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6" i="11" l="1"/>
  <c r="AY51" i="11" s="1"/>
  <c r="AY43" i="11"/>
  <c r="AY44" i="11" s="1"/>
  <c r="AY40" i="11"/>
  <c r="AY42" i="11" s="1"/>
  <c r="AY39" i="11"/>
  <c r="AY45" i="11" l="1"/>
  <c r="AY41" i="11"/>
  <c r="AY50" i="11"/>
  <c r="AY48" i="11"/>
  <c r="AY52" i="11"/>
  <c r="AY49" i="11"/>
  <c r="AY47"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<sst xmlns="http://schemas.openxmlformats.org/spreadsheetml/2006/main" count="782" uniqueCount="579">
  <si>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</si>
  <si>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</si>
  <si>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</si>
  <si>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</si>
  <si>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</si>
  <si>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</si>
  <si>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</si>
  <si>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</si>
  <si>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</si>
  <si>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</si>
  <si>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</si>
  <si>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</si>
  <si>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</si>
  <si>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</si>
  <si>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</si>
  <si>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</si>
  <si>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</si>
  <si>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</si>
  <si>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</si>
  <si>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</si>
  <si>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</si>
  <si>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</si>
  <si>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</si>
  <si>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</si>
  <si>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</si>
  <si>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</si>
  <si>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</si>
  <si>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</si>
  <si>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</si>
  <si>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</si>
  <si>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</si>
  <si>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</si>
  <si>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</si>
  <si>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</si>
  <si>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</si>
  <si>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</si>
  <si>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</si>
  <si>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</si>
  <si>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</si>
  <si>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</si>
  <si>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</si>
  <si>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</si>
  <si>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</si>
  <si>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</si>
  <si>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</si>
  <si>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</si>
  <si>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</si>
  <si>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</si>
  <si>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</si>
  <si>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</si>
  <si>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</si>
  <si>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</si>
  <si>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</si>
  <si>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</si>
  <si>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</si>
  <si>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</si>
  <si>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</si>
  <si>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</si>
  <si>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</si>
  <si>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</si>
  <si>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</si>
  <si>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</si>
  <si>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</si>
  <si>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</si>
  <si>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</si>
  <si>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</si>
  <si>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</si>
  <si>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</si>
  <si>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</si>
  <si>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</si>
  <si>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</si>
  <si>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</si>
  <si>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</si>
  <si>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</si>
  <si>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</si>
  <si>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</si>
  <si>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</si>
  <si>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</si>
  <si>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</si>
  <si>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</si>
  <si>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</si>
  <si>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</si>
  <si>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</si>
  <si>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</si>
  <si>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</si>
  <si>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</si>
  <si>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</si>
  <si>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</si>
  <si>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</si>
  <si>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</si>
  <si>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</si>
  <si>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</si>
  <si>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</si>
  <si>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</si>
  <si>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</si>
  <si>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</si>
  <si>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</si>
  <si>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</si>
  <si>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</si>
  <si>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</si>
  <si>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</si>
  <si>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</si>
  <si>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</si>
  <si>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</si>
  <si>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</si>
  <si>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</si>
  <si>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</si>
  <si>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</si>
  <si>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</si>
  <si>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</si>
  <si>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</si>
  <si>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</si>
  <si>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</si>
  <si>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</si>
  <si>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</si>
  <si>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</si>
  <si>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</si>
  <si>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</si>
  <si>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</si>
  <si>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</si>
  <si>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</si>
  <si>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</si>
  <si>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</si>
  <si>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</si>
  <si>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</si>
  <si>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</si>
  <si>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</si>
  <si>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</si>
  <si>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</si>
  <si>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</si>
  <si>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</si>
  <si>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</si>
  <si>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</si>
  <si>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</si>
  <si>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</si>
  <si>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</si>
  <si>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</si>
  <si>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</si>
  <si>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</si>
  <si>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</si>
  <si>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</si>
  <si>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</si>
  <si>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</si>
  <si>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</si>
  <si>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</si>
  <si>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</si>
  <si>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</si>
  <si>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</si>
  <si>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</si>
  <si>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</si>
  <si>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</si>
  <si>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</si>
  <si>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</si>
  <si>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</si>
  <si>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</si>
  <si>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</si>
  <si>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</si>
  <si>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</si>
  <si>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</si>
  <si>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</si>
  <si>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</si>
  <si>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</si>
  <si>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</si>
  <si>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</si>
  <si>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</si>
  <si>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</si>
  <si>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</si>
  <si>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</si>
  <si>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</si>
  <si>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</si>
  <si>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</si>
  <si>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</si>
  <si>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</si>
  <si>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</si>
  <si>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</si>
  <si>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</si>
  <si>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</si>
  <si>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</si>
  <si>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</si>
  <si>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</si>
  <si>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</si>
  <si>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</si>
  <si>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</si>
  <si>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</si>
  <si>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</si>
  <si>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</si>
  <si>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</si>
  <si>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</si>
  <si>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</si>
  <si>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</si>
  <si>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</si>
  <si>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</si>
  <si>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</si>
  <si>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</si>
  <si>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</si>
  <si>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</si>
  <si>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</si>
  <si>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</si>
  <si>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</si>
  <si>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</si>
  <si>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</si>
  <si>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</si>
  <si>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</si>
  <si>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</si>
  <si>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</si>
  <si>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</si>
  <si>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</si>
  <si>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</si>
  <si>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</si>
  <si>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</si>
  <si>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</si>
  <si>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</si>
  <si>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</si>
  <si>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</si>
  <si>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</si>
  <si>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</si>
  <si>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</si>
  <si>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</si>
  <si>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</si>
  <si>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</si>
  <si>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</si>
  <si>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</si>
  <si>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</si>
  <si>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</si>
  <si>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</si>
  <si>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</si>
  <si>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</si>
  <si>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</si>
  <si>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</si>
  <si>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</si>
  <si>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</si>
  <si>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</si>
  <si>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</si>
  <si>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</si>
  <si>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</si>
  <si>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</si>
  <si>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</si>
  <si>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</si>
  <si>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</si>
  <si>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</si>
  <si>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</si>
  <si>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</si>
  <si>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</si>
  <si>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</si>
  <si>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</si>
  <si>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</si>
  <si>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</si>
  <si>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</si>
  <si>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</si>
  <si>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</si>
  <si>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</si>
  <si>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</si>
  <si>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</si>
  <si>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</si>
  <si>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</si>
  <si>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</si>
  <si>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</si>
  <si>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</si>
  <si>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</si>
  <si>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</si>
  <si>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</si>
  <si>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</si>
  <si>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</si>
  <si>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</si>
  <si>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</si>
  <si>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</si>
  <si>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</si>
  <si>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</si>
  <si>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</si>
  <si>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</si>
  <si>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</si>
  <si>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</si>
  <si>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</si>
  <si>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</si>
  <si>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</si>
  <si>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</si>
  <si>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</si>
  <si>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</si>
  <si>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</si>
  <si>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</si>
  <si>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</si>
  <si>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</si>
  <si>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</si>
  <si>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</si>
  <si>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</si>
  <si>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</si>
  <si>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</si>
  <si>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</si>
  <si>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</si>
  <si>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</si>
  <si>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</si>
  <si>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</si>
  <si>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</si>
  <si>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</si>
  <si>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</si>
  <si>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</si>
  <si>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</si>
  <si>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</si>
  <si>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</si>
  <si>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</si>
  <si>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</si>
  <si>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</si>
  <si>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</si>
  <si>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</si>
  <si>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</si>
  <si>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</si>
  <si>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</si>
  <si>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</si>
  <si>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</si>
  <si>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</si>
  <si>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</si>
  <si>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</si>
  <si>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</si>
  <si>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</si>
  <si>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</si>
  <si>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</si>
  <si>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</si>
  <si>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</si>
  <si>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</si>
  <si>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</si>
  <si>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</si>
  <si>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</si>
  <si>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</si>
  <si>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</si>
  <si>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</si>
  <si>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</si>
  <si>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</si>
  <si>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</si>
  <si>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</si>
  <si>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</si>
  <si>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</si>
  <si>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</si>
  <si>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</si>
  <si>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</si>
  <si>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</si>
  <si>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</si>
  <si>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</si>
  <si>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</si>
  <si>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</si>
  <si>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</si>
  <si>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</si>
  <si>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</si>
  <si>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</si>
  <si>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</si>
  <si>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</si>
  <si>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</si>
  <si>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</si>
  <si>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</si>
  <si>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</si>
  <si>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</si>
  <si>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</si>
  <si>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</si>
  <si>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</si>
  <si>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</si>
  <si>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</si>
  <si>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</si>
  <si>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</si>
  <si>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</si>
  <si>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</si>
  <si>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</si>
  <si>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</si>
  <si>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</si>
  <si>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</si>
  <si>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</si>
  <si>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</si>
  <si>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</si>
  <si>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</si>
  <si>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</si>
  <si>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</si>
  <si>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</si>
  <si>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</si>
  <si>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</si>
  <si>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</si>
  <si>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</si>
  <si>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</si>
  <si>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</si>
  <si>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</si>
  <si>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</si>
  <si>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</si>
  <si>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</si>
  <si>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</si>
  <si>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</si>
  <si>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</si>
  <si>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</si>
  <si>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</si>
  <si>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</si>
  <si>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</si>
  <si>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</si>
  <si>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</si>
  <si>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</si>
  <si>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</si>
  <si>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</si>
  <si>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</si>
  <si>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</si>
  <si>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</si>
  <si>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</si>
  <si>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</si>
  <si>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</si>
  <si>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</si>
  <si>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</si>
  <si>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</si>
  <si>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</si>
  <si>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</si>
  <si>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</si>
  <si>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</si>
  <si>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</si>
  <si>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</si>
  <si>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</si>
  <si>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</si>
  <si>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</si>
  <si>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</si>
  <si>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</si>
  <si>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</si>
  <si>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</si>
  <si>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</si>
  <si>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</si>
  <si>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</si>
  <si>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</si>
  <si>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</si>
  <si>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</si>
  <si>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</si>
  <si>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</si>
  <si>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</si>
  <si>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</si>
  <si>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</si>
  <si>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</si>
  <si>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</si>
  <si>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</si>
  <si>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</si>
  <si>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</si>
  <si>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</si>
  <si>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</si>
  <si>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</si>
  <si>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</si>
  <si>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</si>
  <si>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</si>
  <si>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</si>
  <si>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</si>
  <si>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</si>
  <si>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</si>
  <si>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</si>
  <si>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</si>
  <si>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</si>
  <si>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</si>
  <si>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</si>
  <si>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</si>
  <si>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</si>
  <si>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</si>
  <si>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</si>
  <si>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</si>
  <si>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</si>
  <si>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</si>
  <si>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</si>
  <si>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</si>
  <si>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</si>
  <si>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</si>
  <si>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</si>
  <si>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</si>
  <si>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</si>
  <si>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</si>
  <si>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</si>
  <si>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</si>
  <si>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</si>
  <si>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</si>
  <si>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</si>
  <si>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</si>
  <si>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</si>
  <si>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</si>
  <si>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</si>
  <si>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</si>
  <si>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</si>
  <si>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</si>
  <si>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</si>
  <si>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</si>
  <si>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</si>
  <si>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</si>
  <si>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</si>
  <si>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</si>
  <si>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</si>
  <si>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</si>
  <si>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</si>
  <si>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</si>
  <si>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</si>
  <si>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</si>
  <si>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</si>
  <si>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</si>
  <si>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</si>
  <si>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</si>
  <si>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</si>
  <si>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</si>
  <si>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</si>
  <si>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</si>
  <si>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</si>
  <si>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</si>
  <si>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</si>
  <si>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</si>
  <si>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</si>
  <si>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</si>
  <si>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</si>
  <si>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</si>
  <si>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</si>
  <si>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</si>
  <si>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</si>
  <si>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</si>
  <si>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</si>
  <si>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</si>
  <si>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</si>
  <si>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</si>
  <si>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</si>
  <si>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</si>
  <si>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</si>
  <si>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</si>
  <si>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</si>
  <si>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</si>
  <si>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</si>
  <si>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</si>
  <si>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</si>
  <si>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</si>
  <si>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</si>
  <si>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</si>
  <si>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</si>
  <si>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</si>
  <si>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</si>
  <si>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</si>
  <si>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</si>
  <si>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</si>
  <si>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</si>
  <si>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</si>
  <si>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</si>
  <si>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</si>
  <si>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</si>
  <si>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</si>
  <si>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</si>
  <si>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</si>
  <si>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</si>
  <si>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</si>
  <si>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</si>
  <si>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</si>
  <si>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</si>
  <si>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</si>
  <si>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海外アクセラレータを招へいし多様なアクセラプログラムを実施</t>
    <phoneticPr fontId="5"/>
  </si>
  <si>
    <t>プログラム参加企業のグローバル展開に向けたマインド変化</t>
    <phoneticPr fontId="5"/>
  </si>
  <si>
    <t>スタートアップ・エコシステム拠点都市の機能強化</t>
    <phoneticPr fontId="5"/>
  </si>
  <si>
    <t>拠点都市を対象とした機能強化プログラムを実施</t>
    <phoneticPr fontId="5"/>
  </si>
  <si>
    <t>プログラム参加数</t>
    <phoneticPr fontId="5"/>
  </si>
  <si>
    <t>府</t>
  </si>
  <si>
    <t>科学技術・イノベーション推進事務局</t>
    <rPh sb="0" eb="2">
      <t>カガク</t>
    </rPh>
    <rPh sb="2" eb="4">
      <t>ギジュツ</t>
    </rPh>
    <rPh sb="12" eb="14">
      <t>スイシン</t>
    </rPh>
    <rPh sb="14" eb="17">
      <t>ジムキョク</t>
    </rPh>
    <phoneticPr fontId="5"/>
  </si>
  <si>
    <t>参事官（イノベーション推進担当）</t>
    <rPh sb="0" eb="3">
      <t>サンジカン</t>
    </rPh>
    <rPh sb="11" eb="13">
      <t>スイシン</t>
    </rPh>
    <rPh sb="13" eb="15">
      <t>タントウ</t>
    </rPh>
    <phoneticPr fontId="5"/>
  </si>
  <si>
    <t>武田　憲昌</t>
    <rPh sb="0" eb="2">
      <t>タケダ</t>
    </rPh>
    <rPh sb="3" eb="5">
      <t>ケンショウ</t>
    </rPh>
    <phoneticPr fontId="5"/>
  </si>
  <si>
    <t>○</t>
  </si>
  <si>
    <t>内閣府設置法（平11法89）第４条、第40条の４</t>
    <rPh sb="0" eb="2">
      <t>ナイカク</t>
    </rPh>
    <rPh sb="2" eb="3">
      <t>フ</t>
    </rPh>
    <rPh sb="3" eb="6">
      <t>セッチホウ</t>
    </rPh>
    <rPh sb="7" eb="8">
      <t>ヘイ</t>
    </rPh>
    <rPh sb="10" eb="11">
      <t>ホウ</t>
    </rPh>
    <rPh sb="14" eb="15">
      <t>ダイ</t>
    </rPh>
    <rPh sb="16" eb="17">
      <t>ジョウ</t>
    </rPh>
    <rPh sb="18" eb="19">
      <t>ダイ</t>
    </rPh>
    <rPh sb="21" eb="22">
      <t>ジョウ</t>
    </rPh>
    <phoneticPr fontId="5"/>
  </si>
  <si>
    <t>第6期科学技術・イノベーション基本計画（令和３年３月26日閣議決定）
統合イノベーション戦略2022(令和４年6月3日閣議決定)</t>
    <phoneticPr fontId="5"/>
  </si>
  <si>
    <t>（１）グローバルアクセラレーションプログラムの実施
国内スタートアップの世界市場への展開、海外VCからの投資の呼び込み等を促すため、世界トップレベルアクセラレーターや世界の中核大学との連携等によるアクセラレーションプログラムを実施する。
（２）スタートアップ・エコシステム拠点都市の機能強化
海外VCや海外起業家の誘致、国内メンターの能力向上等、各拠点都市の特性に応じて、世界に伍するスタートアップ・エコシステムを形成するために必要な機能を強化する取組を支援する。</t>
    <phoneticPr fontId="5"/>
  </si>
  <si>
    <t>重要政策推進枠：2,401</t>
    <rPh sb="0" eb="2">
      <t>ジュウヨウ</t>
    </rPh>
    <rPh sb="2" eb="4">
      <t>セイサク</t>
    </rPh>
    <rPh sb="4" eb="6">
      <t>スイシン</t>
    </rPh>
    <rPh sb="6" eb="7">
      <t>ワク</t>
    </rPh>
    <phoneticPr fontId="5"/>
  </si>
  <si>
    <t>参加企業・大学へのアンケート等</t>
    <rPh sb="0" eb="2">
      <t>サンカ</t>
    </rPh>
    <rPh sb="2" eb="4">
      <t>キギョウ</t>
    </rPh>
    <rPh sb="5" eb="7">
      <t>ダイガク</t>
    </rPh>
    <rPh sb="14" eb="15">
      <t>ナド</t>
    </rPh>
    <phoneticPr fontId="5"/>
  </si>
  <si>
    <t>プログラム参加都市へのアンケート等</t>
    <rPh sb="5" eb="7">
      <t>サンカ</t>
    </rPh>
    <rPh sb="7" eb="9">
      <t>トシ</t>
    </rPh>
    <rPh sb="16" eb="17">
      <t>ナド</t>
    </rPh>
    <phoneticPr fontId="5"/>
  </si>
  <si>
    <t>文教・科学技術</t>
  </si>
  <si>
    <t>２．イノベーションによる歳出効率化等</t>
    <phoneticPr fontId="5"/>
  </si>
  <si>
    <t>https://www5.cao.go.jp/keizai-shimon/kaigi/special/reform/report_211223_2.pdf</t>
    <phoneticPr fontId="5"/>
  </si>
  <si>
    <t>P101
13b.スタートアップ・エコシステム拠点都市への支援や新しい日本版SBIR制度の促進など、スタートアップ創出・成長の支援等、イノベーション・エコシステムの形成に向けた取組の推進。</t>
    <phoneticPr fontId="5"/>
  </si>
  <si>
    <t>‐</t>
  </si>
  <si>
    <t>-</t>
    <phoneticPr fontId="5"/>
  </si>
  <si>
    <t>スタートアップの育成は日本経済のダイナミズムと成長を促し社会課題を解決する鍵であるため、社会のニーズを的確に反映している。</t>
    <rPh sb="8" eb="10">
      <t>イクセイ</t>
    </rPh>
    <rPh sb="11" eb="13">
      <t>ニホン</t>
    </rPh>
    <rPh sb="13" eb="15">
      <t>ケイザイ</t>
    </rPh>
    <rPh sb="23" eb="25">
      <t>セイチョウ</t>
    </rPh>
    <rPh sb="26" eb="27">
      <t>ウナガ</t>
    </rPh>
    <rPh sb="28" eb="30">
      <t>シャカイ</t>
    </rPh>
    <rPh sb="30" eb="32">
      <t>カダイ</t>
    </rPh>
    <rPh sb="33" eb="35">
      <t>カイケツ</t>
    </rPh>
    <rPh sb="37" eb="38">
      <t>カギ</t>
    </rPh>
    <rPh sb="44" eb="46">
      <t>シャカイ</t>
    </rPh>
    <rPh sb="51" eb="53">
      <t>テキカク</t>
    </rPh>
    <rPh sb="54" eb="56">
      <t>ハンエイ</t>
    </rPh>
    <phoneticPr fontId="5"/>
  </si>
  <si>
    <t>「新しい資本主義のグランドデザイン及び実行計画」「統合イノベーション戦略2022」「デジタル田園都市国家構想基本方針」等において、スタートアップ創出の促進やスタートアップ・エコシステムの実現が求められており、優先的に実施すべき事業である。</t>
    <rPh sb="1" eb="2">
      <t>アタラ</t>
    </rPh>
    <rPh sb="4" eb="6">
      <t>シホン</t>
    </rPh>
    <rPh sb="6" eb="8">
      <t>シュギ</t>
    </rPh>
    <rPh sb="17" eb="18">
      <t>オヨ</t>
    </rPh>
    <rPh sb="19" eb="21">
      <t>ジッコウ</t>
    </rPh>
    <rPh sb="21" eb="23">
      <t>ケイカク</t>
    </rPh>
    <rPh sb="25" eb="27">
      <t>トウゴウ</t>
    </rPh>
    <rPh sb="34" eb="36">
      <t>センリャク</t>
    </rPh>
    <rPh sb="46" eb="48">
      <t>デンエン</t>
    </rPh>
    <rPh sb="48" eb="50">
      <t>トシ</t>
    </rPh>
    <rPh sb="50" eb="52">
      <t>コッカ</t>
    </rPh>
    <rPh sb="52" eb="54">
      <t>コウソウ</t>
    </rPh>
    <rPh sb="54" eb="56">
      <t>キホン</t>
    </rPh>
    <rPh sb="56" eb="58">
      <t>ホウシン</t>
    </rPh>
    <rPh sb="59" eb="60">
      <t>ナド</t>
    </rPh>
    <rPh sb="72" eb="74">
      <t>ソウシュツ</t>
    </rPh>
    <rPh sb="75" eb="77">
      <t>ソクシン</t>
    </rPh>
    <rPh sb="93" eb="95">
      <t>ジツゲン</t>
    </rPh>
    <rPh sb="96" eb="97">
      <t>モト</t>
    </rPh>
    <rPh sb="104" eb="107">
      <t>ユウセンテキ</t>
    </rPh>
    <rPh sb="108" eb="110">
      <t>ジッシ</t>
    </rPh>
    <rPh sb="113" eb="115">
      <t>ジギョウ</t>
    </rPh>
    <phoneticPr fontId="5"/>
  </si>
  <si>
    <t>科学技術イノベーション創造推進費</t>
    <rPh sb="0" eb="2">
      <t>カガク</t>
    </rPh>
    <rPh sb="2" eb="4">
      <t>ギジュツ</t>
    </rPh>
    <rPh sb="11" eb="13">
      <t>ソウゾウ</t>
    </rPh>
    <rPh sb="13" eb="15">
      <t>スイシン</t>
    </rPh>
    <rPh sb="15" eb="16">
      <t>ヒ</t>
    </rPh>
    <phoneticPr fontId="5"/>
  </si>
  <si>
    <t>スタートアップの成長とグローバル進出を可能とする「世界に資するスタートアップ・エコシステム」を我が国として形成していくためにも、国が行うべき事業である。</t>
    <rPh sb="8" eb="10">
      <t>セイチョウ</t>
    </rPh>
    <rPh sb="16" eb="18">
      <t>シンシュツ</t>
    </rPh>
    <rPh sb="19" eb="21">
      <t>カノウ</t>
    </rPh>
    <rPh sb="25" eb="27">
      <t>セカイ</t>
    </rPh>
    <rPh sb="28" eb="29">
      <t>シ</t>
    </rPh>
    <rPh sb="47" eb="48">
      <t>ワ</t>
    </rPh>
    <rPh sb="49" eb="50">
      <t>クニ</t>
    </rPh>
    <rPh sb="53" eb="55">
      <t>ケイセイ</t>
    </rPh>
    <rPh sb="64" eb="65">
      <t>クニ</t>
    </rPh>
    <rPh sb="66" eb="67">
      <t>オコナ</t>
    </rPh>
    <rPh sb="70" eb="72">
      <t>ジギョウ</t>
    </rPh>
    <phoneticPr fontId="5"/>
  </si>
  <si>
    <t>プログラム参加企業数</t>
    <phoneticPr fontId="5"/>
  </si>
  <si>
    <t>プログラム参加企業のうち海外展開に役立ったと回答した企業の割合(%)</t>
    <rPh sb="5" eb="7">
      <t>サンカ</t>
    </rPh>
    <rPh sb="7" eb="9">
      <t>キギョウ</t>
    </rPh>
    <rPh sb="12" eb="14">
      <t>カイガイ</t>
    </rPh>
    <rPh sb="14" eb="16">
      <t>テンカイ</t>
    </rPh>
    <rPh sb="17" eb="19">
      <t>ヤクダ</t>
    </rPh>
    <rPh sb="22" eb="24">
      <t>カイトウ</t>
    </rPh>
    <rPh sb="26" eb="28">
      <t>キギョウ</t>
    </rPh>
    <rPh sb="29" eb="31">
      <t>ワリアイ</t>
    </rPh>
    <phoneticPr fontId="5"/>
  </si>
  <si>
    <t>拠点都市におけるスタートアップインキュベーション機能形成促進</t>
    <phoneticPr fontId="5"/>
  </si>
  <si>
    <t>対象自治体のうちSUの海外展開や、各自治体の海外連携機能強化に役立ったと回答した自治体の割合(%)</t>
    <phoneticPr fontId="5"/>
  </si>
  <si>
    <t>内閣府</t>
  </si>
  <si>
    <t>我が国経済の新陳代謝を促し、継続的な経済発展を遂げるためには、スタートアップの大規模な成長とグローバル進出を可能とする「世界に伍するスタートアップ・エコシステム」を形成することが不可欠であり、スタートアップのグローバル展開促進及びスタートアップ・エコシステム拠点都市の機能強化の取組を支援する。</t>
    <phoneticPr fontId="5"/>
  </si>
  <si>
    <t>グローバル・スタートアップ・アクセラレーションプログラム</t>
    <phoneticPr fontId="5"/>
  </si>
  <si>
    <t>グローバル・アクセラレーション・プログラムの実施</t>
    <rPh sb="22" eb="24">
      <t>ジッシ</t>
    </rPh>
    <phoneticPr fontId="5"/>
  </si>
  <si>
    <t>-</t>
    <phoneticPr fontId="5"/>
  </si>
  <si>
    <t>-</t>
    <phoneticPr fontId="5"/>
  </si>
  <si>
    <t>企業</t>
    <rPh sb="0" eb="2">
      <t>キギョウ</t>
    </rPh>
    <phoneticPr fontId="5"/>
  </si>
  <si>
    <t>　　　　-</t>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</si>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</sst>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2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8"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3"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84"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8"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6" fontId="3" fillId="0" borderId="9"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3" fillId="0" borderId="22"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3" fillId="2" borderId="114"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4"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27"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6"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6" xfId="0" applyFont="1" applyFill="1" applyBorder="1" applyAlignment="1">
      <alignment vertical="center" wrapText="1"/>
    </xf>
    <xf numFmtId="0" fontId="0" fillId="5" borderId="99" xfId="0" applyFont="1" applyFill="1" applyBorder="1" applyAlignment="1">
      <alignment vertical="center" wrapText="1"/>
    </xf>
    <xf numFmtId="0" fontId="0" fillId="5" borderId="118"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2" fillId="0" borderId="131" xfId="0"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178" fontId="22" fillId="0" borderId="129" xfId="0" applyNumberFormat="1" applyFont="1" applyFill="1" applyBorder="1" applyAlignment="1" applyProtection="1">
      <alignment horizontal="center" vertical="center" wrapText="1"/>
      <protection locked="0"/>
    </xf>
    <xf numFmtId="0" fontId="0" fillId="0" borderId="9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0" fontId="22" fillId="0" borderId="23"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34802</xdr:colOff>
      <xdr:row>94</xdr:row>
      <xdr:rowOff>0</xdr:rowOff>
    </xdr:from>
    <xdr:to>
      <xdr:col>36</xdr:col>
      <xdr:colOff>98968</xdr:colOff>
      <xdr:row>95</xdr:row>
      <xdr:rowOff>179216</xdr:rowOff>
    </xdr:to>
    <xdr:sp macro="" textlink="">
      <xdr:nvSpPr>
        <xdr:cNvPr id="4" name="テキスト ボックス 3"/>
        <xdr:cNvSpPr txBox="1"/>
      </xdr:nvSpPr>
      <xdr:spPr>
        <a:xfrm>
          <a:off x="4235327" y="45339000"/>
          <a:ext cx="3064541" cy="53164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内閣府</a:t>
          </a:r>
          <a:endParaRPr kumimoji="1" lang="en-US" altLang="ja-JP" sz="1100"/>
        </a:p>
        <a:p>
          <a:pPr algn="ctr"/>
          <a:r>
            <a:rPr kumimoji="1" lang="en-US" altLang="ja-JP" sz="1100"/>
            <a:t>2,401</a:t>
          </a:r>
          <a:r>
            <a:rPr kumimoji="1" lang="ja-JP" altLang="en-US" sz="1100"/>
            <a:t>百万円</a:t>
          </a:r>
          <a:endParaRPr kumimoji="1" lang="en-US" altLang="ja-JP" sz="1100"/>
        </a:p>
      </xdr:txBody>
    </xdr:sp>
    <xdr:clientData/>
  </xdr:twoCellAnchor>
  <xdr:twoCellAnchor>
    <xdr:from>
      <xdr:col>29</xdr:col>
      <xdr:colOff>11206</xdr:colOff>
      <xdr:row>95</xdr:row>
      <xdr:rowOff>280147</xdr:rowOff>
    </xdr:from>
    <xdr:to>
      <xdr:col>29</xdr:col>
      <xdr:colOff>11206</xdr:colOff>
      <xdr:row>97</xdr:row>
      <xdr:rowOff>34321</xdr:rowOff>
    </xdr:to>
    <xdr:cxnSp macro="">
      <xdr:nvCxnSpPr>
        <xdr:cNvPr id="25" name="直線矢印コネクタ 24"/>
        <xdr:cNvCxnSpPr/>
      </xdr:nvCxnSpPr>
      <xdr:spPr>
        <a:xfrm>
          <a:off x="5860677" y="59839412"/>
          <a:ext cx="0" cy="4489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44328</xdr:colOff>
      <xdr:row>101</xdr:row>
      <xdr:rowOff>33619</xdr:rowOff>
    </xdr:from>
    <xdr:to>
      <xdr:col>36</xdr:col>
      <xdr:colOff>108494</xdr:colOff>
      <xdr:row>102</xdr:row>
      <xdr:rowOff>212835</xdr:rowOff>
    </xdr:to>
    <xdr:sp macro="" textlink="">
      <xdr:nvSpPr>
        <xdr:cNvPr id="26" name="テキスト ボックス 25"/>
        <xdr:cNvSpPr txBox="1"/>
      </xdr:nvSpPr>
      <xdr:spPr>
        <a:xfrm>
          <a:off x="4280152" y="61677178"/>
          <a:ext cx="3089754" cy="5265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独立行政法人日本貿易振興機構</a:t>
          </a:r>
          <a:endParaRPr kumimoji="1" lang="en-US" altLang="ja-JP" sz="1100"/>
        </a:p>
        <a:p>
          <a:pPr algn="ctr"/>
          <a:r>
            <a:rPr kumimoji="1" lang="en-US" altLang="ja-JP" sz="1100"/>
            <a:t>2,401</a:t>
          </a:r>
          <a:r>
            <a:rPr kumimoji="1" lang="ja-JP" altLang="en-US" sz="1100"/>
            <a:t>百万円</a:t>
          </a:r>
          <a:endParaRPr kumimoji="1" lang="en-US" altLang="ja-JP" sz="1100"/>
        </a:p>
      </xdr:txBody>
    </xdr:sp>
    <xdr:clientData/>
  </xdr:twoCellAnchor>
  <xdr:twoCellAnchor>
    <xdr:from>
      <xdr:col>21</xdr:col>
      <xdr:colOff>44824</xdr:colOff>
      <xdr:row>97</xdr:row>
      <xdr:rowOff>134471</xdr:rowOff>
    </xdr:from>
    <xdr:to>
      <xdr:col>36</xdr:col>
      <xdr:colOff>108990</xdr:colOff>
      <xdr:row>98</xdr:row>
      <xdr:rowOff>313685</xdr:rowOff>
    </xdr:to>
    <xdr:sp macro="" textlink="">
      <xdr:nvSpPr>
        <xdr:cNvPr id="27" name="テキスト ボックス 26"/>
        <xdr:cNvSpPr txBox="1"/>
      </xdr:nvSpPr>
      <xdr:spPr>
        <a:xfrm>
          <a:off x="4280648" y="60388500"/>
          <a:ext cx="3089754" cy="52659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経済産業省</a:t>
          </a:r>
          <a:endParaRPr kumimoji="1" lang="en-US" altLang="ja-JP" sz="1100"/>
        </a:p>
        <a:p>
          <a:pPr algn="ctr"/>
          <a:r>
            <a:rPr kumimoji="1" lang="en-US" altLang="ja-JP" sz="1100"/>
            <a:t>2,401</a:t>
          </a:r>
          <a:r>
            <a:rPr kumimoji="1" lang="ja-JP" altLang="en-US" sz="1100"/>
            <a:t>百万円</a:t>
          </a:r>
          <a:endParaRPr kumimoji="1" lang="en-US" altLang="ja-JP" sz="1100"/>
        </a:p>
      </xdr:txBody>
    </xdr:sp>
    <xdr:clientData/>
  </xdr:twoCellAnchor>
  <xdr:twoCellAnchor>
    <xdr:from>
      <xdr:col>28</xdr:col>
      <xdr:colOff>197223</xdr:colOff>
      <xdr:row>99</xdr:row>
      <xdr:rowOff>96376</xdr:rowOff>
    </xdr:from>
    <xdr:to>
      <xdr:col>28</xdr:col>
      <xdr:colOff>197223</xdr:colOff>
      <xdr:row>100</xdr:row>
      <xdr:rowOff>197930</xdr:rowOff>
    </xdr:to>
    <xdr:cxnSp macro="">
      <xdr:nvCxnSpPr>
        <xdr:cNvPr id="28" name="直線矢印コネクタ 27"/>
        <xdr:cNvCxnSpPr/>
      </xdr:nvCxnSpPr>
      <xdr:spPr>
        <a:xfrm>
          <a:off x="5844988" y="61045170"/>
          <a:ext cx="0" cy="4489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62754</xdr:colOff>
      <xdr:row>106</xdr:row>
      <xdr:rowOff>256148</xdr:rowOff>
    </xdr:from>
    <xdr:to>
      <xdr:col>37</xdr:col>
      <xdr:colOff>8505</xdr:colOff>
      <xdr:row>107</xdr:row>
      <xdr:rowOff>250233</xdr:rowOff>
    </xdr:to>
    <xdr:sp macro="" textlink="">
      <xdr:nvSpPr>
        <xdr:cNvPr id="31" name="大かっこ 30"/>
        <xdr:cNvSpPr/>
      </xdr:nvSpPr>
      <xdr:spPr bwMode="auto">
        <a:xfrm>
          <a:off x="4298578" y="63636619"/>
          <a:ext cx="3173045" cy="341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21</xdr:col>
      <xdr:colOff>118782</xdr:colOff>
      <xdr:row>106</xdr:row>
      <xdr:rowOff>222531</xdr:rowOff>
    </xdr:from>
    <xdr:to>
      <xdr:col>37</xdr:col>
      <xdr:colOff>101109</xdr:colOff>
      <xdr:row>107</xdr:row>
      <xdr:rowOff>235586</xdr:rowOff>
    </xdr:to>
    <xdr:sp macro="" textlink="">
      <xdr:nvSpPr>
        <xdr:cNvPr id="32" name="テキスト ボックス 31"/>
        <xdr:cNvSpPr txBox="1"/>
      </xdr:nvSpPr>
      <xdr:spPr bwMode="auto">
        <a:xfrm>
          <a:off x="4354606" y="63603002"/>
          <a:ext cx="3209621" cy="3604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（１）グローバルアクセラレーションプログラムの実施</a:t>
          </a:r>
          <a:endParaRPr lang="en-US" altLang="ja-JP" sz="900"/>
        </a:p>
        <a:p>
          <a:r>
            <a:rPr lang="ja-JP" altLang="en-US" sz="900"/>
            <a:t>（２）スタートアップ・エコシステム拠点都市の機能強化</a:t>
          </a:r>
        </a:p>
      </xdr:txBody>
    </xdr:sp>
    <xdr:clientData/>
  </xdr:twoCellAnchor>
  <xdr:twoCellAnchor>
    <xdr:from>
      <xdr:col>29</xdr:col>
      <xdr:colOff>156882</xdr:colOff>
      <xdr:row>96</xdr:row>
      <xdr:rowOff>25307</xdr:rowOff>
    </xdr:from>
    <xdr:to>
      <xdr:col>34</xdr:col>
      <xdr:colOff>134470</xdr:colOff>
      <xdr:row>97</xdr:row>
      <xdr:rowOff>38364</xdr:rowOff>
    </xdr:to>
    <xdr:sp macro="" textlink="">
      <xdr:nvSpPr>
        <xdr:cNvPr id="33" name="テキスト ボックス 32"/>
        <xdr:cNvSpPr txBox="1"/>
      </xdr:nvSpPr>
      <xdr:spPr bwMode="auto">
        <a:xfrm>
          <a:off x="6006353" y="59931954"/>
          <a:ext cx="986117" cy="3604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t>【</a:t>
          </a:r>
          <a:r>
            <a:rPr lang="ja-JP" altLang="en-US" sz="900"/>
            <a:t>移し替え</a:t>
          </a:r>
          <a:r>
            <a:rPr lang="en-US" altLang="ja-JP" sz="900"/>
            <a:t>】</a:t>
          </a:r>
          <a:endParaRPr lang="ja-JP" altLang="en-US" sz="900"/>
        </a:p>
      </xdr:txBody>
    </xdr:sp>
    <xdr:clientData/>
  </xdr:twoCellAnchor>
  <xdr:twoCellAnchor>
    <xdr:from>
      <xdr:col>30</xdr:col>
      <xdr:colOff>62754</xdr:colOff>
      <xdr:row>99</xdr:row>
      <xdr:rowOff>222531</xdr:rowOff>
    </xdr:from>
    <xdr:to>
      <xdr:col>35</xdr:col>
      <xdr:colOff>40341</xdr:colOff>
      <xdr:row>100</xdr:row>
      <xdr:rowOff>235588</xdr:rowOff>
    </xdr:to>
    <xdr:sp macro="" textlink="">
      <xdr:nvSpPr>
        <xdr:cNvPr id="34" name="テキスト ボックス 33"/>
        <xdr:cNvSpPr txBox="1"/>
      </xdr:nvSpPr>
      <xdr:spPr bwMode="auto">
        <a:xfrm>
          <a:off x="6113930" y="61171325"/>
          <a:ext cx="986117" cy="3604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t>【</a:t>
          </a:r>
          <a:r>
            <a:rPr lang="ja-JP" altLang="en-US" sz="900"/>
            <a:t>交付、補助</a:t>
          </a:r>
          <a:r>
            <a:rPr lang="en-US" altLang="ja-JP" sz="900"/>
            <a:t>】</a:t>
          </a:r>
          <a:endParaRPr lang="ja-JP" altLang="en-US" sz="900"/>
        </a:p>
      </xdr:txBody>
    </xdr:sp>
    <xdr:clientData/>
  </xdr:twoCellAnchor>
  <xdr:twoCellAnchor>
    <xdr:from>
      <xdr:col>28</xdr:col>
      <xdr:colOff>199465</xdr:colOff>
      <xdr:row>103</xdr:row>
      <xdr:rowOff>42588</xdr:rowOff>
    </xdr:from>
    <xdr:to>
      <xdr:col>28</xdr:col>
      <xdr:colOff>199465</xdr:colOff>
      <xdr:row>104</xdr:row>
      <xdr:rowOff>144142</xdr:rowOff>
    </xdr:to>
    <xdr:cxnSp macro="">
      <xdr:nvCxnSpPr>
        <xdr:cNvPr id="36" name="直線矢印コネクタ 35"/>
        <xdr:cNvCxnSpPr/>
      </xdr:nvCxnSpPr>
      <xdr:spPr>
        <a:xfrm>
          <a:off x="5847230" y="62380912"/>
          <a:ext cx="0" cy="4489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39846</xdr:colOff>
      <xdr:row>104</xdr:row>
      <xdr:rowOff>264460</xdr:rowOff>
    </xdr:from>
    <xdr:to>
      <xdr:col>36</xdr:col>
      <xdr:colOff>104012</xdr:colOff>
      <xdr:row>106</xdr:row>
      <xdr:rowOff>96293</xdr:rowOff>
    </xdr:to>
    <xdr:sp macro="" textlink="">
      <xdr:nvSpPr>
        <xdr:cNvPr id="37" name="テキスト ボックス 36"/>
        <xdr:cNvSpPr txBox="1"/>
      </xdr:nvSpPr>
      <xdr:spPr>
        <a:xfrm>
          <a:off x="4275670" y="62950166"/>
          <a:ext cx="3089754" cy="5265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民間企業・大学・自治体等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0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0.9" customHeight="1" x14ac:dyDescent="0.15">
      <c r="AP1" s="4"/>
      <c r="AQ1" s="4"/>
      <c r="AR1" s="4"/>
      <c r="AS1" s="4"/>
      <c r="AT1" s="4"/>
      <c r="AU1" s="4"/>
      <c r="AV1" s="4"/>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4" t="s">
        <v>0</v>
      </c>
      <c r="Y2" s="36"/>
      <c r="Z2" s="31"/>
      <c r="AA2" s="31"/>
      <c r="AB2" s="31"/>
      <c r="AC2" s="31"/>
      <c r="AD2" s="124">
        <v>2022</v>
      </c>
      <c r="AE2" s="124"/>
      <c r="AF2" s="124"/>
      <c r="AG2" s="124"/>
      <c r="AH2" s="124"/>
      <c r="AI2" s="45" t="s">
        <v>227</v>
      </c>
      <c r="AJ2" s="124" t="s">
        <v>545</v>
      </c>
      <c r="AK2" s="124"/>
      <c r="AL2" s="124"/>
      <c r="AM2" s="124"/>
      <c r="AN2" s="45" t="s">
        <v>227</v>
      </c>
      <c r="AO2" s="124" t="s">
        <v>537</v>
      </c>
      <c r="AP2" s="124"/>
      <c r="AQ2" s="124"/>
      <c r="AR2" s="46" t="s">
        <v>227</v>
      </c>
      <c r="AS2" s="125">
        <v>22</v>
      </c>
      <c r="AT2" s="125"/>
      <c r="AU2" s="125"/>
      <c r="AV2" s="45" t="str">
        <f>IF(AW2="","","-")</f>
        <v/>
      </c>
      <c r="AW2" s="126"/>
      <c r="AX2" s="126"/>
    </row>
    <row r="3" spans="1:50" ht="21" customHeight="1" thickBot="1" x14ac:dyDescent="0.2">
      <c r="A3" s="127" t="s">
        <v>530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4" t="s">
        <v>49</v>
      </c>
      <c r="AJ3" s="129" t="s">
        <v>570</v>
      </c>
      <c r="AK3" s="129"/>
      <c r="AL3" s="129"/>
      <c r="AM3" s="129"/>
      <c r="AN3" s="129"/>
      <c r="AO3" s="129"/>
      <c r="AP3" s="129"/>
      <c r="AQ3" s="129"/>
      <c r="AR3" s="129"/>
      <c r="AS3" s="129"/>
      <c r="AT3" s="129"/>
      <c r="AU3" s="129"/>
      <c r="AV3" s="129"/>
      <c r="AW3" s="129"/>
      <c r="AX3" s="15" t="s">
        <v>50</v>
      </c>
    </row>
    <row r="4" spans="1:50" ht="28.9" customHeight="1" x14ac:dyDescent="0.15">
      <c r="A4" s="99" t="s">
        <v>19</v>
      </c>
      <c r="B4" s="100"/>
      <c r="C4" s="100"/>
      <c r="D4" s="100"/>
      <c r="E4" s="100"/>
      <c r="F4" s="100"/>
      <c r="G4" s="101" t="s">
        <v>572</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546</v>
      </c>
      <c r="AF4" s="107"/>
      <c r="AG4" s="107"/>
      <c r="AH4" s="107"/>
      <c r="AI4" s="107"/>
      <c r="AJ4" s="107"/>
      <c r="AK4" s="107"/>
      <c r="AL4" s="107"/>
      <c r="AM4" s="107"/>
      <c r="AN4" s="107"/>
      <c r="AO4" s="107"/>
      <c r="AP4" s="108"/>
      <c r="AQ4" s="109" t="s">
        <v>2</v>
      </c>
      <c r="AR4" s="104"/>
      <c r="AS4" s="104"/>
      <c r="AT4" s="104"/>
      <c r="AU4" s="104"/>
      <c r="AV4" s="104"/>
      <c r="AW4" s="104"/>
      <c r="AX4" s="110"/>
    </row>
    <row r="5" spans="1:50" ht="26.45" customHeight="1" x14ac:dyDescent="0.15">
      <c r="A5" s="111" t="s">
        <v>52</v>
      </c>
      <c r="B5" s="112"/>
      <c r="C5" s="112"/>
      <c r="D5" s="112"/>
      <c r="E5" s="112"/>
      <c r="F5" s="113"/>
      <c r="G5" s="114" t="s">
        <v>539</v>
      </c>
      <c r="H5" s="115"/>
      <c r="I5" s="115"/>
      <c r="J5" s="115"/>
      <c r="K5" s="115"/>
      <c r="L5" s="115"/>
      <c r="M5" s="116" t="s">
        <v>51</v>
      </c>
      <c r="N5" s="117"/>
      <c r="O5" s="117"/>
      <c r="P5" s="117"/>
      <c r="Q5" s="117"/>
      <c r="R5" s="118"/>
      <c r="S5" s="119" t="s">
        <v>55</v>
      </c>
      <c r="T5" s="115"/>
      <c r="U5" s="115"/>
      <c r="V5" s="115"/>
      <c r="W5" s="115"/>
      <c r="X5" s="120"/>
      <c r="Y5" s="121" t="s">
        <v>3</v>
      </c>
      <c r="Z5" s="122"/>
      <c r="AA5" s="122"/>
      <c r="AB5" s="122"/>
      <c r="AC5" s="122"/>
      <c r="AD5" s="123"/>
      <c r="AE5" s="146" t="s">
        <v>547</v>
      </c>
      <c r="AF5" s="146"/>
      <c r="AG5" s="146"/>
      <c r="AH5" s="146"/>
      <c r="AI5" s="146"/>
      <c r="AJ5" s="146"/>
      <c r="AK5" s="146"/>
      <c r="AL5" s="146"/>
      <c r="AM5" s="146"/>
      <c r="AN5" s="146"/>
      <c r="AO5" s="146"/>
      <c r="AP5" s="147"/>
      <c r="AQ5" s="148" t="s">
        <v>548</v>
      </c>
      <c r="AR5" s="149"/>
      <c r="AS5" s="149"/>
      <c r="AT5" s="149"/>
      <c r="AU5" s="149"/>
      <c r="AV5" s="149"/>
      <c r="AW5" s="149"/>
      <c r="AX5" s="150"/>
    </row>
    <row r="6" spans="1:50" ht="17.45" customHeight="1" x14ac:dyDescent="0.15">
      <c r="A6" s="151" t="s">
        <v>4</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49.5" customHeight="1" x14ac:dyDescent="0.15">
      <c r="A7" s="130" t="s">
        <v>16</v>
      </c>
      <c r="B7" s="131"/>
      <c r="C7" s="131"/>
      <c r="D7" s="131"/>
      <c r="E7" s="131"/>
      <c r="F7" s="132"/>
      <c r="G7" s="156" t="s">
        <v>550</v>
      </c>
      <c r="H7" s="157"/>
      <c r="I7" s="157"/>
      <c r="J7" s="157"/>
      <c r="K7" s="157"/>
      <c r="L7" s="157"/>
      <c r="M7" s="157"/>
      <c r="N7" s="157"/>
      <c r="O7" s="157"/>
      <c r="P7" s="157"/>
      <c r="Q7" s="157"/>
      <c r="R7" s="157"/>
      <c r="S7" s="157"/>
      <c r="T7" s="157"/>
      <c r="U7" s="157"/>
      <c r="V7" s="157"/>
      <c r="W7" s="157"/>
      <c r="X7" s="158"/>
      <c r="Y7" s="159" t="s">
        <v>220</v>
      </c>
      <c r="Z7" s="160"/>
      <c r="AA7" s="160"/>
      <c r="AB7" s="160"/>
      <c r="AC7" s="160"/>
      <c r="AD7" s="161"/>
      <c r="AE7" s="162" t="s">
        <v>551</v>
      </c>
      <c r="AF7" s="163"/>
      <c r="AG7" s="163"/>
      <c r="AH7" s="163"/>
      <c r="AI7" s="163"/>
      <c r="AJ7" s="163"/>
      <c r="AK7" s="163"/>
      <c r="AL7" s="163"/>
      <c r="AM7" s="163"/>
      <c r="AN7" s="163"/>
      <c r="AO7" s="163"/>
      <c r="AP7" s="163"/>
      <c r="AQ7" s="163"/>
      <c r="AR7" s="163"/>
      <c r="AS7" s="163"/>
      <c r="AT7" s="163"/>
      <c r="AU7" s="163"/>
      <c r="AV7" s="163"/>
      <c r="AW7" s="163"/>
      <c r="AX7" s="164"/>
    </row>
    <row r="8" spans="1:50" ht="26.45" customHeight="1" x14ac:dyDescent="0.15">
      <c r="A8" s="130" t="s">
        <v>165</v>
      </c>
      <c r="B8" s="131"/>
      <c r="C8" s="131"/>
      <c r="D8" s="131"/>
      <c r="E8" s="131"/>
      <c r="F8" s="132"/>
      <c r="G8" s="133" t="str">
        <f>入力規則等!A27</f>
        <v>科学技術・イノベーション</v>
      </c>
      <c r="H8" s="134"/>
      <c r="I8" s="134"/>
      <c r="J8" s="134"/>
      <c r="K8" s="134"/>
      <c r="L8" s="134"/>
      <c r="M8" s="134"/>
      <c r="N8" s="134"/>
      <c r="O8" s="134"/>
      <c r="P8" s="134"/>
      <c r="Q8" s="134"/>
      <c r="R8" s="134"/>
      <c r="S8" s="134"/>
      <c r="T8" s="134"/>
      <c r="U8" s="134"/>
      <c r="V8" s="134"/>
      <c r="W8" s="134"/>
      <c r="X8" s="135"/>
      <c r="Y8" s="136" t="s">
        <v>166</v>
      </c>
      <c r="Z8" s="137"/>
      <c r="AA8" s="137"/>
      <c r="AB8" s="137"/>
      <c r="AC8" s="137"/>
      <c r="AD8" s="138"/>
      <c r="AE8" s="139" t="str">
        <f>入力規則等!K13</f>
        <v>文教及び科学振興</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17</v>
      </c>
      <c r="B9" s="142"/>
      <c r="C9" s="142"/>
      <c r="D9" s="142"/>
      <c r="E9" s="142"/>
      <c r="F9" s="142"/>
      <c r="G9" s="143" t="s">
        <v>571</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74.45" customHeight="1" x14ac:dyDescent="0.15">
      <c r="A10" s="186" t="s">
        <v>20</v>
      </c>
      <c r="B10" s="187"/>
      <c r="C10" s="187"/>
      <c r="D10" s="187"/>
      <c r="E10" s="187"/>
      <c r="F10" s="187"/>
      <c r="G10" s="188" t="s">
        <v>552</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24" customHeight="1" x14ac:dyDescent="0.15">
      <c r="A11" s="186" t="s">
        <v>5</v>
      </c>
      <c r="B11" s="187"/>
      <c r="C11" s="187"/>
      <c r="D11" s="187"/>
      <c r="E11" s="187"/>
      <c r="F11" s="191"/>
      <c r="G11" s="192" t="str">
        <f>入力規則等!P10</f>
        <v>補助、交付</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4"/>
    </row>
    <row r="12" spans="1:50" ht="21" customHeight="1" x14ac:dyDescent="0.15">
      <c r="A12" s="195" t="s">
        <v>18</v>
      </c>
      <c r="B12" s="196"/>
      <c r="C12" s="196"/>
      <c r="D12" s="196"/>
      <c r="E12" s="196"/>
      <c r="F12" s="197"/>
      <c r="G12" s="202"/>
      <c r="H12" s="203"/>
      <c r="I12" s="203"/>
      <c r="J12" s="203"/>
      <c r="K12" s="203"/>
      <c r="L12" s="203"/>
      <c r="M12" s="203"/>
      <c r="N12" s="203"/>
      <c r="O12" s="203"/>
      <c r="P12" s="174" t="s">
        <v>359</v>
      </c>
      <c r="Q12" s="175"/>
      <c r="R12" s="175"/>
      <c r="S12" s="175"/>
      <c r="T12" s="175"/>
      <c r="U12" s="175"/>
      <c r="V12" s="204"/>
      <c r="W12" s="174" t="s">
        <v>511</v>
      </c>
      <c r="X12" s="175"/>
      <c r="Y12" s="175"/>
      <c r="Z12" s="175"/>
      <c r="AA12" s="175"/>
      <c r="AB12" s="175"/>
      <c r="AC12" s="204"/>
      <c r="AD12" s="174" t="s">
        <v>513</v>
      </c>
      <c r="AE12" s="175"/>
      <c r="AF12" s="175"/>
      <c r="AG12" s="175"/>
      <c r="AH12" s="175"/>
      <c r="AI12" s="175"/>
      <c r="AJ12" s="204"/>
      <c r="AK12" s="174" t="s">
        <v>523</v>
      </c>
      <c r="AL12" s="175"/>
      <c r="AM12" s="175"/>
      <c r="AN12" s="175"/>
      <c r="AO12" s="175"/>
      <c r="AP12" s="175"/>
      <c r="AQ12" s="204"/>
      <c r="AR12" s="174" t="s">
        <v>524</v>
      </c>
      <c r="AS12" s="175"/>
      <c r="AT12" s="175"/>
      <c r="AU12" s="175"/>
      <c r="AV12" s="175"/>
      <c r="AW12" s="175"/>
      <c r="AX12" s="176"/>
    </row>
    <row r="13" spans="1:50" ht="21" customHeight="1" x14ac:dyDescent="0.15">
      <c r="A13" s="198"/>
      <c r="B13" s="199"/>
      <c r="C13" s="199"/>
      <c r="D13" s="199"/>
      <c r="E13" s="199"/>
      <c r="F13" s="200"/>
      <c r="G13" s="218" t="s">
        <v>6</v>
      </c>
      <c r="H13" s="219"/>
      <c r="I13" s="177" t="s">
        <v>7</v>
      </c>
      <c r="J13" s="178"/>
      <c r="K13" s="178"/>
      <c r="L13" s="178"/>
      <c r="M13" s="178"/>
      <c r="N13" s="178"/>
      <c r="O13" s="179"/>
      <c r="P13" s="168" t="s">
        <v>574</v>
      </c>
      <c r="Q13" s="169"/>
      <c r="R13" s="169"/>
      <c r="S13" s="169"/>
      <c r="T13" s="169"/>
      <c r="U13" s="169"/>
      <c r="V13" s="170"/>
      <c r="W13" s="168" t="s">
        <v>574</v>
      </c>
      <c r="X13" s="169"/>
      <c r="Y13" s="169"/>
      <c r="Z13" s="169"/>
      <c r="AA13" s="169"/>
      <c r="AB13" s="169"/>
      <c r="AC13" s="170"/>
      <c r="AD13" s="168" t="s">
        <v>574</v>
      </c>
      <c r="AE13" s="169"/>
      <c r="AF13" s="169"/>
      <c r="AG13" s="169"/>
      <c r="AH13" s="169"/>
      <c r="AI13" s="169"/>
      <c r="AJ13" s="170"/>
      <c r="AK13" s="168" t="s">
        <v>574</v>
      </c>
      <c r="AL13" s="169"/>
      <c r="AM13" s="169"/>
      <c r="AN13" s="169"/>
      <c r="AO13" s="169"/>
      <c r="AP13" s="169"/>
      <c r="AQ13" s="170"/>
      <c r="AR13" s="180">
        <v>2401</v>
      </c>
      <c r="AS13" s="181"/>
      <c r="AT13" s="181"/>
      <c r="AU13" s="181"/>
      <c r="AV13" s="181"/>
      <c r="AW13" s="181"/>
      <c r="AX13" s="182"/>
    </row>
    <row r="14" spans="1:50" ht="21" customHeight="1" x14ac:dyDescent="0.15">
      <c r="A14" s="198"/>
      <c r="B14" s="199"/>
      <c r="C14" s="199"/>
      <c r="D14" s="199"/>
      <c r="E14" s="199"/>
      <c r="F14" s="200"/>
      <c r="G14" s="220"/>
      <c r="H14" s="221"/>
      <c r="I14" s="165" t="s">
        <v>8</v>
      </c>
      <c r="J14" s="183"/>
      <c r="K14" s="183"/>
      <c r="L14" s="183"/>
      <c r="M14" s="183"/>
      <c r="N14" s="183"/>
      <c r="O14" s="184"/>
      <c r="P14" s="168" t="s">
        <v>574</v>
      </c>
      <c r="Q14" s="169"/>
      <c r="R14" s="169"/>
      <c r="S14" s="169"/>
      <c r="T14" s="169"/>
      <c r="U14" s="169"/>
      <c r="V14" s="170"/>
      <c r="W14" s="168" t="s">
        <v>574</v>
      </c>
      <c r="X14" s="169"/>
      <c r="Y14" s="169"/>
      <c r="Z14" s="169"/>
      <c r="AA14" s="169"/>
      <c r="AB14" s="169"/>
      <c r="AC14" s="170"/>
      <c r="AD14" s="168" t="s">
        <v>574</v>
      </c>
      <c r="AE14" s="169"/>
      <c r="AF14" s="169"/>
      <c r="AG14" s="169"/>
      <c r="AH14" s="169"/>
      <c r="AI14" s="169"/>
      <c r="AJ14" s="170"/>
      <c r="AK14" s="168" t="s">
        <v>574</v>
      </c>
      <c r="AL14" s="169"/>
      <c r="AM14" s="169"/>
      <c r="AN14" s="169"/>
      <c r="AO14" s="169"/>
      <c r="AP14" s="169"/>
      <c r="AQ14" s="170"/>
      <c r="AR14" s="224"/>
      <c r="AS14" s="224"/>
      <c r="AT14" s="224"/>
      <c r="AU14" s="224"/>
      <c r="AV14" s="224"/>
      <c r="AW14" s="224"/>
      <c r="AX14" s="225"/>
    </row>
    <row r="15" spans="1:50" ht="21" customHeight="1" x14ac:dyDescent="0.15">
      <c r="A15" s="198"/>
      <c r="B15" s="199"/>
      <c r="C15" s="199"/>
      <c r="D15" s="199"/>
      <c r="E15" s="199"/>
      <c r="F15" s="200"/>
      <c r="G15" s="220"/>
      <c r="H15" s="221"/>
      <c r="I15" s="165" t="s">
        <v>40</v>
      </c>
      <c r="J15" s="166"/>
      <c r="K15" s="166"/>
      <c r="L15" s="166"/>
      <c r="M15" s="166"/>
      <c r="N15" s="166"/>
      <c r="O15" s="167"/>
      <c r="P15" s="168" t="s">
        <v>574</v>
      </c>
      <c r="Q15" s="169"/>
      <c r="R15" s="169"/>
      <c r="S15" s="169"/>
      <c r="T15" s="169"/>
      <c r="U15" s="169"/>
      <c r="V15" s="170"/>
      <c r="W15" s="168" t="s">
        <v>574</v>
      </c>
      <c r="X15" s="169"/>
      <c r="Y15" s="169"/>
      <c r="Z15" s="169"/>
      <c r="AA15" s="169"/>
      <c r="AB15" s="169"/>
      <c r="AC15" s="170"/>
      <c r="AD15" s="168" t="s">
        <v>574</v>
      </c>
      <c r="AE15" s="169"/>
      <c r="AF15" s="169"/>
      <c r="AG15" s="169"/>
      <c r="AH15" s="169"/>
      <c r="AI15" s="169"/>
      <c r="AJ15" s="170"/>
      <c r="AK15" s="168" t="s">
        <v>574</v>
      </c>
      <c r="AL15" s="169"/>
      <c r="AM15" s="169"/>
      <c r="AN15" s="169"/>
      <c r="AO15" s="169"/>
      <c r="AP15" s="169"/>
      <c r="AQ15" s="170"/>
      <c r="AR15" s="168" t="s">
        <v>575</v>
      </c>
      <c r="AS15" s="169"/>
      <c r="AT15" s="169"/>
      <c r="AU15" s="169"/>
      <c r="AV15" s="169"/>
      <c r="AW15" s="169"/>
      <c r="AX15" s="185"/>
    </row>
    <row r="16" spans="1:50" ht="21" customHeight="1" x14ac:dyDescent="0.15">
      <c r="A16" s="198"/>
      <c r="B16" s="199"/>
      <c r="C16" s="199"/>
      <c r="D16" s="199"/>
      <c r="E16" s="199"/>
      <c r="F16" s="200"/>
      <c r="G16" s="220"/>
      <c r="H16" s="221"/>
      <c r="I16" s="165" t="s">
        <v>41</v>
      </c>
      <c r="J16" s="166"/>
      <c r="K16" s="166"/>
      <c r="L16" s="166"/>
      <c r="M16" s="166"/>
      <c r="N16" s="166"/>
      <c r="O16" s="167"/>
      <c r="P16" s="168" t="s">
        <v>574</v>
      </c>
      <c r="Q16" s="169"/>
      <c r="R16" s="169"/>
      <c r="S16" s="169"/>
      <c r="T16" s="169"/>
      <c r="U16" s="169"/>
      <c r="V16" s="170"/>
      <c r="W16" s="168" t="s">
        <v>574</v>
      </c>
      <c r="X16" s="169"/>
      <c r="Y16" s="169"/>
      <c r="Z16" s="169"/>
      <c r="AA16" s="169"/>
      <c r="AB16" s="169"/>
      <c r="AC16" s="170"/>
      <c r="AD16" s="168" t="s">
        <v>574</v>
      </c>
      <c r="AE16" s="169"/>
      <c r="AF16" s="169"/>
      <c r="AG16" s="169"/>
      <c r="AH16" s="169"/>
      <c r="AI16" s="169"/>
      <c r="AJ16" s="170"/>
      <c r="AK16" s="168" t="s">
        <v>574</v>
      </c>
      <c r="AL16" s="169"/>
      <c r="AM16" s="169"/>
      <c r="AN16" s="169"/>
      <c r="AO16" s="169"/>
      <c r="AP16" s="169"/>
      <c r="AQ16" s="170"/>
      <c r="AR16" s="171"/>
      <c r="AS16" s="172"/>
      <c r="AT16" s="172"/>
      <c r="AU16" s="172"/>
      <c r="AV16" s="172"/>
      <c r="AW16" s="172"/>
      <c r="AX16" s="173"/>
    </row>
    <row r="17" spans="1:50" ht="24.75" customHeight="1" x14ac:dyDescent="0.15">
      <c r="A17" s="198"/>
      <c r="B17" s="199"/>
      <c r="C17" s="199"/>
      <c r="D17" s="199"/>
      <c r="E17" s="199"/>
      <c r="F17" s="200"/>
      <c r="G17" s="220"/>
      <c r="H17" s="221"/>
      <c r="I17" s="165" t="s">
        <v>39</v>
      </c>
      <c r="J17" s="183"/>
      <c r="K17" s="183"/>
      <c r="L17" s="183"/>
      <c r="M17" s="183"/>
      <c r="N17" s="183"/>
      <c r="O17" s="184"/>
      <c r="P17" s="168" t="s">
        <v>574</v>
      </c>
      <c r="Q17" s="169"/>
      <c r="R17" s="169"/>
      <c r="S17" s="169"/>
      <c r="T17" s="169"/>
      <c r="U17" s="169"/>
      <c r="V17" s="170"/>
      <c r="W17" s="168" t="s">
        <v>574</v>
      </c>
      <c r="X17" s="169"/>
      <c r="Y17" s="169"/>
      <c r="Z17" s="169"/>
      <c r="AA17" s="169"/>
      <c r="AB17" s="169"/>
      <c r="AC17" s="170"/>
      <c r="AD17" s="168" t="s">
        <v>574</v>
      </c>
      <c r="AE17" s="169"/>
      <c r="AF17" s="169"/>
      <c r="AG17" s="169"/>
      <c r="AH17" s="169"/>
      <c r="AI17" s="169"/>
      <c r="AJ17" s="170"/>
      <c r="AK17" s="168" t="s">
        <v>574</v>
      </c>
      <c r="AL17" s="169"/>
      <c r="AM17" s="169"/>
      <c r="AN17" s="169"/>
      <c r="AO17" s="169"/>
      <c r="AP17" s="169"/>
      <c r="AQ17" s="170"/>
      <c r="AR17" s="216"/>
      <c r="AS17" s="216"/>
      <c r="AT17" s="216"/>
      <c r="AU17" s="216"/>
      <c r="AV17" s="216"/>
      <c r="AW17" s="216"/>
      <c r="AX17" s="217"/>
    </row>
    <row r="18" spans="1:50" ht="24.75" customHeight="1" x14ac:dyDescent="0.15">
      <c r="A18" s="198"/>
      <c r="B18" s="199"/>
      <c r="C18" s="199"/>
      <c r="D18" s="199"/>
      <c r="E18" s="199"/>
      <c r="F18" s="200"/>
      <c r="G18" s="222"/>
      <c r="H18" s="223"/>
      <c r="I18" s="209" t="s">
        <v>15</v>
      </c>
      <c r="J18" s="210"/>
      <c r="K18" s="210"/>
      <c r="L18" s="210"/>
      <c r="M18" s="210"/>
      <c r="N18" s="210"/>
      <c r="O18" s="211"/>
      <c r="P18" s="212">
        <f>SUM(P13:V17)</f>
        <v>0</v>
      </c>
      <c r="Q18" s="213"/>
      <c r="R18" s="213"/>
      <c r="S18" s="213"/>
      <c r="T18" s="213"/>
      <c r="U18" s="213"/>
      <c r="V18" s="214"/>
      <c r="W18" s="212">
        <f>SUM(W13:AC17)</f>
        <v>0</v>
      </c>
      <c r="X18" s="213"/>
      <c r="Y18" s="213"/>
      <c r="Z18" s="213"/>
      <c r="AA18" s="213"/>
      <c r="AB18" s="213"/>
      <c r="AC18" s="214"/>
      <c r="AD18" s="212">
        <f>SUM(AD13:AJ17)</f>
        <v>0</v>
      </c>
      <c r="AE18" s="213"/>
      <c r="AF18" s="213"/>
      <c r="AG18" s="213"/>
      <c r="AH18" s="213"/>
      <c r="AI18" s="213"/>
      <c r="AJ18" s="214"/>
      <c r="AK18" s="212">
        <f>SUM(AK13:AQ17)</f>
        <v>0</v>
      </c>
      <c r="AL18" s="213"/>
      <c r="AM18" s="213"/>
      <c r="AN18" s="213"/>
      <c r="AO18" s="213"/>
      <c r="AP18" s="213"/>
      <c r="AQ18" s="214"/>
      <c r="AR18" s="212">
        <f>SUM(AR13:AX17)</f>
        <v>2401</v>
      </c>
      <c r="AS18" s="213"/>
      <c r="AT18" s="213"/>
      <c r="AU18" s="213"/>
      <c r="AV18" s="213"/>
      <c r="AW18" s="213"/>
      <c r="AX18" s="215"/>
    </row>
    <row r="19" spans="1:50" ht="24.75" customHeight="1" x14ac:dyDescent="0.15">
      <c r="A19" s="198"/>
      <c r="B19" s="199"/>
      <c r="C19" s="199"/>
      <c r="D19" s="199"/>
      <c r="E19" s="199"/>
      <c r="F19" s="200"/>
      <c r="G19" s="205" t="s">
        <v>9</v>
      </c>
      <c r="H19" s="206"/>
      <c r="I19" s="206"/>
      <c r="J19" s="206"/>
      <c r="K19" s="206"/>
      <c r="L19" s="206"/>
      <c r="M19" s="206"/>
      <c r="N19" s="206"/>
      <c r="O19" s="206"/>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207"/>
      <c r="AL19" s="207"/>
      <c r="AM19" s="207"/>
      <c r="AN19" s="207"/>
      <c r="AO19" s="207"/>
      <c r="AP19" s="207"/>
      <c r="AQ19" s="207"/>
      <c r="AR19" s="207"/>
      <c r="AS19" s="207"/>
      <c r="AT19" s="207"/>
      <c r="AU19" s="207"/>
      <c r="AV19" s="207"/>
      <c r="AW19" s="207"/>
      <c r="AX19" s="208"/>
    </row>
    <row r="20" spans="1:50" ht="24.75" customHeight="1" x14ac:dyDescent="0.15">
      <c r="A20" s="198"/>
      <c r="B20" s="199"/>
      <c r="C20" s="199"/>
      <c r="D20" s="199"/>
      <c r="E20" s="199"/>
      <c r="F20" s="200"/>
      <c r="G20" s="205" t="s">
        <v>10</v>
      </c>
      <c r="H20" s="206"/>
      <c r="I20" s="206"/>
      <c r="J20" s="206"/>
      <c r="K20" s="206"/>
      <c r="L20" s="206"/>
      <c r="M20" s="206"/>
      <c r="N20" s="206"/>
      <c r="O20" s="206"/>
      <c r="P20" s="240" t="str">
        <f>IF(P18=0, "-", SUM(P19)/P18)</f>
        <v>-</v>
      </c>
      <c r="Q20" s="240"/>
      <c r="R20" s="240"/>
      <c r="S20" s="240"/>
      <c r="T20" s="240"/>
      <c r="U20" s="240"/>
      <c r="V20" s="240"/>
      <c r="W20" s="240" t="str">
        <f>IF(W18=0, "-", SUM(W19)/W18)</f>
        <v>-</v>
      </c>
      <c r="X20" s="240"/>
      <c r="Y20" s="240"/>
      <c r="Z20" s="240"/>
      <c r="AA20" s="240"/>
      <c r="AB20" s="240"/>
      <c r="AC20" s="240"/>
      <c r="AD20" s="240" t="str">
        <f>IF(AD18=0, "-", SUM(AD19)/AD18)</f>
        <v>-</v>
      </c>
      <c r="AE20" s="240"/>
      <c r="AF20" s="240"/>
      <c r="AG20" s="240"/>
      <c r="AH20" s="240"/>
      <c r="AI20" s="240"/>
      <c r="AJ20" s="240"/>
      <c r="AK20" s="207"/>
      <c r="AL20" s="207"/>
      <c r="AM20" s="207"/>
      <c r="AN20" s="207"/>
      <c r="AO20" s="207"/>
      <c r="AP20" s="207"/>
      <c r="AQ20" s="241"/>
      <c r="AR20" s="241"/>
      <c r="AS20" s="241"/>
      <c r="AT20" s="241"/>
      <c r="AU20" s="207"/>
      <c r="AV20" s="207"/>
      <c r="AW20" s="207"/>
      <c r="AX20" s="208"/>
    </row>
    <row r="21" spans="1:50" ht="25.5" customHeight="1" x14ac:dyDescent="0.15">
      <c r="A21" s="141"/>
      <c r="B21" s="142"/>
      <c r="C21" s="142"/>
      <c r="D21" s="142"/>
      <c r="E21" s="142"/>
      <c r="F21" s="201"/>
      <c r="G21" s="238" t="s">
        <v>198</v>
      </c>
      <c r="H21" s="239"/>
      <c r="I21" s="239"/>
      <c r="J21" s="239"/>
      <c r="K21" s="239"/>
      <c r="L21" s="239"/>
      <c r="M21" s="239"/>
      <c r="N21" s="239"/>
      <c r="O21" s="239"/>
      <c r="P21" s="240" t="str">
        <f>IF(P19=0, "-", SUM(P19)/SUM(P13,P14))</f>
        <v>-</v>
      </c>
      <c r="Q21" s="240"/>
      <c r="R21" s="240"/>
      <c r="S21" s="240"/>
      <c r="T21" s="240"/>
      <c r="U21" s="240"/>
      <c r="V21" s="240"/>
      <c r="W21" s="240" t="str">
        <f>IF(W19=0, "-", SUM(W19)/SUM(W13,W14))</f>
        <v>-</v>
      </c>
      <c r="X21" s="240"/>
      <c r="Y21" s="240"/>
      <c r="Z21" s="240"/>
      <c r="AA21" s="240"/>
      <c r="AB21" s="240"/>
      <c r="AC21" s="240"/>
      <c r="AD21" s="240" t="str">
        <f>IF(AD19=0, "-", SUM(AD19)/SUM(AD13,AD14))</f>
        <v>-</v>
      </c>
      <c r="AE21" s="240"/>
      <c r="AF21" s="240"/>
      <c r="AG21" s="240"/>
      <c r="AH21" s="240"/>
      <c r="AI21" s="240"/>
      <c r="AJ21" s="240"/>
      <c r="AK21" s="207"/>
      <c r="AL21" s="207"/>
      <c r="AM21" s="207"/>
      <c r="AN21" s="207"/>
      <c r="AO21" s="207"/>
      <c r="AP21" s="207"/>
      <c r="AQ21" s="241"/>
      <c r="AR21" s="241"/>
      <c r="AS21" s="241"/>
      <c r="AT21" s="241"/>
      <c r="AU21" s="207"/>
      <c r="AV21" s="207"/>
      <c r="AW21" s="207"/>
      <c r="AX21" s="208"/>
    </row>
    <row r="22" spans="1:50" ht="18.75" customHeight="1" x14ac:dyDescent="0.15">
      <c r="A22" s="242" t="s">
        <v>527</v>
      </c>
      <c r="B22" s="243"/>
      <c r="C22" s="243"/>
      <c r="D22" s="243"/>
      <c r="E22" s="243"/>
      <c r="F22" s="244"/>
      <c r="G22" s="248" t="s">
        <v>193</v>
      </c>
      <c r="H22" s="227"/>
      <c r="I22" s="227"/>
      <c r="J22" s="227"/>
      <c r="K22" s="227"/>
      <c r="L22" s="227"/>
      <c r="M22" s="227"/>
      <c r="N22" s="227"/>
      <c r="O22" s="249"/>
      <c r="P22" s="226" t="s">
        <v>525</v>
      </c>
      <c r="Q22" s="227"/>
      <c r="R22" s="227"/>
      <c r="S22" s="227"/>
      <c r="T22" s="227"/>
      <c r="U22" s="227"/>
      <c r="V22" s="249"/>
      <c r="W22" s="226" t="s">
        <v>526</v>
      </c>
      <c r="X22" s="227"/>
      <c r="Y22" s="227"/>
      <c r="Z22" s="227"/>
      <c r="AA22" s="227"/>
      <c r="AB22" s="227"/>
      <c r="AC22" s="249"/>
      <c r="AD22" s="226" t="s">
        <v>192</v>
      </c>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33" customHeight="1" x14ac:dyDescent="0.15">
      <c r="A23" s="245"/>
      <c r="B23" s="246"/>
      <c r="C23" s="246"/>
      <c r="D23" s="246"/>
      <c r="E23" s="246"/>
      <c r="F23" s="247"/>
      <c r="G23" s="229" t="s">
        <v>564</v>
      </c>
      <c r="H23" s="230"/>
      <c r="I23" s="230"/>
      <c r="J23" s="230"/>
      <c r="K23" s="230"/>
      <c r="L23" s="230"/>
      <c r="M23" s="230"/>
      <c r="N23" s="230"/>
      <c r="O23" s="231"/>
      <c r="P23" s="180" t="s">
        <v>575</v>
      </c>
      <c r="Q23" s="181"/>
      <c r="R23" s="181"/>
      <c r="S23" s="181"/>
      <c r="T23" s="181"/>
      <c r="U23" s="181"/>
      <c r="V23" s="232"/>
      <c r="W23" s="180">
        <v>2401</v>
      </c>
      <c r="X23" s="181"/>
      <c r="Y23" s="181"/>
      <c r="Z23" s="181"/>
      <c r="AA23" s="181"/>
      <c r="AB23" s="181"/>
      <c r="AC23" s="232"/>
      <c r="AD23" s="233" t="s">
        <v>553</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thickBot="1" x14ac:dyDescent="0.2">
      <c r="A24" s="245"/>
      <c r="B24" s="246"/>
      <c r="C24" s="246"/>
      <c r="D24" s="246"/>
      <c r="E24" s="246"/>
      <c r="F24" s="247"/>
      <c r="G24" s="79" t="s">
        <v>15</v>
      </c>
      <c r="H24" s="80"/>
      <c r="I24" s="80"/>
      <c r="J24" s="80"/>
      <c r="K24" s="80"/>
      <c r="L24" s="80"/>
      <c r="M24" s="80"/>
      <c r="N24" s="80"/>
      <c r="O24" s="81"/>
      <c r="P24" s="250" t="str">
        <f>AK13</f>
        <v>-</v>
      </c>
      <c r="Q24" s="251"/>
      <c r="R24" s="251"/>
      <c r="S24" s="251"/>
      <c r="T24" s="251"/>
      <c r="U24" s="251"/>
      <c r="V24" s="252"/>
      <c r="W24" s="253">
        <f>AR13</f>
        <v>2401</v>
      </c>
      <c r="X24" s="254"/>
      <c r="Y24" s="254"/>
      <c r="Z24" s="254"/>
      <c r="AA24" s="254"/>
      <c r="AB24" s="254"/>
      <c r="AC24" s="255"/>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42.6" customHeight="1" x14ac:dyDescent="0.15">
      <c r="A25" s="256" t="s">
        <v>516</v>
      </c>
      <c r="B25" s="257"/>
      <c r="C25" s="257"/>
      <c r="D25" s="257"/>
      <c r="E25" s="257"/>
      <c r="F25" s="258"/>
      <c r="G25" s="259" t="s">
        <v>573</v>
      </c>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31.5" customHeight="1" x14ac:dyDescent="0.15">
      <c r="A26" s="262" t="s">
        <v>517</v>
      </c>
      <c r="B26" s="263"/>
      <c r="C26" s="263"/>
      <c r="D26" s="263"/>
      <c r="E26" s="263"/>
      <c r="F26" s="264"/>
      <c r="G26" s="268" t="s">
        <v>515</v>
      </c>
      <c r="H26" s="269"/>
      <c r="I26" s="269"/>
      <c r="J26" s="269"/>
      <c r="K26" s="269"/>
      <c r="L26" s="269"/>
      <c r="M26" s="269"/>
      <c r="N26" s="269"/>
      <c r="O26" s="269"/>
      <c r="P26" s="270" t="s">
        <v>514</v>
      </c>
      <c r="Q26" s="269"/>
      <c r="R26" s="269"/>
      <c r="S26" s="269"/>
      <c r="T26" s="269"/>
      <c r="U26" s="269"/>
      <c r="V26" s="269"/>
      <c r="W26" s="269"/>
      <c r="X26" s="271"/>
      <c r="Y26" s="272"/>
      <c r="Z26" s="273"/>
      <c r="AA26" s="274"/>
      <c r="AB26" s="344" t="s">
        <v>11</v>
      </c>
      <c r="AC26" s="344"/>
      <c r="AD26" s="344"/>
      <c r="AE26" s="327" t="s">
        <v>359</v>
      </c>
      <c r="AF26" s="328"/>
      <c r="AG26" s="328"/>
      <c r="AH26" s="329"/>
      <c r="AI26" s="327" t="s">
        <v>511</v>
      </c>
      <c r="AJ26" s="328"/>
      <c r="AK26" s="328"/>
      <c r="AL26" s="329"/>
      <c r="AM26" s="327" t="s">
        <v>327</v>
      </c>
      <c r="AN26" s="328"/>
      <c r="AO26" s="328"/>
      <c r="AP26" s="329"/>
      <c r="AQ26" s="330" t="s">
        <v>358</v>
      </c>
      <c r="AR26" s="331"/>
      <c r="AS26" s="331"/>
      <c r="AT26" s="332"/>
      <c r="AU26" s="330" t="s">
        <v>528</v>
      </c>
      <c r="AV26" s="331"/>
      <c r="AW26" s="331"/>
      <c r="AX26" s="333"/>
    </row>
    <row r="27" spans="1:50" ht="23.25" customHeight="1" x14ac:dyDescent="0.15">
      <c r="A27" s="262"/>
      <c r="B27" s="263"/>
      <c r="C27" s="263"/>
      <c r="D27" s="263"/>
      <c r="E27" s="263"/>
      <c r="F27" s="264"/>
      <c r="G27" s="275" t="s">
        <v>540</v>
      </c>
      <c r="H27" s="276"/>
      <c r="I27" s="276"/>
      <c r="J27" s="276"/>
      <c r="K27" s="276"/>
      <c r="L27" s="276"/>
      <c r="M27" s="276"/>
      <c r="N27" s="276"/>
      <c r="O27" s="276"/>
      <c r="P27" s="279" t="s">
        <v>566</v>
      </c>
      <c r="Q27" s="280"/>
      <c r="R27" s="280"/>
      <c r="S27" s="280"/>
      <c r="T27" s="280"/>
      <c r="U27" s="280"/>
      <c r="V27" s="280"/>
      <c r="W27" s="280"/>
      <c r="X27" s="281"/>
      <c r="Y27" s="285" t="s">
        <v>44</v>
      </c>
      <c r="Z27" s="286"/>
      <c r="AA27" s="287"/>
      <c r="AB27" s="288" t="s">
        <v>575</v>
      </c>
      <c r="AC27" s="289"/>
      <c r="AD27" s="289"/>
      <c r="AE27" s="316" t="s">
        <v>575</v>
      </c>
      <c r="AF27" s="320"/>
      <c r="AG27" s="320"/>
      <c r="AH27" s="320"/>
      <c r="AI27" s="316" t="s">
        <v>575</v>
      </c>
      <c r="AJ27" s="320"/>
      <c r="AK27" s="320"/>
      <c r="AL27" s="320"/>
      <c r="AM27" s="316" t="s">
        <v>575</v>
      </c>
      <c r="AN27" s="320"/>
      <c r="AO27" s="320"/>
      <c r="AP27" s="320"/>
      <c r="AQ27" s="316" t="s">
        <v>575</v>
      </c>
      <c r="AR27" s="320"/>
      <c r="AS27" s="320"/>
      <c r="AT27" s="320"/>
      <c r="AU27" s="304" t="s">
        <v>575</v>
      </c>
      <c r="AV27" s="321"/>
      <c r="AW27" s="321"/>
      <c r="AX27" s="322"/>
    </row>
    <row r="28" spans="1:50" ht="23.25" customHeight="1" x14ac:dyDescent="0.15">
      <c r="A28" s="265"/>
      <c r="B28" s="266"/>
      <c r="C28" s="266"/>
      <c r="D28" s="266"/>
      <c r="E28" s="266"/>
      <c r="F28" s="267"/>
      <c r="G28" s="277"/>
      <c r="H28" s="278"/>
      <c r="I28" s="278"/>
      <c r="J28" s="278"/>
      <c r="K28" s="278"/>
      <c r="L28" s="278"/>
      <c r="M28" s="278"/>
      <c r="N28" s="278"/>
      <c r="O28" s="278"/>
      <c r="P28" s="282"/>
      <c r="Q28" s="283"/>
      <c r="R28" s="283"/>
      <c r="S28" s="283"/>
      <c r="T28" s="283"/>
      <c r="U28" s="283"/>
      <c r="V28" s="283"/>
      <c r="W28" s="283"/>
      <c r="X28" s="284"/>
      <c r="Y28" s="323" t="s">
        <v>45</v>
      </c>
      <c r="Z28" s="324"/>
      <c r="AA28" s="325"/>
      <c r="AB28" s="288" t="s">
        <v>576</v>
      </c>
      <c r="AC28" s="289"/>
      <c r="AD28" s="289"/>
      <c r="AE28" s="316" t="s">
        <v>575</v>
      </c>
      <c r="AF28" s="320"/>
      <c r="AG28" s="320"/>
      <c r="AH28" s="320"/>
      <c r="AI28" s="316" t="s">
        <v>575</v>
      </c>
      <c r="AJ28" s="320"/>
      <c r="AK28" s="320"/>
      <c r="AL28" s="320"/>
      <c r="AM28" s="316" t="s">
        <v>575</v>
      </c>
      <c r="AN28" s="320"/>
      <c r="AO28" s="320"/>
      <c r="AP28" s="320"/>
      <c r="AQ28" s="316" t="s">
        <v>575</v>
      </c>
      <c r="AR28" s="320"/>
      <c r="AS28" s="320"/>
      <c r="AT28" s="320"/>
      <c r="AU28" s="326">
        <v>100</v>
      </c>
      <c r="AV28" s="321"/>
      <c r="AW28" s="321"/>
      <c r="AX28" s="322"/>
    </row>
    <row r="29" spans="1:50" ht="23.25" customHeight="1" x14ac:dyDescent="0.15">
      <c r="A29" s="352" t="s">
        <v>518</v>
      </c>
      <c r="B29" s="353"/>
      <c r="C29" s="353"/>
      <c r="D29" s="353"/>
      <c r="E29" s="353"/>
      <c r="F29" s="354"/>
      <c r="G29" s="175" t="s">
        <v>519</v>
      </c>
      <c r="H29" s="175"/>
      <c r="I29" s="175"/>
      <c r="J29" s="175"/>
      <c r="K29" s="175"/>
      <c r="L29" s="175"/>
      <c r="M29" s="175"/>
      <c r="N29" s="175"/>
      <c r="O29" s="175"/>
      <c r="P29" s="175"/>
      <c r="Q29" s="175"/>
      <c r="R29" s="175"/>
      <c r="S29" s="175"/>
      <c r="T29" s="175"/>
      <c r="U29" s="175"/>
      <c r="V29" s="175"/>
      <c r="W29" s="175"/>
      <c r="X29" s="204"/>
      <c r="Y29" s="360"/>
      <c r="Z29" s="361"/>
      <c r="AA29" s="362"/>
      <c r="AB29" s="174" t="s">
        <v>11</v>
      </c>
      <c r="AC29" s="175"/>
      <c r="AD29" s="204"/>
      <c r="AE29" s="174" t="s">
        <v>359</v>
      </c>
      <c r="AF29" s="175"/>
      <c r="AG29" s="175"/>
      <c r="AH29" s="204"/>
      <c r="AI29" s="174" t="s">
        <v>511</v>
      </c>
      <c r="AJ29" s="175"/>
      <c r="AK29" s="175"/>
      <c r="AL29" s="204"/>
      <c r="AM29" s="174" t="s">
        <v>327</v>
      </c>
      <c r="AN29" s="175"/>
      <c r="AO29" s="175"/>
      <c r="AP29" s="204"/>
      <c r="AQ29" s="335" t="s">
        <v>529</v>
      </c>
      <c r="AR29" s="336"/>
      <c r="AS29" s="336"/>
      <c r="AT29" s="336"/>
      <c r="AU29" s="336"/>
      <c r="AV29" s="336"/>
      <c r="AW29" s="336"/>
      <c r="AX29" s="337"/>
    </row>
    <row r="30" spans="1:50" ht="23.25" customHeight="1" x14ac:dyDescent="0.15">
      <c r="A30" s="355"/>
      <c r="B30" s="356"/>
      <c r="C30" s="356"/>
      <c r="D30" s="356"/>
      <c r="E30" s="356"/>
      <c r="F30" s="357"/>
      <c r="G30" s="312" t="s">
        <v>227</v>
      </c>
      <c r="H30" s="313"/>
      <c r="I30" s="313"/>
      <c r="J30" s="313"/>
      <c r="K30" s="313"/>
      <c r="L30" s="313"/>
      <c r="M30" s="313"/>
      <c r="N30" s="313"/>
      <c r="O30" s="313"/>
      <c r="P30" s="313"/>
      <c r="Q30" s="313"/>
      <c r="R30" s="313"/>
      <c r="S30" s="313"/>
      <c r="T30" s="313"/>
      <c r="U30" s="313"/>
      <c r="V30" s="313"/>
      <c r="W30" s="313"/>
      <c r="X30" s="313"/>
      <c r="Y30" s="338" t="s">
        <v>518</v>
      </c>
      <c r="Z30" s="339"/>
      <c r="AA30" s="340"/>
      <c r="AB30" s="341" t="s">
        <v>575</v>
      </c>
      <c r="AC30" s="342"/>
      <c r="AD30" s="343"/>
      <c r="AE30" s="316" t="s">
        <v>575</v>
      </c>
      <c r="AF30" s="316"/>
      <c r="AG30" s="316"/>
      <c r="AH30" s="316"/>
      <c r="AI30" s="316" t="s">
        <v>575</v>
      </c>
      <c r="AJ30" s="316"/>
      <c r="AK30" s="316"/>
      <c r="AL30" s="316"/>
      <c r="AM30" s="316" t="s">
        <v>575</v>
      </c>
      <c r="AN30" s="316"/>
      <c r="AO30" s="316"/>
      <c r="AP30" s="316"/>
      <c r="AQ30" s="304" t="s">
        <v>575</v>
      </c>
      <c r="AR30" s="305"/>
      <c r="AS30" s="305"/>
      <c r="AT30" s="305"/>
      <c r="AU30" s="305"/>
      <c r="AV30" s="305"/>
      <c r="AW30" s="305"/>
      <c r="AX30" s="317"/>
    </row>
    <row r="31" spans="1:50" ht="22.9" customHeight="1" x14ac:dyDescent="0.15">
      <c r="A31" s="358"/>
      <c r="B31" s="160"/>
      <c r="C31" s="160"/>
      <c r="D31" s="160"/>
      <c r="E31" s="160"/>
      <c r="F31" s="359"/>
      <c r="G31" s="314"/>
      <c r="H31" s="315"/>
      <c r="I31" s="315"/>
      <c r="J31" s="315"/>
      <c r="K31" s="315"/>
      <c r="L31" s="315"/>
      <c r="M31" s="315"/>
      <c r="N31" s="315"/>
      <c r="O31" s="315"/>
      <c r="P31" s="315"/>
      <c r="Q31" s="315"/>
      <c r="R31" s="315"/>
      <c r="S31" s="315"/>
      <c r="T31" s="315"/>
      <c r="U31" s="315"/>
      <c r="V31" s="315"/>
      <c r="W31" s="315"/>
      <c r="X31" s="315"/>
      <c r="Y31" s="301" t="s">
        <v>520</v>
      </c>
      <c r="Z31" s="318"/>
      <c r="AA31" s="319"/>
      <c r="AB31" s="364" t="s">
        <v>577</v>
      </c>
      <c r="AC31" s="365"/>
      <c r="AD31" s="366"/>
      <c r="AE31" s="345" t="s">
        <v>575</v>
      </c>
      <c r="AF31" s="345"/>
      <c r="AG31" s="345"/>
      <c r="AH31" s="345"/>
      <c r="AI31" s="345" t="s">
        <v>575</v>
      </c>
      <c r="AJ31" s="345"/>
      <c r="AK31" s="345"/>
      <c r="AL31" s="345"/>
      <c r="AM31" s="345" t="s">
        <v>575</v>
      </c>
      <c r="AN31" s="345"/>
      <c r="AO31" s="345"/>
      <c r="AP31" s="345"/>
      <c r="AQ31" s="345" t="s">
        <v>575</v>
      </c>
      <c r="AR31" s="345"/>
      <c r="AS31" s="345"/>
      <c r="AT31" s="345"/>
      <c r="AU31" s="345"/>
      <c r="AV31" s="345"/>
      <c r="AW31" s="345"/>
      <c r="AX31" s="346"/>
    </row>
    <row r="32" spans="1:50" ht="18.75" customHeight="1" x14ac:dyDescent="0.15">
      <c r="A32" s="372" t="s">
        <v>196</v>
      </c>
      <c r="B32" s="373"/>
      <c r="C32" s="373"/>
      <c r="D32" s="373"/>
      <c r="E32" s="373"/>
      <c r="F32" s="374"/>
      <c r="G32" s="382" t="s">
        <v>128</v>
      </c>
      <c r="H32" s="370"/>
      <c r="I32" s="370"/>
      <c r="J32" s="370"/>
      <c r="K32" s="370"/>
      <c r="L32" s="370"/>
      <c r="M32" s="370"/>
      <c r="N32" s="370"/>
      <c r="O32" s="383"/>
      <c r="P32" s="386" t="s">
        <v>48</v>
      </c>
      <c r="Q32" s="370"/>
      <c r="R32" s="370"/>
      <c r="S32" s="370"/>
      <c r="T32" s="370"/>
      <c r="U32" s="370"/>
      <c r="V32" s="370"/>
      <c r="W32" s="370"/>
      <c r="X32" s="383"/>
      <c r="Y32" s="388"/>
      <c r="Z32" s="389"/>
      <c r="AA32" s="390"/>
      <c r="AB32" s="394" t="s">
        <v>11</v>
      </c>
      <c r="AC32" s="395"/>
      <c r="AD32" s="396"/>
      <c r="AE32" s="394" t="s">
        <v>359</v>
      </c>
      <c r="AF32" s="395"/>
      <c r="AG32" s="395"/>
      <c r="AH32" s="396"/>
      <c r="AI32" s="399" t="s">
        <v>511</v>
      </c>
      <c r="AJ32" s="399"/>
      <c r="AK32" s="399"/>
      <c r="AL32" s="394"/>
      <c r="AM32" s="399" t="s">
        <v>327</v>
      </c>
      <c r="AN32" s="399"/>
      <c r="AO32" s="399"/>
      <c r="AP32" s="394"/>
      <c r="AQ32" s="367" t="s">
        <v>156</v>
      </c>
      <c r="AR32" s="368"/>
      <c r="AS32" s="368"/>
      <c r="AT32" s="369"/>
      <c r="AU32" s="370" t="s">
        <v>118</v>
      </c>
      <c r="AV32" s="370"/>
      <c r="AW32" s="370"/>
      <c r="AX32" s="371"/>
    </row>
    <row r="33" spans="1:51" ht="18.75" customHeight="1" x14ac:dyDescent="0.15">
      <c r="A33" s="375"/>
      <c r="B33" s="376"/>
      <c r="C33" s="376"/>
      <c r="D33" s="376"/>
      <c r="E33" s="376"/>
      <c r="F33" s="377"/>
      <c r="G33" s="384"/>
      <c r="H33" s="307"/>
      <c r="I33" s="307"/>
      <c r="J33" s="307"/>
      <c r="K33" s="307"/>
      <c r="L33" s="307"/>
      <c r="M33" s="307"/>
      <c r="N33" s="307"/>
      <c r="O33" s="385"/>
      <c r="P33" s="387"/>
      <c r="Q33" s="307"/>
      <c r="R33" s="307"/>
      <c r="S33" s="307"/>
      <c r="T33" s="307"/>
      <c r="U33" s="307"/>
      <c r="V33" s="307"/>
      <c r="W33" s="307"/>
      <c r="X33" s="385"/>
      <c r="Y33" s="391"/>
      <c r="Z33" s="392"/>
      <c r="AA33" s="393"/>
      <c r="AB33" s="327"/>
      <c r="AC33" s="397"/>
      <c r="AD33" s="398"/>
      <c r="AE33" s="327"/>
      <c r="AF33" s="397"/>
      <c r="AG33" s="397"/>
      <c r="AH33" s="398"/>
      <c r="AI33" s="400"/>
      <c r="AJ33" s="400"/>
      <c r="AK33" s="400"/>
      <c r="AL33" s="327"/>
      <c r="AM33" s="400"/>
      <c r="AN33" s="400"/>
      <c r="AO33" s="400"/>
      <c r="AP33" s="327"/>
      <c r="AQ33" s="347" t="s">
        <v>575</v>
      </c>
      <c r="AR33" s="348"/>
      <c r="AS33" s="349" t="s">
        <v>157</v>
      </c>
      <c r="AT33" s="350"/>
      <c r="AU33" s="351" t="s">
        <v>561</v>
      </c>
      <c r="AV33" s="351"/>
      <c r="AW33" s="307" t="s">
        <v>155</v>
      </c>
      <c r="AX33" s="308"/>
    </row>
    <row r="34" spans="1:51" ht="21.6" customHeight="1" x14ac:dyDescent="0.15">
      <c r="A34" s="378"/>
      <c r="B34" s="376"/>
      <c r="C34" s="376"/>
      <c r="D34" s="376"/>
      <c r="E34" s="376"/>
      <c r="F34" s="377"/>
      <c r="G34" s="290" t="s">
        <v>541</v>
      </c>
      <c r="H34" s="291"/>
      <c r="I34" s="291"/>
      <c r="J34" s="291"/>
      <c r="K34" s="291"/>
      <c r="L34" s="291"/>
      <c r="M34" s="291"/>
      <c r="N34" s="291"/>
      <c r="O34" s="292"/>
      <c r="P34" s="91" t="s">
        <v>567</v>
      </c>
      <c r="Q34" s="91"/>
      <c r="R34" s="91"/>
      <c r="S34" s="91"/>
      <c r="T34" s="91"/>
      <c r="U34" s="91"/>
      <c r="V34" s="91"/>
      <c r="W34" s="91"/>
      <c r="X34" s="92"/>
      <c r="Y34" s="301" t="s">
        <v>12</v>
      </c>
      <c r="Z34" s="302"/>
      <c r="AA34" s="303"/>
      <c r="AB34" s="288" t="s">
        <v>575</v>
      </c>
      <c r="AC34" s="288"/>
      <c r="AD34" s="288"/>
      <c r="AE34" s="304" t="s">
        <v>575</v>
      </c>
      <c r="AF34" s="305"/>
      <c r="AG34" s="305"/>
      <c r="AH34" s="305"/>
      <c r="AI34" s="304" t="s">
        <v>575</v>
      </c>
      <c r="AJ34" s="305"/>
      <c r="AK34" s="305"/>
      <c r="AL34" s="305"/>
      <c r="AM34" s="304" t="s">
        <v>575</v>
      </c>
      <c r="AN34" s="305"/>
      <c r="AO34" s="305"/>
      <c r="AP34" s="305"/>
      <c r="AQ34" s="309" t="s">
        <v>575</v>
      </c>
      <c r="AR34" s="310"/>
      <c r="AS34" s="310"/>
      <c r="AT34" s="311"/>
      <c r="AU34" s="305" t="s">
        <v>575</v>
      </c>
      <c r="AV34" s="305"/>
      <c r="AW34" s="305"/>
      <c r="AX34" s="317"/>
    </row>
    <row r="35" spans="1:51" ht="21.6" customHeight="1" x14ac:dyDescent="0.15">
      <c r="A35" s="379"/>
      <c r="B35" s="380"/>
      <c r="C35" s="380"/>
      <c r="D35" s="380"/>
      <c r="E35" s="380"/>
      <c r="F35" s="381"/>
      <c r="G35" s="293"/>
      <c r="H35" s="294"/>
      <c r="I35" s="294"/>
      <c r="J35" s="294"/>
      <c r="K35" s="294"/>
      <c r="L35" s="294"/>
      <c r="M35" s="294"/>
      <c r="N35" s="294"/>
      <c r="O35" s="295"/>
      <c r="P35" s="299"/>
      <c r="Q35" s="299"/>
      <c r="R35" s="299"/>
      <c r="S35" s="299"/>
      <c r="T35" s="299"/>
      <c r="U35" s="299"/>
      <c r="V35" s="299"/>
      <c r="W35" s="299"/>
      <c r="X35" s="300"/>
      <c r="Y35" s="174" t="s">
        <v>43</v>
      </c>
      <c r="Z35" s="175"/>
      <c r="AA35" s="204"/>
      <c r="AB35" s="363" t="s">
        <v>14</v>
      </c>
      <c r="AC35" s="363"/>
      <c r="AD35" s="363"/>
      <c r="AE35" s="304" t="s">
        <v>575</v>
      </c>
      <c r="AF35" s="305"/>
      <c r="AG35" s="305"/>
      <c r="AH35" s="305"/>
      <c r="AI35" s="304" t="s">
        <v>575</v>
      </c>
      <c r="AJ35" s="305"/>
      <c r="AK35" s="305"/>
      <c r="AL35" s="305"/>
      <c r="AM35" s="304" t="s">
        <v>575</v>
      </c>
      <c r="AN35" s="305"/>
      <c r="AO35" s="305"/>
      <c r="AP35" s="305"/>
      <c r="AQ35" s="309" t="s">
        <v>575</v>
      </c>
      <c r="AR35" s="310"/>
      <c r="AS35" s="310"/>
      <c r="AT35" s="311"/>
      <c r="AU35" s="305">
        <v>80</v>
      </c>
      <c r="AV35" s="305"/>
      <c r="AW35" s="305"/>
      <c r="AX35" s="317"/>
    </row>
    <row r="36" spans="1:51" ht="21.6" customHeight="1" x14ac:dyDescent="0.15">
      <c r="A36" s="378"/>
      <c r="B36" s="376"/>
      <c r="C36" s="376"/>
      <c r="D36" s="376"/>
      <c r="E36" s="376"/>
      <c r="F36" s="377"/>
      <c r="G36" s="296"/>
      <c r="H36" s="297"/>
      <c r="I36" s="297"/>
      <c r="J36" s="297"/>
      <c r="K36" s="297"/>
      <c r="L36" s="297"/>
      <c r="M36" s="297"/>
      <c r="N36" s="297"/>
      <c r="O36" s="298"/>
      <c r="P36" s="94"/>
      <c r="Q36" s="94"/>
      <c r="R36" s="94"/>
      <c r="S36" s="94"/>
      <c r="T36" s="94"/>
      <c r="U36" s="94"/>
      <c r="V36" s="94"/>
      <c r="W36" s="94"/>
      <c r="X36" s="95"/>
      <c r="Y36" s="174" t="s">
        <v>13</v>
      </c>
      <c r="Z36" s="175"/>
      <c r="AA36" s="204"/>
      <c r="AB36" s="306" t="s">
        <v>14</v>
      </c>
      <c r="AC36" s="306"/>
      <c r="AD36" s="306"/>
      <c r="AE36" s="304" t="s">
        <v>575</v>
      </c>
      <c r="AF36" s="305"/>
      <c r="AG36" s="305"/>
      <c r="AH36" s="305"/>
      <c r="AI36" s="304" t="s">
        <v>575</v>
      </c>
      <c r="AJ36" s="305"/>
      <c r="AK36" s="305"/>
      <c r="AL36" s="305"/>
      <c r="AM36" s="304" t="s">
        <v>575</v>
      </c>
      <c r="AN36" s="305"/>
      <c r="AO36" s="305"/>
      <c r="AP36" s="305"/>
      <c r="AQ36" s="309" t="s">
        <v>575</v>
      </c>
      <c r="AR36" s="310"/>
      <c r="AS36" s="310"/>
      <c r="AT36" s="311"/>
      <c r="AU36" s="305" t="s">
        <v>575</v>
      </c>
      <c r="AV36" s="305"/>
      <c r="AW36" s="305"/>
      <c r="AX36" s="317"/>
    </row>
    <row r="37" spans="1:51" ht="23.25" customHeight="1" x14ac:dyDescent="0.15">
      <c r="A37" s="401" t="s">
        <v>213</v>
      </c>
      <c r="B37" s="402"/>
      <c r="C37" s="402"/>
      <c r="D37" s="402"/>
      <c r="E37" s="402"/>
      <c r="F37" s="403"/>
      <c r="G37" s="404" t="s">
        <v>554</v>
      </c>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6"/>
    </row>
    <row r="38" spans="1:51" ht="31.5" customHeight="1" thickBot="1" x14ac:dyDescent="0.2">
      <c r="A38" s="265"/>
      <c r="B38" s="266"/>
      <c r="C38" s="266"/>
      <c r="D38" s="266"/>
      <c r="E38" s="266"/>
      <c r="F38" s="267"/>
      <c r="G38" s="407"/>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9"/>
    </row>
    <row r="39" spans="1:51" ht="47.25" customHeight="1" x14ac:dyDescent="0.15">
      <c r="A39" s="256" t="s">
        <v>516</v>
      </c>
      <c r="B39" s="257"/>
      <c r="C39" s="257"/>
      <c r="D39" s="257"/>
      <c r="E39" s="257"/>
      <c r="F39" s="258"/>
      <c r="G39" s="259" t="s">
        <v>542</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c r="AY39">
        <f>COUNTA($G$39)</f>
        <v>1</v>
      </c>
    </row>
    <row r="40" spans="1:51" ht="31.5" customHeight="1" x14ac:dyDescent="0.15">
      <c r="A40" s="262" t="s">
        <v>517</v>
      </c>
      <c r="B40" s="263"/>
      <c r="C40" s="263"/>
      <c r="D40" s="263"/>
      <c r="E40" s="263"/>
      <c r="F40" s="264"/>
      <c r="G40" s="268" t="s">
        <v>515</v>
      </c>
      <c r="H40" s="269"/>
      <c r="I40" s="269"/>
      <c r="J40" s="269"/>
      <c r="K40" s="269"/>
      <c r="L40" s="269"/>
      <c r="M40" s="269"/>
      <c r="N40" s="269"/>
      <c r="O40" s="269"/>
      <c r="P40" s="270" t="s">
        <v>514</v>
      </c>
      <c r="Q40" s="269"/>
      <c r="R40" s="269"/>
      <c r="S40" s="269"/>
      <c r="T40" s="269"/>
      <c r="U40" s="269"/>
      <c r="V40" s="269"/>
      <c r="W40" s="269"/>
      <c r="X40" s="271"/>
      <c r="Y40" s="272"/>
      <c r="Z40" s="273"/>
      <c r="AA40" s="274"/>
      <c r="AB40" s="344" t="s">
        <v>11</v>
      </c>
      <c r="AC40" s="344"/>
      <c r="AD40" s="344"/>
      <c r="AE40" s="327" t="s">
        <v>359</v>
      </c>
      <c r="AF40" s="328"/>
      <c r="AG40" s="328"/>
      <c r="AH40" s="329"/>
      <c r="AI40" s="327" t="s">
        <v>511</v>
      </c>
      <c r="AJ40" s="328"/>
      <c r="AK40" s="328"/>
      <c r="AL40" s="329"/>
      <c r="AM40" s="327" t="s">
        <v>327</v>
      </c>
      <c r="AN40" s="328"/>
      <c r="AO40" s="328"/>
      <c r="AP40" s="329"/>
      <c r="AQ40" s="330" t="s">
        <v>358</v>
      </c>
      <c r="AR40" s="331"/>
      <c r="AS40" s="331"/>
      <c r="AT40" s="332"/>
      <c r="AU40" s="330" t="s">
        <v>528</v>
      </c>
      <c r="AV40" s="331"/>
      <c r="AW40" s="331"/>
      <c r="AX40" s="333"/>
      <c r="AY40">
        <f>COUNTA($G$41)</f>
        <v>1</v>
      </c>
    </row>
    <row r="41" spans="1:51" ht="23.25" customHeight="1" x14ac:dyDescent="0.15">
      <c r="A41" s="262"/>
      <c r="B41" s="263"/>
      <c r="C41" s="263"/>
      <c r="D41" s="263"/>
      <c r="E41" s="263"/>
      <c r="F41" s="264"/>
      <c r="G41" s="275" t="s">
        <v>543</v>
      </c>
      <c r="H41" s="276"/>
      <c r="I41" s="276"/>
      <c r="J41" s="276"/>
      <c r="K41" s="276"/>
      <c r="L41" s="276"/>
      <c r="M41" s="276"/>
      <c r="N41" s="276"/>
      <c r="O41" s="276"/>
      <c r="P41" s="279" t="s">
        <v>544</v>
      </c>
      <c r="Q41" s="280"/>
      <c r="R41" s="280"/>
      <c r="S41" s="280"/>
      <c r="T41" s="280"/>
      <c r="U41" s="280"/>
      <c r="V41" s="280"/>
      <c r="W41" s="280"/>
      <c r="X41" s="281"/>
      <c r="Y41" s="285" t="s">
        <v>44</v>
      </c>
      <c r="Z41" s="286"/>
      <c r="AA41" s="287"/>
      <c r="AB41" s="288" t="s">
        <v>575</v>
      </c>
      <c r="AC41" s="289"/>
      <c r="AD41" s="289"/>
      <c r="AE41" s="316" t="s">
        <v>575</v>
      </c>
      <c r="AF41" s="320"/>
      <c r="AG41" s="320"/>
      <c r="AH41" s="320"/>
      <c r="AI41" s="316" t="s">
        <v>575</v>
      </c>
      <c r="AJ41" s="320"/>
      <c r="AK41" s="320"/>
      <c r="AL41" s="320"/>
      <c r="AM41" s="316" t="s">
        <v>575</v>
      </c>
      <c r="AN41" s="320"/>
      <c r="AO41" s="320"/>
      <c r="AP41" s="320"/>
      <c r="AQ41" s="316" t="s">
        <v>575</v>
      </c>
      <c r="AR41" s="320"/>
      <c r="AS41" s="320"/>
      <c r="AT41" s="320"/>
      <c r="AU41" s="304" t="s">
        <v>575</v>
      </c>
      <c r="AV41" s="321"/>
      <c r="AW41" s="321"/>
      <c r="AX41" s="322"/>
      <c r="AY41">
        <f>$AY$40</f>
        <v>1</v>
      </c>
    </row>
    <row r="42" spans="1:51" ht="23.25" customHeight="1" x14ac:dyDescent="0.15">
      <c r="A42" s="265"/>
      <c r="B42" s="266"/>
      <c r="C42" s="266"/>
      <c r="D42" s="266"/>
      <c r="E42" s="266"/>
      <c r="F42" s="267"/>
      <c r="G42" s="277"/>
      <c r="H42" s="278"/>
      <c r="I42" s="278"/>
      <c r="J42" s="278"/>
      <c r="K42" s="278"/>
      <c r="L42" s="278"/>
      <c r="M42" s="278"/>
      <c r="N42" s="278"/>
      <c r="O42" s="278"/>
      <c r="P42" s="282"/>
      <c r="Q42" s="283"/>
      <c r="R42" s="283"/>
      <c r="S42" s="283"/>
      <c r="T42" s="283"/>
      <c r="U42" s="283"/>
      <c r="V42" s="283"/>
      <c r="W42" s="283"/>
      <c r="X42" s="284"/>
      <c r="Y42" s="323" t="s">
        <v>45</v>
      </c>
      <c r="Z42" s="324"/>
      <c r="AA42" s="325"/>
      <c r="AB42" s="288" t="s">
        <v>578</v>
      </c>
      <c r="AC42" s="289"/>
      <c r="AD42" s="289"/>
      <c r="AE42" s="316" t="s">
        <v>575</v>
      </c>
      <c r="AF42" s="320"/>
      <c r="AG42" s="320"/>
      <c r="AH42" s="320"/>
      <c r="AI42" s="316" t="s">
        <v>575</v>
      </c>
      <c r="AJ42" s="320"/>
      <c r="AK42" s="320"/>
      <c r="AL42" s="320"/>
      <c r="AM42" s="316" t="s">
        <v>575</v>
      </c>
      <c r="AN42" s="320"/>
      <c r="AO42" s="320"/>
      <c r="AP42" s="320"/>
      <c r="AQ42" s="316" t="s">
        <v>575</v>
      </c>
      <c r="AR42" s="320"/>
      <c r="AS42" s="320"/>
      <c r="AT42" s="320"/>
      <c r="AU42" s="326">
        <v>8</v>
      </c>
      <c r="AV42" s="321"/>
      <c r="AW42" s="321"/>
      <c r="AX42" s="322"/>
      <c r="AY42">
        <f>$AY$40</f>
        <v>1</v>
      </c>
    </row>
    <row r="43" spans="1:51" ht="23.25" customHeight="1" x14ac:dyDescent="0.15">
      <c r="A43" s="352" t="s">
        <v>518</v>
      </c>
      <c r="B43" s="353"/>
      <c r="C43" s="353"/>
      <c r="D43" s="353"/>
      <c r="E43" s="353"/>
      <c r="F43" s="354"/>
      <c r="G43" s="175" t="s">
        <v>519</v>
      </c>
      <c r="H43" s="175"/>
      <c r="I43" s="175"/>
      <c r="J43" s="175"/>
      <c r="K43" s="175"/>
      <c r="L43" s="175"/>
      <c r="M43" s="175"/>
      <c r="N43" s="175"/>
      <c r="O43" s="175"/>
      <c r="P43" s="175"/>
      <c r="Q43" s="175"/>
      <c r="R43" s="175"/>
      <c r="S43" s="175"/>
      <c r="T43" s="175"/>
      <c r="U43" s="175"/>
      <c r="V43" s="175"/>
      <c r="W43" s="175"/>
      <c r="X43" s="204"/>
      <c r="Y43" s="360"/>
      <c r="Z43" s="361"/>
      <c r="AA43" s="362"/>
      <c r="AB43" s="174" t="s">
        <v>11</v>
      </c>
      <c r="AC43" s="175"/>
      <c r="AD43" s="204"/>
      <c r="AE43" s="334" t="s">
        <v>359</v>
      </c>
      <c r="AF43" s="334"/>
      <c r="AG43" s="334"/>
      <c r="AH43" s="334"/>
      <c r="AI43" s="334" t="s">
        <v>511</v>
      </c>
      <c r="AJ43" s="334"/>
      <c r="AK43" s="334"/>
      <c r="AL43" s="334"/>
      <c r="AM43" s="334" t="s">
        <v>327</v>
      </c>
      <c r="AN43" s="334"/>
      <c r="AO43" s="334"/>
      <c r="AP43" s="334"/>
      <c r="AQ43" s="335" t="s">
        <v>529</v>
      </c>
      <c r="AR43" s="336"/>
      <c r="AS43" s="336"/>
      <c r="AT43" s="336"/>
      <c r="AU43" s="336"/>
      <c r="AV43" s="336"/>
      <c r="AW43" s="336"/>
      <c r="AX43" s="337"/>
      <c r="AY43">
        <f>IF(SUBSTITUTE(SUBSTITUTE($G$44,"／",""),"　","")="",0,1)</f>
        <v>1</v>
      </c>
    </row>
    <row r="44" spans="1:51" ht="23.25" customHeight="1" x14ac:dyDescent="0.15">
      <c r="A44" s="355"/>
      <c r="B44" s="356"/>
      <c r="C44" s="356"/>
      <c r="D44" s="356"/>
      <c r="E44" s="356"/>
      <c r="F44" s="357"/>
      <c r="G44" s="312" t="s">
        <v>227</v>
      </c>
      <c r="H44" s="313"/>
      <c r="I44" s="313"/>
      <c r="J44" s="313"/>
      <c r="K44" s="313"/>
      <c r="L44" s="313"/>
      <c r="M44" s="313"/>
      <c r="N44" s="313"/>
      <c r="O44" s="313"/>
      <c r="P44" s="313"/>
      <c r="Q44" s="313"/>
      <c r="R44" s="313"/>
      <c r="S44" s="313"/>
      <c r="T44" s="313"/>
      <c r="U44" s="313"/>
      <c r="V44" s="313"/>
      <c r="W44" s="313"/>
      <c r="X44" s="313"/>
      <c r="Y44" s="338" t="s">
        <v>518</v>
      </c>
      <c r="Z44" s="339"/>
      <c r="AA44" s="340"/>
      <c r="AB44" s="288" t="s">
        <v>575</v>
      </c>
      <c r="AC44" s="289"/>
      <c r="AD44" s="289"/>
      <c r="AE44" s="316" t="s">
        <v>575</v>
      </c>
      <c r="AF44" s="320"/>
      <c r="AG44" s="320"/>
      <c r="AH44" s="320"/>
      <c r="AI44" s="316" t="s">
        <v>575</v>
      </c>
      <c r="AJ44" s="320"/>
      <c r="AK44" s="320"/>
      <c r="AL44" s="320"/>
      <c r="AM44" s="316" t="s">
        <v>575</v>
      </c>
      <c r="AN44" s="320"/>
      <c r="AO44" s="320"/>
      <c r="AP44" s="320"/>
      <c r="AQ44" s="316" t="s">
        <v>575</v>
      </c>
      <c r="AR44" s="320"/>
      <c r="AS44" s="320"/>
      <c r="AT44" s="320"/>
      <c r="AU44" s="304" t="s">
        <v>575</v>
      </c>
      <c r="AV44" s="321"/>
      <c r="AW44" s="321"/>
      <c r="AX44" s="322"/>
      <c r="AY44">
        <f>$AY$43</f>
        <v>1</v>
      </c>
    </row>
    <row r="45" spans="1:51" ht="31.9" customHeight="1" x14ac:dyDescent="0.15">
      <c r="A45" s="358"/>
      <c r="B45" s="160"/>
      <c r="C45" s="160"/>
      <c r="D45" s="160"/>
      <c r="E45" s="160"/>
      <c r="F45" s="359"/>
      <c r="G45" s="314"/>
      <c r="H45" s="315"/>
      <c r="I45" s="315"/>
      <c r="J45" s="315"/>
      <c r="K45" s="315"/>
      <c r="L45" s="315"/>
      <c r="M45" s="315"/>
      <c r="N45" s="315"/>
      <c r="O45" s="315"/>
      <c r="P45" s="315"/>
      <c r="Q45" s="315"/>
      <c r="R45" s="315"/>
      <c r="S45" s="315"/>
      <c r="T45" s="315"/>
      <c r="U45" s="315"/>
      <c r="V45" s="315"/>
      <c r="W45" s="315"/>
      <c r="X45" s="315"/>
      <c r="Y45" s="301" t="s">
        <v>520</v>
      </c>
      <c r="Z45" s="318"/>
      <c r="AA45" s="319"/>
      <c r="AB45" s="364" t="s">
        <v>577</v>
      </c>
      <c r="AC45" s="365"/>
      <c r="AD45" s="366"/>
      <c r="AE45" s="345" t="s">
        <v>575</v>
      </c>
      <c r="AF45" s="345"/>
      <c r="AG45" s="345"/>
      <c r="AH45" s="345"/>
      <c r="AI45" s="345" t="s">
        <v>575</v>
      </c>
      <c r="AJ45" s="345"/>
      <c r="AK45" s="345"/>
      <c r="AL45" s="345"/>
      <c r="AM45" s="345" t="s">
        <v>575</v>
      </c>
      <c r="AN45" s="345"/>
      <c r="AO45" s="345"/>
      <c r="AP45" s="345"/>
      <c r="AQ45" s="345" t="s">
        <v>575</v>
      </c>
      <c r="AR45" s="345"/>
      <c r="AS45" s="345"/>
      <c r="AT45" s="345"/>
      <c r="AU45" s="345"/>
      <c r="AV45" s="345"/>
      <c r="AW45" s="345"/>
      <c r="AX45" s="346"/>
      <c r="AY45">
        <f>$AY$43</f>
        <v>1</v>
      </c>
    </row>
    <row r="46" spans="1:51" ht="18.75" customHeight="1" x14ac:dyDescent="0.15">
      <c r="A46" s="410" t="s">
        <v>196</v>
      </c>
      <c r="B46" s="411"/>
      <c r="C46" s="411"/>
      <c r="D46" s="411"/>
      <c r="E46" s="411"/>
      <c r="F46" s="412"/>
      <c r="G46" s="382" t="s">
        <v>128</v>
      </c>
      <c r="H46" s="370"/>
      <c r="I46" s="370"/>
      <c r="J46" s="370"/>
      <c r="K46" s="370"/>
      <c r="L46" s="370"/>
      <c r="M46" s="370"/>
      <c r="N46" s="370"/>
      <c r="O46" s="383"/>
      <c r="P46" s="386" t="s">
        <v>48</v>
      </c>
      <c r="Q46" s="370"/>
      <c r="R46" s="370"/>
      <c r="S46" s="370"/>
      <c r="T46" s="370"/>
      <c r="U46" s="370"/>
      <c r="V46" s="370"/>
      <c r="W46" s="370"/>
      <c r="X46" s="383"/>
      <c r="Y46" s="388"/>
      <c r="Z46" s="389"/>
      <c r="AA46" s="390"/>
      <c r="AB46" s="394" t="s">
        <v>11</v>
      </c>
      <c r="AC46" s="395"/>
      <c r="AD46" s="396"/>
      <c r="AE46" s="334" t="s">
        <v>359</v>
      </c>
      <c r="AF46" s="334"/>
      <c r="AG46" s="334"/>
      <c r="AH46" s="334"/>
      <c r="AI46" s="334" t="s">
        <v>511</v>
      </c>
      <c r="AJ46" s="334"/>
      <c r="AK46" s="334"/>
      <c r="AL46" s="334"/>
      <c r="AM46" s="334" t="s">
        <v>327</v>
      </c>
      <c r="AN46" s="334"/>
      <c r="AO46" s="334"/>
      <c r="AP46" s="334"/>
      <c r="AQ46" s="367" t="s">
        <v>156</v>
      </c>
      <c r="AR46" s="368"/>
      <c r="AS46" s="368"/>
      <c r="AT46" s="369"/>
      <c r="AU46" s="370" t="s">
        <v>118</v>
      </c>
      <c r="AV46" s="370"/>
      <c r="AW46" s="370"/>
      <c r="AX46" s="371"/>
      <c r="AY46">
        <f>COUNTA($G$48)</f>
        <v>1</v>
      </c>
    </row>
    <row r="47" spans="1:51" ht="18.75" customHeight="1" x14ac:dyDescent="0.15">
      <c r="A47" s="413"/>
      <c r="B47" s="414"/>
      <c r="C47" s="414"/>
      <c r="D47" s="414"/>
      <c r="E47" s="414"/>
      <c r="F47" s="415"/>
      <c r="G47" s="384"/>
      <c r="H47" s="307"/>
      <c r="I47" s="307"/>
      <c r="J47" s="307"/>
      <c r="K47" s="307"/>
      <c r="L47" s="307"/>
      <c r="M47" s="307"/>
      <c r="N47" s="307"/>
      <c r="O47" s="385"/>
      <c r="P47" s="387"/>
      <c r="Q47" s="307"/>
      <c r="R47" s="307"/>
      <c r="S47" s="307"/>
      <c r="T47" s="307"/>
      <c r="U47" s="307"/>
      <c r="V47" s="307"/>
      <c r="W47" s="307"/>
      <c r="X47" s="385"/>
      <c r="Y47" s="391"/>
      <c r="Z47" s="392"/>
      <c r="AA47" s="393"/>
      <c r="AB47" s="327"/>
      <c r="AC47" s="397"/>
      <c r="AD47" s="398"/>
      <c r="AE47" s="334"/>
      <c r="AF47" s="334"/>
      <c r="AG47" s="334"/>
      <c r="AH47" s="334"/>
      <c r="AI47" s="334"/>
      <c r="AJ47" s="334"/>
      <c r="AK47" s="334"/>
      <c r="AL47" s="334"/>
      <c r="AM47" s="334"/>
      <c r="AN47" s="334"/>
      <c r="AO47" s="334"/>
      <c r="AP47" s="334"/>
      <c r="AQ47" s="347" t="s">
        <v>575</v>
      </c>
      <c r="AR47" s="348"/>
      <c r="AS47" s="349" t="s">
        <v>157</v>
      </c>
      <c r="AT47" s="350"/>
      <c r="AU47" s="351" t="s">
        <v>561</v>
      </c>
      <c r="AV47" s="351"/>
      <c r="AW47" s="307" t="s">
        <v>155</v>
      </c>
      <c r="AX47" s="308"/>
      <c r="AY47">
        <f t="shared" ref="AY47:AY52" si="0">$AY$46</f>
        <v>1</v>
      </c>
    </row>
    <row r="48" spans="1:51" ht="23.25" customHeight="1" x14ac:dyDescent="0.15">
      <c r="A48" s="416"/>
      <c r="B48" s="414"/>
      <c r="C48" s="414"/>
      <c r="D48" s="414"/>
      <c r="E48" s="414"/>
      <c r="F48" s="415"/>
      <c r="G48" s="290" t="s">
        <v>568</v>
      </c>
      <c r="H48" s="291"/>
      <c r="I48" s="291"/>
      <c r="J48" s="291"/>
      <c r="K48" s="291"/>
      <c r="L48" s="291"/>
      <c r="M48" s="291"/>
      <c r="N48" s="291"/>
      <c r="O48" s="292"/>
      <c r="P48" s="91" t="s">
        <v>569</v>
      </c>
      <c r="Q48" s="91"/>
      <c r="R48" s="91"/>
      <c r="S48" s="91"/>
      <c r="T48" s="91"/>
      <c r="U48" s="91"/>
      <c r="V48" s="91"/>
      <c r="W48" s="91"/>
      <c r="X48" s="92"/>
      <c r="Y48" s="301" t="s">
        <v>12</v>
      </c>
      <c r="Z48" s="302"/>
      <c r="AA48" s="303"/>
      <c r="AB48" s="288" t="s">
        <v>575</v>
      </c>
      <c r="AC48" s="288"/>
      <c r="AD48" s="288"/>
      <c r="AE48" s="304" t="s">
        <v>575</v>
      </c>
      <c r="AF48" s="305"/>
      <c r="AG48" s="305"/>
      <c r="AH48" s="305"/>
      <c r="AI48" s="304" t="s">
        <v>575</v>
      </c>
      <c r="AJ48" s="305"/>
      <c r="AK48" s="305"/>
      <c r="AL48" s="305"/>
      <c r="AM48" s="304" t="s">
        <v>575</v>
      </c>
      <c r="AN48" s="305"/>
      <c r="AO48" s="305"/>
      <c r="AP48" s="305"/>
      <c r="AQ48" s="309" t="s">
        <v>575</v>
      </c>
      <c r="AR48" s="310"/>
      <c r="AS48" s="310"/>
      <c r="AT48" s="311"/>
      <c r="AU48" s="305" t="s">
        <v>575</v>
      </c>
      <c r="AV48" s="305"/>
      <c r="AW48" s="305"/>
      <c r="AX48" s="317"/>
      <c r="AY48">
        <f t="shared" si="0"/>
        <v>1</v>
      </c>
    </row>
    <row r="49" spans="1:51" ht="23.25" customHeight="1" x14ac:dyDescent="0.15">
      <c r="A49" s="417"/>
      <c r="B49" s="418"/>
      <c r="C49" s="418"/>
      <c r="D49" s="418"/>
      <c r="E49" s="418"/>
      <c r="F49" s="419"/>
      <c r="G49" s="293"/>
      <c r="H49" s="294"/>
      <c r="I49" s="294"/>
      <c r="J49" s="294"/>
      <c r="K49" s="294"/>
      <c r="L49" s="294"/>
      <c r="M49" s="294"/>
      <c r="N49" s="294"/>
      <c r="O49" s="295"/>
      <c r="P49" s="299"/>
      <c r="Q49" s="299"/>
      <c r="R49" s="299"/>
      <c r="S49" s="299"/>
      <c r="T49" s="299"/>
      <c r="U49" s="299"/>
      <c r="V49" s="299"/>
      <c r="W49" s="299"/>
      <c r="X49" s="300"/>
      <c r="Y49" s="174" t="s">
        <v>43</v>
      </c>
      <c r="Z49" s="175"/>
      <c r="AA49" s="204"/>
      <c r="AB49" s="363" t="s">
        <v>14</v>
      </c>
      <c r="AC49" s="363"/>
      <c r="AD49" s="363"/>
      <c r="AE49" s="304" t="s">
        <v>575</v>
      </c>
      <c r="AF49" s="305"/>
      <c r="AG49" s="305"/>
      <c r="AH49" s="305"/>
      <c r="AI49" s="304" t="s">
        <v>575</v>
      </c>
      <c r="AJ49" s="305"/>
      <c r="AK49" s="305"/>
      <c r="AL49" s="305"/>
      <c r="AM49" s="304" t="s">
        <v>575</v>
      </c>
      <c r="AN49" s="305"/>
      <c r="AO49" s="305"/>
      <c r="AP49" s="305"/>
      <c r="AQ49" s="309" t="s">
        <v>575</v>
      </c>
      <c r="AR49" s="310"/>
      <c r="AS49" s="310"/>
      <c r="AT49" s="311"/>
      <c r="AU49" s="305">
        <v>80</v>
      </c>
      <c r="AV49" s="305"/>
      <c r="AW49" s="305"/>
      <c r="AX49" s="317"/>
      <c r="AY49">
        <f t="shared" si="0"/>
        <v>1</v>
      </c>
    </row>
    <row r="50" spans="1:51" ht="23.25" customHeight="1" x14ac:dyDescent="0.15">
      <c r="A50" s="416"/>
      <c r="B50" s="414"/>
      <c r="C50" s="414"/>
      <c r="D50" s="414"/>
      <c r="E50" s="414"/>
      <c r="F50" s="415"/>
      <c r="G50" s="296"/>
      <c r="H50" s="297"/>
      <c r="I50" s="297"/>
      <c r="J50" s="297"/>
      <c r="K50" s="297"/>
      <c r="L50" s="297"/>
      <c r="M50" s="297"/>
      <c r="N50" s="297"/>
      <c r="O50" s="298"/>
      <c r="P50" s="94"/>
      <c r="Q50" s="94"/>
      <c r="R50" s="94"/>
      <c r="S50" s="94"/>
      <c r="T50" s="94"/>
      <c r="U50" s="94"/>
      <c r="V50" s="94"/>
      <c r="W50" s="94"/>
      <c r="X50" s="95"/>
      <c r="Y50" s="174" t="s">
        <v>13</v>
      </c>
      <c r="Z50" s="175"/>
      <c r="AA50" s="204"/>
      <c r="AB50" s="306" t="s">
        <v>14</v>
      </c>
      <c r="AC50" s="306"/>
      <c r="AD50" s="306"/>
      <c r="AE50" s="304" t="s">
        <v>575</v>
      </c>
      <c r="AF50" s="305"/>
      <c r="AG50" s="305"/>
      <c r="AH50" s="305"/>
      <c r="AI50" s="304" t="s">
        <v>575</v>
      </c>
      <c r="AJ50" s="305"/>
      <c r="AK50" s="305"/>
      <c r="AL50" s="305"/>
      <c r="AM50" s="304" t="s">
        <v>575</v>
      </c>
      <c r="AN50" s="305"/>
      <c r="AO50" s="305"/>
      <c r="AP50" s="305"/>
      <c r="AQ50" s="309" t="s">
        <v>575</v>
      </c>
      <c r="AR50" s="310"/>
      <c r="AS50" s="310"/>
      <c r="AT50" s="311"/>
      <c r="AU50" s="305"/>
      <c r="AV50" s="305"/>
      <c r="AW50" s="305"/>
      <c r="AX50" s="317"/>
      <c r="AY50">
        <f t="shared" si="0"/>
        <v>1</v>
      </c>
    </row>
    <row r="51" spans="1:51" ht="23.25" customHeight="1" x14ac:dyDescent="0.15">
      <c r="A51" s="401" t="s">
        <v>213</v>
      </c>
      <c r="B51" s="402"/>
      <c r="C51" s="402"/>
      <c r="D51" s="402"/>
      <c r="E51" s="402"/>
      <c r="F51" s="403"/>
      <c r="G51" s="404" t="s">
        <v>555</v>
      </c>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6"/>
      <c r="AY51">
        <f t="shared" si="0"/>
        <v>1</v>
      </c>
    </row>
    <row r="52" spans="1:51" ht="35.25" customHeight="1" thickBot="1" x14ac:dyDescent="0.2">
      <c r="A52" s="265"/>
      <c r="B52" s="266"/>
      <c r="C52" s="266"/>
      <c r="D52" s="266"/>
      <c r="E52" s="266"/>
      <c r="F52" s="267"/>
      <c r="G52" s="407"/>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9"/>
      <c r="AY52">
        <f t="shared" si="0"/>
        <v>1</v>
      </c>
    </row>
    <row r="53" spans="1:51" ht="45" customHeight="1" x14ac:dyDescent="0.15">
      <c r="A53" s="452" t="s">
        <v>226</v>
      </c>
      <c r="B53" s="453"/>
      <c r="C53" s="455" t="s">
        <v>158</v>
      </c>
      <c r="D53" s="453"/>
      <c r="E53" s="456" t="s">
        <v>171</v>
      </c>
      <c r="F53" s="457"/>
      <c r="G53" s="458" t="s">
        <v>575</v>
      </c>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60"/>
    </row>
    <row r="54" spans="1:51" ht="32.25" customHeight="1" x14ac:dyDescent="0.15">
      <c r="A54" s="454"/>
      <c r="B54" s="445"/>
      <c r="C54" s="444"/>
      <c r="D54" s="445"/>
      <c r="E54" s="446" t="s">
        <v>170</v>
      </c>
      <c r="F54" s="403"/>
      <c r="G54" s="90" t="s">
        <v>575</v>
      </c>
      <c r="H54" s="91"/>
      <c r="I54" s="91"/>
      <c r="J54" s="91"/>
      <c r="K54" s="91"/>
      <c r="L54" s="91"/>
      <c r="M54" s="91"/>
      <c r="N54" s="91"/>
      <c r="O54" s="91"/>
      <c r="P54" s="91"/>
      <c r="Q54" s="91"/>
      <c r="R54" s="91"/>
      <c r="S54" s="91"/>
      <c r="T54" s="91"/>
      <c r="U54" s="91"/>
      <c r="V54" s="92"/>
      <c r="W54" s="433" t="s">
        <v>521</v>
      </c>
      <c r="X54" s="434"/>
      <c r="Y54" s="434"/>
      <c r="Z54" s="434"/>
      <c r="AA54" s="435"/>
      <c r="AB54" s="436" t="s">
        <v>575</v>
      </c>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8"/>
    </row>
    <row r="55" spans="1:51" ht="21" customHeight="1" x14ac:dyDescent="0.15">
      <c r="A55" s="454"/>
      <c r="B55" s="445"/>
      <c r="C55" s="444"/>
      <c r="D55" s="445"/>
      <c r="E55" s="448"/>
      <c r="F55" s="267"/>
      <c r="G55" s="93"/>
      <c r="H55" s="94"/>
      <c r="I55" s="94"/>
      <c r="J55" s="94"/>
      <c r="K55" s="94"/>
      <c r="L55" s="94"/>
      <c r="M55" s="94"/>
      <c r="N55" s="94"/>
      <c r="O55" s="94"/>
      <c r="P55" s="94"/>
      <c r="Q55" s="94"/>
      <c r="R55" s="94"/>
      <c r="S55" s="94"/>
      <c r="T55" s="94"/>
      <c r="U55" s="94"/>
      <c r="V55" s="95"/>
      <c r="W55" s="439" t="s">
        <v>522</v>
      </c>
      <c r="X55" s="440"/>
      <c r="Y55" s="440"/>
      <c r="Z55" s="440"/>
      <c r="AA55" s="441"/>
      <c r="AB55" s="436" t="s">
        <v>575</v>
      </c>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1" ht="45.6" customHeight="1" x14ac:dyDescent="0.15">
      <c r="A56" s="454"/>
      <c r="B56" s="445"/>
      <c r="C56" s="442" t="s">
        <v>532</v>
      </c>
      <c r="D56" s="443"/>
      <c r="E56" s="446" t="s">
        <v>222</v>
      </c>
      <c r="F56" s="403"/>
      <c r="G56" s="423" t="s">
        <v>161</v>
      </c>
      <c r="H56" s="424"/>
      <c r="I56" s="424"/>
      <c r="J56" s="449" t="s">
        <v>556</v>
      </c>
      <c r="K56" s="450"/>
      <c r="L56" s="450"/>
      <c r="M56" s="450"/>
      <c r="N56" s="450"/>
      <c r="O56" s="450"/>
      <c r="P56" s="450"/>
      <c r="Q56" s="450"/>
      <c r="R56" s="450"/>
      <c r="S56" s="450"/>
      <c r="T56" s="451"/>
      <c r="U56" s="421" t="s">
        <v>557</v>
      </c>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c r="AY56" s="41"/>
    </row>
    <row r="57" spans="1:51" ht="45.6" customHeight="1" x14ac:dyDescent="0.15">
      <c r="A57" s="454"/>
      <c r="B57" s="445"/>
      <c r="C57" s="444"/>
      <c r="D57" s="445"/>
      <c r="E57" s="447"/>
      <c r="F57" s="264"/>
      <c r="G57" s="423" t="s">
        <v>533</v>
      </c>
      <c r="H57" s="424"/>
      <c r="I57" s="424"/>
      <c r="J57" s="424"/>
      <c r="K57" s="424"/>
      <c r="L57" s="424"/>
      <c r="M57" s="424"/>
      <c r="N57" s="424"/>
      <c r="O57" s="424"/>
      <c r="P57" s="424"/>
      <c r="Q57" s="424"/>
      <c r="R57" s="424"/>
      <c r="S57" s="424"/>
      <c r="T57" s="424"/>
      <c r="U57" s="420" t="s">
        <v>558</v>
      </c>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2"/>
      <c r="AY57" s="41"/>
    </row>
    <row r="58" spans="1:51" ht="45.6" customHeight="1" thickBot="1" x14ac:dyDescent="0.2">
      <c r="A58" s="454"/>
      <c r="B58" s="445"/>
      <c r="C58" s="444"/>
      <c r="D58" s="445"/>
      <c r="E58" s="448"/>
      <c r="F58" s="267"/>
      <c r="G58" s="423" t="s">
        <v>522</v>
      </c>
      <c r="H58" s="424"/>
      <c r="I58" s="424"/>
      <c r="J58" s="424"/>
      <c r="K58" s="424"/>
      <c r="L58" s="424"/>
      <c r="M58" s="424"/>
      <c r="N58" s="424"/>
      <c r="O58" s="424"/>
      <c r="P58" s="424"/>
      <c r="Q58" s="424"/>
      <c r="R58" s="424"/>
      <c r="S58" s="424"/>
      <c r="T58" s="424"/>
      <c r="U58" s="96" t="s">
        <v>559</v>
      </c>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8"/>
      <c r="AY58" s="41"/>
    </row>
    <row r="59" spans="1:51" ht="27" customHeight="1" x14ac:dyDescent="0.15">
      <c r="A59" s="425" t="s">
        <v>37</v>
      </c>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7"/>
    </row>
    <row r="60" spans="1:51" ht="27" customHeight="1" x14ac:dyDescent="0.15">
      <c r="A60" s="2"/>
      <c r="B60" s="3"/>
      <c r="C60" s="428" t="s">
        <v>22</v>
      </c>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30"/>
      <c r="AD60" s="429" t="s">
        <v>26</v>
      </c>
      <c r="AE60" s="429"/>
      <c r="AF60" s="429"/>
      <c r="AG60" s="431" t="s">
        <v>21</v>
      </c>
      <c r="AH60" s="429"/>
      <c r="AI60" s="429"/>
      <c r="AJ60" s="429"/>
      <c r="AK60" s="429"/>
      <c r="AL60" s="429"/>
      <c r="AM60" s="429"/>
      <c r="AN60" s="429"/>
      <c r="AO60" s="429"/>
      <c r="AP60" s="429"/>
      <c r="AQ60" s="429"/>
      <c r="AR60" s="429"/>
      <c r="AS60" s="429"/>
      <c r="AT60" s="429"/>
      <c r="AU60" s="429"/>
      <c r="AV60" s="429"/>
      <c r="AW60" s="429"/>
      <c r="AX60" s="432"/>
    </row>
    <row r="61" spans="1:51" ht="47.45" customHeight="1" x14ac:dyDescent="0.15">
      <c r="A61" s="493" t="s">
        <v>123</v>
      </c>
      <c r="B61" s="494"/>
      <c r="C61" s="499" t="s">
        <v>124</v>
      </c>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1"/>
      <c r="AD61" s="502" t="s">
        <v>549</v>
      </c>
      <c r="AE61" s="503"/>
      <c r="AF61" s="503"/>
      <c r="AG61" s="504" t="s">
        <v>562</v>
      </c>
      <c r="AH61" s="505"/>
      <c r="AI61" s="505"/>
      <c r="AJ61" s="505"/>
      <c r="AK61" s="505"/>
      <c r="AL61" s="505"/>
      <c r="AM61" s="505"/>
      <c r="AN61" s="505"/>
      <c r="AO61" s="505"/>
      <c r="AP61" s="505"/>
      <c r="AQ61" s="505"/>
      <c r="AR61" s="505"/>
      <c r="AS61" s="505"/>
      <c r="AT61" s="505"/>
      <c r="AU61" s="505"/>
      <c r="AV61" s="505"/>
      <c r="AW61" s="505"/>
      <c r="AX61" s="506"/>
    </row>
    <row r="62" spans="1:51" ht="46.15" customHeight="1" x14ac:dyDescent="0.15">
      <c r="A62" s="495"/>
      <c r="B62" s="496"/>
      <c r="C62" s="507" t="s">
        <v>27</v>
      </c>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9"/>
      <c r="AD62" s="483" t="s">
        <v>549</v>
      </c>
      <c r="AE62" s="484"/>
      <c r="AF62" s="484"/>
      <c r="AG62" s="510" t="s">
        <v>565</v>
      </c>
      <c r="AH62" s="511"/>
      <c r="AI62" s="511"/>
      <c r="AJ62" s="511"/>
      <c r="AK62" s="511"/>
      <c r="AL62" s="511"/>
      <c r="AM62" s="511"/>
      <c r="AN62" s="511"/>
      <c r="AO62" s="511"/>
      <c r="AP62" s="511"/>
      <c r="AQ62" s="511"/>
      <c r="AR62" s="511"/>
      <c r="AS62" s="511"/>
      <c r="AT62" s="511"/>
      <c r="AU62" s="511"/>
      <c r="AV62" s="511"/>
      <c r="AW62" s="511"/>
      <c r="AX62" s="512"/>
    </row>
    <row r="63" spans="1:51" ht="74.45" customHeight="1" x14ac:dyDescent="0.15">
      <c r="A63" s="497"/>
      <c r="B63" s="498"/>
      <c r="C63" s="513" t="s">
        <v>125</v>
      </c>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5"/>
      <c r="AD63" s="516" t="s">
        <v>549</v>
      </c>
      <c r="AE63" s="517"/>
      <c r="AF63" s="517"/>
      <c r="AG63" s="474" t="s">
        <v>563</v>
      </c>
      <c r="AH63" s="299"/>
      <c r="AI63" s="299"/>
      <c r="AJ63" s="299"/>
      <c r="AK63" s="299"/>
      <c r="AL63" s="299"/>
      <c r="AM63" s="299"/>
      <c r="AN63" s="299"/>
      <c r="AO63" s="299"/>
      <c r="AP63" s="299"/>
      <c r="AQ63" s="299"/>
      <c r="AR63" s="299"/>
      <c r="AS63" s="299"/>
      <c r="AT63" s="299"/>
      <c r="AU63" s="299"/>
      <c r="AV63" s="299"/>
      <c r="AW63" s="299"/>
      <c r="AX63" s="475"/>
    </row>
    <row r="64" spans="1:51" ht="27" customHeight="1" x14ac:dyDescent="0.15">
      <c r="A64" s="75" t="s">
        <v>29</v>
      </c>
      <c r="B64" s="461"/>
      <c r="C64" s="467" t="s">
        <v>31</v>
      </c>
      <c r="D64" s="468"/>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70"/>
      <c r="AD64" s="471" t="s">
        <v>560</v>
      </c>
      <c r="AE64" s="472"/>
      <c r="AF64" s="472"/>
      <c r="AG64" s="279"/>
      <c r="AH64" s="91"/>
      <c r="AI64" s="91"/>
      <c r="AJ64" s="91"/>
      <c r="AK64" s="91"/>
      <c r="AL64" s="91"/>
      <c r="AM64" s="91"/>
      <c r="AN64" s="91"/>
      <c r="AO64" s="91"/>
      <c r="AP64" s="91"/>
      <c r="AQ64" s="91"/>
      <c r="AR64" s="91"/>
      <c r="AS64" s="91"/>
      <c r="AT64" s="91"/>
      <c r="AU64" s="91"/>
      <c r="AV64" s="91"/>
      <c r="AW64" s="91"/>
      <c r="AX64" s="473"/>
    </row>
    <row r="65" spans="1:50" ht="35.25" customHeight="1" x14ac:dyDescent="0.15">
      <c r="A65" s="462"/>
      <c r="B65" s="463"/>
      <c r="C65" s="476"/>
      <c r="D65" s="477"/>
      <c r="E65" s="480" t="s">
        <v>214</v>
      </c>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2"/>
      <c r="AD65" s="483"/>
      <c r="AE65" s="484"/>
      <c r="AF65" s="485"/>
      <c r="AG65" s="474"/>
      <c r="AH65" s="299"/>
      <c r="AI65" s="299"/>
      <c r="AJ65" s="299"/>
      <c r="AK65" s="299"/>
      <c r="AL65" s="299"/>
      <c r="AM65" s="299"/>
      <c r="AN65" s="299"/>
      <c r="AO65" s="299"/>
      <c r="AP65" s="299"/>
      <c r="AQ65" s="299"/>
      <c r="AR65" s="299"/>
      <c r="AS65" s="299"/>
      <c r="AT65" s="299"/>
      <c r="AU65" s="299"/>
      <c r="AV65" s="299"/>
      <c r="AW65" s="299"/>
      <c r="AX65" s="475"/>
    </row>
    <row r="66" spans="1:50" ht="26.25" customHeight="1" x14ac:dyDescent="0.15">
      <c r="A66" s="462"/>
      <c r="B66" s="463"/>
      <c r="C66" s="478"/>
      <c r="D66" s="479"/>
      <c r="E66" s="486" t="s">
        <v>187</v>
      </c>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8"/>
      <c r="AD66" s="489"/>
      <c r="AE66" s="490"/>
      <c r="AF66" s="490"/>
      <c r="AG66" s="474"/>
      <c r="AH66" s="299"/>
      <c r="AI66" s="299"/>
      <c r="AJ66" s="299"/>
      <c r="AK66" s="299"/>
      <c r="AL66" s="299"/>
      <c r="AM66" s="299"/>
      <c r="AN66" s="299"/>
      <c r="AO66" s="299"/>
      <c r="AP66" s="299"/>
      <c r="AQ66" s="299"/>
      <c r="AR66" s="299"/>
      <c r="AS66" s="299"/>
      <c r="AT66" s="299"/>
      <c r="AU66" s="299"/>
      <c r="AV66" s="299"/>
      <c r="AW66" s="299"/>
      <c r="AX66" s="475"/>
    </row>
    <row r="67" spans="1:50" ht="26.25" customHeight="1" x14ac:dyDescent="0.15">
      <c r="A67" s="462"/>
      <c r="B67" s="464"/>
      <c r="C67" s="491" t="s">
        <v>32</v>
      </c>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535" t="s">
        <v>560</v>
      </c>
      <c r="AE67" s="536"/>
      <c r="AF67" s="536"/>
      <c r="AG67" s="537"/>
      <c r="AH67" s="538"/>
      <c r="AI67" s="538"/>
      <c r="AJ67" s="538"/>
      <c r="AK67" s="538"/>
      <c r="AL67" s="538"/>
      <c r="AM67" s="538"/>
      <c r="AN67" s="538"/>
      <c r="AO67" s="538"/>
      <c r="AP67" s="538"/>
      <c r="AQ67" s="538"/>
      <c r="AR67" s="538"/>
      <c r="AS67" s="538"/>
      <c r="AT67" s="538"/>
      <c r="AU67" s="538"/>
      <c r="AV67" s="538"/>
      <c r="AW67" s="538"/>
      <c r="AX67" s="539"/>
    </row>
    <row r="68" spans="1:50" ht="26.25" customHeight="1" x14ac:dyDescent="0.15">
      <c r="A68" s="462"/>
      <c r="B68" s="464"/>
      <c r="C68" s="530" t="s">
        <v>126</v>
      </c>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483" t="s">
        <v>560</v>
      </c>
      <c r="AE68" s="484"/>
      <c r="AF68" s="484"/>
      <c r="AG68" s="510"/>
      <c r="AH68" s="511"/>
      <c r="AI68" s="511"/>
      <c r="AJ68" s="511"/>
      <c r="AK68" s="511"/>
      <c r="AL68" s="511"/>
      <c r="AM68" s="511"/>
      <c r="AN68" s="511"/>
      <c r="AO68" s="511"/>
      <c r="AP68" s="511"/>
      <c r="AQ68" s="511"/>
      <c r="AR68" s="511"/>
      <c r="AS68" s="511"/>
      <c r="AT68" s="511"/>
      <c r="AU68" s="511"/>
      <c r="AV68" s="511"/>
      <c r="AW68" s="511"/>
      <c r="AX68" s="512"/>
    </row>
    <row r="69" spans="1:50" ht="26.25" customHeight="1" x14ac:dyDescent="0.15">
      <c r="A69" s="462"/>
      <c r="B69" s="464"/>
      <c r="C69" s="530" t="s">
        <v>28</v>
      </c>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483" t="s">
        <v>560</v>
      </c>
      <c r="AE69" s="484"/>
      <c r="AF69" s="484"/>
      <c r="AG69" s="510"/>
      <c r="AH69" s="511"/>
      <c r="AI69" s="511"/>
      <c r="AJ69" s="511"/>
      <c r="AK69" s="511"/>
      <c r="AL69" s="511"/>
      <c r="AM69" s="511"/>
      <c r="AN69" s="511"/>
      <c r="AO69" s="511"/>
      <c r="AP69" s="511"/>
      <c r="AQ69" s="511"/>
      <c r="AR69" s="511"/>
      <c r="AS69" s="511"/>
      <c r="AT69" s="511"/>
      <c r="AU69" s="511"/>
      <c r="AV69" s="511"/>
      <c r="AW69" s="511"/>
      <c r="AX69" s="512"/>
    </row>
    <row r="70" spans="1:50" ht="26.25" customHeight="1" x14ac:dyDescent="0.15">
      <c r="A70" s="462"/>
      <c r="B70" s="464"/>
      <c r="C70" s="530" t="s">
        <v>33</v>
      </c>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31"/>
      <c r="AD70" s="483" t="s">
        <v>560</v>
      </c>
      <c r="AE70" s="484"/>
      <c r="AF70" s="484"/>
      <c r="AG70" s="510"/>
      <c r="AH70" s="511"/>
      <c r="AI70" s="511"/>
      <c r="AJ70" s="511"/>
      <c r="AK70" s="511"/>
      <c r="AL70" s="511"/>
      <c r="AM70" s="511"/>
      <c r="AN70" s="511"/>
      <c r="AO70" s="511"/>
      <c r="AP70" s="511"/>
      <c r="AQ70" s="511"/>
      <c r="AR70" s="511"/>
      <c r="AS70" s="511"/>
      <c r="AT70" s="511"/>
      <c r="AU70" s="511"/>
      <c r="AV70" s="511"/>
      <c r="AW70" s="511"/>
      <c r="AX70" s="512"/>
    </row>
    <row r="71" spans="1:50" ht="26.25" customHeight="1" x14ac:dyDescent="0.15">
      <c r="A71" s="462"/>
      <c r="B71" s="464"/>
      <c r="C71" s="530" t="s">
        <v>194</v>
      </c>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31"/>
      <c r="AD71" s="516" t="s">
        <v>560</v>
      </c>
      <c r="AE71" s="517"/>
      <c r="AF71" s="517"/>
      <c r="AG71" s="532"/>
      <c r="AH71" s="533"/>
      <c r="AI71" s="533"/>
      <c r="AJ71" s="533"/>
      <c r="AK71" s="533"/>
      <c r="AL71" s="533"/>
      <c r="AM71" s="533"/>
      <c r="AN71" s="533"/>
      <c r="AO71" s="533"/>
      <c r="AP71" s="533"/>
      <c r="AQ71" s="533"/>
      <c r="AR71" s="533"/>
      <c r="AS71" s="533"/>
      <c r="AT71" s="533"/>
      <c r="AU71" s="533"/>
      <c r="AV71" s="533"/>
      <c r="AW71" s="533"/>
      <c r="AX71" s="534"/>
    </row>
    <row r="72" spans="1:50" ht="26.25" customHeight="1" x14ac:dyDescent="0.15">
      <c r="A72" s="462"/>
      <c r="B72" s="464"/>
      <c r="C72" s="518" t="s">
        <v>195</v>
      </c>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20"/>
      <c r="AD72" s="483" t="s">
        <v>560</v>
      </c>
      <c r="AE72" s="484"/>
      <c r="AF72" s="485"/>
      <c r="AG72" s="510"/>
      <c r="AH72" s="511"/>
      <c r="AI72" s="511"/>
      <c r="AJ72" s="511"/>
      <c r="AK72" s="511"/>
      <c r="AL72" s="511"/>
      <c r="AM72" s="511"/>
      <c r="AN72" s="511"/>
      <c r="AO72" s="511"/>
      <c r="AP72" s="511"/>
      <c r="AQ72" s="511"/>
      <c r="AR72" s="511"/>
      <c r="AS72" s="511"/>
      <c r="AT72" s="511"/>
      <c r="AU72" s="511"/>
      <c r="AV72" s="511"/>
      <c r="AW72" s="511"/>
      <c r="AX72" s="512"/>
    </row>
    <row r="73" spans="1:50" ht="26.25" customHeight="1" x14ac:dyDescent="0.15">
      <c r="A73" s="465"/>
      <c r="B73" s="466"/>
      <c r="C73" s="521" t="s">
        <v>188</v>
      </c>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3"/>
      <c r="AD73" s="524" t="s">
        <v>560</v>
      </c>
      <c r="AE73" s="525"/>
      <c r="AF73" s="526"/>
      <c r="AG73" s="527"/>
      <c r="AH73" s="528"/>
      <c r="AI73" s="528"/>
      <c r="AJ73" s="528"/>
      <c r="AK73" s="528"/>
      <c r="AL73" s="528"/>
      <c r="AM73" s="528"/>
      <c r="AN73" s="528"/>
      <c r="AO73" s="528"/>
      <c r="AP73" s="528"/>
      <c r="AQ73" s="528"/>
      <c r="AR73" s="528"/>
      <c r="AS73" s="528"/>
      <c r="AT73" s="528"/>
      <c r="AU73" s="528"/>
      <c r="AV73" s="528"/>
      <c r="AW73" s="528"/>
      <c r="AX73" s="529"/>
    </row>
    <row r="74" spans="1:50" ht="27" customHeight="1" x14ac:dyDescent="0.15">
      <c r="A74" s="75" t="s">
        <v>30</v>
      </c>
      <c r="B74" s="542"/>
      <c r="C74" s="543" t="s">
        <v>189</v>
      </c>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5"/>
      <c r="AD74" s="535" t="s">
        <v>560</v>
      </c>
      <c r="AE74" s="536"/>
      <c r="AF74" s="546"/>
      <c r="AG74" s="537"/>
      <c r="AH74" s="538"/>
      <c r="AI74" s="538"/>
      <c r="AJ74" s="538"/>
      <c r="AK74" s="538"/>
      <c r="AL74" s="538"/>
      <c r="AM74" s="538"/>
      <c r="AN74" s="538"/>
      <c r="AO74" s="538"/>
      <c r="AP74" s="538"/>
      <c r="AQ74" s="538"/>
      <c r="AR74" s="538"/>
      <c r="AS74" s="538"/>
      <c r="AT74" s="538"/>
      <c r="AU74" s="538"/>
      <c r="AV74" s="538"/>
      <c r="AW74" s="538"/>
      <c r="AX74" s="539"/>
    </row>
    <row r="75" spans="1:50" ht="35.25" customHeight="1" x14ac:dyDescent="0.15">
      <c r="A75" s="462"/>
      <c r="B75" s="464"/>
      <c r="C75" s="547" t="s">
        <v>35</v>
      </c>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9"/>
      <c r="AD75" s="550" t="s">
        <v>560</v>
      </c>
      <c r="AE75" s="551"/>
      <c r="AF75" s="551"/>
      <c r="AG75" s="510"/>
      <c r="AH75" s="511"/>
      <c r="AI75" s="511"/>
      <c r="AJ75" s="511"/>
      <c r="AK75" s="511"/>
      <c r="AL75" s="511"/>
      <c r="AM75" s="511"/>
      <c r="AN75" s="511"/>
      <c r="AO75" s="511"/>
      <c r="AP75" s="511"/>
      <c r="AQ75" s="511"/>
      <c r="AR75" s="511"/>
      <c r="AS75" s="511"/>
      <c r="AT75" s="511"/>
      <c r="AU75" s="511"/>
      <c r="AV75" s="511"/>
      <c r="AW75" s="511"/>
      <c r="AX75" s="512"/>
    </row>
    <row r="76" spans="1:50" ht="27" customHeight="1" x14ac:dyDescent="0.15">
      <c r="A76" s="462"/>
      <c r="B76" s="464"/>
      <c r="C76" s="530" t="s">
        <v>159</v>
      </c>
      <c r="D76" s="509"/>
      <c r="E76" s="509"/>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09"/>
      <c r="AD76" s="483" t="s">
        <v>560</v>
      </c>
      <c r="AE76" s="484"/>
      <c r="AF76" s="484"/>
      <c r="AG76" s="510"/>
      <c r="AH76" s="511"/>
      <c r="AI76" s="511"/>
      <c r="AJ76" s="511"/>
      <c r="AK76" s="511"/>
      <c r="AL76" s="511"/>
      <c r="AM76" s="511"/>
      <c r="AN76" s="511"/>
      <c r="AO76" s="511"/>
      <c r="AP76" s="511"/>
      <c r="AQ76" s="511"/>
      <c r="AR76" s="511"/>
      <c r="AS76" s="511"/>
      <c r="AT76" s="511"/>
      <c r="AU76" s="511"/>
      <c r="AV76" s="511"/>
      <c r="AW76" s="511"/>
      <c r="AX76" s="512"/>
    </row>
    <row r="77" spans="1:50" ht="27" customHeight="1" x14ac:dyDescent="0.15">
      <c r="A77" s="465"/>
      <c r="B77" s="466"/>
      <c r="C77" s="530" t="s">
        <v>34</v>
      </c>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483" t="s">
        <v>560</v>
      </c>
      <c r="AE77" s="484"/>
      <c r="AF77" s="484"/>
      <c r="AG77" s="540"/>
      <c r="AH77" s="94"/>
      <c r="AI77" s="94"/>
      <c r="AJ77" s="94"/>
      <c r="AK77" s="94"/>
      <c r="AL77" s="94"/>
      <c r="AM77" s="94"/>
      <c r="AN77" s="94"/>
      <c r="AO77" s="94"/>
      <c r="AP77" s="94"/>
      <c r="AQ77" s="94"/>
      <c r="AR77" s="94"/>
      <c r="AS77" s="94"/>
      <c r="AT77" s="94"/>
      <c r="AU77" s="94"/>
      <c r="AV77" s="94"/>
      <c r="AW77" s="94"/>
      <c r="AX77" s="541"/>
    </row>
    <row r="78" spans="1:50" ht="31.15" customHeight="1" x14ac:dyDescent="0.15">
      <c r="A78" s="552" t="s">
        <v>47</v>
      </c>
      <c r="B78" s="553"/>
      <c r="C78" s="558" t="s">
        <v>127</v>
      </c>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468"/>
      <c r="AD78" s="471" t="s">
        <v>560</v>
      </c>
      <c r="AE78" s="472"/>
      <c r="AF78" s="560"/>
      <c r="AG78" s="279"/>
      <c r="AH78" s="91"/>
      <c r="AI78" s="91"/>
      <c r="AJ78" s="91"/>
      <c r="AK78" s="91"/>
      <c r="AL78" s="91"/>
      <c r="AM78" s="91"/>
      <c r="AN78" s="91"/>
      <c r="AO78" s="91"/>
      <c r="AP78" s="91"/>
      <c r="AQ78" s="91"/>
      <c r="AR78" s="91"/>
      <c r="AS78" s="91"/>
      <c r="AT78" s="91"/>
      <c r="AU78" s="91"/>
      <c r="AV78" s="91"/>
      <c r="AW78" s="91"/>
      <c r="AX78" s="473"/>
    </row>
    <row r="79" spans="1:50" ht="19.7" customHeight="1" x14ac:dyDescent="0.15">
      <c r="A79" s="554"/>
      <c r="B79" s="555"/>
      <c r="C79" s="59" t="s">
        <v>0</v>
      </c>
      <c r="D79" s="60"/>
      <c r="E79" s="60"/>
      <c r="F79" s="60"/>
      <c r="G79" s="60"/>
      <c r="H79" s="60"/>
      <c r="I79" s="60"/>
      <c r="J79" s="60"/>
      <c r="K79" s="60"/>
      <c r="L79" s="60"/>
      <c r="M79" s="60"/>
      <c r="N79" s="60"/>
      <c r="O79" s="56" t="s">
        <v>538</v>
      </c>
      <c r="P79" s="57"/>
      <c r="Q79" s="57"/>
      <c r="R79" s="57"/>
      <c r="S79" s="57"/>
      <c r="T79" s="57"/>
      <c r="U79" s="57"/>
      <c r="V79" s="57"/>
      <c r="W79" s="57"/>
      <c r="X79" s="57"/>
      <c r="Y79" s="57"/>
      <c r="Z79" s="57"/>
      <c r="AA79" s="57"/>
      <c r="AB79" s="57"/>
      <c r="AC79" s="57"/>
      <c r="AD79" s="57"/>
      <c r="AE79" s="57"/>
      <c r="AF79" s="58"/>
      <c r="AG79" s="474"/>
      <c r="AH79" s="299"/>
      <c r="AI79" s="299"/>
      <c r="AJ79" s="299"/>
      <c r="AK79" s="299"/>
      <c r="AL79" s="299"/>
      <c r="AM79" s="299"/>
      <c r="AN79" s="299"/>
      <c r="AO79" s="299"/>
      <c r="AP79" s="299"/>
      <c r="AQ79" s="299"/>
      <c r="AR79" s="299"/>
      <c r="AS79" s="299"/>
      <c r="AT79" s="299"/>
      <c r="AU79" s="299"/>
      <c r="AV79" s="299"/>
      <c r="AW79" s="299"/>
      <c r="AX79" s="475"/>
    </row>
    <row r="80" spans="1:50" ht="24.75" customHeight="1" x14ac:dyDescent="0.15">
      <c r="A80" s="556"/>
      <c r="B80" s="557"/>
      <c r="C80" s="561"/>
      <c r="D80" s="562"/>
      <c r="E80" s="563"/>
      <c r="F80" s="563"/>
      <c r="G80" s="563"/>
      <c r="H80" s="564"/>
      <c r="I80" s="564"/>
      <c r="J80" s="565"/>
      <c r="K80" s="565"/>
      <c r="L80" s="565"/>
      <c r="M80" s="51"/>
      <c r="N80" s="52"/>
      <c r="O80" s="53"/>
      <c r="P80" s="54"/>
      <c r="Q80" s="54"/>
      <c r="R80" s="54"/>
      <c r="S80" s="54"/>
      <c r="T80" s="54"/>
      <c r="U80" s="54"/>
      <c r="V80" s="54"/>
      <c r="W80" s="54"/>
      <c r="X80" s="54"/>
      <c r="Y80" s="54"/>
      <c r="Z80" s="54"/>
      <c r="AA80" s="54"/>
      <c r="AB80" s="54"/>
      <c r="AC80" s="54"/>
      <c r="AD80" s="54"/>
      <c r="AE80" s="54"/>
      <c r="AF80" s="55"/>
      <c r="AG80" s="540"/>
      <c r="AH80" s="94"/>
      <c r="AI80" s="94"/>
      <c r="AJ80" s="94"/>
      <c r="AK80" s="94"/>
      <c r="AL80" s="94"/>
      <c r="AM80" s="94"/>
      <c r="AN80" s="94"/>
      <c r="AO80" s="94"/>
      <c r="AP80" s="94"/>
      <c r="AQ80" s="94"/>
      <c r="AR80" s="94"/>
      <c r="AS80" s="94"/>
      <c r="AT80" s="94"/>
      <c r="AU80" s="94"/>
      <c r="AV80" s="94"/>
      <c r="AW80" s="94"/>
      <c r="AX80" s="541"/>
    </row>
    <row r="81" spans="1:50" ht="49.15" customHeight="1" x14ac:dyDescent="0.15">
      <c r="A81" s="75" t="s">
        <v>38</v>
      </c>
      <c r="B81" s="76"/>
      <c r="C81" s="79" t="s">
        <v>42</v>
      </c>
      <c r="D81" s="80"/>
      <c r="E81" s="80"/>
      <c r="F81" s="81"/>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3"/>
    </row>
    <row r="82" spans="1:50" ht="55.15" customHeight="1" thickBot="1" x14ac:dyDescent="0.2">
      <c r="A82" s="77"/>
      <c r="B82" s="78"/>
      <c r="C82" s="84" t="s">
        <v>46</v>
      </c>
      <c r="D82" s="85"/>
      <c r="E82" s="85"/>
      <c r="F82" s="86"/>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8"/>
    </row>
    <row r="83" spans="1:50" ht="24" customHeight="1" x14ac:dyDescent="0.15">
      <c r="A83" s="62" t="s">
        <v>23</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4"/>
    </row>
    <row r="84" spans="1:50" ht="18.600000000000001" customHeight="1" thickBot="1" x14ac:dyDescent="0.2">
      <c r="A84" s="65"/>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7"/>
    </row>
    <row r="85" spans="1:50" ht="24.75" customHeight="1" x14ac:dyDescent="0.15">
      <c r="A85" s="68" t="s">
        <v>24</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70"/>
    </row>
    <row r="86" spans="1:50" ht="15.6" customHeight="1" thickBot="1" x14ac:dyDescent="0.2">
      <c r="A86" s="71"/>
      <c r="B86" s="72"/>
      <c r="C86" s="72"/>
      <c r="D86" s="72"/>
      <c r="E86" s="73"/>
      <c r="F86" s="74"/>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7"/>
    </row>
    <row r="87" spans="1:50" ht="24.75" customHeight="1" x14ac:dyDescent="0.15">
      <c r="A87" s="68" t="s">
        <v>36</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70"/>
    </row>
    <row r="88" spans="1:50" ht="20.45" customHeight="1" thickBot="1" x14ac:dyDescent="0.2">
      <c r="A88" s="71"/>
      <c r="B88" s="72"/>
      <c r="C88" s="72"/>
      <c r="D88" s="72"/>
      <c r="E88" s="73"/>
      <c r="F88" s="566"/>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568"/>
    </row>
    <row r="89" spans="1:50" ht="24.75" customHeight="1" x14ac:dyDescent="0.15">
      <c r="A89" s="569" t="s">
        <v>25</v>
      </c>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1"/>
    </row>
    <row r="90" spans="1:50" ht="16.149999999999999" customHeight="1" thickBot="1" x14ac:dyDescent="0.2">
      <c r="A90" s="572"/>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8"/>
    </row>
    <row r="91" spans="1:50" ht="24.75" customHeight="1" x14ac:dyDescent="0.15">
      <c r="A91" s="573" t="s">
        <v>197</v>
      </c>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c r="AP91" s="574"/>
      <c r="AQ91" s="574"/>
      <c r="AR91" s="574"/>
      <c r="AS91" s="574"/>
      <c r="AT91" s="574"/>
      <c r="AU91" s="574"/>
      <c r="AV91" s="574"/>
      <c r="AW91" s="574"/>
      <c r="AX91" s="575"/>
    </row>
    <row r="92" spans="1:50" ht="24.75" customHeight="1" x14ac:dyDescent="0.15">
      <c r="A92" s="578" t="s">
        <v>327</v>
      </c>
      <c r="B92" s="578"/>
      <c r="C92" s="578"/>
      <c r="D92" s="578"/>
      <c r="E92" s="577"/>
      <c r="F92" s="89"/>
      <c r="G92" s="579"/>
      <c r="H92" s="579"/>
      <c r="I92" s="579"/>
      <c r="J92" s="89"/>
      <c r="K92" s="89"/>
      <c r="L92" s="61"/>
      <c r="M92" s="61"/>
      <c r="N92" s="61"/>
      <c r="O92" s="89"/>
      <c r="P92" s="89"/>
      <c r="Q92" s="577"/>
      <c r="R92" s="89"/>
      <c r="S92" s="579"/>
      <c r="T92" s="579"/>
      <c r="U92" s="579"/>
      <c r="V92" s="89"/>
      <c r="W92" s="89"/>
      <c r="X92" s="61"/>
      <c r="Y92" s="61"/>
      <c r="Z92" s="61"/>
      <c r="AA92" s="89"/>
      <c r="AB92" s="576"/>
      <c r="AC92" s="577"/>
      <c r="AD92" s="89"/>
      <c r="AE92" s="579"/>
      <c r="AF92" s="579"/>
      <c r="AG92" s="579"/>
      <c r="AH92" s="89"/>
      <c r="AI92" s="89"/>
      <c r="AJ92" s="61"/>
      <c r="AK92" s="61"/>
      <c r="AL92" s="61"/>
      <c r="AM92" s="89"/>
      <c r="AN92" s="576"/>
      <c r="AO92" s="577"/>
      <c r="AP92" s="89"/>
      <c r="AQ92" s="579"/>
      <c r="AR92" s="579"/>
      <c r="AS92" s="579"/>
      <c r="AT92" s="89"/>
      <c r="AU92" s="89"/>
      <c r="AV92" s="61"/>
      <c r="AW92" s="61"/>
      <c r="AX92" s="48"/>
    </row>
    <row r="93" spans="1:50" ht="28.35" customHeight="1" x14ac:dyDescent="0.15">
      <c r="A93" s="198" t="s">
        <v>216</v>
      </c>
      <c r="B93" s="199"/>
      <c r="C93" s="199"/>
      <c r="D93" s="199"/>
      <c r="E93" s="199"/>
      <c r="F93" s="200"/>
      <c r="G93" s="35" t="s">
        <v>531</v>
      </c>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28.35" customHeight="1" x14ac:dyDescent="0.15">
      <c r="A94" s="198"/>
      <c r="B94" s="199"/>
      <c r="C94" s="199"/>
      <c r="D94" s="199"/>
      <c r="E94" s="199"/>
      <c r="F94" s="200"/>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28.35" customHeight="1" x14ac:dyDescent="0.15">
      <c r="A95" s="198"/>
      <c r="B95" s="199"/>
      <c r="C95" s="199"/>
      <c r="D95" s="199"/>
      <c r="E95" s="199"/>
      <c r="F95" s="200"/>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28.35" customHeight="1" x14ac:dyDescent="0.15">
      <c r="A96" s="198"/>
      <c r="B96" s="199"/>
      <c r="C96" s="199"/>
      <c r="D96" s="199"/>
      <c r="E96" s="199"/>
      <c r="F96" s="200"/>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19.899999999999999" customHeight="1" x14ac:dyDescent="0.15">
      <c r="A97" s="198"/>
      <c r="B97" s="199"/>
      <c r="C97" s="199"/>
      <c r="D97" s="199"/>
      <c r="E97" s="199"/>
      <c r="F97" s="200"/>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28.35" customHeight="1" x14ac:dyDescent="0.15">
      <c r="A98" s="198"/>
      <c r="B98" s="199"/>
      <c r="C98" s="199"/>
      <c r="D98" s="199"/>
      <c r="E98" s="199"/>
      <c r="F98" s="200"/>
      <c r="G98" s="26"/>
      <c r="H98" s="27"/>
      <c r="I98" s="27"/>
      <c r="J98" s="27"/>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28"/>
    </row>
    <row r="99" spans="1:50" ht="28.35" customHeight="1" x14ac:dyDescent="0.15">
      <c r="A99" s="198"/>
      <c r="B99" s="199"/>
      <c r="C99" s="199"/>
      <c r="D99" s="199"/>
      <c r="E99" s="199"/>
      <c r="F99" s="200"/>
      <c r="G99" s="26"/>
      <c r="H99" s="27"/>
      <c r="I99" s="27"/>
      <c r="J99" s="27"/>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28"/>
    </row>
    <row r="100" spans="1:50" ht="15" customHeight="1" x14ac:dyDescent="0.15">
      <c r="A100" s="198"/>
      <c r="B100" s="199"/>
      <c r="C100" s="199"/>
      <c r="D100" s="199"/>
      <c r="E100" s="199"/>
      <c r="F100" s="200"/>
      <c r="G100" s="26"/>
      <c r="H100" s="27"/>
      <c r="I100" s="27"/>
      <c r="J100" s="27"/>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28"/>
    </row>
    <row r="101" spans="1:50" ht="21" customHeight="1" x14ac:dyDescent="0.15">
      <c r="A101" s="198"/>
      <c r="B101" s="199"/>
      <c r="C101" s="199"/>
      <c r="D101" s="199"/>
      <c r="E101" s="199"/>
      <c r="F101" s="200"/>
      <c r="G101" s="26"/>
      <c r="H101" s="27"/>
      <c r="I101" s="27"/>
      <c r="J101" s="27"/>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28"/>
    </row>
    <row r="102" spans="1:50" ht="28.35" customHeight="1" x14ac:dyDescent="0.15">
      <c r="A102" s="198"/>
      <c r="B102" s="199"/>
      <c r="C102" s="199"/>
      <c r="D102" s="199"/>
      <c r="E102" s="199"/>
      <c r="F102" s="200"/>
      <c r="G102" s="26"/>
      <c r="H102" s="27"/>
      <c r="I102" s="27"/>
      <c r="J102" s="27"/>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28"/>
    </row>
    <row r="103" spans="1:50" ht="28.35" customHeight="1" x14ac:dyDescent="0.15">
      <c r="A103" s="198"/>
      <c r="B103" s="199"/>
      <c r="C103" s="199"/>
      <c r="D103" s="199"/>
      <c r="E103" s="199"/>
      <c r="F103" s="200"/>
      <c r="G103" s="26"/>
      <c r="H103" s="27"/>
      <c r="I103" s="27"/>
      <c r="J103" s="27"/>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28"/>
    </row>
    <row r="104" spans="1:50" ht="15.6" customHeight="1" x14ac:dyDescent="0.15">
      <c r="A104" s="198"/>
      <c r="B104" s="199"/>
      <c r="C104" s="199"/>
      <c r="D104" s="199"/>
      <c r="E104" s="199"/>
      <c r="F104" s="200"/>
      <c r="G104" s="26"/>
      <c r="H104" s="27"/>
      <c r="I104" s="27"/>
      <c r="J104" s="27"/>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28"/>
    </row>
    <row r="105" spans="1:50" ht="28.35" customHeight="1" x14ac:dyDescent="0.15">
      <c r="A105" s="198"/>
      <c r="B105" s="199"/>
      <c r="C105" s="199"/>
      <c r="D105" s="199"/>
      <c r="E105" s="199"/>
      <c r="F105" s="200"/>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27.75" customHeight="1" x14ac:dyDescent="0.15">
      <c r="A106" s="198"/>
      <c r="B106" s="199"/>
      <c r="C106" s="199"/>
      <c r="D106" s="199"/>
      <c r="E106" s="199"/>
      <c r="F106" s="200"/>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28.35" customHeight="1" x14ac:dyDescent="0.15">
      <c r="A107" s="198"/>
      <c r="B107" s="199"/>
      <c r="C107" s="199"/>
      <c r="D107" s="199"/>
      <c r="E107" s="199"/>
      <c r="F107" s="200"/>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25.15" customHeight="1" x14ac:dyDescent="0.15">
      <c r="A108" s="198"/>
      <c r="B108" s="199"/>
      <c r="C108" s="199"/>
      <c r="D108" s="199"/>
      <c r="E108" s="199"/>
      <c r="F108" s="200"/>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25.9" customHeight="1" x14ac:dyDescent="0.15">
      <c r="A109" s="198"/>
      <c r="B109" s="199"/>
      <c r="C109" s="199"/>
      <c r="D109" s="199"/>
      <c r="E109" s="199"/>
      <c r="F109" s="200"/>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sheetData>
  <sheetProtection formatRows="0"/>
  <dataConsolidate link="1"/>
  <mergeCells count="411">
    <mergeCell ref="A93:F109"/>
    <mergeCell ref="AA92:AB92"/>
    <mergeCell ref="A92:D92"/>
    <mergeCell ref="O92:P92"/>
    <mergeCell ref="L92:N92"/>
    <mergeCell ref="Y48:AA48"/>
    <mergeCell ref="AB48:AD48"/>
    <mergeCell ref="AE48:AH48"/>
    <mergeCell ref="AI48:AL48"/>
    <mergeCell ref="E92:F92"/>
    <mergeCell ref="G92:I92"/>
    <mergeCell ref="J92:K92"/>
    <mergeCell ref="Q92:R92"/>
    <mergeCell ref="S92:U92"/>
    <mergeCell ref="V92:W92"/>
    <mergeCell ref="AC92:AD92"/>
    <mergeCell ref="AE92:AG92"/>
    <mergeCell ref="AH92:AI92"/>
    <mergeCell ref="E80:G80"/>
    <mergeCell ref="H80:I80"/>
    <mergeCell ref="J80:L80"/>
    <mergeCell ref="A88:E88"/>
    <mergeCell ref="F88:AX88"/>
    <mergeCell ref="A89:AX89"/>
    <mergeCell ref="A90:AX90"/>
    <mergeCell ref="A91:AX91"/>
    <mergeCell ref="AM92:AN92"/>
    <mergeCell ref="AO92:AP92"/>
    <mergeCell ref="AQ92:AS92"/>
    <mergeCell ref="C68:AC68"/>
    <mergeCell ref="AD68:AF68"/>
    <mergeCell ref="AG68:AX68"/>
    <mergeCell ref="C69:AC69"/>
    <mergeCell ref="AD69:AF69"/>
    <mergeCell ref="AG69:AX69"/>
    <mergeCell ref="AG77:AX77"/>
    <mergeCell ref="A74:B77"/>
    <mergeCell ref="C74:AC74"/>
    <mergeCell ref="AD74:AF74"/>
    <mergeCell ref="AG74:AX74"/>
    <mergeCell ref="C75:AC75"/>
    <mergeCell ref="AD75:AF75"/>
    <mergeCell ref="AG75:AX75"/>
    <mergeCell ref="C76:AC76"/>
    <mergeCell ref="AD76:AF76"/>
    <mergeCell ref="AG76:AX76"/>
    <mergeCell ref="C77:AC77"/>
    <mergeCell ref="AD77:AF77"/>
    <mergeCell ref="A61:B63"/>
    <mergeCell ref="C61:AC61"/>
    <mergeCell ref="AD61:AF61"/>
    <mergeCell ref="AG61:AX61"/>
    <mergeCell ref="C62:AC62"/>
    <mergeCell ref="AD62:AF62"/>
    <mergeCell ref="AG62:AX62"/>
    <mergeCell ref="C63:AC63"/>
    <mergeCell ref="AD63:AF63"/>
    <mergeCell ref="AG63:AX63"/>
    <mergeCell ref="A64:B73"/>
    <mergeCell ref="C64:AC64"/>
    <mergeCell ref="AD64:AF64"/>
    <mergeCell ref="AG64:AX66"/>
    <mergeCell ref="C65:D66"/>
    <mergeCell ref="E65:AC65"/>
    <mergeCell ref="AD65:AF65"/>
    <mergeCell ref="E66:AC66"/>
    <mergeCell ref="AD66:AF66"/>
    <mergeCell ref="C67:AC67"/>
    <mergeCell ref="C72:AC72"/>
    <mergeCell ref="AD72:AF72"/>
    <mergeCell ref="AG72:AX72"/>
    <mergeCell ref="C73:AC73"/>
    <mergeCell ref="AD73:AF73"/>
    <mergeCell ref="AG73:AX73"/>
    <mergeCell ref="C70:AC70"/>
    <mergeCell ref="AD70:AF70"/>
    <mergeCell ref="AG70:AX70"/>
    <mergeCell ref="C71:AC71"/>
    <mergeCell ref="AD71:AF71"/>
    <mergeCell ref="AG71:AX71"/>
    <mergeCell ref="AD67:AF67"/>
    <mergeCell ref="AG67:AX67"/>
    <mergeCell ref="A51:F52"/>
    <mergeCell ref="G51:AX52"/>
    <mergeCell ref="U57:AX57"/>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3:B58"/>
    <mergeCell ref="C53:D55"/>
    <mergeCell ref="E53:F53"/>
    <mergeCell ref="G53:AX53"/>
    <mergeCell ref="E54:F55"/>
    <mergeCell ref="AM49:AP49"/>
    <mergeCell ref="AQ49:AT49"/>
    <mergeCell ref="AU49:AX49"/>
    <mergeCell ref="G48:O50"/>
    <mergeCell ref="P48:X50"/>
    <mergeCell ref="Y50:AA50"/>
    <mergeCell ref="AB50:AD50"/>
    <mergeCell ref="AE50:AH50"/>
    <mergeCell ref="AI50:AL50"/>
    <mergeCell ref="AM50:AP50"/>
    <mergeCell ref="AQ50:AT50"/>
    <mergeCell ref="AU50:AX50"/>
    <mergeCell ref="AM45:AP45"/>
    <mergeCell ref="AQ45:AX45"/>
    <mergeCell ref="G44:X45"/>
    <mergeCell ref="Y44:AA44"/>
    <mergeCell ref="AB44:AD44"/>
    <mergeCell ref="AE44:AH44"/>
    <mergeCell ref="AI44:AL44"/>
    <mergeCell ref="AM44:AP44"/>
    <mergeCell ref="AM48:AP48"/>
    <mergeCell ref="AQ48:AT48"/>
    <mergeCell ref="AU48:AX48"/>
    <mergeCell ref="AQ44:AT44"/>
    <mergeCell ref="AU44:AX44"/>
    <mergeCell ref="A46:F50"/>
    <mergeCell ref="G46:O47"/>
    <mergeCell ref="P46:X47"/>
    <mergeCell ref="Y46:AA47"/>
    <mergeCell ref="AB46:AD47"/>
    <mergeCell ref="Y45:AA45"/>
    <mergeCell ref="AB45:AD45"/>
    <mergeCell ref="AE45:AH45"/>
    <mergeCell ref="AI45:AL45"/>
    <mergeCell ref="Y49:AA49"/>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U35:AX35"/>
    <mergeCell ref="AS33:AT33"/>
    <mergeCell ref="AU33:AV33"/>
    <mergeCell ref="A43:F45"/>
    <mergeCell ref="G43:X43"/>
    <mergeCell ref="Y43:AA43"/>
    <mergeCell ref="AB43:AD43"/>
    <mergeCell ref="AE43:AH43"/>
    <mergeCell ref="AI43:AL43"/>
    <mergeCell ref="AB49:AD49"/>
    <mergeCell ref="AE49:AH49"/>
    <mergeCell ref="AI49:AL49"/>
    <mergeCell ref="AM41:AP41"/>
    <mergeCell ref="AQ41:AT41"/>
    <mergeCell ref="AU41:AX41"/>
    <mergeCell ref="AE46:AH47"/>
    <mergeCell ref="AI46:AL47"/>
    <mergeCell ref="AM46:AP47"/>
    <mergeCell ref="AQ46:AT46"/>
    <mergeCell ref="AU46:AX46"/>
    <mergeCell ref="AQ47:AR47"/>
    <mergeCell ref="AS47:AT47"/>
    <mergeCell ref="AU47:AV47"/>
    <mergeCell ref="AW47:AX47"/>
    <mergeCell ref="AB40:AD40"/>
    <mergeCell ref="A26:F28"/>
    <mergeCell ref="G26:O26"/>
    <mergeCell ref="P26:X26"/>
    <mergeCell ref="Y26:AA26"/>
    <mergeCell ref="AB26:AD26"/>
    <mergeCell ref="AE26:AH26"/>
    <mergeCell ref="Y42:AA42"/>
    <mergeCell ref="AB42:AD42"/>
    <mergeCell ref="AE42:AH42"/>
    <mergeCell ref="G41:O42"/>
    <mergeCell ref="P41:X42"/>
    <mergeCell ref="Y41:AA41"/>
    <mergeCell ref="AB41:AD41"/>
    <mergeCell ref="AE41:AH41"/>
    <mergeCell ref="A29:F31"/>
    <mergeCell ref="G29:X29"/>
    <mergeCell ref="Y29:AA29"/>
    <mergeCell ref="AB29:AD29"/>
    <mergeCell ref="AE29:AH29"/>
    <mergeCell ref="AB31:AD31"/>
    <mergeCell ref="AE31:AH31"/>
    <mergeCell ref="AE40:AH40"/>
    <mergeCell ref="A37:F38"/>
    <mergeCell ref="G37:AX38"/>
    <mergeCell ref="AI26:AL26"/>
    <mergeCell ref="AM26:AP26"/>
    <mergeCell ref="AQ26:AT26"/>
    <mergeCell ref="AU26:AX26"/>
    <mergeCell ref="AM43:AP43"/>
    <mergeCell ref="AQ43:AX43"/>
    <mergeCell ref="AM29:AP29"/>
    <mergeCell ref="AQ29:AX29"/>
    <mergeCell ref="Y30:AA30"/>
    <mergeCell ref="AB30:AD30"/>
    <mergeCell ref="AE27:AH27"/>
    <mergeCell ref="AI27:AL27"/>
    <mergeCell ref="AI42:AL42"/>
    <mergeCell ref="AM42:AP42"/>
    <mergeCell ref="AQ42:AT42"/>
    <mergeCell ref="AU42:AX42"/>
    <mergeCell ref="AI40:AL40"/>
    <mergeCell ref="AM40:AP40"/>
    <mergeCell ref="AQ40:AT40"/>
    <mergeCell ref="AU40:AX40"/>
    <mergeCell ref="AI41:AL41"/>
    <mergeCell ref="AM31:AP31"/>
    <mergeCell ref="AQ31:AX31"/>
    <mergeCell ref="AQ33:AR33"/>
    <mergeCell ref="AE30:AH30"/>
    <mergeCell ref="AI30:AL30"/>
    <mergeCell ref="AM30:AP30"/>
    <mergeCell ref="AQ30:AX30"/>
    <mergeCell ref="Y31:AA31"/>
    <mergeCell ref="AM27:AP27"/>
    <mergeCell ref="AQ27:AT27"/>
    <mergeCell ref="AU27:AX27"/>
    <mergeCell ref="Y28:AA28"/>
    <mergeCell ref="AB28:AD28"/>
    <mergeCell ref="AE28:AH28"/>
    <mergeCell ref="AI28:AL28"/>
    <mergeCell ref="AM28:AP28"/>
    <mergeCell ref="AQ28:AT28"/>
    <mergeCell ref="AU28:AX28"/>
    <mergeCell ref="AI29:AL29"/>
    <mergeCell ref="AI31:AL31"/>
    <mergeCell ref="A39:F39"/>
    <mergeCell ref="G39:AX39"/>
    <mergeCell ref="A40:F42"/>
    <mergeCell ref="G40:O40"/>
    <mergeCell ref="P40:X40"/>
    <mergeCell ref="Y40:AA40"/>
    <mergeCell ref="G27:O28"/>
    <mergeCell ref="P27:X28"/>
    <mergeCell ref="Y27:AA27"/>
    <mergeCell ref="AB27:AD27"/>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4:V55"/>
    <mergeCell ref="U58:AX58"/>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M80:N80"/>
    <mergeCell ref="O80:AF80"/>
    <mergeCell ref="O79:AF79"/>
    <mergeCell ref="C79:N79"/>
    <mergeCell ref="X92:Z92"/>
    <mergeCell ref="AJ92:AL92"/>
    <mergeCell ref="A83:AX83"/>
    <mergeCell ref="A84:AX84"/>
    <mergeCell ref="A85:AX85"/>
    <mergeCell ref="A86:E86"/>
    <mergeCell ref="F86:AX86"/>
    <mergeCell ref="A87:AX87"/>
    <mergeCell ref="A81:B82"/>
    <mergeCell ref="C81:F81"/>
    <mergeCell ref="G81:AX81"/>
    <mergeCell ref="C82:F82"/>
    <mergeCell ref="G82:AX82"/>
    <mergeCell ref="AT92:AU92"/>
    <mergeCell ref="AV92:AW92"/>
    <mergeCell ref="A78:B80"/>
    <mergeCell ref="C78:AC78"/>
    <mergeCell ref="AD78:AF78"/>
    <mergeCell ref="AG78:AX80"/>
    <mergeCell ref="C80:D80"/>
  </mergeCells>
  <phoneticPr fontId="5"/>
  <conditionalFormatting sqref="P14:V14">
    <cfRule type="expression" dxfId="125" priority="949">
      <formula>IF(RIGHT(TEXT(P14,"0.#"),1)=".",FALSE,TRUE)</formula>
    </cfRule>
    <cfRule type="expression" dxfId="124" priority="950">
      <formula>IF(RIGHT(TEXT(P14,"0.#"),1)=".",TRUE,FALSE)</formula>
    </cfRule>
  </conditionalFormatting>
  <conditionalFormatting sqref="P18:AX18">
    <cfRule type="expression" dxfId="123" priority="947">
      <formula>IF(RIGHT(TEXT(P18,"0.#"),1)=".",FALSE,TRUE)</formula>
    </cfRule>
    <cfRule type="expression" dxfId="122" priority="948">
      <formula>IF(RIGHT(TEXT(P18,"0.#"),1)=".",TRUE,FALSE)</formula>
    </cfRule>
  </conditionalFormatting>
  <conditionalFormatting sqref="P15:V17 P13:V13 AR13:AX13 AR15:AX15">
    <cfRule type="expression" dxfId="121" priority="941">
      <formula>IF(RIGHT(TEXT(P13,"0.#"),1)=".",FALSE,TRUE)</formula>
    </cfRule>
    <cfRule type="expression" dxfId="120" priority="942">
      <formula>IF(RIGHT(TEXT(P13,"0.#"),1)=".",TRUE,FALSE)</formula>
    </cfRule>
  </conditionalFormatting>
  <conditionalFormatting sqref="P19:AJ19">
    <cfRule type="expression" dxfId="119" priority="939">
      <formula>IF(RIGHT(TEXT(P19,"0.#"),1)=".",FALSE,TRUE)</formula>
    </cfRule>
    <cfRule type="expression" dxfId="118" priority="940">
      <formula>IF(RIGHT(TEXT(P19,"0.#"),1)=".",TRUE,FALSE)</formula>
    </cfRule>
  </conditionalFormatting>
  <conditionalFormatting sqref="AE27 AQ27">
    <cfRule type="expression" dxfId="117" priority="937">
      <formula>IF(RIGHT(TEXT(AE27,"0.#"),1)=".",FALSE,TRUE)</formula>
    </cfRule>
    <cfRule type="expression" dxfId="116" priority="938">
      <formula>IF(RIGHT(TEXT(AE27,"0.#"),1)=".",TRUE,FALSE)</formula>
    </cfRule>
  </conditionalFormatting>
  <conditionalFormatting sqref="AI27">
    <cfRule type="expression" dxfId="115" priority="915">
      <formula>IF(RIGHT(TEXT(AI27,"0.#"),1)=".",FALSE,TRUE)</formula>
    </cfRule>
    <cfRule type="expression" dxfId="114" priority="916">
      <formula>IF(RIGHT(TEXT(AI27,"0.#"),1)=".",TRUE,FALSE)</formula>
    </cfRule>
  </conditionalFormatting>
  <conditionalFormatting sqref="AM27">
    <cfRule type="expression" dxfId="113" priority="913">
      <formula>IF(RIGHT(TEXT(AM27,"0.#"),1)=".",FALSE,TRUE)</formula>
    </cfRule>
    <cfRule type="expression" dxfId="112" priority="914">
      <formula>IF(RIGHT(TEXT(AM27,"0.#"),1)=".",TRUE,FALSE)</formula>
    </cfRule>
  </conditionalFormatting>
  <conditionalFormatting sqref="AE28">
    <cfRule type="expression" dxfId="111" priority="911">
      <formula>IF(RIGHT(TEXT(AE28,"0.#"),1)=".",FALSE,TRUE)</formula>
    </cfRule>
    <cfRule type="expression" dxfId="110" priority="912">
      <formula>IF(RIGHT(TEXT(AE28,"0.#"),1)=".",TRUE,FALSE)</formula>
    </cfRule>
  </conditionalFormatting>
  <conditionalFormatting sqref="AI28">
    <cfRule type="expression" dxfId="109" priority="909">
      <formula>IF(RIGHT(TEXT(AI28,"0.#"),1)=".",FALSE,TRUE)</formula>
    </cfRule>
    <cfRule type="expression" dxfId="108" priority="910">
      <formula>IF(RIGHT(TEXT(AI28,"0.#"),1)=".",TRUE,FALSE)</formula>
    </cfRule>
  </conditionalFormatting>
  <conditionalFormatting sqref="AM28">
    <cfRule type="expression" dxfId="107" priority="907">
      <formula>IF(RIGHT(TEXT(AM28,"0.#"),1)=".",FALSE,TRUE)</formula>
    </cfRule>
    <cfRule type="expression" dxfId="106" priority="908">
      <formula>IF(RIGHT(TEXT(AM28,"0.#"),1)=".",TRUE,FALSE)</formula>
    </cfRule>
  </conditionalFormatting>
  <conditionalFormatting sqref="AQ28">
    <cfRule type="expression" dxfId="105" priority="905">
      <formula>IF(RIGHT(TEXT(AQ28,"0.#"),1)=".",FALSE,TRUE)</formula>
    </cfRule>
    <cfRule type="expression" dxfId="104" priority="906">
      <formula>IF(RIGHT(TEXT(AQ28,"0.#"),1)=".",TRUE,FALSE)</formula>
    </cfRule>
  </conditionalFormatting>
  <conditionalFormatting sqref="W23">
    <cfRule type="expression" dxfId="103" priority="863">
      <formula>IF(RIGHT(TEXT(W23,"0.#"),1)=".",FALSE,TRUE)</formula>
    </cfRule>
    <cfRule type="expression" dxfId="102" priority="864">
      <formula>IF(RIGHT(TEXT(W23,"0.#"),1)=".",TRUE,FALSE)</formula>
    </cfRule>
  </conditionalFormatting>
  <conditionalFormatting sqref="AU28">
    <cfRule type="expression" dxfId="101" priority="721">
      <formula>IF(RIGHT(TEXT(AU28,"0.#"),1)=".",FALSE,TRUE)</formula>
    </cfRule>
    <cfRule type="expression" dxfId="100" priority="722">
      <formula>IF(RIGHT(TEXT(AU28,"0.#"),1)=".",TRUE,FALSE)</formula>
    </cfRule>
  </conditionalFormatting>
  <conditionalFormatting sqref="AU27">
    <cfRule type="expression" dxfId="99" priority="723">
      <formula>IF(RIGHT(TEXT(AU27,"0.#"),1)=".",FALSE,TRUE)</formula>
    </cfRule>
    <cfRule type="expression" dxfId="98" priority="724">
      <formula>IF(RIGHT(TEXT(AU27,"0.#"),1)=".",TRUE,FALSE)</formula>
    </cfRule>
  </conditionalFormatting>
  <conditionalFormatting sqref="P24:AC24">
    <cfRule type="expression" dxfId="97" priority="719">
      <formula>IF(RIGHT(TEXT(P24,"0.#"),1)=".",FALSE,TRUE)</formula>
    </cfRule>
    <cfRule type="expression" dxfId="96" priority="720">
      <formula>IF(RIGHT(TEXT(P24,"0.#"),1)=".",TRUE,FALSE)</formula>
    </cfRule>
  </conditionalFormatting>
  <conditionalFormatting sqref="AM36">
    <cfRule type="expression" dxfId="95" priority="701">
      <formula>IF(RIGHT(TEXT(AM36,"0.#"),1)=".",FALSE,TRUE)</formula>
    </cfRule>
    <cfRule type="expression" dxfId="94" priority="702">
      <formula>IF(RIGHT(TEXT(AM36,"0.#"),1)=".",TRUE,FALSE)</formula>
    </cfRule>
  </conditionalFormatting>
  <conditionalFormatting sqref="AM35">
    <cfRule type="expression" dxfId="93" priority="703">
      <formula>IF(RIGHT(TEXT(AM35,"0.#"),1)=".",FALSE,TRUE)</formula>
    </cfRule>
    <cfRule type="expression" dxfId="92" priority="704">
      <formula>IF(RIGHT(TEXT(AM35,"0.#"),1)=".",TRUE,FALSE)</formula>
    </cfRule>
  </conditionalFormatting>
  <conditionalFormatting sqref="AE34">
    <cfRule type="expression" dxfId="91" priority="717">
      <formula>IF(RIGHT(TEXT(AE34,"0.#"),1)=".",FALSE,TRUE)</formula>
    </cfRule>
    <cfRule type="expression" dxfId="90" priority="718">
      <formula>IF(RIGHT(TEXT(AE34,"0.#"),1)=".",TRUE,FALSE)</formula>
    </cfRule>
  </conditionalFormatting>
  <conditionalFormatting sqref="AQ34:AQ36">
    <cfRule type="expression" dxfId="89" priority="699">
      <formula>IF(RIGHT(TEXT(AQ34,"0.#"),1)=".",FALSE,TRUE)</formula>
    </cfRule>
    <cfRule type="expression" dxfId="88" priority="700">
      <formula>IF(RIGHT(TEXT(AQ34,"0.#"),1)=".",TRUE,FALSE)</formula>
    </cfRule>
  </conditionalFormatting>
  <conditionalFormatting sqref="AU34:AU36">
    <cfRule type="expression" dxfId="87" priority="697">
      <formula>IF(RIGHT(TEXT(AU34,"0.#"),1)=".",FALSE,TRUE)</formula>
    </cfRule>
    <cfRule type="expression" dxfId="86" priority="698">
      <formula>IF(RIGHT(TEXT(AU34,"0.#"),1)=".",TRUE,FALSE)</formula>
    </cfRule>
  </conditionalFormatting>
  <conditionalFormatting sqref="AI36">
    <cfRule type="expression" dxfId="85" priority="711">
      <formula>IF(RIGHT(TEXT(AI36,"0.#"),1)=".",FALSE,TRUE)</formula>
    </cfRule>
    <cfRule type="expression" dxfId="84" priority="712">
      <formula>IF(RIGHT(TEXT(AI36,"0.#"),1)=".",TRUE,FALSE)</formula>
    </cfRule>
  </conditionalFormatting>
  <conditionalFormatting sqref="AE35">
    <cfRule type="expression" dxfId="83" priority="715">
      <formula>IF(RIGHT(TEXT(AE35,"0.#"),1)=".",FALSE,TRUE)</formula>
    </cfRule>
    <cfRule type="expression" dxfId="82" priority="716">
      <formula>IF(RIGHT(TEXT(AE35,"0.#"),1)=".",TRUE,FALSE)</formula>
    </cfRule>
  </conditionalFormatting>
  <conditionalFormatting sqref="AE36">
    <cfRule type="expression" dxfId="81" priority="713">
      <formula>IF(RIGHT(TEXT(AE36,"0.#"),1)=".",FALSE,TRUE)</formula>
    </cfRule>
    <cfRule type="expression" dxfId="80" priority="714">
      <formula>IF(RIGHT(TEXT(AE36,"0.#"),1)=".",TRUE,FALSE)</formula>
    </cfRule>
  </conditionalFormatting>
  <conditionalFormatting sqref="AM34">
    <cfRule type="expression" dxfId="79" priority="705">
      <formula>IF(RIGHT(TEXT(AM34,"0.#"),1)=".",FALSE,TRUE)</formula>
    </cfRule>
    <cfRule type="expression" dxfId="78" priority="706">
      <formula>IF(RIGHT(TEXT(AM34,"0.#"),1)=".",TRUE,FALSE)</formula>
    </cfRule>
  </conditionalFormatting>
  <conditionalFormatting sqref="AI34">
    <cfRule type="expression" dxfId="77" priority="707">
      <formula>IF(RIGHT(TEXT(AI34,"0.#"),1)=".",FALSE,TRUE)</formula>
    </cfRule>
    <cfRule type="expression" dxfId="76" priority="708">
      <formula>IF(RIGHT(TEXT(AI34,"0.#"),1)=".",TRUE,FALSE)</formula>
    </cfRule>
  </conditionalFormatting>
  <conditionalFormatting sqref="AI35">
    <cfRule type="expression" dxfId="75" priority="709">
      <formula>IF(RIGHT(TEXT(AI35,"0.#"),1)=".",FALSE,TRUE)</formula>
    </cfRule>
    <cfRule type="expression" dxfId="74" priority="710">
      <formula>IF(RIGHT(TEXT(AI35,"0.#"),1)=".",TRUE,FALSE)</formula>
    </cfRule>
  </conditionalFormatting>
  <conditionalFormatting sqref="AU42">
    <cfRule type="expression" dxfId="73" priority="645">
      <formula>IF(RIGHT(TEXT(AU42,"0.#"),1)=".",FALSE,TRUE)</formula>
    </cfRule>
    <cfRule type="expression" dxfId="72" priority="646">
      <formula>IF(RIGHT(TEXT(AU42,"0.#"),1)=".",TRUE,FALSE)</formula>
    </cfRule>
  </conditionalFormatting>
  <conditionalFormatting sqref="AM30">
    <cfRule type="expression" dxfId="71" priority="585">
      <formula>IF(RIGHT(TEXT(AM30,"0.#"),1)=".",FALSE,TRUE)</formula>
    </cfRule>
    <cfRule type="expression" dxfId="70" priority="586">
      <formula>IF(RIGHT(TEXT(AM30,"0.#"),1)=".",TRUE,FALSE)</formula>
    </cfRule>
  </conditionalFormatting>
  <conditionalFormatting sqref="AE31 AM31">
    <cfRule type="expression" dxfId="69" priority="583">
      <formula>IF(RIGHT(TEXT(AE31,"0.#"),1)=".",FALSE,TRUE)</formula>
    </cfRule>
    <cfRule type="expression" dxfId="68" priority="584">
      <formula>IF(RIGHT(TEXT(AE31,"0.#"),1)=".",TRUE,FALSE)</formula>
    </cfRule>
  </conditionalFormatting>
  <conditionalFormatting sqref="AI31">
    <cfRule type="expression" dxfId="67" priority="581">
      <formula>IF(RIGHT(TEXT(AI31,"0.#"),1)=".",FALSE,TRUE)</formula>
    </cfRule>
    <cfRule type="expression" dxfId="66" priority="582">
      <formula>IF(RIGHT(TEXT(AI31,"0.#"),1)=".",TRUE,FALSE)</formula>
    </cfRule>
  </conditionalFormatting>
  <conditionalFormatting sqref="AQ31">
    <cfRule type="expression" dxfId="65" priority="579">
      <formula>IF(RIGHT(TEXT(AQ31,"0.#"),1)=".",FALSE,TRUE)</formula>
    </cfRule>
    <cfRule type="expression" dxfId="64" priority="580">
      <formula>IF(RIGHT(TEXT(AQ31,"0.#"),1)=".",TRUE,FALSE)</formula>
    </cfRule>
  </conditionalFormatting>
  <conditionalFormatting sqref="AE30 AQ30">
    <cfRule type="expression" dxfId="63" priority="589">
      <formula>IF(RIGHT(TEXT(AE30,"0.#"),1)=".",FALSE,TRUE)</formula>
    </cfRule>
    <cfRule type="expression" dxfId="62" priority="590">
      <formula>IF(RIGHT(TEXT(AE30,"0.#"),1)=".",TRUE,FALSE)</formula>
    </cfRule>
  </conditionalFormatting>
  <conditionalFormatting sqref="AI30">
    <cfRule type="expression" dxfId="61" priority="587">
      <formula>IF(RIGHT(TEXT(AI30,"0.#"),1)=".",FALSE,TRUE)</formula>
    </cfRule>
    <cfRule type="expression" dxfId="60" priority="588">
      <formula>IF(RIGHT(TEXT(AI30,"0.#"),1)=".",TRUE,FALSE)</formula>
    </cfRule>
  </conditionalFormatting>
  <conditionalFormatting sqref="AM50">
    <cfRule type="expression" dxfId="59" priority="525">
      <formula>IF(RIGHT(TEXT(AM50,"0.#"),1)=".",FALSE,TRUE)</formula>
    </cfRule>
    <cfRule type="expression" dxfId="58" priority="526">
      <formula>IF(RIGHT(TEXT(AM50,"0.#"),1)=".",TRUE,FALSE)</formula>
    </cfRule>
  </conditionalFormatting>
  <conditionalFormatting sqref="AE49">
    <cfRule type="expression" dxfId="57" priority="539">
      <formula>IF(RIGHT(TEXT(AE49,"0.#"),1)=".",FALSE,TRUE)</formula>
    </cfRule>
    <cfRule type="expression" dxfId="56" priority="540">
      <formula>IF(RIGHT(TEXT(AE49,"0.#"),1)=".",TRUE,FALSE)</formula>
    </cfRule>
  </conditionalFormatting>
  <conditionalFormatting sqref="AE50">
    <cfRule type="expression" dxfId="55" priority="537">
      <formula>IF(RIGHT(TEXT(AE50,"0.#"),1)=".",FALSE,TRUE)</formula>
    </cfRule>
    <cfRule type="expression" dxfId="54" priority="538">
      <formula>IF(RIGHT(TEXT(AE50,"0.#"),1)=".",TRUE,FALSE)</formula>
    </cfRule>
  </conditionalFormatting>
  <conditionalFormatting sqref="AI50">
    <cfRule type="expression" dxfId="53" priority="535">
      <formula>IF(RIGHT(TEXT(AI50,"0.#"),1)=".",FALSE,TRUE)</formula>
    </cfRule>
    <cfRule type="expression" dxfId="52" priority="536">
      <formula>IF(RIGHT(TEXT(AI50,"0.#"),1)=".",TRUE,FALSE)</formula>
    </cfRule>
  </conditionalFormatting>
  <conditionalFormatting sqref="AI49">
    <cfRule type="expression" dxfId="51" priority="533">
      <formula>IF(RIGHT(TEXT(AI49,"0.#"),1)=".",FALSE,TRUE)</formula>
    </cfRule>
    <cfRule type="expression" dxfId="50" priority="534">
      <formula>IF(RIGHT(TEXT(AI49,"0.#"),1)=".",TRUE,FALSE)</formula>
    </cfRule>
  </conditionalFormatting>
  <conditionalFormatting sqref="AM49">
    <cfRule type="expression" dxfId="49" priority="527">
      <formula>IF(RIGHT(TEXT(AM49,"0.#"),1)=".",FALSE,TRUE)</formula>
    </cfRule>
    <cfRule type="expression" dxfId="48" priority="528">
      <formula>IF(RIGHT(TEXT(AM49,"0.#"),1)=".",TRUE,FALSE)</formula>
    </cfRule>
  </conditionalFormatting>
  <conditionalFormatting sqref="AQ49:AQ50">
    <cfRule type="expression" dxfId="47" priority="523">
      <formula>IF(RIGHT(TEXT(AQ49,"0.#"),1)=".",FALSE,TRUE)</formula>
    </cfRule>
    <cfRule type="expression" dxfId="46" priority="524">
      <formula>IF(RIGHT(TEXT(AQ49,"0.#"),1)=".",TRUE,FALSE)</formula>
    </cfRule>
  </conditionalFormatting>
  <conditionalFormatting sqref="AU49:AU50">
    <cfRule type="expression" dxfId="45" priority="521">
      <formula>IF(RIGHT(TEXT(AU49,"0.#"),1)=".",FALSE,TRUE)</formula>
    </cfRule>
    <cfRule type="expression" dxfId="44" priority="522">
      <formula>IF(RIGHT(TEXT(AU49,"0.#"),1)=".",TRUE,FALSE)</formula>
    </cfRule>
  </conditionalFormatting>
  <conditionalFormatting sqref="W14:AQ14">
    <cfRule type="expression" dxfId="43" priority="43">
      <formula>IF(RIGHT(TEXT(W14,"0.#"),1)=".",FALSE,TRUE)</formula>
    </cfRule>
    <cfRule type="expression" dxfId="42" priority="44">
      <formula>IF(RIGHT(TEXT(W14,"0.#"),1)=".",TRUE,FALSE)</formula>
    </cfRule>
  </conditionalFormatting>
  <conditionalFormatting sqref="W15:AQ17 W13:AQ13">
    <cfRule type="expression" dxfId="41" priority="41">
      <formula>IF(RIGHT(TEXT(W13,"0.#"),1)=".",FALSE,TRUE)</formula>
    </cfRule>
    <cfRule type="expression" dxfId="40" priority="42">
      <formula>IF(RIGHT(TEXT(W13,"0.#"),1)=".",TRUE,FALSE)</formula>
    </cfRule>
  </conditionalFormatting>
  <conditionalFormatting sqref="P23">
    <cfRule type="expression" dxfId="39" priority="39">
      <formula>IF(RIGHT(TEXT(P23,"0.#"),1)=".",FALSE,TRUE)</formula>
    </cfRule>
    <cfRule type="expression" dxfId="38" priority="40">
      <formula>IF(RIGHT(TEXT(P23,"0.#"),1)=".",TRUE,FALSE)</formula>
    </cfRule>
  </conditionalFormatting>
  <conditionalFormatting sqref="AE41 AQ41">
    <cfRule type="expression" dxfId="37" priority="37">
      <formula>IF(RIGHT(TEXT(AE41,"0.#"),1)=".",FALSE,TRUE)</formula>
    </cfRule>
    <cfRule type="expression" dxfId="36" priority="38">
      <formula>IF(RIGHT(TEXT(AE41,"0.#"),1)=".",TRUE,FALSE)</formula>
    </cfRule>
  </conditionalFormatting>
  <conditionalFormatting sqref="AI41">
    <cfRule type="expression" dxfId="35" priority="35">
      <formula>IF(RIGHT(TEXT(AI41,"0.#"),1)=".",FALSE,TRUE)</formula>
    </cfRule>
    <cfRule type="expression" dxfId="34" priority="36">
      <formula>IF(RIGHT(TEXT(AI41,"0.#"),1)=".",TRUE,FALSE)</formula>
    </cfRule>
  </conditionalFormatting>
  <conditionalFormatting sqref="AM41">
    <cfRule type="expression" dxfId="33" priority="33">
      <formula>IF(RIGHT(TEXT(AM41,"0.#"),1)=".",FALSE,TRUE)</formula>
    </cfRule>
    <cfRule type="expression" dxfId="32" priority="34">
      <formula>IF(RIGHT(TEXT(AM41,"0.#"),1)=".",TRUE,FALSE)</formula>
    </cfRule>
  </conditionalFormatting>
  <conditionalFormatting sqref="AU41">
    <cfRule type="expression" dxfId="31" priority="31">
      <formula>IF(RIGHT(TEXT(AU41,"0.#"),1)=".",FALSE,TRUE)</formula>
    </cfRule>
    <cfRule type="expression" dxfId="30" priority="32">
      <formula>IF(RIGHT(TEXT(AU41,"0.#"),1)=".",TRUE,FALSE)</formula>
    </cfRule>
  </conditionalFormatting>
  <conditionalFormatting sqref="AE42 AQ42">
    <cfRule type="expression" dxfId="29" priority="29">
      <formula>IF(RIGHT(TEXT(AE42,"0.#"),1)=".",FALSE,TRUE)</formula>
    </cfRule>
    <cfRule type="expression" dxfId="28" priority="30">
      <formula>IF(RIGHT(TEXT(AE42,"0.#"),1)=".",TRUE,FALSE)</formula>
    </cfRule>
  </conditionalFormatting>
  <conditionalFormatting sqref="AI42">
    <cfRule type="expression" dxfId="27" priority="27">
      <formula>IF(RIGHT(TEXT(AI42,"0.#"),1)=".",FALSE,TRUE)</formula>
    </cfRule>
    <cfRule type="expression" dxfId="26" priority="28">
      <formula>IF(RIGHT(TEXT(AI42,"0.#"),1)=".",TRUE,FALSE)</formula>
    </cfRule>
  </conditionalFormatting>
  <conditionalFormatting sqref="AM42">
    <cfRule type="expression" dxfId="25" priority="25">
      <formula>IF(RIGHT(TEXT(AM42,"0.#"),1)=".",FALSE,TRUE)</formula>
    </cfRule>
    <cfRule type="expression" dxfId="24" priority="26">
      <formula>IF(RIGHT(TEXT(AM42,"0.#"),1)=".",TRUE,FALSE)</formula>
    </cfRule>
  </conditionalFormatting>
  <conditionalFormatting sqref="AE44 AQ44">
    <cfRule type="expression" dxfId="23" priority="23">
      <formula>IF(RIGHT(TEXT(AE44,"0.#"),1)=".",FALSE,TRUE)</formula>
    </cfRule>
    <cfRule type="expression" dxfId="22" priority="24">
      <formula>IF(RIGHT(TEXT(AE44,"0.#"),1)=".",TRUE,FALSE)</formula>
    </cfRule>
  </conditionalFormatting>
  <conditionalFormatting sqref="AI44">
    <cfRule type="expression" dxfId="21" priority="21">
      <formula>IF(RIGHT(TEXT(AI44,"0.#"),1)=".",FALSE,TRUE)</formula>
    </cfRule>
    <cfRule type="expression" dxfId="20" priority="22">
      <formula>IF(RIGHT(TEXT(AI44,"0.#"),1)=".",TRUE,FALSE)</formula>
    </cfRule>
  </conditionalFormatting>
  <conditionalFormatting sqref="AM44">
    <cfRule type="expression" dxfId="19" priority="19">
      <formula>IF(RIGHT(TEXT(AM44,"0.#"),1)=".",FALSE,TRUE)</formula>
    </cfRule>
    <cfRule type="expression" dxfId="18" priority="20">
      <formula>IF(RIGHT(TEXT(AM44,"0.#"),1)=".",TRUE,FALSE)</formula>
    </cfRule>
  </conditionalFormatting>
  <conditionalFormatting sqref="AU44">
    <cfRule type="expression" dxfId="17" priority="17">
      <formula>IF(RIGHT(TEXT(AU44,"0.#"),1)=".",FALSE,TRUE)</formula>
    </cfRule>
    <cfRule type="expression" dxfId="16" priority="18">
      <formula>IF(RIGHT(TEXT(AU44,"0.#"),1)=".",TRUE,FALSE)</formula>
    </cfRule>
  </conditionalFormatting>
  <conditionalFormatting sqref="AE45 AM45">
    <cfRule type="expression" dxfId="15" priority="15">
      <formula>IF(RIGHT(TEXT(AE45,"0.#"),1)=".",FALSE,TRUE)</formula>
    </cfRule>
    <cfRule type="expression" dxfId="14" priority="16">
      <formula>IF(RIGHT(TEXT(AE45,"0.#"),1)=".",TRUE,FALSE)</formula>
    </cfRule>
  </conditionalFormatting>
  <conditionalFormatting sqref="AI45">
    <cfRule type="expression" dxfId="13" priority="13">
      <formula>IF(RIGHT(TEXT(AI45,"0.#"),1)=".",FALSE,TRUE)</formula>
    </cfRule>
    <cfRule type="expression" dxfId="12" priority="14">
      <formula>IF(RIGHT(TEXT(AI45,"0.#"),1)=".",TRUE,FALSE)</formula>
    </cfRule>
  </conditionalFormatting>
  <conditionalFormatting sqref="AQ45">
    <cfRule type="expression" dxfId="11" priority="11">
      <formula>IF(RIGHT(TEXT(AQ45,"0.#"),1)=".",FALSE,TRUE)</formula>
    </cfRule>
    <cfRule type="expression" dxfId="10" priority="12">
      <formula>IF(RIGHT(TEXT(AQ45,"0.#"),1)=".",TRUE,FALSE)</formula>
    </cfRule>
  </conditionalFormatting>
  <conditionalFormatting sqref="AE48">
    <cfRule type="expression" dxfId="9" priority="9">
      <formula>IF(RIGHT(TEXT(AE48,"0.#"),1)=".",FALSE,TRUE)</formula>
    </cfRule>
    <cfRule type="expression" dxfId="8" priority="10">
      <formula>IF(RIGHT(TEXT(AE48,"0.#"),1)=".",TRUE,FALSE)</formula>
    </cfRule>
  </conditionalFormatting>
  <conditionalFormatting sqref="AQ48">
    <cfRule type="expression" dxfId="7" priority="3">
      <formula>IF(RIGHT(TEXT(AQ48,"0.#"),1)=".",FALSE,TRUE)</formula>
    </cfRule>
    <cfRule type="expression" dxfId="6" priority="4">
      <formula>IF(RIGHT(TEXT(AQ48,"0.#"),1)=".",TRUE,FALSE)</formula>
    </cfRule>
  </conditionalFormatting>
  <conditionalFormatting sqref="AU48">
    <cfRule type="expression" dxfId="5" priority="1">
      <formula>IF(RIGHT(TEXT(AU48,"0.#"),1)=".",FALSE,TRUE)</formula>
    </cfRule>
    <cfRule type="expression" dxfId="4" priority="2">
      <formula>IF(RIGHT(TEXT(AU48,"0.#"),1)=".",TRUE,FALSE)</formula>
    </cfRule>
  </conditionalFormatting>
  <conditionalFormatting sqref="AM48">
    <cfRule type="expression" dxfId="3" priority="5">
      <formula>IF(RIGHT(TEXT(AM48,"0.#"),1)=".",FALSE,TRUE)</formula>
    </cfRule>
    <cfRule type="expression" dxfId="2" priority="6">
      <formula>IF(RIGHT(TEXT(AM48,"0.#"),1)=".",TRUE,FALSE)</formula>
    </cfRule>
  </conditionalFormatting>
  <conditionalFormatting sqref="AI48">
    <cfRule type="expression" dxfId="1" priority="7">
      <formula>IF(RIGHT(TEXT(AI48,"0.#"),1)=".",FALSE,TRUE)</formula>
    </cfRule>
    <cfRule type="expression" dxfId="0" priority="8">
      <formula>IF(RIGHT(TEXT(AI48,"0.#"),1)=".",TRUE,FALSE)</formula>
    </cfRule>
  </conditionalFormatting>
  <dataValidations count="14">
    <dataValidation type="whole" allowBlank="1" showInputMessage="1" showErrorMessage="1" sqref="AJ92 X92 L92 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3:AR33 AU33:AX33 AE34:AX36 AE44:AX44 AE27:AX28 AE30:AX30 AQ47:AR47 AU47:AX47 AE48:AX50 AE41:AX42 P23:AC24">
      <formula1>OR(ISNUMBER(P13), P13="-")</formula1>
    </dataValidation>
    <dataValidation type="list" allowBlank="1" showInputMessage="1" showErrorMessage="1" sqref="Q92:R92 AC92:AD92 AO92:AP92">
      <formula1>#REF!</formula1>
    </dataValidation>
    <dataValidation type="whole" allowBlank="1" showInputMessage="1" showErrorMessage="1" sqref="AX92">
      <formula1>0</formula1>
      <formula2>99</formula2>
    </dataValidation>
    <dataValidation type="list" allowBlank="1" showInputMessage="1" showErrorMessage="1" sqref="H80:I80">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 max="16383" man="1"/>
    <brk id="58" max="16383" man="1"/>
    <brk id="8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AE92:AG92 G92:I92 AQ92:AS92 S92:U92 E80:G80</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C80:D80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68</v>
      </c>
      <c r="B1" s="16" t="s">
        <v>69</v>
      </c>
      <c r="F1" s="17" t="s">
        <v>4</v>
      </c>
      <c r="G1" s="17" t="s">
        <v>58</v>
      </c>
      <c r="K1" s="18" t="s">
        <v>86</v>
      </c>
      <c r="L1" s="16" t="s">
        <v>69</v>
      </c>
      <c r="O1" s="6"/>
      <c r="P1" s="17" t="s">
        <v>5</v>
      </c>
      <c r="Q1" s="17" t="s">
        <v>58</v>
      </c>
      <c r="T1" s="6"/>
      <c r="U1" s="20" t="s">
        <v>149</v>
      </c>
      <c r="W1" s="20" t="s">
        <v>148</v>
      </c>
      <c r="Y1" s="20" t="s">
        <v>66</v>
      </c>
      <c r="Z1" s="20" t="s">
        <v>360</v>
      </c>
      <c r="AA1" s="20" t="s">
        <v>67</v>
      </c>
      <c r="AB1" s="20" t="s">
        <v>361</v>
      </c>
      <c r="AC1" s="20" t="s">
        <v>24</v>
      </c>
      <c r="AD1" s="19"/>
      <c r="AE1" s="20" t="s">
        <v>36</v>
      </c>
      <c r="AF1" s="21"/>
      <c r="AG1" s="29" t="s">
        <v>160</v>
      </c>
      <c r="AI1" s="29" t="s">
        <v>163</v>
      </c>
      <c r="AK1" s="29" t="s">
        <v>167</v>
      </c>
      <c r="AM1" s="34"/>
      <c r="AN1" s="34"/>
      <c r="AP1" s="19" t="s">
        <v>199</v>
      </c>
    </row>
    <row r="2" spans="1:42" ht="13.5" customHeight="1" x14ac:dyDescent="0.15">
      <c r="A2" s="7" t="s">
        <v>70</v>
      </c>
      <c r="B2" s="8"/>
      <c r="C2" s="6" t="str">
        <f>IF(B2="","",A2)</f>
        <v/>
      </c>
      <c r="D2" s="6" t="str">
        <f>IF(C2="","",IF(D1&lt;&gt;"",CONCATENATE(D1,"、",C2),C2))</f>
        <v/>
      </c>
      <c r="F2" s="5" t="s">
        <v>57</v>
      </c>
      <c r="G2" s="10" t="s">
        <v>549</v>
      </c>
      <c r="H2" s="6" t="str">
        <f>IF(G2="","",F2)</f>
        <v>一般会計</v>
      </c>
      <c r="I2" s="6" t="str">
        <f>IF(H2="","",IF(I1&lt;&gt;"",CONCATENATE(I1,"、",H2),H2))</f>
        <v>一般会計</v>
      </c>
      <c r="K2" s="7" t="s">
        <v>87</v>
      </c>
      <c r="L2" s="8"/>
      <c r="M2" s="6" t="str">
        <f>IF(L2="","",K2)</f>
        <v/>
      </c>
      <c r="N2" s="6" t="str">
        <f>IF(M2="","",IF(N1&lt;&gt;"",CONCATENATE(N1,"、",M2),M2))</f>
        <v/>
      </c>
      <c r="O2" s="6"/>
      <c r="P2" s="5" t="s">
        <v>59</v>
      </c>
      <c r="Q2" s="10"/>
      <c r="R2" s="6" t="str">
        <f>IF(Q2="","",P2)</f>
        <v/>
      </c>
      <c r="S2" s="6" t="str">
        <f>IF(R2="","",IF(S1&lt;&gt;"",CONCATENATE(S1,"、",R2),R2))</f>
        <v/>
      </c>
      <c r="T2" s="6"/>
      <c r="U2" s="47">
        <v>21</v>
      </c>
      <c r="W2" s="23" t="s">
        <v>154</v>
      </c>
      <c r="Y2" s="23" t="s">
        <v>53</v>
      </c>
      <c r="Z2" s="23" t="s">
        <v>53</v>
      </c>
      <c r="AA2" s="42" t="s">
        <v>230</v>
      </c>
      <c r="AB2" s="42" t="s">
        <v>455</v>
      </c>
      <c r="AC2" s="43" t="s">
        <v>119</v>
      </c>
      <c r="AD2" s="19"/>
      <c r="AE2" s="25" t="s">
        <v>150</v>
      </c>
      <c r="AF2" s="21"/>
      <c r="AG2" s="30" t="s">
        <v>205</v>
      </c>
      <c r="AI2" s="29" t="s">
        <v>227</v>
      </c>
      <c r="AK2" s="29" t="s">
        <v>168</v>
      </c>
      <c r="AM2" s="34"/>
      <c r="AN2" s="34"/>
      <c r="AP2" s="30" t="s">
        <v>205</v>
      </c>
    </row>
    <row r="3" spans="1:42" ht="13.5" customHeight="1" x14ac:dyDescent="0.15">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t="s">
        <v>549</v>
      </c>
      <c r="M3" s="6" t="str">
        <f t="shared" ref="M3:M11" si="2">IF(L3="","",K3)</f>
        <v>文教及び科学振興</v>
      </c>
      <c r="N3" s="6" t="str">
        <f>IF(M3="",N2,IF(N2&lt;&gt;"",CONCATENATE(N2,"、",M3),M3))</f>
        <v>文教及び科学振興</v>
      </c>
      <c r="O3" s="6"/>
      <c r="P3" s="5" t="s">
        <v>60</v>
      </c>
      <c r="Q3" s="10"/>
      <c r="R3" s="6" t="str">
        <f t="shared" ref="R3:R8" si="3">IF(Q3="","",P3)</f>
        <v/>
      </c>
      <c r="S3" s="6" t="str">
        <f t="shared" ref="S3:S8" si="4">IF(R3="",S2,IF(S2&lt;&gt;"",CONCATENATE(S2,"、",R3),R3))</f>
        <v/>
      </c>
      <c r="T3" s="6"/>
      <c r="U3" s="23" t="s">
        <v>486</v>
      </c>
      <c r="W3" s="23" t="s">
        <v>129</v>
      </c>
      <c r="Y3" s="23" t="s">
        <v>54</v>
      </c>
      <c r="Z3" s="23" t="s">
        <v>362</v>
      </c>
      <c r="AA3" s="42" t="s">
        <v>328</v>
      </c>
      <c r="AB3" s="42" t="s">
        <v>456</v>
      </c>
      <c r="AC3" s="43" t="s">
        <v>120</v>
      </c>
      <c r="AD3" s="19"/>
      <c r="AE3" s="25" t="s">
        <v>151</v>
      </c>
      <c r="AF3" s="21"/>
      <c r="AG3" s="30" t="s">
        <v>206</v>
      </c>
      <c r="AI3" s="29" t="s">
        <v>162</v>
      </c>
      <c r="AK3" s="29" t="str">
        <f>CHAR(CODE(AK2)+1)</f>
        <v>B</v>
      </c>
      <c r="AM3" s="34"/>
      <c r="AN3" s="34"/>
      <c r="AP3" s="30" t="s">
        <v>206</v>
      </c>
    </row>
    <row r="4" spans="1:42" ht="13.5" customHeight="1" x14ac:dyDescent="0.15">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文教及び科学振興</v>
      </c>
      <c r="O4" s="6"/>
      <c r="P4" s="5" t="s">
        <v>61</v>
      </c>
      <c r="Q4" s="10" t="s">
        <v>549</v>
      </c>
      <c r="R4" s="6" t="str">
        <f t="shared" si="3"/>
        <v>補助</v>
      </c>
      <c r="S4" s="6" t="str">
        <f t="shared" si="4"/>
        <v>補助</v>
      </c>
      <c r="T4" s="6"/>
      <c r="U4" s="23" t="s">
        <v>537</v>
      </c>
      <c r="W4" s="23" t="s">
        <v>130</v>
      </c>
      <c r="Y4" s="23" t="s">
        <v>235</v>
      </c>
      <c r="Z4" s="23" t="s">
        <v>363</v>
      </c>
      <c r="AA4" s="42" t="s">
        <v>329</v>
      </c>
      <c r="AB4" s="42" t="s">
        <v>457</v>
      </c>
      <c r="AC4" s="42" t="s">
        <v>121</v>
      </c>
      <c r="AD4" s="19"/>
      <c r="AE4" s="25" t="s">
        <v>152</v>
      </c>
      <c r="AF4" s="21"/>
      <c r="AG4" s="30" t="s">
        <v>207</v>
      </c>
      <c r="AI4" s="29" t="s">
        <v>164</v>
      </c>
      <c r="AK4" s="29" t="str">
        <f t="shared" ref="AK4:AK49" si="7">CHAR(CODE(AK3)+1)</f>
        <v>C</v>
      </c>
      <c r="AM4" s="34"/>
      <c r="AN4" s="34"/>
      <c r="AP4" s="30" t="s">
        <v>207</v>
      </c>
    </row>
    <row r="5" spans="1:42" ht="13.5" customHeight="1" x14ac:dyDescent="0.15">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文教及び科学振興</v>
      </c>
      <c r="O5" s="6"/>
      <c r="P5" s="5" t="s">
        <v>62</v>
      </c>
      <c r="Q5" s="10"/>
      <c r="R5" s="6" t="str">
        <f t="shared" si="3"/>
        <v/>
      </c>
      <c r="S5" s="6" t="str">
        <f t="shared" si="4"/>
        <v>補助</v>
      </c>
      <c r="T5" s="6"/>
      <c r="W5" s="23" t="s">
        <v>510</v>
      </c>
      <c r="Y5" s="23" t="s">
        <v>236</v>
      </c>
      <c r="Z5" s="23" t="s">
        <v>364</v>
      </c>
      <c r="AA5" s="42" t="s">
        <v>330</v>
      </c>
      <c r="AB5" s="42" t="s">
        <v>458</v>
      </c>
      <c r="AC5" s="42" t="s">
        <v>153</v>
      </c>
      <c r="AD5" s="22"/>
      <c r="AE5" s="25" t="s">
        <v>217</v>
      </c>
      <c r="AF5" s="21"/>
      <c r="AG5" s="30" t="s">
        <v>208</v>
      </c>
      <c r="AI5" s="29" t="s">
        <v>233</v>
      </c>
      <c r="AK5" s="29" t="str">
        <f t="shared" si="7"/>
        <v>D</v>
      </c>
      <c r="AP5" s="30" t="s">
        <v>208</v>
      </c>
    </row>
    <row r="6" spans="1:42" ht="13.5" customHeight="1" x14ac:dyDescent="0.15">
      <c r="A6" s="7" t="s">
        <v>74</v>
      </c>
      <c r="B6" s="8" t="s">
        <v>549</v>
      </c>
      <c r="C6" s="6" t="str">
        <f t="shared" si="0"/>
        <v>科学技術・イノベーション</v>
      </c>
      <c r="D6" s="6" t="str">
        <f t="shared" ref="D6:D21" si="8">IF(C6="",D5,IF(D5&lt;&gt;"",CONCATENATE(D5,"、",C6),C6))</f>
        <v>科学技術・イノベーション</v>
      </c>
      <c r="F6" s="11" t="s">
        <v>99</v>
      </c>
      <c r="G6" s="10"/>
      <c r="H6" s="6" t="str">
        <f t="shared" si="1"/>
        <v/>
      </c>
      <c r="I6" s="6" t="str">
        <f t="shared" si="5"/>
        <v>一般会計</v>
      </c>
      <c r="K6" s="7" t="s">
        <v>91</v>
      </c>
      <c r="L6" s="8"/>
      <c r="M6" s="6" t="str">
        <f t="shared" si="2"/>
        <v/>
      </c>
      <c r="N6" s="6" t="str">
        <f t="shared" si="6"/>
        <v>文教及び科学振興</v>
      </c>
      <c r="O6" s="6"/>
      <c r="P6" s="5" t="s">
        <v>63</v>
      </c>
      <c r="Q6" s="10" t="s">
        <v>549</v>
      </c>
      <c r="R6" s="6" t="str">
        <f t="shared" si="3"/>
        <v>交付</v>
      </c>
      <c r="S6" s="6" t="str">
        <f t="shared" si="4"/>
        <v>補助、交付</v>
      </c>
      <c r="T6" s="6"/>
      <c r="U6" s="23" t="s">
        <v>218</v>
      </c>
      <c r="W6" s="23" t="s">
        <v>512</v>
      </c>
      <c r="Y6" s="23" t="s">
        <v>237</v>
      </c>
      <c r="Z6" s="23" t="s">
        <v>365</v>
      </c>
      <c r="AA6" s="42" t="s">
        <v>331</v>
      </c>
      <c r="AB6" s="42" t="s">
        <v>459</v>
      </c>
      <c r="AC6" s="42" t="s">
        <v>122</v>
      </c>
      <c r="AD6" s="22"/>
      <c r="AE6" s="25" t="s">
        <v>215</v>
      </c>
      <c r="AF6" s="21"/>
      <c r="AG6" s="30" t="s">
        <v>209</v>
      </c>
      <c r="AI6" s="29" t="s">
        <v>234</v>
      </c>
      <c r="AK6" s="29" t="str">
        <f>CHAR(CODE(AK5)+1)</f>
        <v>E</v>
      </c>
      <c r="AP6" s="30" t="s">
        <v>209</v>
      </c>
    </row>
    <row r="7" spans="1:42" ht="13.5" customHeight="1" x14ac:dyDescent="0.15">
      <c r="A7" s="7" t="s">
        <v>75</v>
      </c>
      <c r="B7" s="8"/>
      <c r="C7" s="6" t="str">
        <f t="shared" si="0"/>
        <v/>
      </c>
      <c r="D7" s="6" t="str">
        <f t="shared" si="8"/>
        <v>科学技術・イノベーション</v>
      </c>
      <c r="F7" s="11" t="s">
        <v>172</v>
      </c>
      <c r="G7" s="10"/>
      <c r="H7" s="6" t="str">
        <f t="shared" si="1"/>
        <v/>
      </c>
      <c r="I7" s="6" t="str">
        <f t="shared" si="5"/>
        <v>一般会計</v>
      </c>
      <c r="K7" s="7" t="s">
        <v>92</v>
      </c>
      <c r="L7" s="8"/>
      <c r="M7" s="6" t="str">
        <f t="shared" si="2"/>
        <v/>
      </c>
      <c r="N7" s="6" t="str">
        <f t="shared" si="6"/>
        <v>文教及び科学振興</v>
      </c>
      <c r="O7" s="6"/>
      <c r="P7" s="5" t="s">
        <v>64</v>
      </c>
      <c r="Q7" s="10"/>
      <c r="R7" s="6" t="str">
        <f t="shared" si="3"/>
        <v/>
      </c>
      <c r="S7" s="6" t="str">
        <f t="shared" si="4"/>
        <v>補助、交付</v>
      </c>
      <c r="T7" s="6"/>
      <c r="U7" s="23"/>
      <c r="W7" s="23" t="s">
        <v>131</v>
      </c>
      <c r="Y7" s="23" t="s">
        <v>238</v>
      </c>
      <c r="Z7" s="23" t="s">
        <v>366</v>
      </c>
      <c r="AA7" s="42" t="s">
        <v>332</v>
      </c>
      <c r="AB7" s="42" t="s">
        <v>460</v>
      </c>
      <c r="AC7" s="22"/>
      <c r="AD7" s="22"/>
      <c r="AE7" s="23" t="s">
        <v>122</v>
      </c>
      <c r="AF7" s="21"/>
      <c r="AG7" s="30" t="s">
        <v>210</v>
      </c>
      <c r="AH7" s="37"/>
      <c r="AI7" s="30" t="s">
        <v>223</v>
      </c>
      <c r="AK7" s="29" t="str">
        <f>CHAR(CODE(AK6)+1)</f>
        <v>F</v>
      </c>
      <c r="AP7" s="30" t="s">
        <v>210</v>
      </c>
    </row>
    <row r="8" spans="1:42" ht="13.5" customHeight="1" x14ac:dyDescent="0.15">
      <c r="A8" s="7" t="s">
        <v>76</v>
      </c>
      <c r="B8" s="8"/>
      <c r="C8" s="6" t="str">
        <f t="shared" si="0"/>
        <v/>
      </c>
      <c r="D8" s="6" t="str">
        <f t="shared" si="8"/>
        <v>科学技術・イノベーション</v>
      </c>
      <c r="F8" s="11" t="s">
        <v>100</v>
      </c>
      <c r="G8" s="10"/>
      <c r="H8" s="6" t="str">
        <f t="shared" si="1"/>
        <v/>
      </c>
      <c r="I8" s="6" t="str">
        <f t="shared" si="5"/>
        <v>一般会計</v>
      </c>
      <c r="K8" s="7" t="s">
        <v>93</v>
      </c>
      <c r="L8" s="8"/>
      <c r="M8" s="6" t="str">
        <f t="shared" si="2"/>
        <v/>
      </c>
      <c r="N8" s="6" t="str">
        <f t="shared" si="6"/>
        <v>文教及び科学振興</v>
      </c>
      <c r="O8" s="6"/>
      <c r="P8" s="5" t="s">
        <v>65</v>
      </c>
      <c r="Q8" s="10"/>
      <c r="R8" s="6" t="str">
        <f t="shared" si="3"/>
        <v/>
      </c>
      <c r="S8" s="6" t="str">
        <f t="shared" si="4"/>
        <v>補助、交付</v>
      </c>
      <c r="T8" s="6"/>
      <c r="U8" s="23" t="s">
        <v>231</v>
      </c>
      <c r="W8" s="23" t="s">
        <v>132</v>
      </c>
      <c r="Y8" s="23" t="s">
        <v>239</v>
      </c>
      <c r="Z8" s="23" t="s">
        <v>367</v>
      </c>
      <c r="AA8" s="42" t="s">
        <v>333</v>
      </c>
      <c r="AB8" s="42" t="s">
        <v>461</v>
      </c>
      <c r="AC8" s="22"/>
      <c r="AD8" s="22"/>
      <c r="AE8" s="22"/>
      <c r="AF8" s="21"/>
      <c r="AG8" s="30" t="s">
        <v>211</v>
      </c>
      <c r="AI8" s="29" t="s">
        <v>224</v>
      </c>
      <c r="AK8" s="29" t="str">
        <f t="shared" si="7"/>
        <v>G</v>
      </c>
      <c r="AP8" s="30" t="s">
        <v>211</v>
      </c>
    </row>
    <row r="9" spans="1:42" ht="13.5" customHeight="1" x14ac:dyDescent="0.15">
      <c r="A9" s="7" t="s">
        <v>77</v>
      </c>
      <c r="B9" s="8"/>
      <c r="C9" s="6" t="str">
        <f t="shared" si="0"/>
        <v/>
      </c>
      <c r="D9" s="6" t="str">
        <f t="shared" si="8"/>
        <v>科学技術・イノベーション</v>
      </c>
      <c r="F9" s="11" t="s">
        <v>173</v>
      </c>
      <c r="G9" s="10"/>
      <c r="H9" s="6" t="str">
        <f t="shared" si="1"/>
        <v/>
      </c>
      <c r="I9" s="6" t="str">
        <f t="shared" si="5"/>
        <v>一般会計</v>
      </c>
      <c r="K9" s="7" t="s">
        <v>94</v>
      </c>
      <c r="L9" s="8"/>
      <c r="M9" s="6" t="str">
        <f t="shared" si="2"/>
        <v/>
      </c>
      <c r="N9" s="6" t="str">
        <f t="shared" si="6"/>
        <v>文教及び科学振興</v>
      </c>
      <c r="O9" s="6"/>
      <c r="P9" s="6"/>
      <c r="Q9" s="12"/>
      <c r="T9" s="6"/>
      <c r="U9" s="23" t="s">
        <v>232</v>
      </c>
      <c r="W9" s="23" t="s">
        <v>133</v>
      </c>
      <c r="Y9" s="23" t="s">
        <v>240</v>
      </c>
      <c r="Z9" s="23" t="s">
        <v>368</v>
      </c>
      <c r="AA9" s="42" t="s">
        <v>334</v>
      </c>
      <c r="AB9" s="42" t="s">
        <v>462</v>
      </c>
      <c r="AC9" s="22"/>
      <c r="AD9" s="22"/>
      <c r="AE9" s="22"/>
      <c r="AF9" s="21"/>
      <c r="AG9" s="30" t="s">
        <v>212</v>
      </c>
      <c r="AI9" s="33"/>
      <c r="AK9" s="29" t="str">
        <f t="shared" si="7"/>
        <v>H</v>
      </c>
      <c r="AP9" s="30" t="s">
        <v>212</v>
      </c>
    </row>
    <row r="10" spans="1:42" ht="13.5" customHeight="1" x14ac:dyDescent="0.15">
      <c r="A10" s="7" t="s">
        <v>190</v>
      </c>
      <c r="B10" s="8"/>
      <c r="C10" s="6" t="str">
        <f t="shared" si="0"/>
        <v/>
      </c>
      <c r="D10" s="6" t="str">
        <f t="shared" si="8"/>
        <v>科学技術・イノベーション</v>
      </c>
      <c r="F10" s="11" t="s">
        <v>101</v>
      </c>
      <c r="G10" s="10"/>
      <c r="H10" s="6" t="str">
        <f t="shared" si="1"/>
        <v/>
      </c>
      <c r="I10" s="6" t="str">
        <f t="shared" si="5"/>
        <v>一般会計</v>
      </c>
      <c r="K10" s="7" t="s">
        <v>191</v>
      </c>
      <c r="L10" s="8"/>
      <c r="M10" s="6" t="str">
        <f t="shared" si="2"/>
        <v/>
      </c>
      <c r="N10" s="6" t="str">
        <f t="shared" si="6"/>
        <v>文教及び科学振興</v>
      </c>
      <c r="O10" s="6"/>
      <c r="P10" s="6" t="str">
        <f>S8</f>
        <v>補助、交付</v>
      </c>
      <c r="Q10" s="12"/>
      <c r="T10" s="6"/>
      <c r="W10" s="23" t="s">
        <v>134</v>
      </c>
      <c r="Y10" s="23" t="s">
        <v>241</v>
      </c>
      <c r="Z10" s="23" t="s">
        <v>369</v>
      </c>
      <c r="AA10" s="42" t="s">
        <v>335</v>
      </c>
      <c r="AB10" s="42" t="s">
        <v>463</v>
      </c>
      <c r="AC10" s="22"/>
      <c r="AD10" s="22"/>
      <c r="AE10" s="22"/>
      <c r="AF10" s="21"/>
      <c r="AG10" s="30" t="s">
        <v>201</v>
      </c>
      <c r="AK10" s="29" t="str">
        <f t="shared" si="7"/>
        <v>I</v>
      </c>
      <c r="AP10" s="29" t="s">
        <v>200</v>
      </c>
    </row>
    <row r="11" spans="1:42" ht="13.5" customHeight="1" x14ac:dyDescent="0.15">
      <c r="A11" s="7" t="s">
        <v>78</v>
      </c>
      <c r="B11" s="8"/>
      <c r="C11" s="6" t="str">
        <f t="shared" si="0"/>
        <v/>
      </c>
      <c r="D11" s="6" t="str">
        <f t="shared" si="8"/>
        <v>科学技術・イノベーション</v>
      </c>
      <c r="F11" s="11" t="s">
        <v>102</v>
      </c>
      <c r="G11" s="10"/>
      <c r="H11" s="6" t="str">
        <f t="shared" si="1"/>
        <v/>
      </c>
      <c r="I11" s="6" t="str">
        <f t="shared" si="5"/>
        <v>一般会計</v>
      </c>
      <c r="K11" s="7" t="s">
        <v>95</v>
      </c>
      <c r="L11" s="8"/>
      <c r="M11" s="6" t="str">
        <f t="shared" si="2"/>
        <v/>
      </c>
      <c r="N11" s="6" t="str">
        <f t="shared" si="6"/>
        <v>文教及び科学振興</v>
      </c>
      <c r="O11" s="6"/>
      <c r="P11" s="6"/>
      <c r="Q11" s="12"/>
      <c r="T11" s="6"/>
      <c r="W11" s="23" t="s">
        <v>534</v>
      </c>
      <c r="Y11" s="23" t="s">
        <v>242</v>
      </c>
      <c r="Z11" s="23" t="s">
        <v>370</v>
      </c>
      <c r="AA11" s="42" t="s">
        <v>336</v>
      </c>
      <c r="AB11" s="42" t="s">
        <v>464</v>
      </c>
      <c r="AC11" s="22"/>
      <c r="AD11" s="22"/>
      <c r="AE11" s="22"/>
      <c r="AF11" s="21"/>
      <c r="AG11" s="29" t="s">
        <v>204</v>
      </c>
      <c r="AK11" s="29" t="str">
        <f t="shared" si="7"/>
        <v>J</v>
      </c>
    </row>
    <row r="12" spans="1:42" ht="13.5" customHeight="1" x14ac:dyDescent="0.15">
      <c r="A12" s="7" t="s">
        <v>79</v>
      </c>
      <c r="B12" s="8"/>
      <c r="C12" s="6" t="str">
        <f t="shared" ref="C12:C23" si="9">IF(B12="","",A12)</f>
        <v/>
      </c>
      <c r="D12" s="6" t="str">
        <f t="shared" si="8"/>
        <v>科学技術・イノベーション</v>
      </c>
      <c r="F12" s="11" t="s">
        <v>103</v>
      </c>
      <c r="G12" s="10"/>
      <c r="H12" s="6" t="str">
        <f t="shared" si="1"/>
        <v/>
      </c>
      <c r="I12" s="6" t="str">
        <f t="shared" si="5"/>
        <v>一般会計</v>
      </c>
      <c r="K12" s="6"/>
      <c r="L12" s="6"/>
      <c r="O12" s="6"/>
      <c r="P12" s="6"/>
      <c r="Q12" s="12"/>
      <c r="T12" s="6"/>
      <c r="U12" s="20" t="s">
        <v>487</v>
      </c>
      <c r="W12" s="23" t="s">
        <v>135</v>
      </c>
      <c r="Y12" s="23" t="s">
        <v>243</v>
      </c>
      <c r="Z12" s="23" t="s">
        <v>371</v>
      </c>
      <c r="AA12" s="42" t="s">
        <v>337</v>
      </c>
      <c r="AB12" s="42" t="s">
        <v>465</v>
      </c>
      <c r="AC12" s="22"/>
      <c r="AD12" s="22"/>
      <c r="AE12" s="22"/>
      <c r="AF12" s="21"/>
      <c r="AG12" s="29" t="s">
        <v>202</v>
      </c>
      <c r="AK12" s="29" t="str">
        <f t="shared" si="7"/>
        <v>K</v>
      </c>
    </row>
    <row r="13" spans="1:42" ht="13.5" customHeight="1" x14ac:dyDescent="0.15">
      <c r="A13" s="7" t="s">
        <v>80</v>
      </c>
      <c r="B13" s="8"/>
      <c r="C13" s="6" t="str">
        <f t="shared" si="9"/>
        <v/>
      </c>
      <c r="D13" s="6" t="str">
        <f t="shared" si="8"/>
        <v>科学技術・イノベーション</v>
      </c>
      <c r="F13" s="11" t="s">
        <v>104</v>
      </c>
      <c r="G13" s="10"/>
      <c r="H13" s="6" t="str">
        <f t="shared" si="1"/>
        <v/>
      </c>
      <c r="I13" s="6" t="str">
        <f t="shared" si="5"/>
        <v>一般会計</v>
      </c>
      <c r="K13" s="6" t="str">
        <f>N11</f>
        <v>文教及び科学振興</v>
      </c>
      <c r="L13" s="6"/>
      <c r="O13" s="6"/>
      <c r="P13" s="6"/>
      <c r="Q13" s="12"/>
      <c r="T13" s="6"/>
      <c r="U13" s="23" t="s">
        <v>154</v>
      </c>
      <c r="W13" s="23" t="s">
        <v>136</v>
      </c>
      <c r="Y13" s="23" t="s">
        <v>244</v>
      </c>
      <c r="Z13" s="23" t="s">
        <v>372</v>
      </c>
      <c r="AA13" s="42" t="s">
        <v>338</v>
      </c>
      <c r="AB13" s="42" t="s">
        <v>466</v>
      </c>
      <c r="AC13" s="22"/>
      <c r="AD13" s="22"/>
      <c r="AE13" s="22"/>
      <c r="AF13" s="21"/>
      <c r="AG13" s="29" t="s">
        <v>203</v>
      </c>
      <c r="AK13" s="29" t="str">
        <f t="shared" si="7"/>
        <v>L</v>
      </c>
    </row>
    <row r="14" spans="1:42" ht="13.5" customHeight="1" x14ac:dyDescent="0.15">
      <c r="A14" s="7" t="s">
        <v>81</v>
      </c>
      <c r="B14" s="8"/>
      <c r="C14" s="6" t="str">
        <f t="shared" si="9"/>
        <v/>
      </c>
      <c r="D14" s="6" t="str">
        <f t="shared" si="8"/>
        <v>科学技術・イノベーション</v>
      </c>
      <c r="F14" s="11" t="s">
        <v>105</v>
      </c>
      <c r="G14" s="10"/>
      <c r="H14" s="6" t="str">
        <f t="shared" si="1"/>
        <v/>
      </c>
      <c r="I14" s="6" t="str">
        <f t="shared" si="5"/>
        <v>一般会計</v>
      </c>
      <c r="K14" s="6"/>
      <c r="L14" s="6"/>
      <c r="O14" s="6"/>
      <c r="P14" s="6"/>
      <c r="Q14" s="12"/>
      <c r="T14" s="6"/>
      <c r="U14" s="23" t="s">
        <v>488</v>
      </c>
      <c r="W14" s="23" t="s">
        <v>137</v>
      </c>
      <c r="Y14" s="23" t="s">
        <v>245</v>
      </c>
      <c r="Z14" s="23" t="s">
        <v>373</v>
      </c>
      <c r="AA14" s="42" t="s">
        <v>339</v>
      </c>
      <c r="AB14" s="42" t="s">
        <v>467</v>
      </c>
      <c r="AC14" s="22"/>
      <c r="AD14" s="22"/>
      <c r="AE14" s="22"/>
      <c r="AF14" s="21"/>
      <c r="AG14" s="33"/>
      <c r="AK14" s="29" t="str">
        <f t="shared" si="7"/>
        <v>M</v>
      </c>
    </row>
    <row r="15" spans="1:42" ht="13.5" customHeight="1" x14ac:dyDescent="0.15">
      <c r="A15" s="7" t="s">
        <v>82</v>
      </c>
      <c r="B15" s="8"/>
      <c r="C15" s="6" t="str">
        <f t="shared" si="9"/>
        <v/>
      </c>
      <c r="D15" s="6" t="str">
        <f t="shared" si="8"/>
        <v>科学技術・イノベーション</v>
      </c>
      <c r="F15" s="11" t="s">
        <v>106</v>
      </c>
      <c r="G15" s="10"/>
      <c r="H15" s="6" t="str">
        <f t="shared" si="1"/>
        <v/>
      </c>
      <c r="I15" s="6" t="str">
        <f t="shared" si="5"/>
        <v>一般会計</v>
      </c>
      <c r="K15" s="6"/>
      <c r="L15" s="6"/>
      <c r="O15" s="6"/>
      <c r="P15" s="6"/>
      <c r="Q15" s="12"/>
      <c r="T15" s="6"/>
      <c r="U15" s="23" t="s">
        <v>489</v>
      </c>
      <c r="W15" s="23" t="s">
        <v>138</v>
      </c>
      <c r="Y15" s="23" t="s">
        <v>246</v>
      </c>
      <c r="Z15" s="23" t="s">
        <v>374</v>
      </c>
      <c r="AA15" s="42" t="s">
        <v>340</v>
      </c>
      <c r="AB15" s="42" t="s">
        <v>468</v>
      </c>
      <c r="AC15" s="22"/>
      <c r="AD15" s="22"/>
      <c r="AE15" s="22"/>
      <c r="AF15" s="21"/>
      <c r="AG15" s="34"/>
      <c r="AK15" s="29" t="str">
        <f t="shared" si="7"/>
        <v>N</v>
      </c>
    </row>
    <row r="16" spans="1:42" ht="13.5" customHeight="1" x14ac:dyDescent="0.15">
      <c r="A16" s="7" t="s">
        <v>83</v>
      </c>
      <c r="B16" s="8"/>
      <c r="C16" s="6" t="str">
        <f t="shared" si="9"/>
        <v/>
      </c>
      <c r="D16" s="6" t="str">
        <f t="shared" si="8"/>
        <v>科学技術・イノベーション</v>
      </c>
      <c r="F16" s="11" t="s">
        <v>107</v>
      </c>
      <c r="G16" s="10"/>
      <c r="H16" s="6" t="str">
        <f t="shared" si="1"/>
        <v/>
      </c>
      <c r="I16" s="6" t="str">
        <f t="shared" si="5"/>
        <v>一般会計</v>
      </c>
      <c r="K16" s="6"/>
      <c r="L16" s="6"/>
      <c r="O16" s="6"/>
      <c r="P16" s="6"/>
      <c r="Q16" s="12"/>
      <c r="T16" s="6"/>
      <c r="U16" s="23" t="s">
        <v>490</v>
      </c>
      <c r="W16" s="23" t="s">
        <v>139</v>
      </c>
      <c r="Y16" s="23" t="s">
        <v>247</v>
      </c>
      <c r="Z16" s="23" t="s">
        <v>375</v>
      </c>
      <c r="AA16" s="42" t="s">
        <v>341</v>
      </c>
      <c r="AB16" s="42" t="s">
        <v>469</v>
      </c>
      <c r="AC16" s="22"/>
      <c r="AD16" s="22"/>
      <c r="AE16" s="22"/>
      <c r="AF16" s="21"/>
      <c r="AG16" s="34"/>
      <c r="AK16" s="29" t="str">
        <f t="shared" si="7"/>
        <v>O</v>
      </c>
    </row>
    <row r="17" spans="1:37" ht="13.5" customHeight="1" x14ac:dyDescent="0.15">
      <c r="A17" s="7" t="s">
        <v>84</v>
      </c>
      <c r="B17" s="8"/>
      <c r="C17" s="6" t="str">
        <f t="shared" si="9"/>
        <v/>
      </c>
      <c r="D17" s="6" t="str">
        <f t="shared" si="8"/>
        <v>科学技術・イノベーション</v>
      </c>
      <c r="F17" s="11" t="s">
        <v>108</v>
      </c>
      <c r="G17" s="10"/>
      <c r="H17" s="6" t="str">
        <f t="shared" si="1"/>
        <v/>
      </c>
      <c r="I17" s="6" t="str">
        <f t="shared" si="5"/>
        <v>一般会計</v>
      </c>
      <c r="K17" s="6"/>
      <c r="L17" s="6"/>
      <c r="O17" s="6"/>
      <c r="P17" s="6"/>
      <c r="Q17" s="12"/>
      <c r="T17" s="6"/>
      <c r="U17" s="23" t="s">
        <v>508</v>
      </c>
      <c r="W17" s="23" t="s">
        <v>140</v>
      </c>
      <c r="Y17" s="23" t="s">
        <v>248</v>
      </c>
      <c r="Z17" s="23" t="s">
        <v>376</v>
      </c>
      <c r="AA17" s="42" t="s">
        <v>342</v>
      </c>
      <c r="AB17" s="42" t="s">
        <v>470</v>
      </c>
      <c r="AC17" s="22"/>
      <c r="AD17" s="22"/>
      <c r="AE17" s="22"/>
      <c r="AF17" s="21"/>
      <c r="AG17" s="34"/>
      <c r="AK17" s="29" t="str">
        <f t="shared" si="7"/>
        <v>P</v>
      </c>
    </row>
    <row r="18" spans="1:37" ht="13.5" customHeight="1" x14ac:dyDescent="0.15">
      <c r="A18" s="7" t="s">
        <v>85</v>
      </c>
      <c r="B18" s="8"/>
      <c r="C18" s="6" t="str">
        <f t="shared" si="9"/>
        <v/>
      </c>
      <c r="D18" s="6" t="str">
        <f t="shared" si="8"/>
        <v>科学技術・イノベーション</v>
      </c>
      <c r="F18" s="11" t="s">
        <v>109</v>
      </c>
      <c r="G18" s="10"/>
      <c r="H18" s="6" t="str">
        <f t="shared" si="1"/>
        <v/>
      </c>
      <c r="I18" s="6" t="str">
        <f t="shared" si="5"/>
        <v>一般会計</v>
      </c>
      <c r="K18" s="6"/>
      <c r="L18" s="6"/>
      <c r="O18" s="6"/>
      <c r="P18" s="6"/>
      <c r="Q18" s="12"/>
      <c r="T18" s="6"/>
      <c r="U18" s="23" t="s">
        <v>491</v>
      </c>
      <c r="W18" s="23" t="s">
        <v>141</v>
      </c>
      <c r="Y18" s="23" t="s">
        <v>249</v>
      </c>
      <c r="Z18" s="23" t="s">
        <v>377</v>
      </c>
      <c r="AA18" s="42" t="s">
        <v>343</v>
      </c>
      <c r="AB18" s="42" t="s">
        <v>471</v>
      </c>
      <c r="AC18" s="22"/>
      <c r="AD18" s="22"/>
      <c r="AE18" s="22"/>
      <c r="AF18" s="21"/>
      <c r="AK18" s="29" t="str">
        <f t="shared" si="7"/>
        <v>Q</v>
      </c>
    </row>
    <row r="19" spans="1:37" ht="13.5" customHeight="1" x14ac:dyDescent="0.15">
      <c r="A19" s="7" t="s">
        <v>183</v>
      </c>
      <c r="B19" s="8"/>
      <c r="C19" s="6" t="str">
        <f t="shared" si="9"/>
        <v/>
      </c>
      <c r="D19" s="6" t="str">
        <f t="shared" si="8"/>
        <v>科学技術・イノベーション</v>
      </c>
      <c r="F19" s="11" t="s">
        <v>110</v>
      </c>
      <c r="G19" s="10"/>
      <c r="H19" s="6" t="str">
        <f t="shared" si="1"/>
        <v/>
      </c>
      <c r="I19" s="6" t="str">
        <f t="shared" si="5"/>
        <v>一般会計</v>
      </c>
      <c r="K19" s="6"/>
      <c r="L19" s="6"/>
      <c r="O19" s="6"/>
      <c r="P19" s="6"/>
      <c r="Q19" s="12"/>
      <c r="T19" s="6"/>
      <c r="U19" s="23" t="s">
        <v>492</v>
      </c>
      <c r="W19" s="23" t="s">
        <v>142</v>
      </c>
      <c r="Y19" s="23" t="s">
        <v>250</v>
      </c>
      <c r="Z19" s="23" t="s">
        <v>378</v>
      </c>
      <c r="AA19" s="42" t="s">
        <v>344</v>
      </c>
      <c r="AB19" s="42" t="s">
        <v>472</v>
      </c>
      <c r="AC19" s="22"/>
      <c r="AD19" s="22"/>
      <c r="AE19" s="22"/>
      <c r="AF19" s="21"/>
      <c r="AK19" s="29" t="str">
        <f t="shared" si="7"/>
        <v>R</v>
      </c>
    </row>
    <row r="20" spans="1:37" ht="13.5" customHeight="1" x14ac:dyDescent="0.15">
      <c r="A20" s="7" t="s">
        <v>184</v>
      </c>
      <c r="B20" s="8"/>
      <c r="C20" s="6" t="str">
        <f t="shared" si="9"/>
        <v/>
      </c>
      <c r="D20" s="6" t="str">
        <f t="shared" si="8"/>
        <v>科学技術・イノベーション</v>
      </c>
      <c r="F20" s="11" t="s">
        <v>182</v>
      </c>
      <c r="G20" s="10"/>
      <c r="H20" s="6" t="str">
        <f t="shared" si="1"/>
        <v/>
      </c>
      <c r="I20" s="6" t="str">
        <f t="shared" si="5"/>
        <v>一般会計</v>
      </c>
      <c r="K20" s="6"/>
      <c r="L20" s="6"/>
      <c r="O20" s="6"/>
      <c r="P20" s="6"/>
      <c r="Q20" s="12"/>
      <c r="T20" s="6"/>
      <c r="U20" s="23" t="s">
        <v>493</v>
      </c>
      <c r="W20" s="23" t="s">
        <v>143</v>
      </c>
      <c r="Y20" s="23" t="s">
        <v>251</v>
      </c>
      <c r="Z20" s="23" t="s">
        <v>379</v>
      </c>
      <c r="AA20" s="42" t="s">
        <v>345</v>
      </c>
      <c r="AB20" s="42" t="s">
        <v>473</v>
      </c>
      <c r="AC20" s="22"/>
      <c r="AD20" s="22"/>
      <c r="AE20" s="22"/>
      <c r="AF20" s="21"/>
      <c r="AK20" s="29" t="str">
        <f t="shared" si="7"/>
        <v>S</v>
      </c>
    </row>
    <row r="21" spans="1:37" ht="13.5" customHeight="1" x14ac:dyDescent="0.15">
      <c r="A21" s="7" t="s">
        <v>185</v>
      </c>
      <c r="B21" s="8"/>
      <c r="C21" s="6" t="str">
        <f t="shared" si="9"/>
        <v/>
      </c>
      <c r="D21" s="6" t="str">
        <f t="shared" si="8"/>
        <v>科学技術・イノベーション</v>
      </c>
      <c r="F21" s="11" t="s">
        <v>111</v>
      </c>
      <c r="G21" s="10"/>
      <c r="H21" s="6" t="str">
        <f t="shared" si="1"/>
        <v/>
      </c>
      <c r="I21" s="6" t="str">
        <f t="shared" si="5"/>
        <v>一般会計</v>
      </c>
      <c r="K21" s="6"/>
      <c r="L21" s="6"/>
      <c r="O21" s="6"/>
      <c r="P21" s="6"/>
      <c r="Q21" s="12"/>
      <c r="T21" s="6"/>
      <c r="U21" s="23" t="s">
        <v>494</v>
      </c>
      <c r="W21" s="23" t="s">
        <v>144</v>
      </c>
      <c r="Y21" s="23" t="s">
        <v>252</v>
      </c>
      <c r="Z21" s="23" t="s">
        <v>380</v>
      </c>
      <c r="AA21" s="42" t="s">
        <v>346</v>
      </c>
      <c r="AB21" s="42" t="s">
        <v>474</v>
      </c>
      <c r="AC21" s="22"/>
      <c r="AD21" s="22"/>
      <c r="AE21" s="22"/>
      <c r="AF21" s="21"/>
      <c r="AK21" s="29" t="str">
        <f t="shared" si="7"/>
        <v>T</v>
      </c>
    </row>
    <row r="22" spans="1:37" ht="13.5" customHeight="1" x14ac:dyDescent="0.15">
      <c r="A22" s="7" t="s">
        <v>186</v>
      </c>
      <c r="B22" s="8"/>
      <c r="C22" s="6" t="str">
        <f t="shared" si="9"/>
        <v/>
      </c>
      <c r="D22" s="6" t="str">
        <f>IF(C22="",D21,IF(D21&lt;&gt;"",CONCATENATE(D21,"、",C22),C22))</f>
        <v>科学技術・イノベーション</v>
      </c>
      <c r="F22" s="11" t="s">
        <v>112</v>
      </c>
      <c r="G22" s="10"/>
      <c r="H22" s="6" t="str">
        <f t="shared" si="1"/>
        <v/>
      </c>
      <c r="I22" s="6" t="str">
        <f t="shared" si="5"/>
        <v>一般会計</v>
      </c>
      <c r="K22" s="6"/>
      <c r="L22" s="6"/>
      <c r="O22" s="6"/>
      <c r="P22" s="6"/>
      <c r="Q22" s="12"/>
      <c r="T22" s="6"/>
      <c r="U22" s="23" t="s">
        <v>536</v>
      </c>
      <c r="W22" s="23" t="s">
        <v>145</v>
      </c>
      <c r="Y22" s="23" t="s">
        <v>253</v>
      </c>
      <c r="Z22" s="23" t="s">
        <v>381</v>
      </c>
      <c r="AA22" s="42" t="s">
        <v>347</v>
      </c>
      <c r="AB22" s="42" t="s">
        <v>475</v>
      </c>
      <c r="AC22" s="22"/>
      <c r="AD22" s="22"/>
      <c r="AE22" s="22"/>
      <c r="AF22" s="21"/>
      <c r="AK22" s="29" t="str">
        <f t="shared" si="7"/>
        <v>U</v>
      </c>
    </row>
    <row r="23" spans="1:37" ht="13.5" customHeight="1" x14ac:dyDescent="0.15">
      <c r="A23" s="40" t="s">
        <v>225</v>
      </c>
      <c r="B23" s="8"/>
      <c r="C23" s="6" t="str">
        <f t="shared" si="9"/>
        <v/>
      </c>
      <c r="D23" s="6" t="str">
        <f>IF(C23="",D22,IF(D22&lt;&gt;"",CONCATENATE(D22,"、",C23),C23))</f>
        <v>科学技術・イノベーション</v>
      </c>
      <c r="F23" s="11" t="s">
        <v>113</v>
      </c>
      <c r="G23" s="10"/>
      <c r="H23" s="6" t="str">
        <f t="shared" si="1"/>
        <v/>
      </c>
      <c r="I23" s="6" t="str">
        <f t="shared" si="5"/>
        <v>一般会計</v>
      </c>
      <c r="K23" s="6"/>
      <c r="L23" s="6"/>
      <c r="O23" s="6"/>
      <c r="P23" s="6"/>
      <c r="Q23" s="12"/>
      <c r="T23" s="6"/>
      <c r="U23" s="23" t="s">
        <v>495</v>
      </c>
      <c r="W23" s="23" t="s">
        <v>146</v>
      </c>
      <c r="Y23" s="23" t="s">
        <v>254</v>
      </c>
      <c r="Z23" s="23" t="s">
        <v>382</v>
      </c>
      <c r="AA23" s="42" t="s">
        <v>348</v>
      </c>
      <c r="AB23" s="42" t="s">
        <v>476</v>
      </c>
      <c r="AC23" s="22"/>
      <c r="AD23" s="22"/>
      <c r="AE23" s="22"/>
      <c r="AF23" s="21"/>
      <c r="AK23" s="29" t="str">
        <f t="shared" si="7"/>
        <v>V</v>
      </c>
    </row>
    <row r="24" spans="1:37" ht="13.5" customHeight="1" x14ac:dyDescent="0.15">
      <c r="A24" s="49"/>
      <c r="B24" s="38"/>
      <c r="F24" s="11" t="s">
        <v>228</v>
      </c>
      <c r="G24" s="10"/>
      <c r="H24" s="6" t="str">
        <f t="shared" si="1"/>
        <v/>
      </c>
      <c r="I24" s="6" t="str">
        <f t="shared" si="5"/>
        <v>一般会計</v>
      </c>
      <c r="K24" s="6"/>
      <c r="L24" s="6"/>
      <c r="O24" s="6"/>
      <c r="P24" s="6"/>
      <c r="Q24" s="12"/>
      <c r="T24" s="6"/>
      <c r="U24" s="23" t="s">
        <v>496</v>
      </c>
      <c r="W24" s="23" t="s">
        <v>147</v>
      </c>
      <c r="Y24" s="23" t="s">
        <v>255</v>
      </c>
      <c r="Z24" s="23" t="s">
        <v>383</v>
      </c>
      <c r="AA24" s="42" t="s">
        <v>349</v>
      </c>
      <c r="AB24" s="42" t="s">
        <v>477</v>
      </c>
      <c r="AC24" s="22"/>
      <c r="AD24" s="22"/>
      <c r="AE24" s="22"/>
      <c r="AF24" s="21"/>
      <c r="AK24" s="29" t="str">
        <f>CHAR(CODE(AK23)+1)</f>
        <v>W</v>
      </c>
    </row>
    <row r="25" spans="1:37" ht="13.5" customHeight="1" x14ac:dyDescent="0.15">
      <c r="A25" s="39"/>
      <c r="B25" s="38"/>
      <c r="F25" s="11" t="s">
        <v>114</v>
      </c>
      <c r="G25" s="10"/>
      <c r="H25" s="6" t="str">
        <f t="shared" si="1"/>
        <v/>
      </c>
      <c r="I25" s="6" t="str">
        <f t="shared" si="5"/>
        <v>一般会計</v>
      </c>
      <c r="K25" s="6"/>
      <c r="L25" s="6"/>
      <c r="O25" s="6"/>
      <c r="P25" s="6"/>
      <c r="Q25" s="12"/>
      <c r="T25" s="6"/>
      <c r="U25" s="23" t="s">
        <v>497</v>
      </c>
      <c r="W25" s="32"/>
      <c r="Y25" s="23" t="s">
        <v>256</v>
      </c>
      <c r="Z25" s="23" t="s">
        <v>384</v>
      </c>
      <c r="AA25" s="42" t="s">
        <v>350</v>
      </c>
      <c r="AB25" s="42" t="s">
        <v>478</v>
      </c>
      <c r="AC25" s="22"/>
      <c r="AD25" s="22"/>
      <c r="AE25" s="22"/>
      <c r="AF25" s="21"/>
      <c r="AK25" s="29" t="str">
        <f t="shared" si="7"/>
        <v>X</v>
      </c>
    </row>
    <row r="26" spans="1:37" ht="13.5" customHeight="1" x14ac:dyDescent="0.15">
      <c r="A26" s="39"/>
      <c r="B26" s="38"/>
      <c r="F26" s="11" t="s">
        <v>115</v>
      </c>
      <c r="G26" s="10"/>
      <c r="H26" s="6" t="str">
        <f t="shared" si="1"/>
        <v/>
      </c>
      <c r="I26" s="6" t="str">
        <f t="shared" si="5"/>
        <v>一般会計</v>
      </c>
      <c r="K26" s="6"/>
      <c r="L26" s="6"/>
      <c r="O26" s="6"/>
      <c r="P26" s="6"/>
      <c r="Q26" s="12"/>
      <c r="T26" s="6"/>
      <c r="U26" s="23" t="s">
        <v>498</v>
      </c>
      <c r="Y26" s="23" t="s">
        <v>257</v>
      </c>
      <c r="Z26" s="23" t="s">
        <v>385</v>
      </c>
      <c r="AA26" s="42" t="s">
        <v>351</v>
      </c>
      <c r="AB26" s="42" t="s">
        <v>479</v>
      </c>
      <c r="AC26" s="22"/>
      <c r="AD26" s="22"/>
      <c r="AE26" s="22"/>
      <c r="AF26" s="21"/>
      <c r="AK26" s="29" t="str">
        <f t="shared" si="7"/>
        <v>Y</v>
      </c>
    </row>
    <row r="27" spans="1:37" ht="13.5" customHeight="1" x14ac:dyDescent="0.15">
      <c r="A27" s="6" t="str">
        <f>IF(D23="", "-", D23)</f>
        <v>科学技術・イノベーション</v>
      </c>
      <c r="B27" s="6"/>
      <c r="F27" s="11" t="s">
        <v>116</v>
      </c>
      <c r="G27" s="10"/>
      <c r="H27" s="6" t="str">
        <f t="shared" si="1"/>
        <v/>
      </c>
      <c r="I27" s="6" t="str">
        <f t="shared" si="5"/>
        <v>一般会計</v>
      </c>
      <c r="K27" s="6"/>
      <c r="L27" s="6"/>
      <c r="O27" s="6"/>
      <c r="P27" s="6"/>
      <c r="Q27" s="12"/>
      <c r="T27" s="6"/>
      <c r="U27" s="23" t="s">
        <v>499</v>
      </c>
      <c r="Y27" s="23" t="s">
        <v>258</v>
      </c>
      <c r="Z27" s="23" t="s">
        <v>386</v>
      </c>
      <c r="AA27" s="42" t="s">
        <v>352</v>
      </c>
      <c r="AB27" s="42" t="s">
        <v>480</v>
      </c>
      <c r="AC27" s="22"/>
      <c r="AD27" s="22"/>
      <c r="AE27" s="22"/>
      <c r="AF27" s="21"/>
      <c r="AK27" s="29" t="str">
        <f>CHAR(CODE(AK26)+1)</f>
        <v>Z</v>
      </c>
    </row>
    <row r="28" spans="1:37" ht="13.5" customHeight="1" x14ac:dyDescent="0.15">
      <c r="B28" s="6"/>
      <c r="F28" s="11" t="s">
        <v>117</v>
      </c>
      <c r="G28" s="10"/>
      <c r="H28" s="6" t="str">
        <f t="shared" si="1"/>
        <v/>
      </c>
      <c r="I28" s="6" t="str">
        <f t="shared" si="5"/>
        <v>一般会計</v>
      </c>
      <c r="K28" s="6"/>
      <c r="L28" s="6"/>
      <c r="O28" s="6"/>
      <c r="P28" s="6"/>
      <c r="Q28" s="12"/>
      <c r="T28" s="6"/>
      <c r="U28" s="23" t="s">
        <v>500</v>
      </c>
      <c r="Y28" s="23" t="s">
        <v>259</v>
      </c>
      <c r="Z28" s="23" t="s">
        <v>387</v>
      </c>
      <c r="AA28" s="42" t="s">
        <v>353</v>
      </c>
      <c r="AB28" s="42" t="s">
        <v>481</v>
      </c>
      <c r="AC28" s="22"/>
      <c r="AD28" s="22"/>
      <c r="AE28" s="22"/>
      <c r="AF28" s="21"/>
      <c r="AK28" s="29" t="s">
        <v>169</v>
      </c>
    </row>
    <row r="29" spans="1:37" ht="13.5" customHeight="1" x14ac:dyDescent="0.15">
      <c r="A29" s="6"/>
      <c r="B29" s="6"/>
      <c r="F29" s="11" t="s">
        <v>174</v>
      </c>
      <c r="G29" s="10"/>
      <c r="H29" s="6" t="str">
        <f t="shared" si="1"/>
        <v/>
      </c>
      <c r="I29" s="6" t="str">
        <f t="shared" si="5"/>
        <v>一般会計</v>
      </c>
      <c r="K29" s="6"/>
      <c r="L29" s="6"/>
      <c r="O29" s="6"/>
      <c r="P29" s="6"/>
      <c r="Q29" s="12"/>
      <c r="T29" s="6"/>
      <c r="U29" s="23" t="s">
        <v>501</v>
      </c>
      <c r="Y29" s="23" t="s">
        <v>260</v>
      </c>
      <c r="Z29" s="23" t="s">
        <v>388</v>
      </c>
      <c r="AA29" s="42" t="s">
        <v>354</v>
      </c>
      <c r="AB29" s="42" t="s">
        <v>482</v>
      </c>
      <c r="AC29" s="22"/>
      <c r="AD29" s="22"/>
      <c r="AE29" s="22"/>
      <c r="AF29" s="21"/>
      <c r="AK29" s="29" t="str">
        <f t="shared" si="7"/>
        <v>b</v>
      </c>
    </row>
    <row r="30" spans="1:37" ht="13.5" customHeight="1" x14ac:dyDescent="0.15">
      <c r="A30" s="6"/>
      <c r="B30" s="6"/>
      <c r="F30" s="11" t="s">
        <v>175</v>
      </c>
      <c r="G30" s="10"/>
      <c r="H30" s="6" t="str">
        <f t="shared" si="1"/>
        <v/>
      </c>
      <c r="I30" s="6" t="str">
        <f t="shared" si="5"/>
        <v>一般会計</v>
      </c>
      <c r="K30" s="6"/>
      <c r="L30" s="6"/>
      <c r="O30" s="6"/>
      <c r="P30" s="6"/>
      <c r="Q30" s="12"/>
      <c r="T30" s="6"/>
      <c r="U30" s="23" t="s">
        <v>502</v>
      </c>
      <c r="Y30" s="23" t="s">
        <v>261</v>
      </c>
      <c r="Z30" s="23" t="s">
        <v>389</v>
      </c>
      <c r="AA30" s="42" t="s">
        <v>355</v>
      </c>
      <c r="AB30" s="42" t="s">
        <v>483</v>
      </c>
      <c r="AC30" s="22"/>
      <c r="AD30" s="22"/>
      <c r="AE30" s="22"/>
      <c r="AF30" s="21"/>
      <c r="AK30" s="29" t="str">
        <f t="shared" si="7"/>
        <v>c</v>
      </c>
    </row>
    <row r="31" spans="1:37" ht="13.5" customHeight="1" x14ac:dyDescent="0.15">
      <c r="A31" s="6"/>
      <c r="B31" s="6"/>
      <c r="F31" s="11" t="s">
        <v>176</v>
      </c>
      <c r="G31" s="10"/>
      <c r="H31" s="6" t="str">
        <f t="shared" si="1"/>
        <v/>
      </c>
      <c r="I31" s="6" t="str">
        <f t="shared" si="5"/>
        <v>一般会計</v>
      </c>
      <c r="K31" s="6"/>
      <c r="L31" s="6"/>
      <c r="O31" s="6"/>
      <c r="P31" s="6"/>
      <c r="Q31" s="12"/>
      <c r="T31" s="6"/>
      <c r="U31" s="23" t="s">
        <v>503</v>
      </c>
      <c r="Y31" s="23" t="s">
        <v>262</v>
      </c>
      <c r="Z31" s="23" t="s">
        <v>390</v>
      </c>
      <c r="AA31" s="42" t="s">
        <v>356</v>
      </c>
      <c r="AB31" s="42" t="s">
        <v>484</v>
      </c>
      <c r="AC31" s="22"/>
      <c r="AD31" s="22"/>
      <c r="AE31" s="22"/>
      <c r="AF31" s="21"/>
      <c r="AK31" s="29" t="str">
        <f t="shared" si="7"/>
        <v>d</v>
      </c>
    </row>
    <row r="32" spans="1:37" ht="13.5" customHeight="1" x14ac:dyDescent="0.15">
      <c r="A32" s="6"/>
      <c r="B32" s="6"/>
      <c r="F32" s="11" t="s">
        <v>177</v>
      </c>
      <c r="G32" s="10"/>
      <c r="H32" s="6" t="str">
        <f t="shared" si="1"/>
        <v/>
      </c>
      <c r="I32" s="6" t="str">
        <f t="shared" si="5"/>
        <v>一般会計</v>
      </c>
      <c r="K32" s="6"/>
      <c r="L32" s="6"/>
      <c r="O32" s="6"/>
      <c r="P32" s="6"/>
      <c r="Q32" s="12"/>
      <c r="T32" s="6"/>
      <c r="U32" s="23" t="s">
        <v>504</v>
      </c>
      <c r="Y32" s="23" t="s">
        <v>263</v>
      </c>
      <c r="Z32" s="23" t="s">
        <v>391</v>
      </c>
      <c r="AA32" s="42" t="s">
        <v>55</v>
      </c>
      <c r="AB32" s="42" t="s">
        <v>55</v>
      </c>
      <c r="AC32" s="22"/>
      <c r="AD32" s="22"/>
      <c r="AE32" s="22"/>
      <c r="AF32" s="21"/>
      <c r="AK32" s="29" t="str">
        <f t="shared" si="7"/>
        <v>e</v>
      </c>
    </row>
    <row r="33" spans="1:37" ht="13.5" customHeight="1" x14ac:dyDescent="0.15">
      <c r="A33" s="6"/>
      <c r="B33" s="6"/>
      <c r="F33" s="11" t="s">
        <v>178</v>
      </c>
      <c r="G33" s="10"/>
      <c r="H33" s="6" t="str">
        <f t="shared" si="1"/>
        <v/>
      </c>
      <c r="I33" s="6" t="str">
        <f t="shared" si="5"/>
        <v>一般会計</v>
      </c>
      <c r="K33" s="6"/>
      <c r="L33" s="6"/>
      <c r="O33" s="6"/>
      <c r="P33" s="6"/>
      <c r="Q33" s="12"/>
      <c r="T33" s="6"/>
      <c r="U33" s="23" t="s">
        <v>505</v>
      </c>
      <c r="Y33" s="23" t="s">
        <v>264</v>
      </c>
      <c r="Z33" s="23" t="s">
        <v>392</v>
      </c>
      <c r="AA33" s="32"/>
      <c r="AB33" s="22"/>
      <c r="AC33" s="22"/>
      <c r="AD33" s="22"/>
      <c r="AE33" s="22"/>
      <c r="AF33" s="21"/>
      <c r="AK33" s="29" t="str">
        <f t="shared" si="7"/>
        <v>f</v>
      </c>
    </row>
    <row r="34" spans="1:37" ht="13.5" customHeight="1" x14ac:dyDescent="0.15">
      <c r="A34" s="6"/>
      <c r="B34" s="6"/>
      <c r="F34" s="11" t="s">
        <v>179</v>
      </c>
      <c r="G34" s="10"/>
      <c r="H34" s="6" t="str">
        <f t="shared" si="1"/>
        <v/>
      </c>
      <c r="I34" s="6" t="str">
        <f t="shared" si="5"/>
        <v>一般会計</v>
      </c>
      <c r="K34" s="6"/>
      <c r="L34" s="6"/>
      <c r="O34" s="6"/>
      <c r="P34" s="6"/>
      <c r="Q34" s="12"/>
      <c r="T34" s="6"/>
      <c r="U34" s="23" t="s">
        <v>506</v>
      </c>
      <c r="Y34" s="23" t="s">
        <v>265</v>
      </c>
      <c r="Z34" s="23" t="s">
        <v>393</v>
      </c>
      <c r="AB34" s="22"/>
      <c r="AC34" s="22"/>
      <c r="AD34" s="22"/>
      <c r="AE34" s="22"/>
      <c r="AF34" s="21"/>
      <c r="AK34" s="29" t="str">
        <f t="shared" si="7"/>
        <v>g</v>
      </c>
    </row>
    <row r="35" spans="1:37" ht="13.5" customHeight="1" x14ac:dyDescent="0.15">
      <c r="A35" s="6"/>
      <c r="B35" s="6"/>
      <c r="F35" s="11" t="s">
        <v>180</v>
      </c>
      <c r="G35" s="10"/>
      <c r="H35" s="6" t="str">
        <f t="shared" si="1"/>
        <v/>
      </c>
      <c r="I35" s="6" t="str">
        <f t="shared" si="5"/>
        <v>一般会計</v>
      </c>
      <c r="K35" s="6"/>
      <c r="L35" s="6"/>
      <c r="O35" s="6"/>
      <c r="P35" s="6"/>
      <c r="Q35" s="12"/>
      <c r="T35" s="6"/>
      <c r="U35" s="23" t="s">
        <v>507</v>
      </c>
      <c r="Y35" s="23" t="s">
        <v>266</v>
      </c>
      <c r="Z35" s="23" t="s">
        <v>394</v>
      </c>
      <c r="AC35" s="22"/>
      <c r="AF35" s="21"/>
      <c r="AK35" s="29" t="str">
        <f t="shared" si="7"/>
        <v>h</v>
      </c>
    </row>
    <row r="36" spans="1:37" ht="13.5" customHeight="1" x14ac:dyDescent="0.15">
      <c r="A36" s="6"/>
      <c r="B36" s="6"/>
      <c r="F36" s="11" t="s">
        <v>181</v>
      </c>
      <c r="G36" s="10"/>
      <c r="H36" s="6" t="str">
        <f t="shared" si="1"/>
        <v/>
      </c>
      <c r="I36" s="6" t="str">
        <f t="shared" si="5"/>
        <v>一般会計</v>
      </c>
      <c r="K36" s="6"/>
      <c r="L36" s="6"/>
      <c r="O36" s="6"/>
      <c r="P36" s="6"/>
      <c r="Q36" s="12"/>
      <c r="T36" s="6"/>
      <c r="Y36" s="23" t="s">
        <v>267</v>
      </c>
      <c r="Z36" s="23" t="s">
        <v>395</v>
      </c>
      <c r="AF36" s="21"/>
      <c r="AK36" s="29"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268</v>
      </c>
      <c r="Z37" s="23" t="s">
        <v>396</v>
      </c>
      <c r="AF37" s="21"/>
      <c r="AK37" s="29" t="str">
        <f t="shared" si="7"/>
        <v>j</v>
      </c>
    </row>
    <row r="38" spans="1:37" x14ac:dyDescent="0.15">
      <c r="A38" s="6"/>
      <c r="B38" s="6"/>
      <c r="F38" s="6"/>
      <c r="G38" s="12"/>
      <c r="K38" s="6"/>
      <c r="L38" s="6"/>
      <c r="O38" s="6"/>
      <c r="P38" s="6"/>
      <c r="Q38" s="12"/>
      <c r="T38" s="6"/>
      <c r="Y38" s="23" t="s">
        <v>269</v>
      </c>
      <c r="Z38" s="23" t="s">
        <v>397</v>
      </c>
      <c r="AF38" s="21"/>
      <c r="AK38" s="29" t="str">
        <f t="shared" si="7"/>
        <v>k</v>
      </c>
    </row>
    <row r="39" spans="1:37" x14ac:dyDescent="0.15">
      <c r="A39" s="6"/>
      <c r="B39" s="6"/>
      <c r="F39" s="6" t="str">
        <f>I37</f>
        <v>一般会計</v>
      </c>
      <c r="G39" s="12"/>
      <c r="K39" s="6"/>
      <c r="L39" s="6"/>
      <c r="O39" s="6"/>
      <c r="P39" s="6"/>
      <c r="Q39" s="12"/>
      <c r="T39" s="6"/>
      <c r="U39" s="23" t="s">
        <v>509</v>
      </c>
      <c r="Y39" s="23" t="s">
        <v>270</v>
      </c>
      <c r="Z39" s="23" t="s">
        <v>398</v>
      </c>
      <c r="AF39" s="21"/>
      <c r="AK39" s="29" t="str">
        <f t="shared" si="7"/>
        <v>l</v>
      </c>
    </row>
    <row r="40" spans="1:37" x14ac:dyDescent="0.15">
      <c r="A40" s="6"/>
      <c r="B40" s="6"/>
      <c r="F40" s="6"/>
      <c r="G40" s="12"/>
      <c r="K40" s="6"/>
      <c r="L40" s="6"/>
      <c r="O40" s="6"/>
      <c r="P40" s="6"/>
      <c r="Q40" s="12"/>
      <c r="T40" s="6"/>
      <c r="U40" s="23"/>
      <c r="Y40" s="23" t="s">
        <v>271</v>
      </c>
      <c r="Z40" s="23" t="s">
        <v>399</v>
      </c>
      <c r="AF40" s="21"/>
      <c r="AK40" s="29" t="str">
        <f t="shared" si="7"/>
        <v>m</v>
      </c>
    </row>
    <row r="41" spans="1:37" x14ac:dyDescent="0.15">
      <c r="A41" s="6"/>
      <c r="B41" s="6"/>
      <c r="F41" s="6"/>
      <c r="G41" s="12"/>
      <c r="K41" s="6"/>
      <c r="L41" s="6"/>
      <c r="O41" s="6"/>
      <c r="P41" s="6"/>
      <c r="Q41" s="12"/>
      <c r="T41" s="6"/>
      <c r="U41" s="23" t="s">
        <v>219</v>
      </c>
      <c r="Y41" s="23" t="s">
        <v>272</v>
      </c>
      <c r="Z41" s="23" t="s">
        <v>400</v>
      </c>
      <c r="AF41" s="21"/>
      <c r="AK41" s="29" t="str">
        <f t="shared" si="7"/>
        <v>n</v>
      </c>
    </row>
    <row r="42" spans="1:37" x14ac:dyDescent="0.15">
      <c r="A42" s="6"/>
      <c r="B42" s="6"/>
      <c r="F42" s="6"/>
      <c r="G42" s="12"/>
      <c r="K42" s="6"/>
      <c r="L42" s="6"/>
      <c r="O42" s="6"/>
      <c r="P42" s="6"/>
      <c r="Q42" s="12"/>
      <c r="T42" s="6"/>
      <c r="U42" s="23" t="s">
        <v>221</v>
      </c>
      <c r="Y42" s="23" t="s">
        <v>273</v>
      </c>
      <c r="Z42" s="23" t="s">
        <v>401</v>
      </c>
      <c r="AF42" s="21"/>
      <c r="AK42" s="29" t="str">
        <f t="shared" si="7"/>
        <v>o</v>
      </c>
    </row>
    <row r="43" spans="1:37" x14ac:dyDescent="0.15">
      <c r="A43" s="6"/>
      <c r="B43" s="6"/>
      <c r="F43" s="6"/>
      <c r="G43" s="12"/>
      <c r="K43" s="6"/>
      <c r="L43" s="6"/>
      <c r="O43" s="6"/>
      <c r="P43" s="6"/>
      <c r="Q43" s="12"/>
      <c r="T43" s="6"/>
      <c r="Y43" s="23" t="s">
        <v>274</v>
      </c>
      <c r="Z43" s="23" t="s">
        <v>402</v>
      </c>
      <c r="AF43" s="21"/>
      <c r="AK43" s="29" t="str">
        <f t="shared" si="7"/>
        <v>p</v>
      </c>
    </row>
    <row r="44" spans="1:37" x14ac:dyDescent="0.15">
      <c r="A44" s="6"/>
      <c r="B44" s="6"/>
      <c r="F44" s="6"/>
      <c r="G44" s="12"/>
      <c r="K44" s="6"/>
      <c r="L44" s="6"/>
      <c r="O44" s="6"/>
      <c r="P44" s="6"/>
      <c r="Q44" s="12"/>
      <c r="T44" s="6"/>
      <c r="Y44" s="23" t="s">
        <v>275</v>
      </c>
      <c r="Z44" s="23" t="s">
        <v>403</v>
      </c>
      <c r="AF44" s="21"/>
      <c r="AK44" s="29" t="str">
        <f t="shared" si="7"/>
        <v>q</v>
      </c>
    </row>
    <row r="45" spans="1:37" x14ac:dyDescent="0.15">
      <c r="A45" s="6"/>
      <c r="B45" s="6"/>
      <c r="F45" s="6"/>
      <c r="G45" s="12"/>
      <c r="K45" s="6"/>
      <c r="L45" s="6"/>
      <c r="O45" s="6"/>
      <c r="P45" s="6"/>
      <c r="Q45" s="12"/>
      <c r="T45" s="6"/>
      <c r="U45" s="20" t="s">
        <v>149</v>
      </c>
      <c r="Y45" s="23" t="s">
        <v>276</v>
      </c>
      <c r="Z45" s="23" t="s">
        <v>404</v>
      </c>
      <c r="AF45" s="21"/>
      <c r="AK45" s="29" t="str">
        <f t="shared" si="7"/>
        <v>r</v>
      </c>
    </row>
    <row r="46" spans="1:37" x14ac:dyDescent="0.15">
      <c r="A46" s="6"/>
      <c r="B46" s="6"/>
      <c r="F46" s="6"/>
      <c r="G46" s="12"/>
      <c r="K46" s="6"/>
      <c r="L46" s="6"/>
      <c r="O46" s="6"/>
      <c r="P46" s="6"/>
      <c r="Q46" s="12"/>
      <c r="T46" s="6"/>
      <c r="U46" s="47" t="s">
        <v>535</v>
      </c>
      <c r="Y46" s="23" t="s">
        <v>277</v>
      </c>
      <c r="Z46" s="23" t="s">
        <v>405</v>
      </c>
      <c r="AF46" s="21"/>
      <c r="AK46" s="29" t="str">
        <f t="shared" si="7"/>
        <v>s</v>
      </c>
    </row>
    <row r="47" spans="1:37" x14ac:dyDescent="0.15">
      <c r="A47" s="6"/>
      <c r="B47" s="6"/>
      <c r="F47" s="6"/>
      <c r="G47" s="12"/>
      <c r="K47" s="6"/>
      <c r="L47" s="6"/>
      <c r="O47" s="6"/>
      <c r="P47" s="6"/>
      <c r="Q47" s="12"/>
      <c r="T47" s="6"/>
      <c r="Y47" s="23" t="s">
        <v>278</v>
      </c>
      <c r="Z47" s="23" t="s">
        <v>406</v>
      </c>
      <c r="AF47" s="21"/>
      <c r="AK47" s="29" t="str">
        <f t="shared" si="7"/>
        <v>t</v>
      </c>
    </row>
    <row r="48" spans="1:37" x14ac:dyDescent="0.15">
      <c r="A48" s="6"/>
      <c r="B48" s="6"/>
      <c r="F48" s="6"/>
      <c r="G48" s="12"/>
      <c r="K48" s="6"/>
      <c r="L48" s="6"/>
      <c r="O48" s="6"/>
      <c r="P48" s="6"/>
      <c r="Q48" s="12"/>
      <c r="T48" s="6"/>
      <c r="U48" s="47">
        <v>2021</v>
      </c>
      <c r="Y48" s="23" t="s">
        <v>279</v>
      </c>
      <c r="Z48" s="23" t="s">
        <v>407</v>
      </c>
      <c r="AF48" s="21"/>
      <c r="AK48" s="29" t="str">
        <f t="shared" si="7"/>
        <v>u</v>
      </c>
    </row>
    <row r="49" spans="1:37" x14ac:dyDescent="0.15">
      <c r="A49" s="6"/>
      <c r="B49" s="6"/>
      <c r="F49" s="6"/>
      <c r="G49" s="12"/>
      <c r="K49" s="6"/>
      <c r="L49" s="6"/>
      <c r="O49" s="6"/>
      <c r="P49" s="6"/>
      <c r="Q49" s="12"/>
      <c r="T49" s="6"/>
      <c r="U49" s="47">
        <v>2022</v>
      </c>
      <c r="Y49" s="23" t="s">
        <v>280</v>
      </c>
      <c r="Z49" s="23" t="s">
        <v>408</v>
      </c>
      <c r="AF49" s="21"/>
      <c r="AK49" s="29" t="str">
        <f t="shared" si="7"/>
        <v>v</v>
      </c>
    </row>
    <row r="50" spans="1:37" x14ac:dyDescent="0.15">
      <c r="A50" s="6"/>
      <c r="B50" s="6"/>
      <c r="F50" s="6"/>
      <c r="G50" s="12"/>
      <c r="K50" s="6"/>
      <c r="L50" s="6"/>
      <c r="O50" s="6"/>
      <c r="P50" s="6"/>
      <c r="Q50" s="12"/>
      <c r="T50" s="6"/>
      <c r="U50" s="47">
        <v>2023</v>
      </c>
      <c r="Y50" s="23" t="s">
        <v>281</v>
      </c>
      <c r="Z50" s="23" t="s">
        <v>409</v>
      </c>
      <c r="AF50" s="21"/>
    </row>
    <row r="51" spans="1:37" x14ac:dyDescent="0.15">
      <c r="A51" s="6"/>
      <c r="B51" s="6"/>
      <c r="F51" s="6"/>
      <c r="G51" s="12"/>
      <c r="K51" s="6"/>
      <c r="L51" s="6"/>
      <c r="O51" s="6"/>
      <c r="P51" s="6"/>
      <c r="Q51" s="12"/>
      <c r="T51" s="6"/>
      <c r="U51" s="47">
        <v>2024</v>
      </c>
      <c r="Y51" s="23" t="s">
        <v>282</v>
      </c>
      <c r="Z51" s="23" t="s">
        <v>410</v>
      </c>
      <c r="AF51" s="21"/>
    </row>
    <row r="52" spans="1:37" x14ac:dyDescent="0.15">
      <c r="A52" s="6"/>
      <c r="B52" s="6"/>
      <c r="F52" s="6"/>
      <c r="G52" s="12"/>
      <c r="K52" s="6"/>
      <c r="L52" s="6"/>
      <c r="O52" s="6"/>
      <c r="P52" s="6"/>
      <c r="Q52" s="12"/>
      <c r="T52" s="6"/>
      <c r="U52" s="47">
        <v>2025</v>
      </c>
      <c r="Y52" s="23" t="s">
        <v>283</v>
      </c>
      <c r="Z52" s="23" t="s">
        <v>411</v>
      </c>
      <c r="AF52" s="21"/>
    </row>
    <row r="53" spans="1:37" x14ac:dyDescent="0.15">
      <c r="A53" s="6"/>
      <c r="B53" s="6"/>
      <c r="F53" s="6"/>
      <c r="G53" s="12"/>
      <c r="K53" s="6"/>
      <c r="L53" s="6"/>
      <c r="O53" s="6"/>
      <c r="P53" s="6"/>
      <c r="Q53" s="12"/>
      <c r="T53" s="6"/>
      <c r="U53" s="47">
        <v>2026</v>
      </c>
      <c r="Y53" s="23" t="s">
        <v>284</v>
      </c>
      <c r="Z53" s="23" t="s">
        <v>412</v>
      </c>
      <c r="AF53" s="21"/>
    </row>
    <row r="54" spans="1:37" x14ac:dyDescent="0.15">
      <c r="A54" s="6"/>
      <c r="B54" s="6"/>
      <c r="F54" s="6"/>
      <c r="G54" s="12"/>
      <c r="K54" s="6"/>
      <c r="L54" s="6"/>
      <c r="O54" s="6"/>
      <c r="P54" s="13"/>
      <c r="Q54" s="12"/>
      <c r="T54" s="6"/>
      <c r="Y54" s="23" t="s">
        <v>285</v>
      </c>
      <c r="Z54" s="23" t="s">
        <v>413</v>
      </c>
      <c r="AF54" s="21"/>
    </row>
    <row r="55" spans="1:37" x14ac:dyDescent="0.15">
      <c r="A55" s="6"/>
      <c r="B55" s="6"/>
      <c r="F55" s="6"/>
      <c r="G55" s="12"/>
      <c r="K55" s="6"/>
      <c r="L55" s="6"/>
      <c r="O55" s="6"/>
      <c r="P55" s="6"/>
      <c r="Q55" s="12"/>
      <c r="T55" s="6"/>
      <c r="Y55" s="23" t="s">
        <v>286</v>
      </c>
      <c r="Z55" s="23" t="s">
        <v>414</v>
      </c>
      <c r="AF55" s="21"/>
    </row>
    <row r="56" spans="1:37" x14ac:dyDescent="0.15">
      <c r="A56" s="6"/>
      <c r="B56" s="6"/>
      <c r="F56" s="6"/>
      <c r="G56" s="12"/>
      <c r="K56" s="6"/>
      <c r="L56" s="6"/>
      <c r="O56" s="6"/>
      <c r="P56" s="6"/>
      <c r="Q56" s="12"/>
      <c r="T56" s="6"/>
      <c r="U56" s="47">
        <v>20</v>
      </c>
      <c r="Y56" s="23" t="s">
        <v>287</v>
      </c>
      <c r="Z56" s="23" t="s">
        <v>415</v>
      </c>
      <c r="AF56" s="21"/>
    </row>
    <row r="57" spans="1:37" x14ac:dyDescent="0.15">
      <c r="A57" s="6"/>
      <c r="B57" s="6"/>
      <c r="F57" s="6"/>
      <c r="G57" s="12"/>
      <c r="K57" s="6"/>
      <c r="L57" s="6"/>
      <c r="O57" s="6"/>
      <c r="P57" s="6"/>
      <c r="Q57" s="12"/>
      <c r="T57" s="6"/>
      <c r="U57" s="23" t="s">
        <v>485</v>
      </c>
      <c r="Y57" s="23" t="s">
        <v>288</v>
      </c>
      <c r="Z57" s="23" t="s">
        <v>416</v>
      </c>
      <c r="AF57" s="21"/>
    </row>
    <row r="58" spans="1:37" x14ac:dyDescent="0.15">
      <c r="A58" s="6"/>
      <c r="B58" s="6"/>
      <c r="F58" s="6"/>
      <c r="G58" s="12"/>
      <c r="K58" s="6"/>
      <c r="L58" s="6"/>
      <c r="O58" s="6"/>
      <c r="P58" s="6"/>
      <c r="Q58" s="12"/>
      <c r="T58" s="6"/>
      <c r="U58" s="23" t="s">
        <v>486</v>
      </c>
      <c r="Y58" s="23" t="s">
        <v>289</v>
      </c>
      <c r="Z58" s="23" t="s">
        <v>417</v>
      </c>
      <c r="AF58" s="21"/>
    </row>
    <row r="59" spans="1:37" x14ac:dyDescent="0.15">
      <c r="A59" s="6"/>
      <c r="B59" s="6"/>
      <c r="F59" s="6"/>
      <c r="G59" s="12"/>
      <c r="K59" s="6"/>
      <c r="L59" s="6"/>
      <c r="O59" s="6"/>
      <c r="P59" s="6"/>
      <c r="Q59" s="12"/>
      <c r="T59" s="6"/>
      <c r="Y59" s="23" t="s">
        <v>290</v>
      </c>
      <c r="Z59" s="23" t="s">
        <v>418</v>
      </c>
      <c r="AF59" s="21"/>
    </row>
    <row r="60" spans="1:37" x14ac:dyDescent="0.15">
      <c r="A60" s="6"/>
      <c r="B60" s="6"/>
      <c r="F60" s="6"/>
      <c r="G60" s="12"/>
      <c r="K60" s="6"/>
      <c r="L60" s="6"/>
      <c r="O60" s="6"/>
      <c r="P60" s="6"/>
      <c r="Q60" s="12"/>
      <c r="T60" s="6"/>
      <c r="Y60" s="23" t="s">
        <v>291</v>
      </c>
      <c r="Z60" s="23" t="s">
        <v>419</v>
      </c>
      <c r="AF60" s="21"/>
    </row>
    <row r="61" spans="1:37" x14ac:dyDescent="0.15">
      <c r="A61" s="6"/>
      <c r="B61" s="6"/>
      <c r="F61" s="6"/>
      <c r="G61" s="12"/>
      <c r="K61" s="6"/>
      <c r="L61" s="6"/>
      <c r="O61" s="6"/>
      <c r="P61" s="6"/>
      <c r="Q61" s="12"/>
      <c r="T61" s="6"/>
      <c r="Y61" s="23" t="s">
        <v>292</v>
      </c>
      <c r="Z61" s="23" t="s">
        <v>420</v>
      </c>
      <c r="AF61" s="21"/>
    </row>
    <row r="62" spans="1:37" x14ac:dyDescent="0.15">
      <c r="A62" s="6"/>
      <c r="B62" s="6"/>
      <c r="F62" s="6"/>
      <c r="G62" s="12"/>
      <c r="K62" s="6"/>
      <c r="L62" s="6"/>
      <c r="O62" s="6"/>
      <c r="P62" s="6"/>
      <c r="Q62" s="12"/>
      <c r="T62" s="6"/>
      <c r="Y62" s="23" t="s">
        <v>293</v>
      </c>
      <c r="Z62" s="23" t="s">
        <v>421</v>
      </c>
      <c r="AF62" s="21"/>
    </row>
    <row r="63" spans="1:37" x14ac:dyDescent="0.15">
      <c r="A63" s="6"/>
      <c r="B63" s="6"/>
      <c r="F63" s="6"/>
      <c r="G63" s="12"/>
      <c r="K63" s="6"/>
      <c r="L63" s="6"/>
      <c r="O63" s="6"/>
      <c r="P63" s="6"/>
      <c r="Q63" s="12"/>
      <c r="T63" s="6"/>
      <c r="Y63" s="23" t="s">
        <v>294</v>
      </c>
      <c r="Z63" s="23" t="s">
        <v>422</v>
      </c>
      <c r="AF63" s="21"/>
    </row>
    <row r="64" spans="1:37" x14ac:dyDescent="0.15">
      <c r="A64" s="6"/>
      <c r="B64" s="6"/>
      <c r="F64" s="6"/>
      <c r="G64" s="12"/>
      <c r="K64" s="6"/>
      <c r="L64" s="6"/>
      <c r="O64" s="6"/>
      <c r="P64" s="6"/>
      <c r="Q64" s="12"/>
      <c r="T64" s="6"/>
      <c r="Y64" s="23" t="s">
        <v>295</v>
      </c>
      <c r="Z64" s="23" t="s">
        <v>423</v>
      </c>
      <c r="AF64" s="21"/>
    </row>
    <row r="65" spans="1:32" x14ac:dyDescent="0.15">
      <c r="A65" s="6"/>
      <c r="B65" s="6"/>
      <c r="F65" s="6"/>
      <c r="G65" s="12"/>
      <c r="K65" s="6"/>
      <c r="L65" s="6"/>
      <c r="O65" s="6"/>
      <c r="P65" s="6"/>
      <c r="Q65" s="12"/>
      <c r="T65" s="6"/>
      <c r="Y65" s="23" t="s">
        <v>296</v>
      </c>
      <c r="Z65" s="23" t="s">
        <v>424</v>
      </c>
      <c r="AF65" s="21"/>
    </row>
    <row r="66" spans="1:32" x14ac:dyDescent="0.15">
      <c r="A66" s="6"/>
      <c r="B66" s="6"/>
      <c r="F66" s="6"/>
      <c r="G66" s="12"/>
      <c r="K66" s="6"/>
      <c r="L66" s="6"/>
      <c r="O66" s="6"/>
      <c r="P66" s="6"/>
      <c r="Q66" s="12"/>
      <c r="T66" s="6"/>
      <c r="Y66" s="23" t="s">
        <v>56</v>
      </c>
      <c r="Z66" s="23" t="s">
        <v>425</v>
      </c>
      <c r="AF66" s="21"/>
    </row>
    <row r="67" spans="1:32" x14ac:dyDescent="0.15">
      <c r="A67" s="6"/>
      <c r="B67" s="6"/>
      <c r="F67" s="6"/>
      <c r="G67" s="12"/>
      <c r="K67" s="6"/>
      <c r="L67" s="6"/>
      <c r="O67" s="6"/>
      <c r="P67" s="6"/>
      <c r="Q67" s="12"/>
      <c r="T67" s="6"/>
      <c r="Y67" s="23" t="s">
        <v>297</v>
      </c>
      <c r="Z67" s="23" t="s">
        <v>426</v>
      </c>
      <c r="AF67" s="21"/>
    </row>
    <row r="68" spans="1:32" x14ac:dyDescent="0.15">
      <c r="A68" s="6"/>
      <c r="B68" s="6"/>
      <c r="F68" s="6"/>
      <c r="G68" s="12"/>
      <c r="K68" s="6"/>
      <c r="L68" s="6"/>
      <c r="O68" s="6"/>
      <c r="P68" s="6"/>
      <c r="Q68" s="12"/>
      <c r="T68" s="6"/>
      <c r="Y68" s="23" t="s">
        <v>298</v>
      </c>
      <c r="Z68" s="23" t="s">
        <v>427</v>
      </c>
      <c r="AF68" s="21"/>
    </row>
    <row r="69" spans="1:32" x14ac:dyDescent="0.15">
      <c r="A69" s="6"/>
      <c r="B69" s="6"/>
      <c r="F69" s="6"/>
      <c r="G69" s="12"/>
      <c r="K69" s="6"/>
      <c r="L69" s="6"/>
      <c r="O69" s="6"/>
      <c r="P69" s="6"/>
      <c r="Q69" s="12"/>
      <c r="T69" s="6"/>
      <c r="Y69" s="23" t="s">
        <v>299</v>
      </c>
      <c r="Z69" s="23" t="s">
        <v>428</v>
      </c>
      <c r="AF69" s="21"/>
    </row>
    <row r="70" spans="1:32" x14ac:dyDescent="0.15">
      <c r="A70" s="6"/>
      <c r="B70" s="6"/>
      <c r="Y70" s="23" t="s">
        <v>300</v>
      </c>
      <c r="Z70" s="23" t="s">
        <v>429</v>
      </c>
    </row>
    <row r="71" spans="1:32" x14ac:dyDescent="0.15">
      <c r="Y71" s="23" t="s">
        <v>301</v>
      </c>
      <c r="Z71" s="23" t="s">
        <v>430</v>
      </c>
    </row>
    <row r="72" spans="1:32" x14ac:dyDescent="0.15">
      <c r="Y72" s="23" t="s">
        <v>302</v>
      </c>
      <c r="Z72" s="23" t="s">
        <v>431</v>
      </c>
    </row>
    <row r="73" spans="1:32" x14ac:dyDescent="0.15">
      <c r="Y73" s="23" t="s">
        <v>303</v>
      </c>
      <c r="Z73" s="23" t="s">
        <v>432</v>
      </c>
    </row>
    <row r="74" spans="1:32" x14ac:dyDescent="0.15">
      <c r="Y74" s="23" t="s">
        <v>304</v>
      </c>
      <c r="Z74" s="23" t="s">
        <v>433</v>
      </c>
    </row>
    <row r="75" spans="1:32" x14ac:dyDescent="0.15">
      <c r="Y75" s="23" t="s">
        <v>305</v>
      </c>
      <c r="Z75" s="23" t="s">
        <v>434</v>
      </c>
    </row>
    <row r="76" spans="1:32" x14ac:dyDescent="0.15">
      <c r="Y76" s="23" t="s">
        <v>306</v>
      </c>
      <c r="Z76" s="23" t="s">
        <v>435</v>
      </c>
    </row>
    <row r="77" spans="1:32" x14ac:dyDescent="0.15">
      <c r="Y77" s="23" t="s">
        <v>307</v>
      </c>
      <c r="Z77" s="23" t="s">
        <v>436</v>
      </c>
    </row>
    <row r="78" spans="1:32" x14ac:dyDescent="0.15">
      <c r="Y78" s="23" t="s">
        <v>308</v>
      </c>
      <c r="Z78" s="23" t="s">
        <v>437</v>
      </c>
    </row>
    <row r="79" spans="1:32" x14ac:dyDescent="0.15">
      <c r="Y79" s="23" t="s">
        <v>309</v>
      </c>
      <c r="Z79" s="23" t="s">
        <v>438</v>
      </c>
    </row>
    <row r="80" spans="1:32" x14ac:dyDescent="0.15">
      <c r="Y80" s="23" t="s">
        <v>310</v>
      </c>
      <c r="Z80" s="23" t="s">
        <v>439</v>
      </c>
    </row>
    <row r="81" spans="25:26" x14ac:dyDescent="0.15">
      <c r="Y81" s="23" t="s">
        <v>311</v>
      </c>
      <c r="Z81" s="23" t="s">
        <v>440</v>
      </c>
    </row>
    <row r="82" spans="25:26" x14ac:dyDescent="0.15">
      <c r="Y82" s="23" t="s">
        <v>312</v>
      </c>
      <c r="Z82" s="23" t="s">
        <v>441</v>
      </c>
    </row>
    <row r="83" spans="25:26" x14ac:dyDescent="0.15">
      <c r="Y83" s="23" t="s">
        <v>313</v>
      </c>
      <c r="Z83" s="23" t="s">
        <v>442</v>
      </c>
    </row>
    <row r="84" spans="25:26" x14ac:dyDescent="0.15">
      <c r="Y84" s="23" t="s">
        <v>314</v>
      </c>
      <c r="Z84" s="23" t="s">
        <v>443</v>
      </c>
    </row>
    <row r="85" spans="25:26" x14ac:dyDescent="0.15">
      <c r="Y85" s="23" t="s">
        <v>315</v>
      </c>
      <c r="Z85" s="23" t="s">
        <v>444</v>
      </c>
    </row>
    <row r="86" spans="25:26" x14ac:dyDescent="0.15">
      <c r="Y86" s="23" t="s">
        <v>316</v>
      </c>
      <c r="Z86" s="23" t="s">
        <v>445</v>
      </c>
    </row>
    <row r="87" spans="25:26" x14ac:dyDescent="0.15">
      <c r="Y87" s="23" t="s">
        <v>317</v>
      </c>
      <c r="Z87" s="23" t="s">
        <v>446</v>
      </c>
    </row>
    <row r="88" spans="25:26" x14ac:dyDescent="0.15">
      <c r="Y88" s="23" t="s">
        <v>318</v>
      </c>
      <c r="Z88" s="23" t="s">
        <v>447</v>
      </c>
    </row>
    <row r="89" spans="25:26" x14ac:dyDescent="0.15">
      <c r="Y89" s="23" t="s">
        <v>319</v>
      </c>
      <c r="Z89" s="23" t="s">
        <v>448</v>
      </c>
    </row>
    <row r="90" spans="25:26" x14ac:dyDescent="0.15">
      <c r="Y90" s="23" t="s">
        <v>320</v>
      </c>
      <c r="Z90" s="23" t="s">
        <v>449</v>
      </c>
    </row>
    <row r="91" spans="25:26" x14ac:dyDescent="0.15">
      <c r="Y91" s="23" t="s">
        <v>321</v>
      </c>
      <c r="Z91" s="23" t="s">
        <v>450</v>
      </c>
    </row>
    <row r="92" spans="25:26" x14ac:dyDescent="0.15">
      <c r="Y92" s="23" t="s">
        <v>322</v>
      </c>
      <c r="Z92" s="23" t="s">
        <v>451</v>
      </c>
    </row>
    <row r="93" spans="25:26" x14ac:dyDescent="0.15">
      <c r="Y93" s="23" t="s">
        <v>323</v>
      </c>
      <c r="Z93" s="23" t="s">
        <v>452</v>
      </c>
    </row>
    <row r="94" spans="25:26" x14ac:dyDescent="0.15">
      <c r="Y94" s="23" t="s">
        <v>324</v>
      </c>
      <c r="Z94" s="23" t="s">
        <v>453</v>
      </c>
    </row>
    <row r="95" spans="25:26" x14ac:dyDescent="0.15">
      <c r="Y95" s="23" t="s">
        <v>325</v>
      </c>
      <c r="Z95" s="23" t="s">
        <v>454</v>
      </c>
    </row>
    <row r="96" spans="25:26" x14ac:dyDescent="0.15">
      <c r="Y96" s="23" t="s">
        <v>229</v>
      </c>
      <c r="Z96" s="23" t="s">
        <v>455</v>
      </c>
    </row>
    <row r="97" spans="25:26" x14ac:dyDescent="0.15">
      <c r="Y97" s="23" t="s">
        <v>326</v>
      </c>
      <c r="Z97" s="23" t="s">
        <v>456</v>
      </c>
    </row>
    <row r="98" spans="25:26" x14ac:dyDescent="0.15">
      <c r="Y98" s="23" t="s">
        <v>327</v>
      </c>
      <c r="Z98" s="23" t="s">
        <v>457</v>
      </c>
    </row>
    <row r="99" spans="25:26" x14ac:dyDescent="0.15">
      <c r="Y99" s="23" t="s">
        <v>357</v>
      </c>
      <c r="Z99" s="23" t="s">
        <v>458</v>
      </c>
    </row>
    <row r="100" spans="25:26" x14ac:dyDescent="0.15">
      <c r="Y100" s="23" t="s">
        <v>539</v>
      </c>
      <c r="Z100" s="23"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2022-09-02T07:37:29Z</dcterms:created>
  <dcterms:modified xsi:type="dcterms:W3CDTF">2022-09-02T07:39:59Z</dcterms:modified>
</cp:coreProperties>
</file>