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行政事業レビューシート!$A$3:$BH$114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5" i="11" l="1"/>
  <c r="AY39" i="11" l="1"/>
  <c r="AY37" i="11"/>
  <c r="AY38" i="11"/>
  <c r="AY36" i="11"/>
  <c r="AY59" i="11"/>
  <c r="AY56" i="11"/>
  <c r="AY58" i="11" s="1"/>
  <c r="AY53" i="11"/>
  <c r="AY55" i="11" s="1"/>
  <c r="AY50" i="11"/>
  <c r="AY52" i="11" s="1"/>
  <c r="AY47" i="11"/>
  <c r="AY48" i="11" s="1"/>
  <c r="AY49" i="11" l="1"/>
  <c r="AY57" i="11"/>
  <c r="AY51" i="11"/>
  <c r="AY54" i="11"/>
  <c r="AY40" i="11" l="1"/>
  <c r="AY46" i="11" s="1"/>
  <c r="AY43" i="11" l="1"/>
  <c r="AY44" i="11"/>
  <c r="AY41" i="11"/>
  <c r="AY45" i="11"/>
  <c r="AY42" i="11"/>
  <c r="W28" i="11" l="1"/>
  <c r="P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<sst xmlns="http://schemas.openxmlformats.org/spreadsheetml/2006/main" count="831" uniqueCount="581">
  <si>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</si>
  <si>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</si>
  <si>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</si>
  <si>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</si>
  <si>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</si>
  <si>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</si>
  <si>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</si>
  <si>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</si>
  <si>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</si>
  <si>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</si>
  <si>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</si>
  <si>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</si>
  <si>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</si>
  <si>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</si>
  <si>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</si>
  <si>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</si>
  <si>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</si>
  <si>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</si>
  <si>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</si>
  <si>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</si>
  <si>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</si>
  <si>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</si>
  <si>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</si>
  <si>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</si>
  <si>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</si>
  <si>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</si>
  <si>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</si>
  <si>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</si>
  <si>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</si>
  <si>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</si>
  <si>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</si>
  <si>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</si>
  <si>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</si>
  <si>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</si>
  <si>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</si>
  <si>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</si>
  <si>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</si>
  <si>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</si>
  <si>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</si>
  <si>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</si>
  <si>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</si>
  <si>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</si>
  <si>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</si>
  <si>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</si>
  <si>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</si>
  <si>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</si>
  <si>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</si>
  <si>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</si>
  <si>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</si>
  <si>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</si>
  <si>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</si>
  <si>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</si>
  <si>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</si>
  <si>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</si>
  <si>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</si>
  <si>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</si>
  <si>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</si>
  <si>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</si>
  <si>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</si>
  <si>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</si>
  <si>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</si>
  <si>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</si>
  <si>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</si>
  <si>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</si>
  <si>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</si>
  <si>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</si>
  <si>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</si>
  <si>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</si>
  <si>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</si>
  <si>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</si>
  <si>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</si>
  <si>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</si>
  <si>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</si>
  <si>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</si>
  <si>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</si>
  <si>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</si>
  <si>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</si>
  <si>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</si>
  <si>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</si>
  <si>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</si>
  <si>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</si>
  <si>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</si>
  <si>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</si>
  <si>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</si>
  <si>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</si>
  <si>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</si>
  <si>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</si>
  <si>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</si>
  <si>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</si>
  <si>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</si>
  <si>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</si>
  <si>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</si>
  <si>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</si>
  <si>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</si>
  <si>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</si>
  <si>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</si>
  <si>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</si>
  <si>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</si>
  <si>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</si>
  <si>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</si>
  <si>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</si>
  <si>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</si>
  <si>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</si>
  <si>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</si>
  <si>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</si>
  <si>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</si>
  <si>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</si>
  <si>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</si>
  <si>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</si>
  <si>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</si>
  <si>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</si>
  <si>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</si>
  <si>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</si>
  <si>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</si>
  <si>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</si>
  <si>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</si>
  <si>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</si>
  <si>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</si>
  <si>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</si>
  <si>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</si>
  <si>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</si>
  <si>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</si>
  <si>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</si>
  <si>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</si>
  <si>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</si>
  <si>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</si>
  <si>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</si>
  <si>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</si>
  <si>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</si>
  <si>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</si>
  <si>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</si>
  <si>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</si>
  <si>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</si>
  <si>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</si>
  <si>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</si>
  <si>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</si>
  <si>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</si>
  <si>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</si>
  <si>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</si>
  <si>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</si>
  <si>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</si>
  <si>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</si>
  <si>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</si>
  <si>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</si>
  <si>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</si>
  <si>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</si>
  <si>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</si>
  <si>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</si>
  <si>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</si>
  <si>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</si>
  <si>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</si>
  <si>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</si>
  <si>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</si>
  <si>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</si>
  <si>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</si>
  <si>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</si>
  <si>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</si>
  <si>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</si>
  <si>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</si>
  <si>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</si>
  <si>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</si>
  <si>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</si>
  <si>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</si>
  <si>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</si>
  <si>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</si>
  <si>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</si>
  <si>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</si>
  <si>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</si>
  <si>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</si>
  <si>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</si>
  <si>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</si>
  <si>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</si>
  <si>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</si>
  <si>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</si>
  <si>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</si>
  <si>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</si>
  <si>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</si>
  <si>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</si>
  <si>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</si>
  <si>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</si>
  <si>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</si>
  <si>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</si>
  <si>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</si>
  <si>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</si>
  <si>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</si>
  <si>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</si>
  <si>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</si>
  <si>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</si>
  <si>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</si>
  <si>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</si>
  <si>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</si>
  <si>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</si>
  <si>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</si>
  <si>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</si>
  <si>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</si>
  <si>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</si>
  <si>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</si>
  <si>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</si>
  <si>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</si>
  <si>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</si>
  <si>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</si>
  <si>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</si>
  <si>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</si>
  <si>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</si>
  <si>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</si>
  <si>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</si>
  <si>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</si>
  <si>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</si>
  <si>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</si>
  <si>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</si>
  <si>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</si>
  <si>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</si>
  <si>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</si>
  <si>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</si>
  <si>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</si>
  <si>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</si>
  <si>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</si>
  <si>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</si>
  <si>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</si>
  <si>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</si>
  <si>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</si>
  <si>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</si>
  <si>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</si>
  <si>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</si>
  <si>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</si>
  <si>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</si>
  <si>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</si>
  <si>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</si>
  <si>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</si>
  <si>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</si>
  <si>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</si>
  <si>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</si>
  <si>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</si>
  <si>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</si>
  <si>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</si>
  <si>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</si>
  <si>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</si>
  <si>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</si>
  <si>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</si>
  <si>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</si>
  <si>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</si>
  <si>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</si>
  <si>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</si>
  <si>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</si>
  <si>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</si>
  <si>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</si>
  <si>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</si>
  <si>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</si>
  <si>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</si>
  <si>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</si>
  <si>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</si>
  <si>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</si>
  <si>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</si>
  <si>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</si>
  <si>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</si>
  <si>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</si>
  <si>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</si>
  <si>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</si>
  <si>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</si>
  <si>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</si>
  <si>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</si>
  <si>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</si>
  <si>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</si>
  <si>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</si>
  <si>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</si>
  <si>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</si>
  <si>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</si>
  <si>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</si>
  <si>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</si>
  <si>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</si>
  <si>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</si>
  <si>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</si>
  <si>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</si>
  <si>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</si>
  <si>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</si>
  <si>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</si>
  <si>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</si>
  <si>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</si>
  <si>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</si>
  <si>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</si>
  <si>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</si>
  <si>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</si>
  <si>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</si>
  <si>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</si>
  <si>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</si>
  <si>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</si>
  <si>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</si>
  <si>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</si>
  <si>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</si>
  <si>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</si>
  <si>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</si>
  <si>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</si>
  <si>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</si>
  <si>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</si>
  <si>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</si>
  <si>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</si>
  <si>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</si>
  <si>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</si>
  <si>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</si>
  <si>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</si>
  <si>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</si>
  <si>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</si>
  <si>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</si>
  <si>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</si>
  <si>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</si>
  <si>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</si>
  <si>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</si>
  <si>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</si>
  <si>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</si>
  <si>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</si>
  <si>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</si>
  <si>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</si>
  <si>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</si>
  <si>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</si>
  <si>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</si>
  <si>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</si>
  <si>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</si>
  <si>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</si>
  <si>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</si>
  <si>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</si>
  <si>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</si>
  <si>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</si>
  <si>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</si>
  <si>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</si>
  <si>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</si>
  <si>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</si>
  <si>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</si>
  <si>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</si>
  <si>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</si>
  <si>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</si>
  <si>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</si>
  <si>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</si>
  <si>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</si>
  <si>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</si>
  <si>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</si>
  <si>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</si>
  <si>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</si>
  <si>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</si>
  <si>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</si>
  <si>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</si>
  <si>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</si>
  <si>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</si>
  <si>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</si>
  <si>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</si>
  <si>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</si>
  <si>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</si>
  <si>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</si>
  <si>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</si>
  <si>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</si>
  <si>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</si>
  <si>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</si>
  <si>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</si>
  <si>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</si>
  <si>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</si>
  <si>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</si>
  <si>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</si>
  <si>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</si>
  <si>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</si>
  <si>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</si>
  <si>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</si>
  <si>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</si>
  <si>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</si>
  <si>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</si>
  <si>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</si>
  <si>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</si>
  <si>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</si>
  <si>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</si>
  <si>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</si>
  <si>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</si>
  <si>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</si>
  <si>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</si>
  <si>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</si>
  <si>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</si>
  <si>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</si>
  <si>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</si>
  <si>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</si>
  <si>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</si>
  <si>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</si>
  <si>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</si>
  <si>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</si>
  <si>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</si>
  <si>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</si>
  <si>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</si>
  <si>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</si>
  <si>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</si>
  <si>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</si>
  <si>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</si>
  <si>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</si>
  <si>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</si>
  <si>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</si>
  <si>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</si>
  <si>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</si>
  <si>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</si>
  <si>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</si>
  <si>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</si>
  <si>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</si>
  <si>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</si>
  <si>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</si>
  <si>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</si>
  <si>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</si>
  <si>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</si>
  <si>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</si>
  <si>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</si>
  <si>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</si>
  <si>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</si>
  <si>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</si>
  <si>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</si>
  <si>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</si>
  <si>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</si>
  <si>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</si>
  <si>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</si>
  <si>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</si>
  <si>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</si>
  <si>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</si>
  <si>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</si>
  <si>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</si>
  <si>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</si>
  <si>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</si>
  <si>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</si>
  <si>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</si>
  <si>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</si>
  <si>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</si>
  <si>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</si>
  <si>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</si>
  <si>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</si>
  <si>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</si>
  <si>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</si>
  <si>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</si>
  <si>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</si>
  <si>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</si>
  <si>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</si>
  <si>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</si>
  <si>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</si>
  <si>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</si>
  <si>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</si>
  <si>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</si>
  <si>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</si>
  <si>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</si>
  <si>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</si>
  <si>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</si>
  <si>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</si>
  <si>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</si>
  <si>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</si>
  <si>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</si>
  <si>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</si>
  <si>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</si>
  <si>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</si>
  <si>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</si>
  <si>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</si>
  <si>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</si>
  <si>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</si>
  <si>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</si>
  <si>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</si>
  <si>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</si>
  <si>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</si>
  <si>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</si>
  <si>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</si>
  <si>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</si>
  <si>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</si>
  <si>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</si>
  <si>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</si>
  <si>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</si>
  <si>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</si>
  <si>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</si>
  <si>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</si>
  <si>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</si>
  <si>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</si>
  <si>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</si>
  <si>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</si>
  <si>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</si>
  <si>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</si>
  <si>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</si>
  <si>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</si>
  <si>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</si>
  <si>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</si>
  <si>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</si>
  <si>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</si>
  <si>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</si>
  <si>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</si>
  <si>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</si>
  <si>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</si>
  <si>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</si>
  <si>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</si>
  <si>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</si>
  <si>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</si>
  <si>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</si>
  <si>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</si>
  <si>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</si>
  <si>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</si>
  <si>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</si>
  <si>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</si>
  <si>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</si>
  <si>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</si>
  <si>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</si>
  <si>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</si>
  <si>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</si>
  <si>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</si>
  <si>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</si>
  <si>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</si>
  <si>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</si>
  <si>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</si>
  <si>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</si>
  <si>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</si>
  <si>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</si>
  <si>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</si>
  <si>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</si>
  <si>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</si>
  <si>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</si>
  <si>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</si>
  <si>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</si>
  <si>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</si>
  <si>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</si>
  <si>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</si>
  <si>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</si>
  <si>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</si>
  <si>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</si>
  <si>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</si>
  <si>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</si>
  <si>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</si>
  <si>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</si>
  <si>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</si>
  <si>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</si>
  <si>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</si>
  <si>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</si>
  <si>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</si>
  <si>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</si>
  <si>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</si>
  <si>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</si>
  <si>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</si>
  <si>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</si>
  <si>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</si>
  <si>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</si>
  <si>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</si>
  <si>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</si>
  <si>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</si>
  <si>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</si>
  <si>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</si>
  <si>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</si>
  <si>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</si>
  <si>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</si>
  <si>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</si>
  <si>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</si>
  <si>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理数系の学びに関するジェンダーギャップの解消に向けた取組</t>
    <rPh sb="0" eb="2">
      <t>リスウ</t>
    </rPh>
    <rPh sb="2" eb="3">
      <t>ケイ</t>
    </rPh>
    <rPh sb="4" eb="5">
      <t>マナ</t>
    </rPh>
    <rPh sb="7" eb="8">
      <t>カン</t>
    </rPh>
    <rPh sb="20" eb="22">
      <t>カイショウ</t>
    </rPh>
    <rPh sb="23" eb="24">
      <t>ム</t>
    </rPh>
    <rPh sb="26" eb="28">
      <t>トリクミ</t>
    </rPh>
    <phoneticPr fontId="5"/>
  </si>
  <si>
    <t>科学技術・イノベーション推進事務局</t>
    <rPh sb="0" eb="2">
      <t>カガク</t>
    </rPh>
    <rPh sb="2" eb="4">
      <t>ギジュツ</t>
    </rPh>
    <rPh sb="12" eb="14">
      <t>スイシン</t>
    </rPh>
    <rPh sb="14" eb="17">
      <t>ジムキョク</t>
    </rPh>
    <phoneticPr fontId="5"/>
  </si>
  <si>
    <t>参事官（研究環境担当）</t>
    <rPh sb="0" eb="3">
      <t>サンジカン</t>
    </rPh>
    <rPh sb="4" eb="6">
      <t>ケンキュウ</t>
    </rPh>
    <rPh sb="6" eb="8">
      <t>カンキョウ</t>
    </rPh>
    <rPh sb="8" eb="10">
      <t>タントウ</t>
    </rPh>
    <phoneticPr fontId="5"/>
  </si>
  <si>
    <t>松木　秀彰</t>
    <rPh sb="0" eb="2">
      <t>マツキ</t>
    </rPh>
    <rPh sb="3" eb="4">
      <t>ヒデ</t>
    </rPh>
    <rPh sb="4" eb="5">
      <t>アキラ</t>
    </rPh>
    <phoneticPr fontId="5"/>
  </si>
  <si>
    <t>○</t>
  </si>
  <si>
    <t>理系の学びに関するジェンダーギャップの解消に向け、以下の取組を実施する。
①【女子が理系を選択しない要因調査】
女子が理系を選択しない要因が初等中等教育から高等教育の段階でどう作用したのか調査・分析し、文理の選択や志向の傾いた要因やタイミングを明らかにする。
②【女子の理系進路選択を促進するバイスア排除及び社会的機運の醸成】
保護者や学校、社会からのジェンダーギャップを解消し、女子の主体的な理系進路選択を促進するために、全国に発信するシンポジウムの開催等を行う。</t>
    <rPh sb="0" eb="2">
      <t>リケイ</t>
    </rPh>
    <rPh sb="3" eb="4">
      <t>マナ</t>
    </rPh>
    <rPh sb="6" eb="7">
      <t>カン</t>
    </rPh>
    <rPh sb="19" eb="21">
      <t>カイショウ</t>
    </rPh>
    <rPh sb="22" eb="23">
      <t>ム</t>
    </rPh>
    <rPh sb="25" eb="27">
      <t>イカ</t>
    </rPh>
    <rPh sb="28" eb="30">
      <t>トリクミ</t>
    </rPh>
    <rPh sb="31" eb="33">
      <t>ジッシ</t>
    </rPh>
    <rPh sb="39" eb="41">
      <t>ジョシ</t>
    </rPh>
    <rPh sb="42" eb="44">
      <t>リケイ</t>
    </rPh>
    <rPh sb="45" eb="47">
      <t>センタク</t>
    </rPh>
    <rPh sb="50" eb="52">
      <t>ヨウイン</t>
    </rPh>
    <rPh sb="52" eb="54">
      <t>チョウサ</t>
    </rPh>
    <rPh sb="56" eb="58">
      <t>ジョシ</t>
    </rPh>
    <rPh sb="59" eb="61">
      <t>リケイ</t>
    </rPh>
    <rPh sb="62" eb="64">
      <t>センタク</t>
    </rPh>
    <rPh sb="67" eb="69">
      <t>ヨウイン</t>
    </rPh>
    <rPh sb="70" eb="72">
      <t>ショトウ</t>
    </rPh>
    <rPh sb="72" eb="74">
      <t>チュウトウ</t>
    </rPh>
    <rPh sb="74" eb="76">
      <t>キョウイク</t>
    </rPh>
    <rPh sb="78" eb="80">
      <t>コウトウ</t>
    </rPh>
    <rPh sb="80" eb="82">
      <t>キョウイク</t>
    </rPh>
    <rPh sb="83" eb="85">
      <t>ダンカイ</t>
    </rPh>
    <rPh sb="88" eb="90">
      <t>サヨウ</t>
    </rPh>
    <rPh sb="94" eb="96">
      <t>チョウサ</t>
    </rPh>
    <rPh sb="97" eb="99">
      <t>ブンセキ</t>
    </rPh>
    <rPh sb="101" eb="103">
      <t>ブンリ</t>
    </rPh>
    <rPh sb="104" eb="106">
      <t>センタク</t>
    </rPh>
    <rPh sb="107" eb="109">
      <t>シコウ</t>
    </rPh>
    <rPh sb="110" eb="111">
      <t>カタム</t>
    </rPh>
    <rPh sb="113" eb="115">
      <t>ヨウイン</t>
    </rPh>
    <rPh sb="122" eb="123">
      <t>アキ</t>
    </rPh>
    <rPh sb="132" eb="134">
      <t>ジョシ</t>
    </rPh>
    <rPh sb="135" eb="137">
      <t>リケイ</t>
    </rPh>
    <rPh sb="137" eb="139">
      <t>シンロ</t>
    </rPh>
    <rPh sb="139" eb="141">
      <t>センタク</t>
    </rPh>
    <rPh sb="142" eb="144">
      <t>ソクシン</t>
    </rPh>
    <rPh sb="150" eb="152">
      <t>ハイジョ</t>
    </rPh>
    <rPh sb="152" eb="153">
      <t>オヨ</t>
    </rPh>
    <rPh sb="154" eb="157">
      <t>シャカイテキ</t>
    </rPh>
    <rPh sb="157" eb="159">
      <t>キウン</t>
    </rPh>
    <rPh sb="160" eb="162">
      <t>ジョウセイ</t>
    </rPh>
    <rPh sb="164" eb="167">
      <t>ホゴシャ</t>
    </rPh>
    <rPh sb="168" eb="170">
      <t>ガッコウ</t>
    </rPh>
    <rPh sb="171" eb="173">
      <t>シャカイ</t>
    </rPh>
    <rPh sb="186" eb="188">
      <t>カイショウ</t>
    </rPh>
    <rPh sb="190" eb="192">
      <t>ジョシ</t>
    </rPh>
    <rPh sb="193" eb="196">
      <t>シュタイテキ</t>
    </rPh>
    <rPh sb="197" eb="199">
      <t>リケイ</t>
    </rPh>
    <rPh sb="199" eb="201">
      <t>シンロ</t>
    </rPh>
    <rPh sb="201" eb="203">
      <t>センタク</t>
    </rPh>
    <rPh sb="204" eb="206">
      <t>ソクシン</t>
    </rPh>
    <rPh sb="212" eb="214">
      <t>ゼンコク</t>
    </rPh>
    <rPh sb="215" eb="217">
      <t>ハッシン</t>
    </rPh>
    <rPh sb="226" eb="228">
      <t>カイサイ</t>
    </rPh>
    <rPh sb="228" eb="229">
      <t>ナド</t>
    </rPh>
    <rPh sb="230" eb="231">
      <t>オコナ</t>
    </rPh>
    <phoneticPr fontId="5"/>
  </si>
  <si>
    <t>-</t>
    <phoneticPr fontId="5"/>
  </si>
  <si>
    <t>重要政策推進枠：100</t>
    <rPh sb="0" eb="2">
      <t>ジュウヨウ</t>
    </rPh>
    <rPh sb="2" eb="4">
      <t>セイサク</t>
    </rPh>
    <rPh sb="4" eb="6">
      <t>スイシン</t>
    </rPh>
    <rPh sb="6" eb="7">
      <t>ワク</t>
    </rPh>
    <phoneticPr fontId="5"/>
  </si>
  <si>
    <t>科学技術基礎調査等委託費</t>
    <rPh sb="4" eb="6">
      <t>キソ</t>
    </rPh>
    <rPh sb="6" eb="8">
      <t>チョウサ</t>
    </rPh>
    <rPh sb="8" eb="9">
      <t>ナド</t>
    </rPh>
    <rPh sb="9" eb="11">
      <t>イタク</t>
    </rPh>
    <rPh sb="11" eb="12">
      <t>ヒ</t>
    </rPh>
    <phoneticPr fontId="5"/>
  </si>
  <si>
    <t>本事業の調査結果は女子のバイアス排除や理系進路選択後押し等の政府による各種施策に活用すること、また、女子の理系分野への参画拡大の必要性の情報発信を政府として全国規模で発信することで、次代を担う女性科学者の裾野拡大の取組を更に加速化させる効果が期待できるため、国が主体となって行う必要がある。</t>
    <rPh sb="0" eb="1">
      <t>ホン</t>
    </rPh>
    <rPh sb="1" eb="3">
      <t>ジギョウ</t>
    </rPh>
    <rPh sb="4" eb="6">
      <t>チョウサ</t>
    </rPh>
    <rPh sb="6" eb="8">
      <t>ケッカ</t>
    </rPh>
    <rPh sb="9" eb="11">
      <t>ジョシ</t>
    </rPh>
    <rPh sb="16" eb="18">
      <t>ハイジョ</t>
    </rPh>
    <rPh sb="19" eb="21">
      <t>リケイ</t>
    </rPh>
    <rPh sb="21" eb="23">
      <t>シンロ</t>
    </rPh>
    <rPh sb="23" eb="25">
      <t>センタク</t>
    </rPh>
    <rPh sb="25" eb="27">
      <t>アトオ</t>
    </rPh>
    <rPh sb="28" eb="29">
      <t>ナド</t>
    </rPh>
    <rPh sb="30" eb="32">
      <t>セイフ</t>
    </rPh>
    <rPh sb="35" eb="37">
      <t>カクシュ</t>
    </rPh>
    <rPh sb="37" eb="39">
      <t>シサク</t>
    </rPh>
    <rPh sb="40" eb="42">
      <t>カツヨウ</t>
    </rPh>
    <rPh sb="50" eb="52">
      <t>ジョシ</t>
    </rPh>
    <rPh sb="53" eb="55">
      <t>リケイ</t>
    </rPh>
    <rPh sb="55" eb="57">
      <t>ブンヤ</t>
    </rPh>
    <rPh sb="59" eb="61">
      <t>サンカク</t>
    </rPh>
    <rPh sb="61" eb="63">
      <t>カクダイ</t>
    </rPh>
    <rPh sb="64" eb="67">
      <t>ヒツヨウセイ</t>
    </rPh>
    <rPh sb="68" eb="70">
      <t>ジョウホウ</t>
    </rPh>
    <rPh sb="70" eb="72">
      <t>ハッシン</t>
    </rPh>
    <rPh sb="73" eb="75">
      <t>セイフ</t>
    </rPh>
    <rPh sb="78" eb="80">
      <t>ゼンコク</t>
    </rPh>
    <rPh sb="80" eb="82">
      <t>キボ</t>
    </rPh>
    <rPh sb="83" eb="85">
      <t>ハッシン</t>
    </rPh>
    <rPh sb="91" eb="93">
      <t>ジダイ</t>
    </rPh>
    <rPh sb="94" eb="95">
      <t>ニナ</t>
    </rPh>
    <rPh sb="96" eb="98">
      <t>ジョセイ</t>
    </rPh>
    <rPh sb="98" eb="101">
      <t>カガクシャ</t>
    </rPh>
    <rPh sb="102" eb="104">
      <t>スソノ</t>
    </rPh>
    <rPh sb="104" eb="106">
      <t>カクダイ</t>
    </rPh>
    <rPh sb="107" eb="109">
      <t>トリクミ</t>
    </rPh>
    <rPh sb="110" eb="111">
      <t>サラ</t>
    </rPh>
    <rPh sb="112" eb="114">
      <t>カソク</t>
    </rPh>
    <rPh sb="114" eb="115">
      <t>カ</t>
    </rPh>
    <rPh sb="118" eb="120">
      <t>コウカ</t>
    </rPh>
    <rPh sb="121" eb="123">
      <t>キタイ</t>
    </rPh>
    <rPh sb="129" eb="130">
      <t>クニ</t>
    </rPh>
    <rPh sb="131" eb="133">
      <t>シュタイ</t>
    </rPh>
    <rPh sb="137" eb="138">
      <t>オコナ</t>
    </rPh>
    <rPh sb="139" eb="141">
      <t>ヒツヨウ</t>
    </rPh>
    <phoneticPr fontId="5"/>
  </si>
  <si>
    <t>女性研究者の参画を促進することは、研究の多様性や研究力の向上を図る上で極めて重要であり、諸外国に比べて低位な水準にある研究者に占める女性の割合を高めていくためには、裾野である将来の科学技術の担い手から増やしていく必要がある。本事業は統合イノベーション戦略2022やSociety5.0の実現に向けた教育・人材育成に関する政策パッケージ等の政府文書においても取組の実施が位置づけられており、国民や社会のニーズを反映したものである。</t>
    <rPh sb="0" eb="2">
      <t>ジョセイ</t>
    </rPh>
    <rPh sb="2" eb="4">
      <t>ケンキュウ</t>
    </rPh>
    <rPh sb="4" eb="5">
      <t>シャ</t>
    </rPh>
    <rPh sb="6" eb="8">
      <t>サンカク</t>
    </rPh>
    <rPh sb="9" eb="11">
      <t>ソクシン</t>
    </rPh>
    <rPh sb="17" eb="19">
      <t>ケンキュウ</t>
    </rPh>
    <rPh sb="20" eb="23">
      <t>タヨウセイ</t>
    </rPh>
    <rPh sb="24" eb="26">
      <t>ケンキュウ</t>
    </rPh>
    <rPh sb="26" eb="27">
      <t>リョク</t>
    </rPh>
    <rPh sb="28" eb="30">
      <t>コウジョウ</t>
    </rPh>
    <rPh sb="31" eb="32">
      <t>ハカ</t>
    </rPh>
    <rPh sb="33" eb="34">
      <t>ウエ</t>
    </rPh>
    <rPh sb="35" eb="36">
      <t>キワ</t>
    </rPh>
    <rPh sb="38" eb="40">
      <t>ジュウヨウ</t>
    </rPh>
    <rPh sb="44" eb="47">
      <t>ショガイコク</t>
    </rPh>
    <rPh sb="48" eb="49">
      <t>クラ</t>
    </rPh>
    <rPh sb="51" eb="53">
      <t>テイイ</t>
    </rPh>
    <rPh sb="54" eb="56">
      <t>スイジュン</t>
    </rPh>
    <rPh sb="59" eb="61">
      <t>ケンキュウ</t>
    </rPh>
    <rPh sb="61" eb="62">
      <t>シャ</t>
    </rPh>
    <rPh sb="63" eb="64">
      <t>シ</t>
    </rPh>
    <rPh sb="66" eb="68">
      <t>ジョセイ</t>
    </rPh>
    <rPh sb="69" eb="71">
      <t>ワリアイ</t>
    </rPh>
    <rPh sb="72" eb="73">
      <t>タカ</t>
    </rPh>
    <rPh sb="82" eb="84">
      <t>スソノ</t>
    </rPh>
    <rPh sb="87" eb="89">
      <t>ショウライ</t>
    </rPh>
    <rPh sb="90" eb="92">
      <t>カガク</t>
    </rPh>
    <rPh sb="92" eb="94">
      <t>ギジュツ</t>
    </rPh>
    <rPh sb="95" eb="96">
      <t>ニナ</t>
    </rPh>
    <rPh sb="97" eb="98">
      <t>テ</t>
    </rPh>
    <rPh sb="100" eb="101">
      <t>フ</t>
    </rPh>
    <rPh sb="106" eb="108">
      <t>ヒツヨウ</t>
    </rPh>
    <rPh sb="112" eb="113">
      <t>ホン</t>
    </rPh>
    <rPh sb="113" eb="115">
      <t>ジギョウ</t>
    </rPh>
    <rPh sb="116" eb="118">
      <t>トウゴウ</t>
    </rPh>
    <rPh sb="125" eb="127">
      <t>センリャク</t>
    </rPh>
    <rPh sb="143" eb="145">
      <t>ジツゲン</t>
    </rPh>
    <rPh sb="146" eb="147">
      <t>ム</t>
    </rPh>
    <rPh sb="149" eb="151">
      <t>キョウイク</t>
    </rPh>
    <rPh sb="152" eb="154">
      <t>ジンザイ</t>
    </rPh>
    <rPh sb="154" eb="156">
      <t>イクセイ</t>
    </rPh>
    <rPh sb="157" eb="158">
      <t>カン</t>
    </rPh>
    <rPh sb="160" eb="162">
      <t>セイサク</t>
    </rPh>
    <rPh sb="167" eb="168">
      <t>ナド</t>
    </rPh>
    <rPh sb="169" eb="171">
      <t>セイフ</t>
    </rPh>
    <rPh sb="171" eb="173">
      <t>ブンショ</t>
    </rPh>
    <rPh sb="178" eb="180">
      <t>トリクミ</t>
    </rPh>
    <rPh sb="181" eb="183">
      <t>ジッシ</t>
    </rPh>
    <rPh sb="184" eb="186">
      <t>イチ</t>
    </rPh>
    <rPh sb="194" eb="196">
      <t>コクミン</t>
    </rPh>
    <rPh sb="197" eb="199">
      <t>シャカイ</t>
    </rPh>
    <rPh sb="204" eb="206">
      <t>ハンエイ</t>
    </rPh>
    <phoneticPr fontId="5"/>
  </si>
  <si>
    <t>女性研究者の参画を促進し知の基盤である研究力の向上に向け、理数系の学びに対するジェンダーギャップを解消し、女子が主体的に進路選択ができる社会的機運を高めるための本事業の取組は、目的の達成手段として適切なものであり、政府として進めるべき優先度の高いものである。</t>
    <rPh sb="0" eb="2">
      <t>ジョセイ</t>
    </rPh>
    <rPh sb="2" eb="4">
      <t>ケンキュウ</t>
    </rPh>
    <rPh sb="4" eb="5">
      <t>シャ</t>
    </rPh>
    <rPh sb="6" eb="8">
      <t>サンカク</t>
    </rPh>
    <rPh sb="9" eb="11">
      <t>ソクシン</t>
    </rPh>
    <rPh sb="12" eb="13">
      <t>チ</t>
    </rPh>
    <rPh sb="14" eb="16">
      <t>キバン</t>
    </rPh>
    <rPh sb="19" eb="21">
      <t>ケンキュウ</t>
    </rPh>
    <rPh sb="21" eb="22">
      <t>リョク</t>
    </rPh>
    <rPh sb="23" eb="25">
      <t>コウジョウ</t>
    </rPh>
    <rPh sb="26" eb="27">
      <t>ム</t>
    </rPh>
    <rPh sb="29" eb="32">
      <t>リスウケイ</t>
    </rPh>
    <rPh sb="33" eb="34">
      <t>マナ</t>
    </rPh>
    <rPh sb="36" eb="37">
      <t>タイ</t>
    </rPh>
    <rPh sb="49" eb="51">
      <t>カイショウ</t>
    </rPh>
    <rPh sb="53" eb="55">
      <t>ジョシ</t>
    </rPh>
    <rPh sb="56" eb="59">
      <t>シュタイテキ</t>
    </rPh>
    <rPh sb="60" eb="62">
      <t>シンロ</t>
    </rPh>
    <rPh sb="62" eb="64">
      <t>センタク</t>
    </rPh>
    <rPh sb="68" eb="70">
      <t>シャカイ</t>
    </rPh>
    <rPh sb="70" eb="71">
      <t>テキ</t>
    </rPh>
    <rPh sb="71" eb="73">
      <t>キウン</t>
    </rPh>
    <rPh sb="74" eb="75">
      <t>タカ</t>
    </rPh>
    <rPh sb="80" eb="81">
      <t>ホン</t>
    </rPh>
    <rPh sb="81" eb="83">
      <t>ジギョウ</t>
    </rPh>
    <rPh sb="84" eb="86">
      <t>トリクミ</t>
    </rPh>
    <rPh sb="88" eb="90">
      <t>モクテキ</t>
    </rPh>
    <rPh sb="91" eb="93">
      <t>タッセイ</t>
    </rPh>
    <rPh sb="93" eb="95">
      <t>シュダン</t>
    </rPh>
    <rPh sb="98" eb="100">
      <t>テキセツ</t>
    </rPh>
    <rPh sb="107" eb="109">
      <t>セイフ</t>
    </rPh>
    <rPh sb="112" eb="113">
      <t>スス</t>
    </rPh>
    <rPh sb="117" eb="120">
      <t>ユウセンド</t>
    </rPh>
    <rPh sb="121" eb="122">
      <t>タカ</t>
    </rPh>
    <phoneticPr fontId="5"/>
  </si>
  <si>
    <t>‐</t>
  </si>
  <si>
    <t>女性の参画拡大に向けた取組に必要な経費</t>
    <rPh sb="0" eb="2">
      <t>ジョセイ</t>
    </rPh>
    <rPh sb="3" eb="5">
      <t>サンカク</t>
    </rPh>
    <rPh sb="5" eb="7">
      <t>カクダイ</t>
    </rPh>
    <rPh sb="8" eb="9">
      <t>ム</t>
    </rPh>
    <rPh sb="11" eb="13">
      <t>トリクミ</t>
    </rPh>
    <rPh sb="14" eb="16">
      <t>ヒツヨウ</t>
    </rPh>
    <rPh sb="17" eb="19">
      <t>ケイヒ</t>
    </rPh>
    <phoneticPr fontId="5"/>
  </si>
  <si>
    <t>府</t>
  </si>
  <si>
    <t>-</t>
    <phoneticPr fontId="5"/>
  </si>
  <si>
    <t>大学学部生のうち理学系分野における女性の割合
（前年度以上）</t>
    <rPh sb="0" eb="2">
      <t>ダイガク</t>
    </rPh>
    <rPh sb="2" eb="4">
      <t>ガクブ</t>
    </rPh>
    <rPh sb="4" eb="5">
      <t>セイ</t>
    </rPh>
    <rPh sb="8" eb="11">
      <t>リガクケイ</t>
    </rPh>
    <rPh sb="11" eb="13">
      <t>ブンヤ</t>
    </rPh>
    <rPh sb="17" eb="19">
      <t>ジョセイ</t>
    </rPh>
    <rPh sb="20" eb="22">
      <t>ワリアイ</t>
    </rPh>
    <rPh sb="24" eb="27">
      <t>ゼンネンド</t>
    </rPh>
    <rPh sb="27" eb="29">
      <t>イジョウ</t>
    </rPh>
    <phoneticPr fontId="5"/>
  </si>
  <si>
    <t>将来の女性研究者の担い手である大学学部生のうち理工農系分野における女性の割合の向上を図る</t>
    <rPh sb="0" eb="2">
      <t>ショウライ</t>
    </rPh>
    <rPh sb="3" eb="5">
      <t>ジョセイ</t>
    </rPh>
    <rPh sb="5" eb="7">
      <t>ケンキュウ</t>
    </rPh>
    <rPh sb="7" eb="8">
      <t>シャ</t>
    </rPh>
    <rPh sb="9" eb="10">
      <t>ニナ</t>
    </rPh>
    <rPh sb="11" eb="12">
      <t>テ</t>
    </rPh>
    <rPh sb="15" eb="17">
      <t>ダイガク</t>
    </rPh>
    <rPh sb="17" eb="19">
      <t>ガクブ</t>
    </rPh>
    <rPh sb="19" eb="20">
      <t>セイ</t>
    </rPh>
    <rPh sb="23" eb="24">
      <t>リ</t>
    </rPh>
    <rPh sb="24" eb="25">
      <t>コウ</t>
    </rPh>
    <rPh sb="25" eb="26">
      <t>ノウ</t>
    </rPh>
    <rPh sb="26" eb="27">
      <t>ケイ</t>
    </rPh>
    <rPh sb="27" eb="29">
      <t>ブンヤ</t>
    </rPh>
    <rPh sb="33" eb="35">
      <t>ジョセイ</t>
    </rPh>
    <rPh sb="36" eb="38">
      <t>ワリアイ</t>
    </rPh>
    <rPh sb="39" eb="41">
      <t>コウジョウ</t>
    </rPh>
    <rPh sb="42" eb="43">
      <t>ハカ</t>
    </rPh>
    <phoneticPr fontId="5"/>
  </si>
  <si>
    <t>大学学部生のうち工学系分野における女性の割合
（前年度以上）</t>
    <rPh sb="0" eb="2">
      <t>ダイガク</t>
    </rPh>
    <rPh sb="2" eb="4">
      <t>ガクブ</t>
    </rPh>
    <rPh sb="4" eb="5">
      <t>セイ</t>
    </rPh>
    <rPh sb="8" eb="10">
      <t>コウガク</t>
    </rPh>
    <rPh sb="10" eb="11">
      <t>ケイ</t>
    </rPh>
    <rPh sb="11" eb="13">
      <t>ブンヤ</t>
    </rPh>
    <rPh sb="17" eb="19">
      <t>ジョセイ</t>
    </rPh>
    <rPh sb="20" eb="22">
      <t>ワリアイ</t>
    </rPh>
    <rPh sb="24" eb="27">
      <t>ゼンネンド</t>
    </rPh>
    <rPh sb="27" eb="29">
      <t>イジョウ</t>
    </rPh>
    <phoneticPr fontId="5"/>
  </si>
  <si>
    <t>大学学部生のうち農学系分野における女性の割合
（前年度以上）</t>
    <rPh sb="0" eb="2">
      <t>ダイガク</t>
    </rPh>
    <rPh sb="2" eb="4">
      <t>ガクブ</t>
    </rPh>
    <rPh sb="4" eb="5">
      <t>セイ</t>
    </rPh>
    <rPh sb="8" eb="10">
      <t>ノウガク</t>
    </rPh>
    <rPh sb="10" eb="11">
      <t>ケイ</t>
    </rPh>
    <rPh sb="11" eb="13">
      <t>ブンヤ</t>
    </rPh>
    <rPh sb="17" eb="19">
      <t>ジョセイ</t>
    </rPh>
    <rPh sb="20" eb="22">
      <t>ワリアイ</t>
    </rPh>
    <rPh sb="24" eb="27">
      <t>ゼンネンド</t>
    </rPh>
    <rPh sb="27" eb="29">
      <t>イジョウ</t>
    </rPh>
    <phoneticPr fontId="5"/>
  </si>
  <si>
    <t>％</t>
    <phoneticPr fontId="5"/>
  </si>
  <si>
    <t>文部科学省「学校基本調査」</t>
    <rPh sb="0" eb="2">
      <t>モンブ</t>
    </rPh>
    <rPh sb="2" eb="5">
      <t>カガクショウ</t>
    </rPh>
    <rPh sb="6" eb="8">
      <t>ガッコウ</t>
    </rPh>
    <rPh sb="8" eb="10">
      <t>キホン</t>
    </rPh>
    <rPh sb="10" eb="12">
      <t>チョウサ</t>
    </rPh>
    <phoneticPr fontId="5"/>
  </si>
  <si>
    <t>調査報告書の作成件数</t>
    <rPh sb="0" eb="2">
      <t>チョウサ</t>
    </rPh>
    <rPh sb="2" eb="5">
      <t>ホウコクショ</t>
    </rPh>
    <rPh sb="6" eb="8">
      <t>サクセイ</t>
    </rPh>
    <rPh sb="8" eb="10">
      <t>ケンスウ</t>
    </rPh>
    <phoneticPr fontId="5"/>
  </si>
  <si>
    <t>件</t>
    <rPh sb="0" eb="1">
      <t>ケン</t>
    </rPh>
    <phoneticPr fontId="5"/>
  </si>
  <si>
    <t>女性が理系を選択しない要因に関する調査結果報告書が普及される。</t>
    <rPh sb="0" eb="2">
      <t>ジョセイ</t>
    </rPh>
    <rPh sb="3" eb="5">
      <t>リケイ</t>
    </rPh>
    <rPh sb="6" eb="8">
      <t>センタク</t>
    </rPh>
    <rPh sb="11" eb="13">
      <t>ヨウイン</t>
    </rPh>
    <rPh sb="14" eb="15">
      <t>カン</t>
    </rPh>
    <rPh sb="17" eb="19">
      <t>チョウサ</t>
    </rPh>
    <rPh sb="19" eb="21">
      <t>ケッカ</t>
    </rPh>
    <rPh sb="21" eb="24">
      <t>ホウコクショ</t>
    </rPh>
    <rPh sb="25" eb="27">
      <t>フキュウ</t>
    </rPh>
    <phoneticPr fontId="5"/>
  </si>
  <si>
    <t>女性が理系を選択しない要因調査及び分析を行うための費用から単位当たりコストを算出
Ｘ：執行額（百万円）／Ｙ：調査数（件）　　　　　　　　　　　　　　</t>
    <rPh sb="0" eb="2">
      <t>ジョセイ</t>
    </rPh>
    <rPh sb="3" eb="5">
      <t>リケイ</t>
    </rPh>
    <rPh sb="6" eb="8">
      <t>センタク</t>
    </rPh>
    <rPh sb="11" eb="13">
      <t>ヨウイン</t>
    </rPh>
    <rPh sb="13" eb="15">
      <t>チョウサ</t>
    </rPh>
    <rPh sb="15" eb="16">
      <t>オヨ</t>
    </rPh>
    <rPh sb="17" eb="19">
      <t>ブンセキ</t>
    </rPh>
    <rPh sb="20" eb="21">
      <t>オコナ</t>
    </rPh>
    <rPh sb="25" eb="27">
      <t>ヒヨウ</t>
    </rPh>
    <rPh sb="29" eb="31">
      <t>タンイ</t>
    </rPh>
    <rPh sb="31" eb="32">
      <t>ア</t>
    </rPh>
    <rPh sb="38" eb="40">
      <t>サンシュツ</t>
    </rPh>
    <rPh sb="43" eb="45">
      <t>シッコウ</t>
    </rPh>
    <rPh sb="45" eb="46">
      <t>ガク</t>
    </rPh>
    <rPh sb="47" eb="50">
      <t>ヒャクマンエン</t>
    </rPh>
    <rPh sb="54" eb="56">
      <t>チョウサ</t>
    </rPh>
    <rPh sb="56" eb="57">
      <t>カズ</t>
    </rPh>
    <rPh sb="58" eb="59">
      <t>ケン</t>
    </rPh>
    <phoneticPr fontId="5"/>
  </si>
  <si>
    <t>百万円</t>
    <rPh sb="0" eb="3">
      <t>ヒャクマンエン</t>
    </rPh>
    <phoneticPr fontId="5"/>
  </si>
  <si>
    <t>シンポジウム開催件数</t>
    <rPh sb="6" eb="8">
      <t>カイサイ</t>
    </rPh>
    <rPh sb="8" eb="10">
      <t>ケンスウ</t>
    </rPh>
    <phoneticPr fontId="5"/>
  </si>
  <si>
    <t>全国規模のシンポジウムを開催し、女子の理系進学を促進する社会的機運を高める。</t>
    <rPh sb="0" eb="2">
      <t>ゼンコク</t>
    </rPh>
    <rPh sb="2" eb="4">
      <t>キボ</t>
    </rPh>
    <rPh sb="12" eb="14">
      <t>カイサイ</t>
    </rPh>
    <rPh sb="16" eb="18">
      <t>ジョシ</t>
    </rPh>
    <rPh sb="19" eb="21">
      <t>リケイ</t>
    </rPh>
    <rPh sb="21" eb="23">
      <t>シンガク</t>
    </rPh>
    <rPh sb="24" eb="26">
      <t>ソクシン</t>
    </rPh>
    <rPh sb="28" eb="30">
      <t>シャカイ</t>
    </rPh>
    <rPh sb="30" eb="31">
      <t>テキ</t>
    </rPh>
    <rPh sb="31" eb="33">
      <t>キウン</t>
    </rPh>
    <rPh sb="34" eb="35">
      <t>タカ</t>
    </rPh>
    <phoneticPr fontId="5"/>
  </si>
  <si>
    <t>全国規模のシンポジウムの開催等を行うための費用から単位当たりコストを算出
Ｘ：執行額（百万円）／　Ｙ：シンポジウム開催件数（件）　　　　　　　　　　　　　</t>
    <rPh sb="14" eb="15">
      <t>ナド</t>
    </rPh>
    <rPh sb="16" eb="17">
      <t>オコナ</t>
    </rPh>
    <rPh sb="21" eb="23">
      <t>ヒヨウ</t>
    </rPh>
    <rPh sb="25" eb="27">
      <t>タンイ</t>
    </rPh>
    <rPh sb="27" eb="28">
      <t>ア</t>
    </rPh>
    <rPh sb="34" eb="36">
      <t>サンシュツ</t>
    </rPh>
    <rPh sb="57" eb="59">
      <t>カイサイ</t>
    </rPh>
    <rPh sb="59" eb="60">
      <t>ケン</t>
    </rPh>
    <phoneticPr fontId="5"/>
  </si>
  <si>
    <t>百万円/件</t>
    <rPh sb="0" eb="3">
      <t>ヒャクマンエン</t>
    </rPh>
    <rPh sb="4" eb="5">
      <t>ケン</t>
    </rPh>
    <phoneticPr fontId="5"/>
  </si>
  <si>
    <t>内閣府</t>
  </si>
  <si>
    <t>本事業の最終目的は、諸外国に比べ低位の水準にある我が国の研究者に占める女性の割合を向上させ、多角的な発想や視点を取り入れることによる研究の多様性向上や研究力の強化を図ることにある。この目的を果たすためには、男女問わず、高校段階の理数は世界トップレベルであるにもかかわらず。子供の頃から「女子は理系に向いていない」など根拠のないバイアスが周囲からかかる等、女子の理系への進路選択の可能性を狭めている状況にあることが課題となっている。この解決に向け、女子が理系を選択しない要因分析を行うとともに、理系に対するジェンダーギャップの解消に向けた取組を実施する。</t>
    <rPh sb="0" eb="1">
      <t>ホン</t>
    </rPh>
    <rPh sb="1" eb="3">
      <t>ジギョウ</t>
    </rPh>
    <rPh sb="4" eb="6">
      <t>サイシュウ</t>
    </rPh>
    <rPh sb="6" eb="8">
      <t>モクテキ</t>
    </rPh>
    <rPh sb="10" eb="13">
      <t>ショガイコク</t>
    </rPh>
    <rPh sb="14" eb="15">
      <t>クラ</t>
    </rPh>
    <rPh sb="16" eb="18">
      <t>テイイ</t>
    </rPh>
    <rPh sb="19" eb="21">
      <t>スイジュン</t>
    </rPh>
    <rPh sb="24" eb="25">
      <t>ワ</t>
    </rPh>
    <rPh sb="26" eb="27">
      <t>クニ</t>
    </rPh>
    <rPh sb="28" eb="30">
      <t>ケンキュウ</t>
    </rPh>
    <rPh sb="30" eb="31">
      <t>シャ</t>
    </rPh>
    <rPh sb="32" eb="33">
      <t>シ</t>
    </rPh>
    <rPh sb="35" eb="37">
      <t>ジョセイ</t>
    </rPh>
    <rPh sb="38" eb="40">
      <t>ワリアイ</t>
    </rPh>
    <rPh sb="41" eb="43">
      <t>コウジョウ</t>
    </rPh>
    <rPh sb="46" eb="49">
      <t>タカクテキ</t>
    </rPh>
    <rPh sb="50" eb="52">
      <t>ハッソウ</t>
    </rPh>
    <rPh sb="53" eb="55">
      <t>シテン</t>
    </rPh>
    <rPh sb="56" eb="57">
      <t>ト</t>
    </rPh>
    <rPh sb="58" eb="59">
      <t>イ</t>
    </rPh>
    <rPh sb="66" eb="68">
      <t>ケンキュウ</t>
    </rPh>
    <rPh sb="69" eb="72">
      <t>タヨウセイ</t>
    </rPh>
    <rPh sb="72" eb="74">
      <t>コウジョウ</t>
    </rPh>
    <rPh sb="75" eb="77">
      <t>ケンキュウ</t>
    </rPh>
    <rPh sb="77" eb="78">
      <t>リョク</t>
    </rPh>
    <rPh sb="79" eb="81">
      <t>キョウカ</t>
    </rPh>
    <rPh sb="82" eb="83">
      <t>ハカ</t>
    </rPh>
    <rPh sb="92" eb="94">
      <t>モクテキ</t>
    </rPh>
    <rPh sb="95" eb="96">
      <t>ハ</t>
    </rPh>
    <rPh sb="103" eb="105">
      <t>ダンジョ</t>
    </rPh>
    <rPh sb="105" eb="106">
      <t>ト</t>
    </rPh>
    <rPh sb="109" eb="111">
      <t>コウコウ</t>
    </rPh>
    <rPh sb="111" eb="113">
      <t>ダンカイ</t>
    </rPh>
    <rPh sb="114" eb="116">
      <t>リスウ</t>
    </rPh>
    <rPh sb="117" eb="119">
      <t>セカイ</t>
    </rPh>
    <rPh sb="136" eb="138">
      <t>コドモ</t>
    </rPh>
    <rPh sb="139" eb="140">
      <t>コロ</t>
    </rPh>
    <rPh sb="143" eb="145">
      <t>ジョシ</t>
    </rPh>
    <rPh sb="146" eb="148">
      <t>リケイ</t>
    </rPh>
    <rPh sb="149" eb="150">
      <t>ム</t>
    </rPh>
    <rPh sb="158" eb="160">
      <t>コンキョ</t>
    </rPh>
    <rPh sb="168" eb="170">
      <t>シュウイ</t>
    </rPh>
    <rPh sb="175" eb="176">
      <t>ナド</t>
    </rPh>
    <rPh sb="177" eb="179">
      <t>ジョシ</t>
    </rPh>
    <rPh sb="180" eb="182">
      <t>リケイ</t>
    </rPh>
    <rPh sb="184" eb="186">
      <t>シンロ</t>
    </rPh>
    <rPh sb="186" eb="188">
      <t>センタク</t>
    </rPh>
    <rPh sb="189" eb="192">
      <t>カノウセイ</t>
    </rPh>
    <rPh sb="193" eb="194">
      <t>セバ</t>
    </rPh>
    <rPh sb="198" eb="200">
      <t>ジョウキョウ</t>
    </rPh>
    <rPh sb="206" eb="208">
      <t>カダイ</t>
    </rPh>
    <rPh sb="217" eb="219">
      <t>カイケツ</t>
    </rPh>
    <rPh sb="220" eb="221">
      <t>ム</t>
    </rPh>
    <rPh sb="223" eb="225">
      <t>ジョシ</t>
    </rPh>
    <rPh sb="226" eb="228">
      <t>リケイ</t>
    </rPh>
    <rPh sb="229" eb="231">
      <t>センタク</t>
    </rPh>
    <rPh sb="234" eb="236">
      <t>ヨウイン</t>
    </rPh>
    <rPh sb="236" eb="238">
      <t>ブンセキ</t>
    </rPh>
    <rPh sb="239" eb="240">
      <t>オコナ</t>
    </rPh>
    <rPh sb="246" eb="248">
      <t>リケイ</t>
    </rPh>
    <rPh sb="249" eb="250">
      <t>タイ</t>
    </rPh>
    <rPh sb="262" eb="264">
      <t>カイショウ</t>
    </rPh>
    <rPh sb="265" eb="266">
      <t>ム</t>
    </rPh>
    <rPh sb="268" eb="270">
      <t>トリクミ</t>
    </rPh>
    <rPh sb="271" eb="273">
      <t>ジッシ</t>
    </rPh>
    <phoneticPr fontId="5"/>
  </si>
  <si>
    <t>　男女共同参画局における「女性の参画拡大に向けた取組に必要な経費」については、男女共同参画社会基本法に基づき、様々な分野における女性の政策・方針決定過程への参画状況や地方公共団体における男女共同参画の推進状況等の調査や、様々な分野で活躍を目指す女性に対する支援情報の提供等を行うものである。
　これに対して、本事業は、科学技術・イノベーション基本計画等に基づき、研究の多様性や研究力の強化に向け、女性研究者の参画を促進するために、裾野である将来の科学技術の担い手を増やしていくために何が必要であるかを分析するための調査及び、女子の主体的な理系への進路選択を後押しするための全国規模の情報発信等を行うものである。</t>
    <rPh sb="1" eb="3">
      <t>ダンジョ</t>
    </rPh>
    <rPh sb="3" eb="5">
      <t>キョウドウ</t>
    </rPh>
    <rPh sb="5" eb="7">
      <t>サンカク</t>
    </rPh>
    <rPh sb="7" eb="8">
      <t>キョク</t>
    </rPh>
    <rPh sb="13" eb="15">
      <t>ジョセイ</t>
    </rPh>
    <rPh sb="16" eb="18">
      <t>サンカク</t>
    </rPh>
    <rPh sb="18" eb="20">
      <t>カクダイ</t>
    </rPh>
    <rPh sb="21" eb="22">
      <t>ム</t>
    </rPh>
    <rPh sb="24" eb="26">
      <t>トリクミ</t>
    </rPh>
    <rPh sb="27" eb="29">
      <t>ヒツヨウ</t>
    </rPh>
    <rPh sb="30" eb="32">
      <t>ケイヒ</t>
    </rPh>
    <rPh sb="39" eb="41">
      <t>ダンジョ</t>
    </rPh>
    <rPh sb="41" eb="43">
      <t>キョウドウ</t>
    </rPh>
    <rPh sb="43" eb="45">
      <t>サンカク</t>
    </rPh>
    <rPh sb="45" eb="47">
      <t>シャカイ</t>
    </rPh>
    <rPh sb="47" eb="50">
      <t>キホンホウ</t>
    </rPh>
    <rPh sb="51" eb="52">
      <t>モト</t>
    </rPh>
    <rPh sb="55" eb="57">
      <t>サマザマ</t>
    </rPh>
    <rPh sb="58" eb="60">
      <t>ブンヤ</t>
    </rPh>
    <rPh sb="64" eb="66">
      <t>ジョセイ</t>
    </rPh>
    <rPh sb="67" eb="69">
      <t>セイサク</t>
    </rPh>
    <rPh sb="70" eb="72">
      <t>ホウシン</t>
    </rPh>
    <rPh sb="72" eb="74">
      <t>ケッテイ</t>
    </rPh>
    <rPh sb="74" eb="76">
      <t>カテイ</t>
    </rPh>
    <rPh sb="78" eb="80">
      <t>サンカク</t>
    </rPh>
    <rPh sb="80" eb="82">
      <t>ジョウキョウ</t>
    </rPh>
    <rPh sb="83" eb="85">
      <t>チホウ</t>
    </rPh>
    <rPh sb="85" eb="87">
      <t>コウキョウ</t>
    </rPh>
    <rPh sb="87" eb="89">
      <t>ダンタイ</t>
    </rPh>
    <rPh sb="93" eb="95">
      <t>ダンジョ</t>
    </rPh>
    <rPh sb="95" eb="97">
      <t>キョウドウ</t>
    </rPh>
    <rPh sb="97" eb="99">
      <t>サンカク</t>
    </rPh>
    <rPh sb="100" eb="102">
      <t>スイシン</t>
    </rPh>
    <rPh sb="102" eb="104">
      <t>ジョウキョウ</t>
    </rPh>
    <rPh sb="104" eb="105">
      <t>ナド</t>
    </rPh>
    <rPh sb="106" eb="108">
      <t>チョウサ</t>
    </rPh>
    <rPh sb="110" eb="112">
      <t>サマザマ</t>
    </rPh>
    <rPh sb="113" eb="115">
      <t>ブンヤ</t>
    </rPh>
    <rPh sb="116" eb="118">
      <t>カツヤク</t>
    </rPh>
    <rPh sb="119" eb="121">
      <t>メザ</t>
    </rPh>
    <rPh sb="122" eb="124">
      <t>ジョセイ</t>
    </rPh>
    <rPh sb="125" eb="126">
      <t>タイ</t>
    </rPh>
    <rPh sb="128" eb="130">
      <t>シエン</t>
    </rPh>
    <rPh sb="130" eb="132">
      <t>ジョウホウ</t>
    </rPh>
    <rPh sb="133" eb="135">
      <t>テイキョウ</t>
    </rPh>
    <rPh sb="135" eb="136">
      <t>ナド</t>
    </rPh>
    <rPh sb="137" eb="138">
      <t>オコナ</t>
    </rPh>
    <rPh sb="150" eb="151">
      <t>タイ</t>
    </rPh>
    <rPh sb="154" eb="155">
      <t>ホン</t>
    </rPh>
    <rPh sb="155" eb="157">
      <t>ジギョウ</t>
    </rPh>
    <rPh sb="159" eb="161">
      <t>カガク</t>
    </rPh>
    <rPh sb="161" eb="163">
      <t>ギジュツ</t>
    </rPh>
    <rPh sb="171" eb="173">
      <t>キホン</t>
    </rPh>
    <rPh sb="173" eb="175">
      <t>ケイカク</t>
    </rPh>
    <rPh sb="175" eb="176">
      <t>ナド</t>
    </rPh>
    <rPh sb="177" eb="178">
      <t>モト</t>
    </rPh>
    <rPh sb="192" eb="194">
      <t>キョウカ</t>
    </rPh>
    <rPh sb="195" eb="196">
      <t>ム</t>
    </rPh>
    <rPh sb="198" eb="200">
      <t>ジョセイ</t>
    </rPh>
    <rPh sb="204" eb="206">
      <t>サンカク</t>
    </rPh>
    <rPh sb="207" eb="209">
      <t>ソクシン</t>
    </rPh>
    <rPh sb="215" eb="217">
      <t>スソノ</t>
    </rPh>
    <rPh sb="220" eb="222">
      <t>ショウライ</t>
    </rPh>
    <rPh sb="223" eb="225">
      <t>カガク</t>
    </rPh>
    <rPh sb="225" eb="227">
      <t>ギジュツ</t>
    </rPh>
    <rPh sb="228" eb="229">
      <t>ニナ</t>
    </rPh>
    <rPh sb="230" eb="231">
      <t>テ</t>
    </rPh>
    <rPh sb="232" eb="233">
      <t>フ</t>
    </rPh>
    <rPh sb="241" eb="242">
      <t>ナニ</t>
    </rPh>
    <rPh sb="243" eb="245">
      <t>ヒツヨウ</t>
    </rPh>
    <rPh sb="250" eb="252">
      <t>ブンセキ</t>
    </rPh>
    <rPh sb="257" eb="259">
      <t>チョウサ</t>
    </rPh>
    <rPh sb="259" eb="260">
      <t>オヨ</t>
    </rPh>
    <rPh sb="262" eb="264">
      <t>ジョシ</t>
    </rPh>
    <rPh sb="265" eb="267">
      <t>シュタイ</t>
    </rPh>
    <rPh sb="267" eb="268">
      <t>テキ</t>
    </rPh>
    <rPh sb="269" eb="271">
      <t>リケイ</t>
    </rPh>
    <rPh sb="273" eb="275">
      <t>シンロ</t>
    </rPh>
    <rPh sb="275" eb="277">
      <t>センタク</t>
    </rPh>
    <rPh sb="278" eb="280">
      <t>アトオ</t>
    </rPh>
    <rPh sb="286" eb="288">
      <t>ゼンコク</t>
    </rPh>
    <rPh sb="288" eb="290">
      <t>キボ</t>
    </rPh>
    <rPh sb="291" eb="293">
      <t>ジョウホウ</t>
    </rPh>
    <rPh sb="293" eb="295">
      <t>ハッシン</t>
    </rPh>
    <rPh sb="295" eb="296">
      <t>ナド</t>
    </rPh>
    <rPh sb="297" eb="298">
      <t>オコナ</t>
    </rPh>
    <phoneticPr fontId="5"/>
  </si>
  <si>
    <t>第６期科学技術・イノベーション基本計画（令和３年３月26日閣議決定）
統合イノベーション戦略2022（令和４年６月３日閣議決定）
Society5.0の実現に向けた教育・人材育成に関する政策パッケージ（令和４年６月２日総合科学技術・イノベーション会議決定）
我が国の未来をけん引する大学等と社会の在り方について（第一次提言）（令和４年５月10日教育未来創造会議決定）</t>
    <rPh sb="0" eb="1">
      <t>ダイ</t>
    </rPh>
    <rPh sb="2" eb="3">
      <t>キ</t>
    </rPh>
    <rPh sb="3" eb="5">
      <t>カガク</t>
    </rPh>
    <rPh sb="5" eb="7">
      <t>ギジュツ</t>
    </rPh>
    <rPh sb="15" eb="17">
      <t>キホン</t>
    </rPh>
    <rPh sb="17" eb="19">
      <t>ケイカク</t>
    </rPh>
    <rPh sb="20" eb="22">
      <t>レイワ</t>
    </rPh>
    <rPh sb="23" eb="24">
      <t>ネン</t>
    </rPh>
    <rPh sb="25" eb="26">
      <t>ガツ</t>
    </rPh>
    <rPh sb="28" eb="29">
      <t>ヒ</t>
    </rPh>
    <rPh sb="29" eb="31">
      <t>カクギ</t>
    </rPh>
    <rPh sb="31" eb="33">
      <t>ケッテイ</t>
    </rPh>
    <rPh sb="35" eb="37">
      <t>トウゴウ</t>
    </rPh>
    <rPh sb="44" eb="46">
      <t>センリャク</t>
    </rPh>
    <rPh sb="51" eb="53">
      <t>レイワ</t>
    </rPh>
    <rPh sb="54" eb="55">
      <t>ネン</t>
    </rPh>
    <rPh sb="56" eb="57">
      <t>ガツ</t>
    </rPh>
    <rPh sb="58" eb="59">
      <t>ヒ</t>
    </rPh>
    <rPh sb="59" eb="61">
      <t>カクギ</t>
    </rPh>
    <rPh sb="61" eb="63">
      <t>ケッテイ</t>
    </rPh>
    <rPh sb="76" eb="78">
      <t>ジツゲン</t>
    </rPh>
    <rPh sb="79" eb="80">
      <t>ム</t>
    </rPh>
    <rPh sb="82" eb="84">
      <t>キョウイク</t>
    </rPh>
    <rPh sb="85" eb="87">
      <t>ジンザイ</t>
    </rPh>
    <rPh sb="87" eb="89">
      <t>イクセイ</t>
    </rPh>
    <rPh sb="90" eb="91">
      <t>カン</t>
    </rPh>
    <rPh sb="93" eb="95">
      <t>セイサク</t>
    </rPh>
    <rPh sb="101" eb="103">
      <t>レイワ</t>
    </rPh>
    <rPh sb="104" eb="105">
      <t>ネン</t>
    </rPh>
    <rPh sb="106" eb="107">
      <t>ガツ</t>
    </rPh>
    <rPh sb="108" eb="109">
      <t>ヒ</t>
    </rPh>
    <rPh sb="109" eb="111">
      <t>ソウゴウ</t>
    </rPh>
    <rPh sb="111" eb="113">
      <t>カガク</t>
    </rPh>
    <rPh sb="113" eb="115">
      <t>ギジュツ</t>
    </rPh>
    <rPh sb="123" eb="125">
      <t>カイギ</t>
    </rPh>
    <rPh sb="125" eb="127">
      <t>ケッテイ</t>
    </rPh>
    <rPh sb="129" eb="130">
      <t>ワ</t>
    </rPh>
    <rPh sb="131" eb="132">
      <t>クニ</t>
    </rPh>
    <rPh sb="133" eb="135">
      <t>ミライ</t>
    </rPh>
    <rPh sb="138" eb="139">
      <t>イン</t>
    </rPh>
    <rPh sb="141" eb="143">
      <t>ダイガク</t>
    </rPh>
    <rPh sb="143" eb="144">
      <t>ナド</t>
    </rPh>
    <rPh sb="145" eb="147">
      <t>シャカイ</t>
    </rPh>
    <rPh sb="148" eb="149">
      <t>ア</t>
    </rPh>
    <rPh sb="150" eb="151">
      <t>カタ</t>
    </rPh>
    <rPh sb="156" eb="157">
      <t>ダイ</t>
    </rPh>
    <rPh sb="157" eb="159">
      <t>イチジ</t>
    </rPh>
    <rPh sb="159" eb="161">
      <t>テイゲン</t>
    </rPh>
    <rPh sb="163" eb="165">
      <t>レイワ</t>
    </rPh>
    <rPh sb="166" eb="167">
      <t>ネン</t>
    </rPh>
    <rPh sb="168" eb="169">
      <t>ガツ</t>
    </rPh>
    <rPh sb="171" eb="172">
      <t>ヒ</t>
    </rPh>
    <rPh sb="172" eb="174">
      <t>キョウイク</t>
    </rPh>
    <rPh sb="174" eb="176">
      <t>ミライ</t>
    </rPh>
    <rPh sb="176" eb="178">
      <t>ソウゾウ</t>
    </rPh>
    <rPh sb="178" eb="180">
      <t>カイギ</t>
    </rPh>
    <rPh sb="180" eb="182">
      <t>ケッテイ</t>
    </rPh>
    <phoneticPr fontId="5"/>
  </si>
  <si>
    <t>内閣府設置法（平11法89）第４条、第40条の４</t>
    <rPh sb="0" eb="2">
      <t>ナイカク</t>
    </rPh>
    <rPh sb="2" eb="3">
      <t>フ</t>
    </rPh>
    <rPh sb="3" eb="6">
      <t>セッチホウ</t>
    </rPh>
    <rPh sb="7" eb="8">
      <t>ヒラ</t>
    </rPh>
    <rPh sb="10" eb="11">
      <t>ポウ</t>
    </rPh>
    <rPh sb="14" eb="15">
      <t>ダイ</t>
    </rPh>
    <rPh sb="16" eb="17">
      <t>ジョウ</t>
    </rPh>
    <rPh sb="18" eb="19">
      <t>ダイ</t>
    </rPh>
    <rPh sb="21" eb="22">
      <t>ジョウ</t>
    </rPh>
    <phoneticPr fontId="5"/>
  </si>
  <si>
    <t>諸謝金</t>
    <rPh sb="0" eb="3">
      <t>ショシャキン</t>
    </rPh>
    <phoneticPr fontId="5"/>
  </si>
  <si>
    <t>職員旅費</t>
    <rPh sb="0" eb="2">
      <t>ショクイン</t>
    </rPh>
    <rPh sb="2" eb="4">
      <t>リョヒ</t>
    </rPh>
    <phoneticPr fontId="5"/>
  </si>
  <si>
    <t>委員等旅費</t>
    <rPh sb="0" eb="2">
      <t>イイン</t>
    </rPh>
    <rPh sb="2" eb="3">
      <t>トウ</t>
    </rPh>
    <rPh sb="3" eb="5">
      <t>リョヒ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</si>
</sst>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5">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0" fillId="5" borderId="115"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4"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8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8"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178" fontId="22" fillId="0" borderId="133"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12" xfId="0" applyFont="1" applyFill="1" applyBorder="1" applyAlignment="1">
      <alignment horizontal="center" vertical="center" wrapText="1"/>
    </xf>
    <xf numFmtId="0" fontId="13" fillId="6" borderId="115"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7" xfId="0" applyFont="1" applyFill="1" applyBorder="1" applyAlignment="1">
      <alignment vertical="center" wrapText="1"/>
    </xf>
    <xf numFmtId="0" fontId="0" fillId="5" borderId="100" xfId="0" applyFont="1" applyFill="1" applyBorder="1" applyAlignment="1">
      <alignment vertical="center" wrapText="1"/>
    </xf>
    <xf numFmtId="0" fontId="0" fillId="5" borderId="119"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1" xfId="0" applyFont="1" applyBorder="1" applyAlignment="1">
      <alignment horizontal="center" vertical="center"/>
    </xf>
    <xf numFmtId="0" fontId="0" fillId="0" borderId="98"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6" fontId="0" fillId="0" borderId="9" xfId="0" applyNumberFormat="1" applyFont="1" applyFill="1" applyBorder="1" applyAlignment="1" applyProtection="1">
      <alignment horizontal="center" vertical="center" shrinkToFit="1"/>
      <protection locked="0"/>
    </xf>
    <xf numFmtId="176" fontId="3" fillId="0" borderId="9"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3" fillId="6" borderId="115" xfId="0" applyFont="1" applyFill="1" applyBorder="1" applyAlignment="1">
      <alignment horizontal="center" vertical="center"/>
    </xf>
    <xf numFmtId="0" fontId="13" fillId="6" borderId="128"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9" xfId="0" applyFont="1" applyBorder="1" applyAlignment="1">
      <alignment horizontal="center" vertical="center"/>
    </xf>
    <xf numFmtId="0" fontId="0" fillId="2" borderId="9"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2"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49" fontId="0" fillId="0" borderId="116" xfId="0" applyNumberFormat="1" applyFont="1" applyFill="1" applyBorder="1" applyAlignment="1" applyProtection="1">
      <alignment horizontal="center" vertical="center" shrinkToFit="1"/>
      <protection locked="0"/>
    </xf>
    <xf numFmtId="0" fontId="13" fillId="2" borderId="112" xfId="0" applyFont="1" applyFill="1" applyBorder="1" applyAlignment="1">
      <alignment horizontal="center" vertical="center" wrapText="1"/>
    </xf>
    <xf numFmtId="0" fontId="13" fillId="2" borderId="115"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5" xfId="0" applyFont="1" applyFill="1" applyBorder="1" applyAlignment="1">
      <alignment horizontal="center" vertical="center"/>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15" xfId="0" applyFont="1" applyFill="1" applyBorder="1" applyAlignment="1">
      <alignment horizontal="center" vertical="center"/>
    </xf>
    <xf numFmtId="176" fontId="3" fillId="0" borderId="2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6" fontId="0" fillId="0" borderId="99" xfId="0" applyNumberFormat="1" applyFont="1" applyFill="1" applyBorder="1" applyAlignment="1" applyProtection="1">
      <alignment horizontal="center" vertical="center"/>
      <protection locked="0"/>
    </xf>
    <xf numFmtId="176" fontId="0" fillId="0" borderId="100" xfId="0" applyNumberFormat="1" applyFont="1" applyFill="1" applyBorder="1" applyAlignment="1" applyProtection="1">
      <alignment horizontal="center" vertical="center"/>
      <protection locked="0"/>
    </xf>
    <xf numFmtId="176" fontId="0" fillId="0" borderId="119"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3"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4"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6" fontId="0" fillId="0" borderId="17" xfId="0" applyNumberFormat="1" applyFont="1" applyFill="1" applyBorder="1" applyAlignment="1" applyProtection="1">
      <alignment horizontal="center" vertical="center"/>
      <protection locked="0"/>
    </xf>
    <xf numFmtId="176" fontId="0" fillId="0" borderId="18" xfId="0" applyNumberFormat="1" applyFont="1" applyFill="1" applyBorder="1" applyAlignment="1" applyProtection="1">
      <alignment horizontal="center" vertical="center"/>
      <protection locked="0"/>
    </xf>
    <xf numFmtId="176"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91" xfId="0" applyNumberFormat="1" applyFont="1" applyFill="1" applyBorder="1" applyAlignment="1" applyProtection="1">
      <alignment horizontal="center" vertical="center"/>
      <protection locked="0"/>
    </xf>
    <xf numFmtId="176"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49" fontId="20" fillId="0" borderId="133"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8"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4"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67236</xdr:colOff>
      <xdr:row>104</xdr:row>
      <xdr:rowOff>56029</xdr:rowOff>
    </xdr:from>
    <xdr:to>
      <xdr:col>31</xdr:col>
      <xdr:colOff>134472</xdr:colOff>
      <xdr:row>106</xdr:row>
      <xdr:rowOff>280147</xdr:rowOff>
    </xdr:to>
    <xdr:sp macro="" textlink="">
      <xdr:nvSpPr>
        <xdr:cNvPr id="4" name="正方形/長方形 3"/>
        <xdr:cNvSpPr/>
      </xdr:nvSpPr>
      <xdr:spPr>
        <a:xfrm>
          <a:off x="3294530" y="39724853"/>
          <a:ext cx="3092824" cy="91888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16</xdr:col>
      <xdr:colOff>134471</xdr:colOff>
      <xdr:row>104</xdr:row>
      <xdr:rowOff>112058</xdr:rowOff>
    </xdr:from>
    <xdr:to>
      <xdr:col>31</xdr:col>
      <xdr:colOff>100854</xdr:colOff>
      <xdr:row>106</xdr:row>
      <xdr:rowOff>246531</xdr:rowOff>
    </xdr:to>
    <xdr:sp macro="" textlink="">
      <xdr:nvSpPr>
        <xdr:cNvPr id="5" name="テキスト ボックス 4"/>
        <xdr:cNvSpPr txBox="1"/>
      </xdr:nvSpPr>
      <xdr:spPr>
        <a:xfrm>
          <a:off x="3361765" y="39780882"/>
          <a:ext cx="2991971" cy="829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内閣府</a:t>
          </a:r>
          <a:endParaRPr kumimoji="1" lang="en-US" altLang="ja-JP" sz="1200"/>
        </a:p>
        <a:p>
          <a:pPr algn="ctr"/>
          <a:r>
            <a:rPr kumimoji="1" lang="ja-JP" altLang="en-US" sz="1200"/>
            <a:t>（科学技術・イノベーション推進事務局）</a:t>
          </a:r>
          <a:endParaRPr kumimoji="1" lang="en-US" altLang="ja-JP" sz="1200"/>
        </a:p>
        <a:p>
          <a:pPr algn="ctr"/>
          <a:r>
            <a:rPr kumimoji="1" lang="en-US" altLang="ja-JP" sz="1200"/>
            <a:t>【</a:t>
          </a:r>
          <a:r>
            <a:rPr kumimoji="1" lang="ja-JP" altLang="en-US" sz="1200"/>
            <a:t>１００百万円</a:t>
          </a:r>
          <a:r>
            <a:rPr kumimoji="1" lang="en-US" altLang="ja-JP" sz="1200"/>
            <a:t>】</a:t>
          </a:r>
          <a:endParaRPr kumimoji="1" lang="ja-JP" altLang="en-US" sz="1200"/>
        </a:p>
      </xdr:txBody>
    </xdr:sp>
    <xdr:clientData/>
  </xdr:twoCellAnchor>
  <xdr:twoCellAnchor>
    <xdr:from>
      <xdr:col>36</xdr:col>
      <xdr:colOff>134470</xdr:colOff>
      <xdr:row>105</xdr:row>
      <xdr:rowOff>33618</xdr:rowOff>
    </xdr:from>
    <xdr:to>
      <xdr:col>44</xdr:col>
      <xdr:colOff>168088</xdr:colOff>
      <xdr:row>106</xdr:row>
      <xdr:rowOff>224118</xdr:rowOff>
    </xdr:to>
    <xdr:sp macro="" textlink="">
      <xdr:nvSpPr>
        <xdr:cNvPr id="6" name="正方形/長方形 5"/>
        <xdr:cNvSpPr/>
      </xdr:nvSpPr>
      <xdr:spPr>
        <a:xfrm>
          <a:off x="7395882" y="88548883"/>
          <a:ext cx="1647265" cy="53788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123265</xdr:colOff>
      <xdr:row>105</xdr:row>
      <xdr:rowOff>67236</xdr:rowOff>
    </xdr:from>
    <xdr:to>
      <xdr:col>45</xdr:col>
      <xdr:colOff>33618</xdr:colOff>
      <xdr:row>106</xdr:row>
      <xdr:rowOff>257736</xdr:rowOff>
    </xdr:to>
    <xdr:sp macro="" textlink="">
      <xdr:nvSpPr>
        <xdr:cNvPr id="7" name="テキスト ボックス 6"/>
        <xdr:cNvSpPr txBox="1"/>
      </xdr:nvSpPr>
      <xdr:spPr>
        <a:xfrm>
          <a:off x="7384677" y="88582501"/>
          <a:ext cx="1725706"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Ｃ．その他（職員等）</a:t>
          </a:r>
          <a:endParaRPr kumimoji="1" lang="en-US" altLang="ja-JP" sz="1200"/>
        </a:p>
        <a:p>
          <a:pPr algn="ctr"/>
          <a:r>
            <a:rPr kumimoji="1" lang="en-US" altLang="ja-JP" sz="1200"/>
            <a:t>【</a:t>
          </a:r>
          <a:r>
            <a:rPr kumimoji="1" lang="ja-JP" altLang="en-US" sz="1200"/>
            <a:t>０．５百万円</a:t>
          </a:r>
          <a:r>
            <a:rPr kumimoji="1" lang="en-US" altLang="ja-JP" sz="1200"/>
            <a:t>】</a:t>
          </a:r>
          <a:endParaRPr kumimoji="1" lang="ja-JP" altLang="en-US" sz="1200"/>
        </a:p>
      </xdr:txBody>
    </xdr:sp>
    <xdr:clientData/>
  </xdr:twoCellAnchor>
  <xdr:twoCellAnchor>
    <xdr:from>
      <xdr:col>31</xdr:col>
      <xdr:colOff>134471</xdr:colOff>
      <xdr:row>105</xdr:row>
      <xdr:rowOff>285751</xdr:rowOff>
    </xdr:from>
    <xdr:to>
      <xdr:col>36</xdr:col>
      <xdr:colOff>156882</xdr:colOff>
      <xdr:row>105</xdr:row>
      <xdr:rowOff>291353</xdr:rowOff>
    </xdr:to>
    <xdr:cxnSp macro="">
      <xdr:nvCxnSpPr>
        <xdr:cNvPr id="9" name="直線矢印コネクタ 8"/>
        <xdr:cNvCxnSpPr/>
      </xdr:nvCxnSpPr>
      <xdr:spPr>
        <a:xfrm>
          <a:off x="6387353" y="88801016"/>
          <a:ext cx="1030941" cy="56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179294</xdr:colOff>
      <xdr:row>109</xdr:row>
      <xdr:rowOff>168088</xdr:rowOff>
    </xdr:from>
    <xdr:to>
      <xdr:col>23</xdr:col>
      <xdr:colOff>112058</xdr:colOff>
      <xdr:row>111</xdr:row>
      <xdr:rowOff>145676</xdr:rowOff>
    </xdr:to>
    <xdr:sp macro="" textlink="">
      <xdr:nvSpPr>
        <xdr:cNvPr id="14" name="正方形/長方形 13"/>
        <xdr:cNvSpPr/>
      </xdr:nvSpPr>
      <xdr:spPr>
        <a:xfrm>
          <a:off x="2801470" y="90072882"/>
          <a:ext cx="1949823" cy="6723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37</xdr:col>
      <xdr:colOff>78441</xdr:colOff>
      <xdr:row>106</xdr:row>
      <xdr:rowOff>324971</xdr:rowOff>
    </xdr:from>
    <xdr:to>
      <xdr:col>45</xdr:col>
      <xdr:colOff>100854</xdr:colOff>
      <xdr:row>108</xdr:row>
      <xdr:rowOff>168088</xdr:rowOff>
    </xdr:to>
    <xdr:sp macro="" textlink="">
      <xdr:nvSpPr>
        <xdr:cNvPr id="16" name="テキスト ボックス 15"/>
        <xdr:cNvSpPr txBox="1"/>
      </xdr:nvSpPr>
      <xdr:spPr>
        <a:xfrm>
          <a:off x="7541559" y="89187618"/>
          <a:ext cx="1636060"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職員等の出張旅費、有識者への諸謝金等</a:t>
          </a:r>
        </a:p>
      </xdr:txBody>
    </xdr:sp>
    <xdr:clientData/>
  </xdr:twoCellAnchor>
  <xdr:twoCellAnchor>
    <xdr:from>
      <xdr:col>37</xdr:col>
      <xdr:colOff>22411</xdr:colOff>
      <xdr:row>106</xdr:row>
      <xdr:rowOff>291353</xdr:rowOff>
    </xdr:from>
    <xdr:to>
      <xdr:col>44</xdr:col>
      <xdr:colOff>156882</xdr:colOff>
      <xdr:row>108</xdr:row>
      <xdr:rowOff>78441</xdr:rowOff>
    </xdr:to>
    <xdr:sp macro="" textlink="">
      <xdr:nvSpPr>
        <xdr:cNvPr id="17" name="大かっこ 16"/>
        <xdr:cNvSpPr/>
      </xdr:nvSpPr>
      <xdr:spPr>
        <a:xfrm>
          <a:off x="7485529" y="89154000"/>
          <a:ext cx="1546412" cy="481853"/>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89648</xdr:colOff>
      <xdr:row>109</xdr:row>
      <xdr:rowOff>246528</xdr:rowOff>
    </xdr:from>
    <xdr:to>
      <xdr:col>23</xdr:col>
      <xdr:colOff>1</xdr:colOff>
      <xdr:row>111</xdr:row>
      <xdr:rowOff>89645</xdr:rowOff>
    </xdr:to>
    <xdr:sp macro="" textlink="">
      <xdr:nvSpPr>
        <xdr:cNvPr id="18" name="テキスト ボックス 17"/>
        <xdr:cNvSpPr txBox="1"/>
      </xdr:nvSpPr>
      <xdr:spPr>
        <a:xfrm>
          <a:off x="2913530" y="90151322"/>
          <a:ext cx="1725706"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Ａ．民間企業等</a:t>
          </a:r>
          <a:endParaRPr kumimoji="1" lang="en-US" altLang="ja-JP" sz="1200"/>
        </a:p>
        <a:p>
          <a:pPr algn="ctr"/>
          <a:r>
            <a:rPr kumimoji="1" lang="en-US" altLang="ja-JP" sz="1200"/>
            <a:t>【</a:t>
          </a:r>
          <a:r>
            <a:rPr kumimoji="1" lang="ja-JP" altLang="en-US" sz="1200"/>
            <a:t>５０百万円</a:t>
          </a:r>
          <a:r>
            <a:rPr kumimoji="1" lang="en-US" altLang="ja-JP" sz="1200"/>
            <a:t>】</a:t>
          </a:r>
          <a:endParaRPr kumimoji="1" lang="ja-JP" altLang="en-US" sz="1200"/>
        </a:p>
      </xdr:txBody>
    </xdr:sp>
    <xdr:clientData/>
  </xdr:twoCellAnchor>
  <xdr:twoCellAnchor>
    <xdr:from>
      <xdr:col>14</xdr:col>
      <xdr:colOff>0</xdr:colOff>
      <xdr:row>108</xdr:row>
      <xdr:rowOff>268942</xdr:rowOff>
    </xdr:from>
    <xdr:to>
      <xdr:col>24</xdr:col>
      <xdr:colOff>123265</xdr:colOff>
      <xdr:row>109</xdr:row>
      <xdr:rowOff>224118</xdr:rowOff>
    </xdr:to>
    <xdr:sp macro="" textlink="">
      <xdr:nvSpPr>
        <xdr:cNvPr id="19" name="テキスト ボックス 18"/>
        <xdr:cNvSpPr txBox="1"/>
      </xdr:nvSpPr>
      <xdr:spPr>
        <a:xfrm>
          <a:off x="2823882" y="89826354"/>
          <a:ext cx="2140324" cy="302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一般競争入札（総合評価）等</a:t>
          </a:r>
          <a:r>
            <a:rPr kumimoji="1" lang="en-US" altLang="ja-JP" sz="1100"/>
            <a:t>】</a:t>
          </a:r>
          <a:endParaRPr kumimoji="1" lang="ja-JP" altLang="en-US" sz="1100"/>
        </a:p>
      </xdr:txBody>
    </xdr:sp>
    <xdr:clientData/>
  </xdr:twoCellAnchor>
  <xdr:twoCellAnchor>
    <xdr:from>
      <xdr:col>25</xdr:col>
      <xdr:colOff>190500</xdr:colOff>
      <xdr:row>109</xdr:row>
      <xdr:rowOff>168089</xdr:rowOff>
    </xdr:from>
    <xdr:to>
      <xdr:col>35</xdr:col>
      <xdr:colOff>123264</xdr:colOff>
      <xdr:row>111</xdr:row>
      <xdr:rowOff>145677</xdr:rowOff>
    </xdr:to>
    <xdr:sp macro="" textlink="">
      <xdr:nvSpPr>
        <xdr:cNvPr id="22" name="正方形/長方形 21"/>
        <xdr:cNvSpPr/>
      </xdr:nvSpPr>
      <xdr:spPr>
        <a:xfrm>
          <a:off x="5233147" y="90072883"/>
          <a:ext cx="1949823" cy="67235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100854</xdr:colOff>
      <xdr:row>109</xdr:row>
      <xdr:rowOff>246529</xdr:rowOff>
    </xdr:from>
    <xdr:to>
      <xdr:col>35</xdr:col>
      <xdr:colOff>11207</xdr:colOff>
      <xdr:row>111</xdr:row>
      <xdr:rowOff>89646</xdr:rowOff>
    </xdr:to>
    <xdr:sp macro="" textlink="">
      <xdr:nvSpPr>
        <xdr:cNvPr id="23" name="テキスト ボックス 22"/>
        <xdr:cNvSpPr txBox="1"/>
      </xdr:nvSpPr>
      <xdr:spPr>
        <a:xfrm>
          <a:off x="5345207" y="90151323"/>
          <a:ext cx="1725706"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t>Ａ．民間企業等</a:t>
          </a:r>
          <a:endParaRPr kumimoji="1" lang="en-US" altLang="ja-JP" sz="1200"/>
        </a:p>
        <a:p>
          <a:pPr algn="ctr"/>
          <a:r>
            <a:rPr kumimoji="1" lang="en-US" altLang="ja-JP" sz="1200"/>
            <a:t>【</a:t>
          </a:r>
          <a:r>
            <a:rPr kumimoji="1" lang="ja-JP" altLang="en-US" sz="1200"/>
            <a:t>４９．５百万円</a:t>
          </a:r>
          <a:r>
            <a:rPr kumimoji="1" lang="en-US" altLang="ja-JP" sz="1200"/>
            <a:t>】</a:t>
          </a:r>
          <a:endParaRPr kumimoji="1" lang="ja-JP" altLang="en-US" sz="1200"/>
        </a:p>
      </xdr:txBody>
    </xdr:sp>
    <xdr:clientData/>
  </xdr:twoCellAnchor>
  <xdr:twoCellAnchor>
    <xdr:from>
      <xdr:col>26</xdr:col>
      <xdr:colOff>56030</xdr:colOff>
      <xdr:row>108</xdr:row>
      <xdr:rowOff>257735</xdr:rowOff>
    </xdr:from>
    <xdr:to>
      <xdr:col>36</xdr:col>
      <xdr:colOff>179295</xdr:colOff>
      <xdr:row>109</xdr:row>
      <xdr:rowOff>212911</xdr:rowOff>
    </xdr:to>
    <xdr:sp macro="" textlink="">
      <xdr:nvSpPr>
        <xdr:cNvPr id="25" name="テキスト ボックス 24"/>
        <xdr:cNvSpPr txBox="1"/>
      </xdr:nvSpPr>
      <xdr:spPr>
        <a:xfrm>
          <a:off x="5300383" y="89815147"/>
          <a:ext cx="2140324" cy="302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一般競争入札（総合評価）等</a:t>
          </a:r>
          <a:r>
            <a:rPr kumimoji="1" lang="en-US" altLang="ja-JP" sz="1100"/>
            <a:t>】</a:t>
          </a:r>
          <a:endParaRPr kumimoji="1" lang="ja-JP" altLang="en-US" sz="1100"/>
        </a:p>
      </xdr:txBody>
    </xdr:sp>
    <xdr:clientData/>
  </xdr:twoCellAnchor>
  <xdr:twoCellAnchor>
    <xdr:from>
      <xdr:col>19</xdr:col>
      <xdr:colOff>100853</xdr:colOff>
      <xdr:row>106</xdr:row>
      <xdr:rowOff>291354</xdr:rowOff>
    </xdr:from>
    <xdr:to>
      <xdr:col>19</xdr:col>
      <xdr:colOff>100853</xdr:colOff>
      <xdr:row>108</xdr:row>
      <xdr:rowOff>246529</xdr:rowOff>
    </xdr:to>
    <xdr:cxnSp macro="">
      <xdr:nvCxnSpPr>
        <xdr:cNvPr id="26" name="直線矢印コネクタ 25"/>
        <xdr:cNvCxnSpPr/>
      </xdr:nvCxnSpPr>
      <xdr:spPr>
        <a:xfrm>
          <a:off x="3933265" y="89154001"/>
          <a:ext cx="0" cy="6499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33617</xdr:colOff>
      <xdr:row>106</xdr:row>
      <xdr:rowOff>268941</xdr:rowOff>
    </xdr:from>
    <xdr:to>
      <xdr:col>29</xdr:col>
      <xdr:colOff>33617</xdr:colOff>
      <xdr:row>108</xdr:row>
      <xdr:rowOff>224116</xdr:rowOff>
    </xdr:to>
    <xdr:cxnSp macro="">
      <xdr:nvCxnSpPr>
        <xdr:cNvPr id="32" name="直線矢印コネクタ 31"/>
        <xdr:cNvCxnSpPr/>
      </xdr:nvCxnSpPr>
      <xdr:spPr>
        <a:xfrm>
          <a:off x="5883088" y="89131588"/>
          <a:ext cx="0" cy="64994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56030</xdr:colOff>
      <xdr:row>111</xdr:row>
      <xdr:rowOff>246530</xdr:rowOff>
    </xdr:from>
    <xdr:to>
      <xdr:col>23</xdr:col>
      <xdr:colOff>78443</xdr:colOff>
      <xdr:row>113</xdr:row>
      <xdr:rowOff>89647</xdr:rowOff>
    </xdr:to>
    <xdr:sp macro="" textlink="">
      <xdr:nvSpPr>
        <xdr:cNvPr id="34" name="テキスト ボックス 33"/>
        <xdr:cNvSpPr txBox="1"/>
      </xdr:nvSpPr>
      <xdr:spPr>
        <a:xfrm>
          <a:off x="3081618" y="90846089"/>
          <a:ext cx="1636060" cy="53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女子が理系を選択しない要因調査</a:t>
          </a:r>
        </a:p>
      </xdr:txBody>
    </xdr:sp>
    <xdr:clientData/>
  </xdr:twoCellAnchor>
  <xdr:twoCellAnchor>
    <xdr:from>
      <xdr:col>26</xdr:col>
      <xdr:colOff>78440</xdr:colOff>
      <xdr:row>111</xdr:row>
      <xdr:rowOff>190499</xdr:rowOff>
    </xdr:from>
    <xdr:to>
      <xdr:col>35</xdr:col>
      <xdr:colOff>22411</xdr:colOff>
      <xdr:row>113</xdr:row>
      <xdr:rowOff>123264</xdr:rowOff>
    </xdr:to>
    <xdr:sp macro="" textlink="">
      <xdr:nvSpPr>
        <xdr:cNvPr id="35" name="テキスト ボックス 34"/>
        <xdr:cNvSpPr txBox="1"/>
      </xdr:nvSpPr>
      <xdr:spPr>
        <a:xfrm>
          <a:off x="5322793" y="90790058"/>
          <a:ext cx="1759324" cy="627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t>女子の理系進路選択を促進するバイスア排除及び社会的機運の醸成</a:t>
          </a:r>
        </a:p>
      </xdr:txBody>
    </xdr:sp>
    <xdr:clientData/>
  </xdr:twoCellAnchor>
  <xdr:twoCellAnchor>
    <xdr:from>
      <xdr:col>15</xdr:col>
      <xdr:colOff>44824</xdr:colOff>
      <xdr:row>111</xdr:row>
      <xdr:rowOff>224118</xdr:rowOff>
    </xdr:from>
    <xdr:to>
      <xdr:col>22</xdr:col>
      <xdr:colOff>179295</xdr:colOff>
      <xdr:row>113</xdr:row>
      <xdr:rowOff>11206</xdr:rowOff>
    </xdr:to>
    <xdr:sp macro="" textlink="">
      <xdr:nvSpPr>
        <xdr:cNvPr id="36" name="大かっこ 35"/>
        <xdr:cNvSpPr/>
      </xdr:nvSpPr>
      <xdr:spPr>
        <a:xfrm>
          <a:off x="3070412" y="90823677"/>
          <a:ext cx="1546412" cy="481853"/>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11205</xdr:colOff>
      <xdr:row>111</xdr:row>
      <xdr:rowOff>212911</xdr:rowOff>
    </xdr:from>
    <xdr:to>
      <xdr:col>34</xdr:col>
      <xdr:colOff>201705</xdr:colOff>
      <xdr:row>113</xdr:row>
      <xdr:rowOff>100852</xdr:rowOff>
    </xdr:to>
    <xdr:sp macro="" textlink="">
      <xdr:nvSpPr>
        <xdr:cNvPr id="37" name="大かっこ 36"/>
        <xdr:cNvSpPr/>
      </xdr:nvSpPr>
      <xdr:spPr>
        <a:xfrm>
          <a:off x="5255558" y="90812470"/>
          <a:ext cx="1804147" cy="582706"/>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179294</xdr:colOff>
      <xdr:row>32</xdr:row>
      <xdr:rowOff>22412</xdr:rowOff>
    </xdr:from>
    <xdr:to>
      <xdr:col>49</xdr:col>
      <xdr:colOff>257736</xdr:colOff>
      <xdr:row>33</xdr:row>
      <xdr:rowOff>0</xdr:rowOff>
    </xdr:to>
    <xdr:sp macro="" textlink="">
      <xdr:nvSpPr>
        <xdr:cNvPr id="38" name="テキスト ボックス 37"/>
        <xdr:cNvSpPr txBox="1"/>
      </xdr:nvSpPr>
      <xdr:spPr>
        <a:xfrm>
          <a:off x="8852647" y="12897971"/>
          <a:ext cx="1288677" cy="268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対前年度以上</a:t>
          </a:r>
        </a:p>
      </xdr:txBody>
    </xdr:sp>
    <xdr:clientData/>
  </xdr:twoCellAnchor>
  <xdr:twoCellAnchor>
    <xdr:from>
      <xdr:col>43</xdr:col>
      <xdr:colOff>145676</xdr:colOff>
      <xdr:row>41</xdr:row>
      <xdr:rowOff>257735</xdr:rowOff>
    </xdr:from>
    <xdr:to>
      <xdr:col>49</xdr:col>
      <xdr:colOff>179294</xdr:colOff>
      <xdr:row>42</xdr:row>
      <xdr:rowOff>268941</xdr:rowOff>
    </xdr:to>
    <xdr:sp macro="" textlink="">
      <xdr:nvSpPr>
        <xdr:cNvPr id="39" name="テキスト ボックス 38"/>
        <xdr:cNvSpPr txBox="1"/>
      </xdr:nvSpPr>
      <xdr:spPr>
        <a:xfrm>
          <a:off x="8819029" y="15531353"/>
          <a:ext cx="1243853" cy="302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対前年度以上</a:t>
          </a:r>
        </a:p>
      </xdr:txBody>
    </xdr:sp>
    <xdr:clientData/>
  </xdr:twoCellAnchor>
  <xdr:twoCellAnchor>
    <xdr:from>
      <xdr:col>43</xdr:col>
      <xdr:colOff>100853</xdr:colOff>
      <xdr:row>37</xdr:row>
      <xdr:rowOff>22412</xdr:rowOff>
    </xdr:from>
    <xdr:to>
      <xdr:col>49</xdr:col>
      <xdr:colOff>179294</xdr:colOff>
      <xdr:row>38</xdr:row>
      <xdr:rowOff>1</xdr:rowOff>
    </xdr:to>
    <xdr:sp macro="" textlink="">
      <xdr:nvSpPr>
        <xdr:cNvPr id="40" name="テキスト ボックス 39"/>
        <xdr:cNvSpPr txBox="1"/>
      </xdr:nvSpPr>
      <xdr:spPr>
        <a:xfrm>
          <a:off x="8774206" y="14242677"/>
          <a:ext cx="1288676" cy="268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対前年度以上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1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4"/>
      <c r="AQ1" s="4"/>
      <c r="AR1" s="4"/>
      <c r="AS1" s="4"/>
      <c r="AT1" s="4"/>
      <c r="AU1" s="4"/>
      <c r="AV1" s="4"/>
      <c r="AW1" s="1"/>
    </row>
    <row r="2" spans="1:50" ht="21.75" customHeight="1" thickBot="1" x14ac:dyDescent="0.2">
      <c r="A2" s="36"/>
      <c r="B2" s="36"/>
      <c r="C2" s="36"/>
      <c r="D2" s="36"/>
      <c r="E2" s="36"/>
      <c r="F2" s="36"/>
      <c r="G2" s="36"/>
      <c r="H2" s="36"/>
      <c r="I2" s="36"/>
      <c r="J2" s="36"/>
      <c r="K2" s="36"/>
      <c r="L2" s="36"/>
      <c r="M2" s="36"/>
      <c r="N2" s="36"/>
      <c r="O2" s="36"/>
      <c r="P2" s="36"/>
      <c r="Q2" s="36"/>
      <c r="R2" s="36"/>
      <c r="S2" s="36"/>
      <c r="T2" s="36"/>
      <c r="U2" s="36"/>
      <c r="V2" s="36"/>
      <c r="W2" s="36"/>
      <c r="X2" s="44" t="s">
        <v>0</v>
      </c>
      <c r="Y2" s="36"/>
      <c r="Z2" s="31"/>
      <c r="AA2" s="31"/>
      <c r="AB2" s="31"/>
      <c r="AC2" s="31"/>
      <c r="AD2" s="529">
        <v>2022</v>
      </c>
      <c r="AE2" s="529"/>
      <c r="AF2" s="529"/>
      <c r="AG2" s="529"/>
      <c r="AH2" s="529"/>
      <c r="AI2" s="45" t="s">
        <v>228</v>
      </c>
      <c r="AJ2" s="529" t="s">
        <v>556</v>
      </c>
      <c r="AK2" s="529"/>
      <c r="AL2" s="529"/>
      <c r="AM2" s="529"/>
      <c r="AN2" s="45" t="s">
        <v>228</v>
      </c>
      <c r="AO2" s="529" t="s">
        <v>539</v>
      </c>
      <c r="AP2" s="529"/>
      <c r="AQ2" s="529"/>
      <c r="AR2" s="46" t="s">
        <v>228</v>
      </c>
      <c r="AS2" s="530">
        <v>19</v>
      </c>
      <c r="AT2" s="530"/>
      <c r="AU2" s="530"/>
      <c r="AV2" s="45" t="str">
        <f>IF(AW2="","","-")</f>
        <v/>
      </c>
      <c r="AW2" s="531"/>
      <c r="AX2" s="531"/>
    </row>
    <row r="3" spans="1:50" ht="21" customHeight="1" thickBot="1" x14ac:dyDescent="0.2">
      <c r="A3" s="532" t="s">
        <v>532</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14" t="s">
        <v>49</v>
      </c>
      <c r="AJ3" s="534" t="s">
        <v>573</v>
      </c>
      <c r="AK3" s="534"/>
      <c r="AL3" s="534"/>
      <c r="AM3" s="534"/>
      <c r="AN3" s="534"/>
      <c r="AO3" s="534"/>
      <c r="AP3" s="534"/>
      <c r="AQ3" s="534"/>
      <c r="AR3" s="534"/>
      <c r="AS3" s="534"/>
      <c r="AT3" s="534"/>
      <c r="AU3" s="534"/>
      <c r="AV3" s="534"/>
      <c r="AW3" s="534"/>
      <c r="AX3" s="15" t="s">
        <v>50</v>
      </c>
    </row>
    <row r="4" spans="1:50" ht="24.75" customHeight="1" x14ac:dyDescent="0.15">
      <c r="A4" s="504" t="s">
        <v>19</v>
      </c>
      <c r="B4" s="505"/>
      <c r="C4" s="505"/>
      <c r="D4" s="505"/>
      <c r="E4" s="505"/>
      <c r="F4" s="505"/>
      <c r="G4" s="506" t="s">
        <v>542</v>
      </c>
      <c r="H4" s="507"/>
      <c r="I4" s="507"/>
      <c r="J4" s="507"/>
      <c r="K4" s="507"/>
      <c r="L4" s="507"/>
      <c r="M4" s="507"/>
      <c r="N4" s="507"/>
      <c r="O4" s="507"/>
      <c r="P4" s="507"/>
      <c r="Q4" s="507"/>
      <c r="R4" s="507"/>
      <c r="S4" s="507"/>
      <c r="T4" s="507"/>
      <c r="U4" s="507"/>
      <c r="V4" s="507"/>
      <c r="W4" s="507"/>
      <c r="X4" s="507"/>
      <c r="Y4" s="508" t="s">
        <v>1</v>
      </c>
      <c r="Z4" s="509"/>
      <c r="AA4" s="509"/>
      <c r="AB4" s="509"/>
      <c r="AC4" s="509"/>
      <c r="AD4" s="510"/>
      <c r="AE4" s="511" t="s">
        <v>543</v>
      </c>
      <c r="AF4" s="512"/>
      <c r="AG4" s="512"/>
      <c r="AH4" s="512"/>
      <c r="AI4" s="512"/>
      <c r="AJ4" s="512"/>
      <c r="AK4" s="512"/>
      <c r="AL4" s="512"/>
      <c r="AM4" s="512"/>
      <c r="AN4" s="512"/>
      <c r="AO4" s="512"/>
      <c r="AP4" s="513"/>
      <c r="AQ4" s="514" t="s">
        <v>2</v>
      </c>
      <c r="AR4" s="509"/>
      <c r="AS4" s="509"/>
      <c r="AT4" s="509"/>
      <c r="AU4" s="509"/>
      <c r="AV4" s="509"/>
      <c r="AW4" s="509"/>
      <c r="AX4" s="515"/>
    </row>
    <row r="5" spans="1:50" ht="30" customHeight="1" x14ac:dyDescent="0.15">
      <c r="A5" s="516" t="s">
        <v>52</v>
      </c>
      <c r="B5" s="517"/>
      <c r="C5" s="517"/>
      <c r="D5" s="517"/>
      <c r="E5" s="517"/>
      <c r="F5" s="518"/>
      <c r="G5" s="519" t="s">
        <v>541</v>
      </c>
      <c r="H5" s="520"/>
      <c r="I5" s="520"/>
      <c r="J5" s="520"/>
      <c r="K5" s="520"/>
      <c r="L5" s="520"/>
      <c r="M5" s="521" t="s">
        <v>51</v>
      </c>
      <c r="N5" s="522"/>
      <c r="O5" s="522"/>
      <c r="P5" s="522"/>
      <c r="Q5" s="522"/>
      <c r="R5" s="523"/>
      <c r="S5" s="524" t="s">
        <v>332</v>
      </c>
      <c r="T5" s="520"/>
      <c r="U5" s="520"/>
      <c r="V5" s="520"/>
      <c r="W5" s="520"/>
      <c r="X5" s="525"/>
      <c r="Y5" s="526" t="s">
        <v>3</v>
      </c>
      <c r="Z5" s="527"/>
      <c r="AA5" s="527"/>
      <c r="AB5" s="527"/>
      <c r="AC5" s="527"/>
      <c r="AD5" s="528"/>
      <c r="AE5" s="549" t="s">
        <v>544</v>
      </c>
      <c r="AF5" s="549"/>
      <c r="AG5" s="549"/>
      <c r="AH5" s="549"/>
      <c r="AI5" s="549"/>
      <c r="AJ5" s="549"/>
      <c r="AK5" s="549"/>
      <c r="AL5" s="549"/>
      <c r="AM5" s="549"/>
      <c r="AN5" s="549"/>
      <c r="AO5" s="549"/>
      <c r="AP5" s="550"/>
      <c r="AQ5" s="551" t="s">
        <v>545</v>
      </c>
      <c r="AR5" s="552"/>
      <c r="AS5" s="552"/>
      <c r="AT5" s="552"/>
      <c r="AU5" s="552"/>
      <c r="AV5" s="552"/>
      <c r="AW5" s="552"/>
      <c r="AX5" s="553"/>
    </row>
    <row r="6" spans="1:50" ht="24" customHeight="1" x14ac:dyDescent="0.15">
      <c r="A6" s="554" t="s">
        <v>4</v>
      </c>
      <c r="B6" s="555"/>
      <c r="C6" s="555"/>
      <c r="D6" s="555"/>
      <c r="E6" s="555"/>
      <c r="F6" s="555"/>
      <c r="G6" s="556" t="str">
        <f>入力規則等!F39</f>
        <v>一般会計</v>
      </c>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8"/>
    </row>
    <row r="7" spans="1:50" ht="131.25" customHeight="1" x14ac:dyDescent="0.15">
      <c r="A7" s="535" t="s">
        <v>16</v>
      </c>
      <c r="B7" s="536"/>
      <c r="C7" s="536"/>
      <c r="D7" s="536"/>
      <c r="E7" s="536"/>
      <c r="F7" s="537"/>
      <c r="G7" s="559" t="s">
        <v>577</v>
      </c>
      <c r="H7" s="560"/>
      <c r="I7" s="560"/>
      <c r="J7" s="560"/>
      <c r="K7" s="560"/>
      <c r="L7" s="560"/>
      <c r="M7" s="560"/>
      <c r="N7" s="560"/>
      <c r="O7" s="560"/>
      <c r="P7" s="560"/>
      <c r="Q7" s="560"/>
      <c r="R7" s="560"/>
      <c r="S7" s="560"/>
      <c r="T7" s="560"/>
      <c r="U7" s="560"/>
      <c r="V7" s="560"/>
      <c r="W7" s="560"/>
      <c r="X7" s="561"/>
      <c r="Y7" s="562" t="s">
        <v>221</v>
      </c>
      <c r="Z7" s="563"/>
      <c r="AA7" s="563"/>
      <c r="AB7" s="563"/>
      <c r="AC7" s="563"/>
      <c r="AD7" s="564"/>
      <c r="AE7" s="489" t="s">
        <v>576</v>
      </c>
      <c r="AF7" s="490"/>
      <c r="AG7" s="490"/>
      <c r="AH7" s="490"/>
      <c r="AI7" s="490"/>
      <c r="AJ7" s="490"/>
      <c r="AK7" s="490"/>
      <c r="AL7" s="490"/>
      <c r="AM7" s="490"/>
      <c r="AN7" s="490"/>
      <c r="AO7" s="490"/>
      <c r="AP7" s="490"/>
      <c r="AQ7" s="490"/>
      <c r="AR7" s="490"/>
      <c r="AS7" s="490"/>
      <c r="AT7" s="490"/>
      <c r="AU7" s="490"/>
      <c r="AV7" s="490"/>
      <c r="AW7" s="490"/>
      <c r="AX7" s="491"/>
    </row>
    <row r="8" spans="1:50" ht="25.15" customHeight="1" x14ac:dyDescent="0.15">
      <c r="A8" s="535" t="s">
        <v>165</v>
      </c>
      <c r="B8" s="536"/>
      <c r="C8" s="536"/>
      <c r="D8" s="536"/>
      <c r="E8" s="536"/>
      <c r="F8" s="537"/>
      <c r="G8" s="538" t="str">
        <f>入力規則等!A27</f>
        <v>科学技術・イノベーション</v>
      </c>
      <c r="H8" s="539"/>
      <c r="I8" s="539"/>
      <c r="J8" s="539"/>
      <c r="K8" s="539"/>
      <c r="L8" s="539"/>
      <c r="M8" s="539"/>
      <c r="N8" s="539"/>
      <c r="O8" s="539"/>
      <c r="P8" s="539"/>
      <c r="Q8" s="539"/>
      <c r="R8" s="539"/>
      <c r="S8" s="539"/>
      <c r="T8" s="539"/>
      <c r="U8" s="539"/>
      <c r="V8" s="539"/>
      <c r="W8" s="539"/>
      <c r="X8" s="540"/>
      <c r="Y8" s="541" t="s">
        <v>166</v>
      </c>
      <c r="Z8" s="542"/>
      <c r="AA8" s="542"/>
      <c r="AB8" s="542"/>
      <c r="AC8" s="542"/>
      <c r="AD8" s="543"/>
      <c r="AE8" s="544" t="str">
        <f>入力規則等!K13</f>
        <v>その他の事項経費</v>
      </c>
      <c r="AF8" s="539"/>
      <c r="AG8" s="539"/>
      <c r="AH8" s="539"/>
      <c r="AI8" s="539"/>
      <c r="AJ8" s="539"/>
      <c r="AK8" s="539"/>
      <c r="AL8" s="539"/>
      <c r="AM8" s="539"/>
      <c r="AN8" s="539"/>
      <c r="AO8" s="539"/>
      <c r="AP8" s="539"/>
      <c r="AQ8" s="539"/>
      <c r="AR8" s="539"/>
      <c r="AS8" s="539"/>
      <c r="AT8" s="539"/>
      <c r="AU8" s="539"/>
      <c r="AV8" s="539"/>
      <c r="AW8" s="539"/>
      <c r="AX8" s="545"/>
    </row>
    <row r="9" spans="1:50" ht="66.599999999999994" customHeight="1" x14ac:dyDescent="0.15">
      <c r="A9" s="462" t="s">
        <v>17</v>
      </c>
      <c r="B9" s="463"/>
      <c r="C9" s="463"/>
      <c r="D9" s="463"/>
      <c r="E9" s="463"/>
      <c r="F9" s="463"/>
      <c r="G9" s="546" t="s">
        <v>574</v>
      </c>
      <c r="H9" s="547"/>
      <c r="I9" s="547"/>
      <c r="J9" s="547"/>
      <c r="K9" s="547"/>
      <c r="L9" s="547"/>
      <c r="M9" s="547"/>
      <c r="N9" s="547"/>
      <c r="O9" s="547"/>
      <c r="P9" s="547"/>
      <c r="Q9" s="547"/>
      <c r="R9" s="547"/>
      <c r="S9" s="547"/>
      <c r="T9" s="547"/>
      <c r="U9" s="547"/>
      <c r="V9" s="547"/>
      <c r="W9" s="547"/>
      <c r="X9" s="547"/>
      <c r="Y9" s="547"/>
      <c r="Z9" s="547"/>
      <c r="AA9" s="547"/>
      <c r="AB9" s="547"/>
      <c r="AC9" s="547"/>
      <c r="AD9" s="547"/>
      <c r="AE9" s="547"/>
      <c r="AF9" s="547"/>
      <c r="AG9" s="547"/>
      <c r="AH9" s="547"/>
      <c r="AI9" s="547"/>
      <c r="AJ9" s="547"/>
      <c r="AK9" s="547"/>
      <c r="AL9" s="547"/>
      <c r="AM9" s="547"/>
      <c r="AN9" s="547"/>
      <c r="AO9" s="547"/>
      <c r="AP9" s="547"/>
      <c r="AQ9" s="547"/>
      <c r="AR9" s="547"/>
      <c r="AS9" s="547"/>
      <c r="AT9" s="547"/>
      <c r="AU9" s="547"/>
      <c r="AV9" s="547"/>
      <c r="AW9" s="547"/>
      <c r="AX9" s="548"/>
    </row>
    <row r="10" spans="1:50" ht="80.25" customHeight="1" x14ac:dyDescent="0.15">
      <c r="A10" s="450" t="s">
        <v>20</v>
      </c>
      <c r="B10" s="451"/>
      <c r="C10" s="451"/>
      <c r="D10" s="451"/>
      <c r="E10" s="451"/>
      <c r="F10" s="451"/>
      <c r="G10" s="452" t="s">
        <v>547</v>
      </c>
      <c r="H10" s="453"/>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53"/>
      <c r="AX10" s="454"/>
    </row>
    <row r="11" spans="1:50" ht="32.450000000000003" customHeight="1" x14ac:dyDescent="0.15">
      <c r="A11" s="450" t="s">
        <v>5</v>
      </c>
      <c r="B11" s="451"/>
      <c r="C11" s="451"/>
      <c r="D11" s="451"/>
      <c r="E11" s="451"/>
      <c r="F11" s="455"/>
      <c r="G11" s="456" t="str">
        <f>入力規則等!P10</f>
        <v>委託・請負、その他</v>
      </c>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7"/>
      <c r="AW11" s="457"/>
      <c r="AX11" s="458"/>
    </row>
    <row r="12" spans="1:50" ht="21" customHeight="1" x14ac:dyDescent="0.15">
      <c r="A12" s="459" t="s">
        <v>18</v>
      </c>
      <c r="B12" s="460"/>
      <c r="C12" s="460"/>
      <c r="D12" s="460"/>
      <c r="E12" s="460"/>
      <c r="F12" s="461"/>
      <c r="G12" s="465"/>
      <c r="H12" s="466"/>
      <c r="I12" s="466"/>
      <c r="J12" s="466"/>
      <c r="K12" s="466"/>
      <c r="L12" s="466"/>
      <c r="M12" s="466"/>
      <c r="N12" s="466"/>
      <c r="O12" s="466"/>
      <c r="P12" s="270" t="s">
        <v>360</v>
      </c>
      <c r="Q12" s="271"/>
      <c r="R12" s="271"/>
      <c r="S12" s="271"/>
      <c r="T12" s="271"/>
      <c r="U12" s="271"/>
      <c r="V12" s="272"/>
      <c r="W12" s="270" t="s">
        <v>512</v>
      </c>
      <c r="X12" s="271"/>
      <c r="Y12" s="271"/>
      <c r="Z12" s="271"/>
      <c r="AA12" s="271"/>
      <c r="AB12" s="271"/>
      <c r="AC12" s="272"/>
      <c r="AD12" s="270" t="s">
        <v>514</v>
      </c>
      <c r="AE12" s="271"/>
      <c r="AF12" s="271"/>
      <c r="AG12" s="271"/>
      <c r="AH12" s="271"/>
      <c r="AI12" s="271"/>
      <c r="AJ12" s="272"/>
      <c r="AK12" s="270" t="s">
        <v>525</v>
      </c>
      <c r="AL12" s="271"/>
      <c r="AM12" s="271"/>
      <c r="AN12" s="271"/>
      <c r="AO12" s="271"/>
      <c r="AP12" s="271"/>
      <c r="AQ12" s="272"/>
      <c r="AR12" s="270" t="s">
        <v>526</v>
      </c>
      <c r="AS12" s="271"/>
      <c r="AT12" s="271"/>
      <c r="AU12" s="271"/>
      <c r="AV12" s="271"/>
      <c r="AW12" s="271"/>
      <c r="AX12" s="495"/>
    </row>
    <row r="13" spans="1:50" ht="21" customHeight="1" x14ac:dyDescent="0.15">
      <c r="A13" s="61"/>
      <c r="B13" s="62"/>
      <c r="C13" s="62"/>
      <c r="D13" s="62"/>
      <c r="E13" s="62"/>
      <c r="F13" s="63"/>
      <c r="G13" s="479" t="s">
        <v>6</v>
      </c>
      <c r="H13" s="480"/>
      <c r="I13" s="496" t="s">
        <v>7</v>
      </c>
      <c r="J13" s="497"/>
      <c r="K13" s="497"/>
      <c r="L13" s="497"/>
      <c r="M13" s="497"/>
      <c r="N13" s="497"/>
      <c r="O13" s="498"/>
      <c r="P13" s="392" t="s">
        <v>548</v>
      </c>
      <c r="Q13" s="393"/>
      <c r="R13" s="393"/>
      <c r="S13" s="393"/>
      <c r="T13" s="393"/>
      <c r="U13" s="393"/>
      <c r="V13" s="394"/>
      <c r="W13" s="392" t="s">
        <v>548</v>
      </c>
      <c r="X13" s="393"/>
      <c r="Y13" s="393"/>
      <c r="Z13" s="393"/>
      <c r="AA13" s="393"/>
      <c r="AB13" s="393"/>
      <c r="AC13" s="394"/>
      <c r="AD13" s="392" t="s">
        <v>548</v>
      </c>
      <c r="AE13" s="393"/>
      <c r="AF13" s="393"/>
      <c r="AG13" s="393"/>
      <c r="AH13" s="393"/>
      <c r="AI13" s="393"/>
      <c r="AJ13" s="394"/>
      <c r="AK13" s="392" t="s">
        <v>548</v>
      </c>
      <c r="AL13" s="393"/>
      <c r="AM13" s="393"/>
      <c r="AN13" s="393"/>
      <c r="AO13" s="393"/>
      <c r="AP13" s="393"/>
      <c r="AQ13" s="394"/>
      <c r="AR13" s="427">
        <v>100</v>
      </c>
      <c r="AS13" s="428"/>
      <c r="AT13" s="428"/>
      <c r="AU13" s="428"/>
      <c r="AV13" s="428"/>
      <c r="AW13" s="428"/>
      <c r="AX13" s="499"/>
    </row>
    <row r="14" spans="1:50" ht="21" customHeight="1" x14ac:dyDescent="0.15">
      <c r="A14" s="61"/>
      <c r="B14" s="62"/>
      <c r="C14" s="62"/>
      <c r="D14" s="62"/>
      <c r="E14" s="62"/>
      <c r="F14" s="63"/>
      <c r="G14" s="481"/>
      <c r="H14" s="482"/>
      <c r="I14" s="474" t="s">
        <v>8</v>
      </c>
      <c r="J14" s="475"/>
      <c r="K14" s="475"/>
      <c r="L14" s="475"/>
      <c r="M14" s="475"/>
      <c r="N14" s="475"/>
      <c r="O14" s="476"/>
      <c r="P14" s="392" t="s">
        <v>548</v>
      </c>
      <c r="Q14" s="393"/>
      <c r="R14" s="393"/>
      <c r="S14" s="393"/>
      <c r="T14" s="393"/>
      <c r="U14" s="393"/>
      <c r="V14" s="394"/>
      <c r="W14" s="392" t="s">
        <v>548</v>
      </c>
      <c r="X14" s="393"/>
      <c r="Y14" s="393"/>
      <c r="Z14" s="393"/>
      <c r="AA14" s="393"/>
      <c r="AB14" s="393"/>
      <c r="AC14" s="394"/>
      <c r="AD14" s="392" t="s">
        <v>548</v>
      </c>
      <c r="AE14" s="393"/>
      <c r="AF14" s="393"/>
      <c r="AG14" s="393"/>
      <c r="AH14" s="393"/>
      <c r="AI14" s="393"/>
      <c r="AJ14" s="394"/>
      <c r="AK14" s="392" t="s">
        <v>548</v>
      </c>
      <c r="AL14" s="393"/>
      <c r="AM14" s="393"/>
      <c r="AN14" s="393"/>
      <c r="AO14" s="393"/>
      <c r="AP14" s="393"/>
      <c r="AQ14" s="394"/>
      <c r="AR14" s="485"/>
      <c r="AS14" s="485"/>
      <c r="AT14" s="485"/>
      <c r="AU14" s="485"/>
      <c r="AV14" s="485"/>
      <c r="AW14" s="485"/>
      <c r="AX14" s="486"/>
    </row>
    <row r="15" spans="1:50" ht="21" customHeight="1" x14ac:dyDescent="0.15">
      <c r="A15" s="61"/>
      <c r="B15" s="62"/>
      <c r="C15" s="62"/>
      <c r="D15" s="62"/>
      <c r="E15" s="62"/>
      <c r="F15" s="63"/>
      <c r="G15" s="481"/>
      <c r="H15" s="482"/>
      <c r="I15" s="474" t="s">
        <v>40</v>
      </c>
      <c r="J15" s="487"/>
      <c r="K15" s="487"/>
      <c r="L15" s="487"/>
      <c r="M15" s="487"/>
      <c r="N15" s="487"/>
      <c r="O15" s="488"/>
      <c r="P15" s="392" t="s">
        <v>548</v>
      </c>
      <c r="Q15" s="393"/>
      <c r="R15" s="393"/>
      <c r="S15" s="393"/>
      <c r="T15" s="393"/>
      <c r="U15" s="393"/>
      <c r="V15" s="394"/>
      <c r="W15" s="392" t="s">
        <v>548</v>
      </c>
      <c r="X15" s="393"/>
      <c r="Y15" s="393"/>
      <c r="Z15" s="393"/>
      <c r="AA15" s="393"/>
      <c r="AB15" s="393"/>
      <c r="AC15" s="394"/>
      <c r="AD15" s="392" t="s">
        <v>548</v>
      </c>
      <c r="AE15" s="393"/>
      <c r="AF15" s="393"/>
      <c r="AG15" s="393"/>
      <c r="AH15" s="393"/>
      <c r="AI15" s="393"/>
      <c r="AJ15" s="394"/>
      <c r="AK15" s="392" t="s">
        <v>548</v>
      </c>
      <c r="AL15" s="393"/>
      <c r="AM15" s="393"/>
      <c r="AN15" s="393"/>
      <c r="AO15" s="393"/>
      <c r="AP15" s="393"/>
      <c r="AQ15" s="394"/>
      <c r="AR15" s="392" t="s">
        <v>548</v>
      </c>
      <c r="AS15" s="393"/>
      <c r="AT15" s="393"/>
      <c r="AU15" s="393"/>
      <c r="AV15" s="393"/>
      <c r="AW15" s="393"/>
      <c r="AX15" s="500"/>
    </row>
    <row r="16" spans="1:50" ht="21" customHeight="1" x14ac:dyDescent="0.15">
      <c r="A16" s="61"/>
      <c r="B16" s="62"/>
      <c r="C16" s="62"/>
      <c r="D16" s="62"/>
      <c r="E16" s="62"/>
      <c r="F16" s="63"/>
      <c r="G16" s="481"/>
      <c r="H16" s="482"/>
      <c r="I16" s="474" t="s">
        <v>41</v>
      </c>
      <c r="J16" s="487"/>
      <c r="K16" s="487"/>
      <c r="L16" s="487"/>
      <c r="M16" s="487"/>
      <c r="N16" s="487"/>
      <c r="O16" s="488"/>
      <c r="P16" s="392" t="s">
        <v>548</v>
      </c>
      <c r="Q16" s="393"/>
      <c r="R16" s="393"/>
      <c r="S16" s="393"/>
      <c r="T16" s="393"/>
      <c r="U16" s="393"/>
      <c r="V16" s="394"/>
      <c r="W16" s="392" t="s">
        <v>548</v>
      </c>
      <c r="X16" s="393"/>
      <c r="Y16" s="393"/>
      <c r="Z16" s="393"/>
      <c r="AA16" s="393"/>
      <c r="AB16" s="393"/>
      <c r="AC16" s="394"/>
      <c r="AD16" s="392" t="s">
        <v>548</v>
      </c>
      <c r="AE16" s="393"/>
      <c r="AF16" s="393"/>
      <c r="AG16" s="393"/>
      <c r="AH16" s="393"/>
      <c r="AI16" s="393"/>
      <c r="AJ16" s="394"/>
      <c r="AK16" s="392" t="s">
        <v>548</v>
      </c>
      <c r="AL16" s="393"/>
      <c r="AM16" s="393"/>
      <c r="AN16" s="393"/>
      <c r="AO16" s="393"/>
      <c r="AP16" s="393"/>
      <c r="AQ16" s="394"/>
      <c r="AR16" s="492"/>
      <c r="AS16" s="493"/>
      <c r="AT16" s="493"/>
      <c r="AU16" s="493"/>
      <c r="AV16" s="493"/>
      <c r="AW16" s="493"/>
      <c r="AX16" s="494"/>
    </row>
    <row r="17" spans="1:50" ht="24.75" customHeight="1" x14ac:dyDescent="0.15">
      <c r="A17" s="61"/>
      <c r="B17" s="62"/>
      <c r="C17" s="62"/>
      <c r="D17" s="62"/>
      <c r="E17" s="62"/>
      <c r="F17" s="63"/>
      <c r="G17" s="481"/>
      <c r="H17" s="482"/>
      <c r="I17" s="474" t="s">
        <v>39</v>
      </c>
      <c r="J17" s="475"/>
      <c r="K17" s="475"/>
      <c r="L17" s="475"/>
      <c r="M17" s="475"/>
      <c r="N17" s="475"/>
      <c r="O17" s="476"/>
      <c r="P17" s="392" t="s">
        <v>548</v>
      </c>
      <c r="Q17" s="393"/>
      <c r="R17" s="393"/>
      <c r="S17" s="393"/>
      <c r="T17" s="393"/>
      <c r="U17" s="393"/>
      <c r="V17" s="394"/>
      <c r="W17" s="392" t="s">
        <v>548</v>
      </c>
      <c r="X17" s="393"/>
      <c r="Y17" s="393"/>
      <c r="Z17" s="393"/>
      <c r="AA17" s="393"/>
      <c r="AB17" s="393"/>
      <c r="AC17" s="394"/>
      <c r="AD17" s="392" t="s">
        <v>548</v>
      </c>
      <c r="AE17" s="393"/>
      <c r="AF17" s="393"/>
      <c r="AG17" s="393"/>
      <c r="AH17" s="393"/>
      <c r="AI17" s="393"/>
      <c r="AJ17" s="394"/>
      <c r="AK17" s="392" t="s">
        <v>548</v>
      </c>
      <c r="AL17" s="393"/>
      <c r="AM17" s="393"/>
      <c r="AN17" s="393"/>
      <c r="AO17" s="393"/>
      <c r="AP17" s="393"/>
      <c r="AQ17" s="394"/>
      <c r="AR17" s="477"/>
      <c r="AS17" s="477"/>
      <c r="AT17" s="477"/>
      <c r="AU17" s="477"/>
      <c r="AV17" s="477"/>
      <c r="AW17" s="477"/>
      <c r="AX17" s="478"/>
    </row>
    <row r="18" spans="1:50" ht="24.75" customHeight="1" x14ac:dyDescent="0.15">
      <c r="A18" s="61"/>
      <c r="B18" s="62"/>
      <c r="C18" s="62"/>
      <c r="D18" s="62"/>
      <c r="E18" s="62"/>
      <c r="F18" s="63"/>
      <c r="G18" s="483"/>
      <c r="H18" s="484"/>
      <c r="I18" s="467" t="s">
        <v>15</v>
      </c>
      <c r="J18" s="468"/>
      <c r="K18" s="468"/>
      <c r="L18" s="468"/>
      <c r="M18" s="468"/>
      <c r="N18" s="468"/>
      <c r="O18" s="469"/>
      <c r="P18" s="470">
        <f>SUM(P13:V17)</f>
        <v>0</v>
      </c>
      <c r="Q18" s="471"/>
      <c r="R18" s="471"/>
      <c r="S18" s="471"/>
      <c r="T18" s="471"/>
      <c r="U18" s="471"/>
      <c r="V18" s="472"/>
      <c r="W18" s="470">
        <f>SUM(W13:AC17)</f>
        <v>0</v>
      </c>
      <c r="X18" s="471"/>
      <c r="Y18" s="471"/>
      <c r="Z18" s="471"/>
      <c r="AA18" s="471"/>
      <c r="AB18" s="471"/>
      <c r="AC18" s="472"/>
      <c r="AD18" s="470">
        <f>SUM(AD13:AJ17)</f>
        <v>0</v>
      </c>
      <c r="AE18" s="471"/>
      <c r="AF18" s="471"/>
      <c r="AG18" s="471"/>
      <c r="AH18" s="471"/>
      <c r="AI18" s="471"/>
      <c r="AJ18" s="472"/>
      <c r="AK18" s="470">
        <f>SUM(AK13:AQ17)</f>
        <v>0</v>
      </c>
      <c r="AL18" s="471"/>
      <c r="AM18" s="471"/>
      <c r="AN18" s="471"/>
      <c r="AO18" s="471"/>
      <c r="AP18" s="471"/>
      <c r="AQ18" s="472"/>
      <c r="AR18" s="470">
        <f>SUM(AR13:AX17)</f>
        <v>100</v>
      </c>
      <c r="AS18" s="471"/>
      <c r="AT18" s="471"/>
      <c r="AU18" s="471"/>
      <c r="AV18" s="471"/>
      <c r="AW18" s="471"/>
      <c r="AX18" s="473"/>
    </row>
    <row r="19" spans="1:50" ht="24.75" customHeight="1" x14ac:dyDescent="0.15">
      <c r="A19" s="61"/>
      <c r="B19" s="62"/>
      <c r="C19" s="62"/>
      <c r="D19" s="62"/>
      <c r="E19" s="62"/>
      <c r="F19" s="63"/>
      <c r="G19" s="442" t="s">
        <v>9</v>
      </c>
      <c r="H19" s="443"/>
      <c r="I19" s="443"/>
      <c r="J19" s="443"/>
      <c r="K19" s="443"/>
      <c r="L19" s="443"/>
      <c r="M19" s="443"/>
      <c r="N19" s="443"/>
      <c r="O19" s="443"/>
      <c r="P19" s="392">
        <v>0</v>
      </c>
      <c r="Q19" s="393"/>
      <c r="R19" s="393"/>
      <c r="S19" s="393"/>
      <c r="T19" s="393"/>
      <c r="U19" s="393"/>
      <c r="V19" s="394"/>
      <c r="W19" s="392">
        <v>0</v>
      </c>
      <c r="X19" s="393"/>
      <c r="Y19" s="393"/>
      <c r="Z19" s="393"/>
      <c r="AA19" s="393"/>
      <c r="AB19" s="393"/>
      <c r="AC19" s="394"/>
      <c r="AD19" s="392">
        <v>0</v>
      </c>
      <c r="AE19" s="393"/>
      <c r="AF19" s="393"/>
      <c r="AG19" s="393"/>
      <c r="AH19" s="393"/>
      <c r="AI19" s="393"/>
      <c r="AJ19" s="394"/>
      <c r="AK19" s="439"/>
      <c r="AL19" s="439"/>
      <c r="AM19" s="439"/>
      <c r="AN19" s="439"/>
      <c r="AO19" s="439"/>
      <c r="AP19" s="439"/>
      <c r="AQ19" s="439"/>
      <c r="AR19" s="439"/>
      <c r="AS19" s="439"/>
      <c r="AT19" s="439"/>
      <c r="AU19" s="439"/>
      <c r="AV19" s="439"/>
      <c r="AW19" s="439"/>
      <c r="AX19" s="441"/>
    </row>
    <row r="20" spans="1:50" ht="24.75" customHeight="1" x14ac:dyDescent="0.15">
      <c r="A20" s="61"/>
      <c r="B20" s="62"/>
      <c r="C20" s="62"/>
      <c r="D20" s="62"/>
      <c r="E20" s="62"/>
      <c r="F20" s="63"/>
      <c r="G20" s="442" t="s">
        <v>10</v>
      </c>
      <c r="H20" s="443"/>
      <c r="I20" s="443"/>
      <c r="J20" s="443"/>
      <c r="K20" s="443"/>
      <c r="L20" s="443"/>
      <c r="M20" s="443"/>
      <c r="N20" s="443"/>
      <c r="O20" s="443"/>
      <c r="P20" s="438" t="str">
        <f>IF(P18=0, "-", SUM(P19)/P18)</f>
        <v>-</v>
      </c>
      <c r="Q20" s="438"/>
      <c r="R20" s="438"/>
      <c r="S20" s="438"/>
      <c r="T20" s="438"/>
      <c r="U20" s="438"/>
      <c r="V20" s="438"/>
      <c r="W20" s="438" t="str">
        <f>IF(W18=0, "-", SUM(W19)/W18)</f>
        <v>-</v>
      </c>
      <c r="X20" s="438"/>
      <c r="Y20" s="438"/>
      <c r="Z20" s="438"/>
      <c r="AA20" s="438"/>
      <c r="AB20" s="438"/>
      <c r="AC20" s="438"/>
      <c r="AD20" s="438" t="str">
        <f>IF(AD18=0, "-", SUM(AD19)/AD18)</f>
        <v>-</v>
      </c>
      <c r="AE20" s="438"/>
      <c r="AF20" s="438"/>
      <c r="AG20" s="438"/>
      <c r="AH20" s="438"/>
      <c r="AI20" s="438"/>
      <c r="AJ20" s="438"/>
      <c r="AK20" s="439"/>
      <c r="AL20" s="439"/>
      <c r="AM20" s="439"/>
      <c r="AN20" s="439"/>
      <c r="AO20" s="439"/>
      <c r="AP20" s="439"/>
      <c r="AQ20" s="440"/>
      <c r="AR20" s="440"/>
      <c r="AS20" s="440"/>
      <c r="AT20" s="440"/>
      <c r="AU20" s="439"/>
      <c r="AV20" s="439"/>
      <c r="AW20" s="439"/>
      <c r="AX20" s="441"/>
    </row>
    <row r="21" spans="1:50" ht="25.5" customHeight="1" x14ac:dyDescent="0.15">
      <c r="A21" s="462"/>
      <c r="B21" s="463"/>
      <c r="C21" s="463"/>
      <c r="D21" s="463"/>
      <c r="E21" s="463"/>
      <c r="F21" s="464"/>
      <c r="G21" s="436" t="s">
        <v>199</v>
      </c>
      <c r="H21" s="437"/>
      <c r="I21" s="437"/>
      <c r="J21" s="437"/>
      <c r="K21" s="437"/>
      <c r="L21" s="437"/>
      <c r="M21" s="437"/>
      <c r="N21" s="437"/>
      <c r="O21" s="437"/>
      <c r="P21" s="438" t="str">
        <f>IF(P19=0, "-", SUM(P19)/SUM(P13,P14))</f>
        <v>-</v>
      </c>
      <c r="Q21" s="438"/>
      <c r="R21" s="438"/>
      <c r="S21" s="438"/>
      <c r="T21" s="438"/>
      <c r="U21" s="438"/>
      <c r="V21" s="438"/>
      <c r="W21" s="438" t="str">
        <f>IF(W19=0, "-", SUM(W19)/SUM(W13,W14))</f>
        <v>-</v>
      </c>
      <c r="X21" s="438"/>
      <c r="Y21" s="438"/>
      <c r="Z21" s="438"/>
      <c r="AA21" s="438"/>
      <c r="AB21" s="438"/>
      <c r="AC21" s="438"/>
      <c r="AD21" s="438" t="str">
        <f>IF(AD19=0, "-", SUM(AD19)/SUM(AD13,AD14))</f>
        <v>-</v>
      </c>
      <c r="AE21" s="438"/>
      <c r="AF21" s="438"/>
      <c r="AG21" s="438"/>
      <c r="AH21" s="438"/>
      <c r="AI21" s="438"/>
      <c r="AJ21" s="438"/>
      <c r="AK21" s="439"/>
      <c r="AL21" s="439"/>
      <c r="AM21" s="439"/>
      <c r="AN21" s="439"/>
      <c r="AO21" s="439"/>
      <c r="AP21" s="439"/>
      <c r="AQ21" s="440"/>
      <c r="AR21" s="440"/>
      <c r="AS21" s="440"/>
      <c r="AT21" s="440"/>
      <c r="AU21" s="439"/>
      <c r="AV21" s="439"/>
      <c r="AW21" s="439"/>
      <c r="AX21" s="441"/>
    </row>
    <row r="22" spans="1:50" ht="18.75" customHeight="1" x14ac:dyDescent="0.15">
      <c r="A22" s="398" t="s">
        <v>529</v>
      </c>
      <c r="B22" s="399"/>
      <c r="C22" s="399"/>
      <c r="D22" s="399"/>
      <c r="E22" s="399"/>
      <c r="F22" s="400"/>
      <c r="G22" s="404" t="s">
        <v>193</v>
      </c>
      <c r="H22" s="405"/>
      <c r="I22" s="405"/>
      <c r="J22" s="405"/>
      <c r="K22" s="405"/>
      <c r="L22" s="405"/>
      <c r="M22" s="405"/>
      <c r="N22" s="405"/>
      <c r="O22" s="406"/>
      <c r="P22" s="407" t="s">
        <v>527</v>
      </c>
      <c r="Q22" s="405"/>
      <c r="R22" s="405"/>
      <c r="S22" s="405"/>
      <c r="T22" s="405"/>
      <c r="U22" s="405"/>
      <c r="V22" s="406"/>
      <c r="W22" s="407" t="s">
        <v>528</v>
      </c>
      <c r="X22" s="405"/>
      <c r="Y22" s="405"/>
      <c r="Z22" s="405"/>
      <c r="AA22" s="405"/>
      <c r="AB22" s="405"/>
      <c r="AC22" s="406"/>
      <c r="AD22" s="407" t="s">
        <v>192</v>
      </c>
      <c r="AE22" s="405"/>
      <c r="AF22" s="405"/>
      <c r="AG22" s="405"/>
      <c r="AH22" s="405"/>
      <c r="AI22" s="405"/>
      <c r="AJ22" s="405"/>
      <c r="AK22" s="405"/>
      <c r="AL22" s="405"/>
      <c r="AM22" s="405"/>
      <c r="AN22" s="405"/>
      <c r="AO22" s="405"/>
      <c r="AP22" s="405"/>
      <c r="AQ22" s="405"/>
      <c r="AR22" s="405"/>
      <c r="AS22" s="405"/>
      <c r="AT22" s="405"/>
      <c r="AU22" s="405"/>
      <c r="AV22" s="405"/>
      <c r="AW22" s="405"/>
      <c r="AX22" s="423"/>
    </row>
    <row r="23" spans="1:50" ht="25.5" customHeight="1" x14ac:dyDescent="0.15">
      <c r="A23" s="401"/>
      <c r="B23" s="402"/>
      <c r="C23" s="402"/>
      <c r="D23" s="402"/>
      <c r="E23" s="402"/>
      <c r="F23" s="403"/>
      <c r="G23" s="424" t="s">
        <v>550</v>
      </c>
      <c r="H23" s="425"/>
      <c r="I23" s="425"/>
      <c r="J23" s="425"/>
      <c r="K23" s="425"/>
      <c r="L23" s="425"/>
      <c r="M23" s="425"/>
      <c r="N23" s="425"/>
      <c r="O23" s="426"/>
      <c r="P23" s="427" t="s">
        <v>548</v>
      </c>
      <c r="Q23" s="428"/>
      <c r="R23" s="428"/>
      <c r="S23" s="428"/>
      <c r="T23" s="428"/>
      <c r="U23" s="428"/>
      <c r="V23" s="429"/>
      <c r="W23" s="427">
        <v>99.5</v>
      </c>
      <c r="X23" s="428"/>
      <c r="Y23" s="428"/>
      <c r="Z23" s="428"/>
      <c r="AA23" s="428"/>
      <c r="AB23" s="428"/>
      <c r="AC23" s="429"/>
      <c r="AD23" s="430" t="s">
        <v>549</v>
      </c>
      <c r="AE23" s="431"/>
      <c r="AF23" s="431"/>
      <c r="AG23" s="431"/>
      <c r="AH23" s="431"/>
      <c r="AI23" s="431"/>
      <c r="AJ23" s="431"/>
      <c r="AK23" s="431"/>
      <c r="AL23" s="431"/>
      <c r="AM23" s="431"/>
      <c r="AN23" s="431"/>
      <c r="AO23" s="431"/>
      <c r="AP23" s="431"/>
      <c r="AQ23" s="431"/>
      <c r="AR23" s="431"/>
      <c r="AS23" s="431"/>
      <c r="AT23" s="431"/>
      <c r="AU23" s="431"/>
      <c r="AV23" s="431"/>
      <c r="AW23" s="431"/>
      <c r="AX23" s="432"/>
    </row>
    <row r="24" spans="1:50" ht="25.5" customHeight="1" x14ac:dyDescent="0.15">
      <c r="A24" s="401"/>
      <c r="B24" s="402"/>
      <c r="C24" s="402"/>
      <c r="D24" s="402"/>
      <c r="E24" s="402"/>
      <c r="F24" s="403"/>
      <c r="G24" s="395" t="s">
        <v>578</v>
      </c>
      <c r="H24" s="396"/>
      <c r="I24" s="396"/>
      <c r="J24" s="396"/>
      <c r="K24" s="396"/>
      <c r="L24" s="396"/>
      <c r="M24" s="396"/>
      <c r="N24" s="396"/>
      <c r="O24" s="397"/>
      <c r="P24" s="392" t="s">
        <v>548</v>
      </c>
      <c r="Q24" s="393"/>
      <c r="R24" s="393"/>
      <c r="S24" s="393"/>
      <c r="T24" s="393"/>
      <c r="U24" s="393"/>
      <c r="V24" s="394"/>
      <c r="W24" s="392">
        <v>0.16500000000000001</v>
      </c>
      <c r="X24" s="393"/>
      <c r="Y24" s="393"/>
      <c r="Z24" s="393"/>
      <c r="AA24" s="393"/>
      <c r="AB24" s="393"/>
      <c r="AC24" s="394"/>
      <c r="AD24" s="433"/>
      <c r="AE24" s="434"/>
      <c r="AF24" s="434"/>
      <c r="AG24" s="434"/>
      <c r="AH24" s="434"/>
      <c r="AI24" s="434"/>
      <c r="AJ24" s="434"/>
      <c r="AK24" s="434"/>
      <c r="AL24" s="434"/>
      <c r="AM24" s="434"/>
      <c r="AN24" s="434"/>
      <c r="AO24" s="434"/>
      <c r="AP24" s="434"/>
      <c r="AQ24" s="434"/>
      <c r="AR24" s="434"/>
      <c r="AS24" s="434"/>
      <c r="AT24" s="434"/>
      <c r="AU24" s="434"/>
      <c r="AV24" s="434"/>
      <c r="AW24" s="434"/>
      <c r="AX24" s="435"/>
    </row>
    <row r="25" spans="1:50" ht="25.5" customHeight="1" x14ac:dyDescent="0.15">
      <c r="A25" s="401"/>
      <c r="B25" s="402"/>
      <c r="C25" s="402"/>
      <c r="D25" s="402"/>
      <c r="E25" s="402"/>
      <c r="F25" s="403"/>
      <c r="G25" s="395" t="s">
        <v>579</v>
      </c>
      <c r="H25" s="396"/>
      <c r="I25" s="396"/>
      <c r="J25" s="396"/>
      <c r="K25" s="396"/>
      <c r="L25" s="396"/>
      <c r="M25" s="396"/>
      <c r="N25" s="396"/>
      <c r="O25" s="397"/>
      <c r="P25" s="392" t="s">
        <v>228</v>
      </c>
      <c r="Q25" s="393"/>
      <c r="R25" s="393"/>
      <c r="S25" s="393"/>
      <c r="T25" s="393"/>
      <c r="U25" s="393"/>
      <c r="V25" s="394"/>
      <c r="W25" s="392">
        <v>0.25600000000000001</v>
      </c>
      <c r="X25" s="393"/>
      <c r="Y25" s="393"/>
      <c r="Z25" s="393"/>
      <c r="AA25" s="393"/>
      <c r="AB25" s="393"/>
      <c r="AC25" s="394"/>
      <c r="AD25" s="433"/>
      <c r="AE25" s="434"/>
      <c r="AF25" s="434"/>
      <c r="AG25" s="434"/>
      <c r="AH25" s="434"/>
      <c r="AI25" s="434"/>
      <c r="AJ25" s="434"/>
      <c r="AK25" s="434"/>
      <c r="AL25" s="434"/>
      <c r="AM25" s="434"/>
      <c r="AN25" s="434"/>
      <c r="AO25" s="434"/>
      <c r="AP25" s="434"/>
      <c r="AQ25" s="434"/>
      <c r="AR25" s="434"/>
      <c r="AS25" s="434"/>
      <c r="AT25" s="434"/>
      <c r="AU25" s="434"/>
      <c r="AV25" s="434"/>
      <c r="AW25" s="434"/>
      <c r="AX25" s="435"/>
    </row>
    <row r="26" spans="1:50" ht="19.899999999999999" customHeight="1" x14ac:dyDescent="0.15">
      <c r="A26" s="401"/>
      <c r="B26" s="402"/>
      <c r="C26" s="402"/>
      <c r="D26" s="402"/>
      <c r="E26" s="402"/>
      <c r="F26" s="403"/>
      <c r="G26" s="395" t="s">
        <v>580</v>
      </c>
      <c r="H26" s="396"/>
      <c r="I26" s="396"/>
      <c r="J26" s="396"/>
      <c r="K26" s="396"/>
      <c r="L26" s="396"/>
      <c r="M26" s="396"/>
      <c r="N26" s="396"/>
      <c r="O26" s="397"/>
      <c r="P26" s="392" t="s">
        <v>228</v>
      </c>
      <c r="Q26" s="393"/>
      <c r="R26" s="393"/>
      <c r="S26" s="393"/>
      <c r="T26" s="393"/>
      <c r="U26" s="393"/>
      <c r="V26" s="394"/>
      <c r="W26" s="392">
        <v>7.9000000000000001E-2</v>
      </c>
      <c r="X26" s="393"/>
      <c r="Y26" s="393"/>
      <c r="Z26" s="393"/>
      <c r="AA26" s="393"/>
      <c r="AB26" s="393"/>
      <c r="AC26" s="394"/>
      <c r="AD26" s="433"/>
      <c r="AE26" s="434"/>
      <c r="AF26" s="434"/>
      <c r="AG26" s="434"/>
      <c r="AH26" s="434"/>
      <c r="AI26" s="434"/>
      <c r="AJ26" s="434"/>
      <c r="AK26" s="434"/>
      <c r="AL26" s="434"/>
      <c r="AM26" s="434"/>
      <c r="AN26" s="434"/>
      <c r="AO26" s="434"/>
      <c r="AP26" s="434"/>
      <c r="AQ26" s="434"/>
      <c r="AR26" s="434"/>
      <c r="AS26" s="434"/>
      <c r="AT26" s="434"/>
      <c r="AU26" s="434"/>
      <c r="AV26" s="434"/>
      <c r="AW26" s="434"/>
      <c r="AX26" s="435"/>
    </row>
    <row r="27" spans="1:50" ht="25.5" customHeight="1" x14ac:dyDescent="0.15">
      <c r="A27" s="401"/>
      <c r="B27" s="402"/>
      <c r="C27" s="402"/>
      <c r="D27" s="402"/>
      <c r="E27" s="402"/>
      <c r="F27" s="403"/>
      <c r="G27" s="444"/>
      <c r="H27" s="445"/>
      <c r="I27" s="445"/>
      <c r="J27" s="445"/>
      <c r="K27" s="445"/>
      <c r="L27" s="445"/>
      <c r="M27" s="445"/>
      <c r="N27" s="445"/>
      <c r="O27" s="446"/>
      <c r="P27" s="447"/>
      <c r="Q27" s="448"/>
      <c r="R27" s="448"/>
      <c r="S27" s="448"/>
      <c r="T27" s="448"/>
      <c r="U27" s="448"/>
      <c r="V27" s="449"/>
      <c r="W27" s="447"/>
      <c r="X27" s="448"/>
      <c r="Y27" s="448"/>
      <c r="Z27" s="448"/>
      <c r="AA27" s="448"/>
      <c r="AB27" s="448"/>
      <c r="AC27" s="449"/>
      <c r="AD27" s="433"/>
      <c r="AE27" s="434"/>
      <c r="AF27" s="434"/>
      <c r="AG27" s="434"/>
      <c r="AH27" s="434"/>
      <c r="AI27" s="434"/>
      <c r="AJ27" s="434"/>
      <c r="AK27" s="434"/>
      <c r="AL27" s="434"/>
      <c r="AM27" s="434"/>
      <c r="AN27" s="434"/>
      <c r="AO27" s="434"/>
      <c r="AP27" s="434"/>
      <c r="AQ27" s="434"/>
      <c r="AR27" s="434"/>
      <c r="AS27" s="434"/>
      <c r="AT27" s="434"/>
      <c r="AU27" s="434"/>
      <c r="AV27" s="434"/>
      <c r="AW27" s="434"/>
      <c r="AX27" s="435"/>
    </row>
    <row r="28" spans="1:50" ht="25.5" customHeight="1" thickBot="1" x14ac:dyDescent="0.2">
      <c r="A28" s="401"/>
      <c r="B28" s="402"/>
      <c r="C28" s="402"/>
      <c r="D28" s="402"/>
      <c r="E28" s="402"/>
      <c r="F28" s="403"/>
      <c r="G28" s="408" t="s">
        <v>15</v>
      </c>
      <c r="H28" s="409"/>
      <c r="I28" s="409"/>
      <c r="J28" s="409"/>
      <c r="K28" s="409"/>
      <c r="L28" s="409"/>
      <c r="M28" s="409"/>
      <c r="N28" s="409"/>
      <c r="O28" s="410"/>
      <c r="P28" s="411" t="str">
        <f>AK13</f>
        <v>-</v>
      </c>
      <c r="Q28" s="412"/>
      <c r="R28" s="412"/>
      <c r="S28" s="412"/>
      <c r="T28" s="412"/>
      <c r="U28" s="412"/>
      <c r="V28" s="413"/>
      <c r="W28" s="414">
        <f>AR13</f>
        <v>100</v>
      </c>
      <c r="X28" s="415"/>
      <c r="Y28" s="415"/>
      <c r="Z28" s="415"/>
      <c r="AA28" s="415"/>
      <c r="AB28" s="415"/>
      <c r="AC28" s="416"/>
      <c r="AD28" s="434"/>
      <c r="AE28" s="434"/>
      <c r="AF28" s="434"/>
      <c r="AG28" s="434"/>
      <c r="AH28" s="434"/>
      <c r="AI28" s="434"/>
      <c r="AJ28" s="434"/>
      <c r="AK28" s="434"/>
      <c r="AL28" s="434"/>
      <c r="AM28" s="434"/>
      <c r="AN28" s="434"/>
      <c r="AO28" s="434"/>
      <c r="AP28" s="434"/>
      <c r="AQ28" s="434"/>
      <c r="AR28" s="434"/>
      <c r="AS28" s="434"/>
      <c r="AT28" s="434"/>
      <c r="AU28" s="434"/>
      <c r="AV28" s="434"/>
      <c r="AW28" s="434"/>
      <c r="AX28" s="435"/>
    </row>
    <row r="29" spans="1:50" ht="0.95" customHeight="1" x14ac:dyDescent="0.15">
      <c r="A29" s="417" t="s">
        <v>518</v>
      </c>
      <c r="B29" s="418"/>
      <c r="C29" s="418"/>
      <c r="D29" s="418"/>
      <c r="E29" s="418"/>
      <c r="F29" s="419"/>
      <c r="G29" s="420"/>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2"/>
    </row>
    <row r="30" spans="1:50" ht="18.75" customHeight="1" x14ac:dyDescent="0.15">
      <c r="A30" s="342" t="s">
        <v>197</v>
      </c>
      <c r="B30" s="343"/>
      <c r="C30" s="343"/>
      <c r="D30" s="343"/>
      <c r="E30" s="343"/>
      <c r="F30" s="344"/>
      <c r="G30" s="295" t="s">
        <v>128</v>
      </c>
      <c r="H30" s="296"/>
      <c r="I30" s="296"/>
      <c r="J30" s="296"/>
      <c r="K30" s="296"/>
      <c r="L30" s="296"/>
      <c r="M30" s="296"/>
      <c r="N30" s="296"/>
      <c r="O30" s="297"/>
      <c r="P30" s="301" t="s">
        <v>48</v>
      </c>
      <c r="Q30" s="296"/>
      <c r="R30" s="296"/>
      <c r="S30" s="296"/>
      <c r="T30" s="296"/>
      <c r="U30" s="296"/>
      <c r="V30" s="296"/>
      <c r="W30" s="296"/>
      <c r="X30" s="297"/>
      <c r="Y30" s="303"/>
      <c r="Z30" s="304"/>
      <c r="AA30" s="305"/>
      <c r="AB30" s="309" t="s">
        <v>11</v>
      </c>
      <c r="AC30" s="310"/>
      <c r="AD30" s="311"/>
      <c r="AE30" s="309" t="s">
        <v>360</v>
      </c>
      <c r="AF30" s="310"/>
      <c r="AG30" s="310"/>
      <c r="AH30" s="311"/>
      <c r="AI30" s="352" t="s">
        <v>512</v>
      </c>
      <c r="AJ30" s="352"/>
      <c r="AK30" s="352"/>
      <c r="AL30" s="309"/>
      <c r="AM30" s="352" t="s">
        <v>328</v>
      </c>
      <c r="AN30" s="352"/>
      <c r="AO30" s="352"/>
      <c r="AP30" s="309"/>
      <c r="AQ30" s="317" t="s">
        <v>156</v>
      </c>
      <c r="AR30" s="318"/>
      <c r="AS30" s="318"/>
      <c r="AT30" s="319"/>
      <c r="AU30" s="296" t="s">
        <v>118</v>
      </c>
      <c r="AV30" s="296"/>
      <c r="AW30" s="296"/>
      <c r="AX30" s="320"/>
    </row>
    <row r="31" spans="1:50" ht="18.75" customHeight="1" x14ac:dyDescent="0.15">
      <c r="A31" s="345"/>
      <c r="B31" s="346"/>
      <c r="C31" s="346"/>
      <c r="D31" s="346"/>
      <c r="E31" s="346"/>
      <c r="F31" s="347"/>
      <c r="G31" s="298"/>
      <c r="H31" s="299"/>
      <c r="I31" s="299"/>
      <c r="J31" s="299"/>
      <c r="K31" s="299"/>
      <c r="L31" s="299"/>
      <c r="M31" s="299"/>
      <c r="N31" s="299"/>
      <c r="O31" s="300"/>
      <c r="P31" s="302"/>
      <c r="Q31" s="299"/>
      <c r="R31" s="299"/>
      <c r="S31" s="299"/>
      <c r="T31" s="299"/>
      <c r="U31" s="299"/>
      <c r="V31" s="299"/>
      <c r="W31" s="299"/>
      <c r="X31" s="300"/>
      <c r="Y31" s="306"/>
      <c r="Z31" s="307"/>
      <c r="AA31" s="308"/>
      <c r="AB31" s="312"/>
      <c r="AC31" s="313"/>
      <c r="AD31" s="314"/>
      <c r="AE31" s="312"/>
      <c r="AF31" s="313"/>
      <c r="AG31" s="313"/>
      <c r="AH31" s="314"/>
      <c r="AI31" s="353"/>
      <c r="AJ31" s="353"/>
      <c r="AK31" s="353"/>
      <c r="AL31" s="312"/>
      <c r="AM31" s="353"/>
      <c r="AN31" s="353"/>
      <c r="AO31" s="353"/>
      <c r="AP31" s="312"/>
      <c r="AQ31" s="321" t="s">
        <v>557</v>
      </c>
      <c r="AR31" s="322"/>
      <c r="AS31" s="323" t="s">
        <v>157</v>
      </c>
      <c r="AT31" s="324"/>
      <c r="AU31" s="325" t="s">
        <v>557</v>
      </c>
      <c r="AV31" s="325"/>
      <c r="AW31" s="299" t="s">
        <v>155</v>
      </c>
      <c r="AX31" s="326"/>
    </row>
    <row r="32" spans="1:50" ht="23.25" customHeight="1" x14ac:dyDescent="0.15">
      <c r="A32" s="348"/>
      <c r="B32" s="346"/>
      <c r="C32" s="346"/>
      <c r="D32" s="346"/>
      <c r="E32" s="346"/>
      <c r="F32" s="347"/>
      <c r="G32" s="274" t="s">
        <v>559</v>
      </c>
      <c r="H32" s="275"/>
      <c r="I32" s="275"/>
      <c r="J32" s="275"/>
      <c r="K32" s="275"/>
      <c r="L32" s="275"/>
      <c r="M32" s="275"/>
      <c r="N32" s="275"/>
      <c r="O32" s="276"/>
      <c r="P32" s="128" t="s">
        <v>558</v>
      </c>
      <c r="Q32" s="128"/>
      <c r="R32" s="128"/>
      <c r="S32" s="128"/>
      <c r="T32" s="128"/>
      <c r="U32" s="128"/>
      <c r="V32" s="128"/>
      <c r="W32" s="128"/>
      <c r="X32" s="283"/>
      <c r="Y32" s="54" t="s">
        <v>12</v>
      </c>
      <c r="Z32" s="55"/>
      <c r="AA32" s="56"/>
      <c r="AB32" s="57" t="s">
        <v>14</v>
      </c>
      <c r="AC32" s="57"/>
      <c r="AD32" s="57"/>
      <c r="AE32" s="58" t="s">
        <v>557</v>
      </c>
      <c r="AF32" s="59"/>
      <c r="AG32" s="59"/>
      <c r="AH32" s="59"/>
      <c r="AI32" s="58" t="s">
        <v>557</v>
      </c>
      <c r="AJ32" s="59"/>
      <c r="AK32" s="59"/>
      <c r="AL32" s="59"/>
      <c r="AM32" s="58" t="s">
        <v>557</v>
      </c>
      <c r="AN32" s="59"/>
      <c r="AO32" s="59"/>
      <c r="AP32" s="59"/>
      <c r="AQ32" s="256" t="s">
        <v>557</v>
      </c>
      <c r="AR32" s="257"/>
      <c r="AS32" s="257"/>
      <c r="AT32" s="258"/>
      <c r="AU32" s="59" t="s">
        <v>557</v>
      </c>
      <c r="AV32" s="59"/>
      <c r="AW32" s="59"/>
      <c r="AX32" s="259"/>
    </row>
    <row r="33" spans="1:51" ht="23.25" customHeight="1" x14ac:dyDescent="0.15">
      <c r="A33" s="349"/>
      <c r="B33" s="350"/>
      <c r="C33" s="350"/>
      <c r="D33" s="350"/>
      <c r="E33" s="350"/>
      <c r="F33" s="351"/>
      <c r="G33" s="277"/>
      <c r="H33" s="278"/>
      <c r="I33" s="278"/>
      <c r="J33" s="278"/>
      <c r="K33" s="278"/>
      <c r="L33" s="278"/>
      <c r="M33" s="278"/>
      <c r="N33" s="278"/>
      <c r="O33" s="279"/>
      <c r="P33" s="131"/>
      <c r="Q33" s="131"/>
      <c r="R33" s="131"/>
      <c r="S33" s="131"/>
      <c r="T33" s="131"/>
      <c r="U33" s="131"/>
      <c r="V33" s="131"/>
      <c r="W33" s="131"/>
      <c r="X33" s="284"/>
      <c r="Y33" s="270" t="s">
        <v>43</v>
      </c>
      <c r="Z33" s="271"/>
      <c r="AA33" s="272"/>
      <c r="AB33" s="273" t="s">
        <v>14</v>
      </c>
      <c r="AC33" s="273"/>
      <c r="AD33" s="273"/>
      <c r="AE33" s="58" t="s">
        <v>557</v>
      </c>
      <c r="AF33" s="59"/>
      <c r="AG33" s="59"/>
      <c r="AH33" s="59"/>
      <c r="AI33" s="58" t="s">
        <v>557</v>
      </c>
      <c r="AJ33" s="59"/>
      <c r="AK33" s="59"/>
      <c r="AL33" s="59"/>
      <c r="AM33" s="58" t="s">
        <v>557</v>
      </c>
      <c r="AN33" s="59"/>
      <c r="AO33" s="59"/>
      <c r="AP33" s="59"/>
      <c r="AQ33" s="256" t="s">
        <v>557</v>
      </c>
      <c r="AR33" s="257"/>
      <c r="AS33" s="257"/>
      <c r="AT33" s="258"/>
      <c r="AU33" s="59" t="s">
        <v>557</v>
      </c>
      <c r="AV33" s="59"/>
      <c r="AW33" s="59"/>
      <c r="AX33" s="259"/>
    </row>
    <row r="34" spans="1:51" ht="23.25" customHeight="1" x14ac:dyDescent="0.15">
      <c r="A34" s="348"/>
      <c r="B34" s="346"/>
      <c r="C34" s="346"/>
      <c r="D34" s="346"/>
      <c r="E34" s="346"/>
      <c r="F34" s="347"/>
      <c r="G34" s="280"/>
      <c r="H34" s="281"/>
      <c r="I34" s="281"/>
      <c r="J34" s="281"/>
      <c r="K34" s="281"/>
      <c r="L34" s="281"/>
      <c r="M34" s="281"/>
      <c r="N34" s="281"/>
      <c r="O34" s="282"/>
      <c r="P34" s="134"/>
      <c r="Q34" s="134"/>
      <c r="R34" s="134"/>
      <c r="S34" s="134"/>
      <c r="T34" s="134"/>
      <c r="U34" s="134"/>
      <c r="V34" s="134"/>
      <c r="W34" s="134"/>
      <c r="X34" s="285"/>
      <c r="Y34" s="270" t="s">
        <v>13</v>
      </c>
      <c r="Z34" s="271"/>
      <c r="AA34" s="272"/>
      <c r="AB34" s="315" t="s">
        <v>14</v>
      </c>
      <c r="AC34" s="315"/>
      <c r="AD34" s="315"/>
      <c r="AE34" s="58" t="s">
        <v>557</v>
      </c>
      <c r="AF34" s="59"/>
      <c r="AG34" s="59"/>
      <c r="AH34" s="59"/>
      <c r="AI34" s="58" t="s">
        <v>557</v>
      </c>
      <c r="AJ34" s="59"/>
      <c r="AK34" s="59"/>
      <c r="AL34" s="59"/>
      <c r="AM34" s="58" t="s">
        <v>557</v>
      </c>
      <c r="AN34" s="59"/>
      <c r="AO34" s="59"/>
      <c r="AP34" s="59"/>
      <c r="AQ34" s="256" t="s">
        <v>557</v>
      </c>
      <c r="AR34" s="257"/>
      <c r="AS34" s="257"/>
      <c r="AT34" s="258"/>
      <c r="AU34" s="59" t="s">
        <v>557</v>
      </c>
      <c r="AV34" s="59"/>
      <c r="AW34" s="59"/>
      <c r="AX34" s="259"/>
    </row>
    <row r="35" spans="1:51" ht="18.75" customHeight="1" x14ac:dyDescent="0.15">
      <c r="A35" s="166" t="s">
        <v>197</v>
      </c>
      <c r="B35" s="286"/>
      <c r="C35" s="286"/>
      <c r="D35" s="286"/>
      <c r="E35" s="286"/>
      <c r="F35" s="287"/>
      <c r="G35" s="295" t="s">
        <v>128</v>
      </c>
      <c r="H35" s="296"/>
      <c r="I35" s="296"/>
      <c r="J35" s="296"/>
      <c r="K35" s="296"/>
      <c r="L35" s="296"/>
      <c r="M35" s="296"/>
      <c r="N35" s="296"/>
      <c r="O35" s="297"/>
      <c r="P35" s="301" t="s">
        <v>48</v>
      </c>
      <c r="Q35" s="296"/>
      <c r="R35" s="296"/>
      <c r="S35" s="296"/>
      <c r="T35" s="296"/>
      <c r="U35" s="296"/>
      <c r="V35" s="296"/>
      <c r="W35" s="296"/>
      <c r="X35" s="297"/>
      <c r="Y35" s="303"/>
      <c r="Z35" s="304"/>
      <c r="AA35" s="305"/>
      <c r="AB35" s="309" t="s">
        <v>11</v>
      </c>
      <c r="AC35" s="310"/>
      <c r="AD35" s="311"/>
      <c r="AE35" s="316" t="s">
        <v>360</v>
      </c>
      <c r="AF35" s="316"/>
      <c r="AG35" s="316"/>
      <c r="AH35" s="316"/>
      <c r="AI35" s="316" t="s">
        <v>512</v>
      </c>
      <c r="AJ35" s="316"/>
      <c r="AK35" s="316"/>
      <c r="AL35" s="316"/>
      <c r="AM35" s="316" t="s">
        <v>328</v>
      </c>
      <c r="AN35" s="316"/>
      <c r="AO35" s="316"/>
      <c r="AP35" s="316"/>
      <c r="AQ35" s="317" t="s">
        <v>156</v>
      </c>
      <c r="AR35" s="318"/>
      <c r="AS35" s="318"/>
      <c r="AT35" s="319"/>
      <c r="AU35" s="296" t="s">
        <v>118</v>
      </c>
      <c r="AV35" s="296"/>
      <c r="AW35" s="296"/>
      <c r="AX35" s="320"/>
      <c r="AY35">
        <f>COUNTA($G$37)</f>
        <v>1</v>
      </c>
    </row>
    <row r="36" spans="1:51" ht="18.75" customHeight="1" x14ac:dyDescent="0.15">
      <c r="A36" s="288"/>
      <c r="B36" s="289"/>
      <c r="C36" s="289"/>
      <c r="D36" s="289"/>
      <c r="E36" s="289"/>
      <c r="F36" s="290"/>
      <c r="G36" s="298"/>
      <c r="H36" s="299"/>
      <c r="I36" s="299"/>
      <c r="J36" s="299"/>
      <c r="K36" s="299"/>
      <c r="L36" s="299"/>
      <c r="M36" s="299"/>
      <c r="N36" s="299"/>
      <c r="O36" s="300"/>
      <c r="P36" s="302"/>
      <c r="Q36" s="299"/>
      <c r="R36" s="299"/>
      <c r="S36" s="299"/>
      <c r="T36" s="299"/>
      <c r="U36" s="299"/>
      <c r="V36" s="299"/>
      <c r="W36" s="299"/>
      <c r="X36" s="300"/>
      <c r="Y36" s="306"/>
      <c r="Z36" s="307"/>
      <c r="AA36" s="308"/>
      <c r="AB36" s="312"/>
      <c r="AC36" s="313"/>
      <c r="AD36" s="314"/>
      <c r="AE36" s="316"/>
      <c r="AF36" s="316"/>
      <c r="AG36" s="316"/>
      <c r="AH36" s="316"/>
      <c r="AI36" s="316"/>
      <c r="AJ36" s="316"/>
      <c r="AK36" s="316"/>
      <c r="AL36" s="316"/>
      <c r="AM36" s="316"/>
      <c r="AN36" s="316"/>
      <c r="AO36" s="316"/>
      <c r="AP36" s="316"/>
      <c r="AQ36" s="321" t="s">
        <v>557</v>
      </c>
      <c r="AR36" s="322"/>
      <c r="AS36" s="323" t="s">
        <v>157</v>
      </c>
      <c r="AT36" s="324"/>
      <c r="AU36" s="325" t="s">
        <v>557</v>
      </c>
      <c r="AV36" s="325"/>
      <c r="AW36" s="299" t="s">
        <v>155</v>
      </c>
      <c r="AX36" s="326"/>
      <c r="AY36">
        <f>$AY$35</f>
        <v>1</v>
      </c>
    </row>
    <row r="37" spans="1:51" ht="23.25" customHeight="1" x14ac:dyDescent="0.15">
      <c r="A37" s="291"/>
      <c r="B37" s="289"/>
      <c r="C37" s="289"/>
      <c r="D37" s="289"/>
      <c r="E37" s="289"/>
      <c r="F37" s="290"/>
      <c r="G37" s="274" t="s">
        <v>559</v>
      </c>
      <c r="H37" s="275"/>
      <c r="I37" s="275"/>
      <c r="J37" s="275"/>
      <c r="K37" s="275"/>
      <c r="L37" s="275"/>
      <c r="M37" s="275"/>
      <c r="N37" s="275"/>
      <c r="O37" s="276"/>
      <c r="P37" s="128" t="s">
        <v>560</v>
      </c>
      <c r="Q37" s="128"/>
      <c r="R37" s="128"/>
      <c r="S37" s="128"/>
      <c r="T37" s="128"/>
      <c r="U37" s="128"/>
      <c r="V37" s="128"/>
      <c r="W37" s="128"/>
      <c r="X37" s="283"/>
      <c r="Y37" s="54" t="s">
        <v>12</v>
      </c>
      <c r="Z37" s="55"/>
      <c r="AA37" s="56"/>
      <c r="AB37" s="57" t="s">
        <v>14</v>
      </c>
      <c r="AC37" s="57"/>
      <c r="AD37" s="57"/>
      <c r="AE37" s="58" t="s">
        <v>557</v>
      </c>
      <c r="AF37" s="59"/>
      <c r="AG37" s="59"/>
      <c r="AH37" s="59"/>
      <c r="AI37" s="58" t="s">
        <v>557</v>
      </c>
      <c r="AJ37" s="59"/>
      <c r="AK37" s="59"/>
      <c r="AL37" s="59"/>
      <c r="AM37" s="58" t="s">
        <v>557</v>
      </c>
      <c r="AN37" s="59"/>
      <c r="AO37" s="59"/>
      <c r="AP37" s="59"/>
      <c r="AQ37" s="256" t="s">
        <v>557</v>
      </c>
      <c r="AR37" s="257"/>
      <c r="AS37" s="257"/>
      <c r="AT37" s="258"/>
      <c r="AU37" s="59" t="s">
        <v>557</v>
      </c>
      <c r="AV37" s="59"/>
      <c r="AW37" s="59"/>
      <c r="AX37" s="259"/>
      <c r="AY37">
        <f>$AY$35</f>
        <v>1</v>
      </c>
    </row>
    <row r="38" spans="1:51" ht="23.25" customHeight="1" x14ac:dyDescent="0.15">
      <c r="A38" s="292"/>
      <c r="B38" s="293"/>
      <c r="C38" s="293"/>
      <c r="D38" s="293"/>
      <c r="E38" s="293"/>
      <c r="F38" s="294"/>
      <c r="G38" s="277"/>
      <c r="H38" s="278"/>
      <c r="I38" s="278"/>
      <c r="J38" s="278"/>
      <c r="K38" s="278"/>
      <c r="L38" s="278"/>
      <c r="M38" s="278"/>
      <c r="N38" s="278"/>
      <c r="O38" s="279"/>
      <c r="P38" s="131"/>
      <c r="Q38" s="131"/>
      <c r="R38" s="131"/>
      <c r="S38" s="131"/>
      <c r="T38" s="131"/>
      <c r="U38" s="131"/>
      <c r="V38" s="131"/>
      <c r="W38" s="131"/>
      <c r="X38" s="284"/>
      <c r="Y38" s="270" t="s">
        <v>43</v>
      </c>
      <c r="Z38" s="271"/>
      <c r="AA38" s="272"/>
      <c r="AB38" s="273" t="s">
        <v>562</v>
      </c>
      <c r="AC38" s="273"/>
      <c r="AD38" s="273"/>
      <c r="AE38" s="58" t="s">
        <v>557</v>
      </c>
      <c r="AF38" s="59"/>
      <c r="AG38" s="59"/>
      <c r="AH38" s="59"/>
      <c r="AI38" s="58" t="s">
        <v>557</v>
      </c>
      <c r="AJ38" s="59"/>
      <c r="AK38" s="59"/>
      <c r="AL38" s="59"/>
      <c r="AM38" s="58" t="s">
        <v>557</v>
      </c>
      <c r="AN38" s="59"/>
      <c r="AO38" s="59"/>
      <c r="AP38" s="59"/>
      <c r="AQ38" s="256" t="s">
        <v>557</v>
      </c>
      <c r="AR38" s="257"/>
      <c r="AS38" s="257"/>
      <c r="AT38" s="258"/>
      <c r="AU38" s="59" t="s">
        <v>557</v>
      </c>
      <c r="AV38" s="59"/>
      <c r="AW38" s="59"/>
      <c r="AX38" s="259"/>
      <c r="AY38">
        <f>$AY$35</f>
        <v>1</v>
      </c>
    </row>
    <row r="39" spans="1:51" ht="23.25" customHeight="1" x14ac:dyDescent="0.15">
      <c r="A39" s="291"/>
      <c r="B39" s="289"/>
      <c r="C39" s="289"/>
      <c r="D39" s="289"/>
      <c r="E39" s="289"/>
      <c r="F39" s="290"/>
      <c r="G39" s="280"/>
      <c r="H39" s="281"/>
      <c r="I39" s="281"/>
      <c r="J39" s="281"/>
      <c r="K39" s="281"/>
      <c r="L39" s="281"/>
      <c r="M39" s="281"/>
      <c r="N39" s="281"/>
      <c r="O39" s="282"/>
      <c r="P39" s="134"/>
      <c r="Q39" s="134"/>
      <c r="R39" s="134"/>
      <c r="S39" s="134"/>
      <c r="T39" s="134"/>
      <c r="U39" s="134"/>
      <c r="V39" s="134"/>
      <c r="W39" s="134"/>
      <c r="X39" s="285"/>
      <c r="Y39" s="270" t="s">
        <v>13</v>
      </c>
      <c r="Z39" s="271"/>
      <c r="AA39" s="272"/>
      <c r="AB39" s="315" t="s">
        <v>14</v>
      </c>
      <c r="AC39" s="315"/>
      <c r="AD39" s="315"/>
      <c r="AE39" s="58" t="s">
        <v>557</v>
      </c>
      <c r="AF39" s="59"/>
      <c r="AG39" s="59"/>
      <c r="AH39" s="59"/>
      <c r="AI39" s="58" t="s">
        <v>557</v>
      </c>
      <c r="AJ39" s="59"/>
      <c r="AK39" s="59"/>
      <c r="AL39" s="59"/>
      <c r="AM39" s="58" t="s">
        <v>557</v>
      </c>
      <c r="AN39" s="59"/>
      <c r="AO39" s="59"/>
      <c r="AP39" s="59"/>
      <c r="AQ39" s="256" t="s">
        <v>557</v>
      </c>
      <c r="AR39" s="257"/>
      <c r="AS39" s="257"/>
      <c r="AT39" s="258"/>
      <c r="AU39" s="59" t="s">
        <v>557</v>
      </c>
      <c r="AV39" s="59"/>
      <c r="AW39" s="59"/>
      <c r="AX39" s="259"/>
      <c r="AY39">
        <f>$AY$35</f>
        <v>1</v>
      </c>
    </row>
    <row r="40" spans="1:51" ht="18.75" customHeight="1" x14ac:dyDescent="0.15">
      <c r="A40" s="166" t="s">
        <v>197</v>
      </c>
      <c r="B40" s="286"/>
      <c r="C40" s="286"/>
      <c r="D40" s="286"/>
      <c r="E40" s="286"/>
      <c r="F40" s="287"/>
      <c r="G40" s="295" t="s">
        <v>128</v>
      </c>
      <c r="H40" s="296"/>
      <c r="I40" s="296"/>
      <c r="J40" s="296"/>
      <c r="K40" s="296"/>
      <c r="L40" s="296"/>
      <c r="M40" s="296"/>
      <c r="N40" s="296"/>
      <c r="O40" s="297"/>
      <c r="P40" s="301" t="s">
        <v>48</v>
      </c>
      <c r="Q40" s="296"/>
      <c r="R40" s="296"/>
      <c r="S40" s="296"/>
      <c r="T40" s="296"/>
      <c r="U40" s="296"/>
      <c r="V40" s="296"/>
      <c r="W40" s="296"/>
      <c r="X40" s="297"/>
      <c r="Y40" s="303"/>
      <c r="Z40" s="304"/>
      <c r="AA40" s="305"/>
      <c r="AB40" s="309" t="s">
        <v>11</v>
      </c>
      <c r="AC40" s="310"/>
      <c r="AD40" s="311"/>
      <c r="AE40" s="316" t="s">
        <v>360</v>
      </c>
      <c r="AF40" s="316"/>
      <c r="AG40" s="316"/>
      <c r="AH40" s="316"/>
      <c r="AI40" s="316" t="s">
        <v>512</v>
      </c>
      <c r="AJ40" s="316"/>
      <c r="AK40" s="316"/>
      <c r="AL40" s="316"/>
      <c r="AM40" s="316" t="s">
        <v>328</v>
      </c>
      <c r="AN40" s="316"/>
      <c r="AO40" s="316"/>
      <c r="AP40" s="316"/>
      <c r="AQ40" s="317" t="s">
        <v>156</v>
      </c>
      <c r="AR40" s="318"/>
      <c r="AS40" s="318"/>
      <c r="AT40" s="319"/>
      <c r="AU40" s="296" t="s">
        <v>118</v>
      </c>
      <c r="AV40" s="296"/>
      <c r="AW40" s="296"/>
      <c r="AX40" s="320"/>
      <c r="AY40">
        <f>COUNTA($G$42)</f>
        <v>1</v>
      </c>
    </row>
    <row r="41" spans="1:51" ht="18.75" customHeight="1" x14ac:dyDescent="0.15">
      <c r="A41" s="288"/>
      <c r="B41" s="289"/>
      <c r="C41" s="289"/>
      <c r="D41" s="289"/>
      <c r="E41" s="289"/>
      <c r="F41" s="290"/>
      <c r="G41" s="298"/>
      <c r="H41" s="299"/>
      <c r="I41" s="299"/>
      <c r="J41" s="299"/>
      <c r="K41" s="299"/>
      <c r="L41" s="299"/>
      <c r="M41" s="299"/>
      <c r="N41" s="299"/>
      <c r="O41" s="300"/>
      <c r="P41" s="302"/>
      <c r="Q41" s="299"/>
      <c r="R41" s="299"/>
      <c r="S41" s="299"/>
      <c r="T41" s="299"/>
      <c r="U41" s="299"/>
      <c r="V41" s="299"/>
      <c r="W41" s="299"/>
      <c r="X41" s="300"/>
      <c r="Y41" s="306"/>
      <c r="Z41" s="307"/>
      <c r="AA41" s="308"/>
      <c r="AB41" s="312"/>
      <c r="AC41" s="313"/>
      <c r="AD41" s="314"/>
      <c r="AE41" s="316"/>
      <c r="AF41" s="316"/>
      <c r="AG41" s="316"/>
      <c r="AH41" s="316"/>
      <c r="AI41" s="316"/>
      <c r="AJ41" s="316"/>
      <c r="AK41" s="316"/>
      <c r="AL41" s="316"/>
      <c r="AM41" s="316"/>
      <c r="AN41" s="316"/>
      <c r="AO41" s="316"/>
      <c r="AP41" s="316"/>
      <c r="AQ41" s="321" t="s">
        <v>557</v>
      </c>
      <c r="AR41" s="322"/>
      <c r="AS41" s="323" t="s">
        <v>157</v>
      </c>
      <c r="AT41" s="324"/>
      <c r="AU41" s="325" t="s">
        <v>557</v>
      </c>
      <c r="AV41" s="325"/>
      <c r="AW41" s="299" t="s">
        <v>155</v>
      </c>
      <c r="AX41" s="326"/>
      <c r="AY41">
        <f t="shared" ref="AY41:AY46" si="0">$AY$40</f>
        <v>1</v>
      </c>
    </row>
    <row r="42" spans="1:51" ht="23.25" customHeight="1" x14ac:dyDescent="0.15">
      <c r="A42" s="291"/>
      <c r="B42" s="289"/>
      <c r="C42" s="289"/>
      <c r="D42" s="289"/>
      <c r="E42" s="289"/>
      <c r="F42" s="290"/>
      <c r="G42" s="274" t="s">
        <v>559</v>
      </c>
      <c r="H42" s="275"/>
      <c r="I42" s="275"/>
      <c r="J42" s="275"/>
      <c r="K42" s="275"/>
      <c r="L42" s="275"/>
      <c r="M42" s="275"/>
      <c r="N42" s="275"/>
      <c r="O42" s="276"/>
      <c r="P42" s="128" t="s">
        <v>561</v>
      </c>
      <c r="Q42" s="128"/>
      <c r="R42" s="128"/>
      <c r="S42" s="128"/>
      <c r="T42" s="128"/>
      <c r="U42" s="128"/>
      <c r="V42" s="128"/>
      <c r="W42" s="128"/>
      <c r="X42" s="283"/>
      <c r="Y42" s="54" t="s">
        <v>12</v>
      </c>
      <c r="Z42" s="55"/>
      <c r="AA42" s="56"/>
      <c r="AB42" s="57" t="s">
        <v>14</v>
      </c>
      <c r="AC42" s="57"/>
      <c r="AD42" s="57"/>
      <c r="AE42" s="58" t="s">
        <v>557</v>
      </c>
      <c r="AF42" s="59"/>
      <c r="AG42" s="59"/>
      <c r="AH42" s="59"/>
      <c r="AI42" s="58" t="s">
        <v>557</v>
      </c>
      <c r="AJ42" s="59"/>
      <c r="AK42" s="59"/>
      <c r="AL42" s="59"/>
      <c r="AM42" s="58" t="s">
        <v>557</v>
      </c>
      <c r="AN42" s="59"/>
      <c r="AO42" s="59"/>
      <c r="AP42" s="59"/>
      <c r="AQ42" s="256" t="s">
        <v>557</v>
      </c>
      <c r="AR42" s="257"/>
      <c r="AS42" s="257"/>
      <c r="AT42" s="258"/>
      <c r="AU42" s="59" t="s">
        <v>557</v>
      </c>
      <c r="AV42" s="59"/>
      <c r="AW42" s="59"/>
      <c r="AX42" s="259"/>
      <c r="AY42">
        <f t="shared" si="0"/>
        <v>1</v>
      </c>
    </row>
    <row r="43" spans="1:51" ht="23.25" customHeight="1" x14ac:dyDescent="0.15">
      <c r="A43" s="292"/>
      <c r="B43" s="293"/>
      <c r="C43" s="293"/>
      <c r="D43" s="293"/>
      <c r="E43" s="293"/>
      <c r="F43" s="294"/>
      <c r="G43" s="277"/>
      <c r="H43" s="278"/>
      <c r="I43" s="278"/>
      <c r="J43" s="278"/>
      <c r="K43" s="278"/>
      <c r="L43" s="278"/>
      <c r="M43" s="278"/>
      <c r="N43" s="278"/>
      <c r="O43" s="279"/>
      <c r="P43" s="131"/>
      <c r="Q43" s="131"/>
      <c r="R43" s="131"/>
      <c r="S43" s="131"/>
      <c r="T43" s="131"/>
      <c r="U43" s="131"/>
      <c r="V43" s="131"/>
      <c r="W43" s="131"/>
      <c r="X43" s="284"/>
      <c r="Y43" s="270" t="s">
        <v>43</v>
      </c>
      <c r="Z43" s="271"/>
      <c r="AA43" s="272"/>
      <c r="AB43" s="273" t="s">
        <v>14</v>
      </c>
      <c r="AC43" s="273"/>
      <c r="AD43" s="273"/>
      <c r="AE43" s="58" t="s">
        <v>557</v>
      </c>
      <c r="AF43" s="59"/>
      <c r="AG43" s="59"/>
      <c r="AH43" s="59"/>
      <c r="AI43" s="58" t="s">
        <v>557</v>
      </c>
      <c r="AJ43" s="59"/>
      <c r="AK43" s="59"/>
      <c r="AL43" s="59"/>
      <c r="AM43" s="58" t="s">
        <v>557</v>
      </c>
      <c r="AN43" s="59"/>
      <c r="AO43" s="59"/>
      <c r="AP43" s="59"/>
      <c r="AQ43" s="256" t="s">
        <v>557</v>
      </c>
      <c r="AR43" s="257"/>
      <c r="AS43" s="257"/>
      <c r="AT43" s="258"/>
      <c r="AU43" s="59" t="s">
        <v>557</v>
      </c>
      <c r="AV43" s="59"/>
      <c r="AW43" s="59"/>
      <c r="AX43" s="259"/>
      <c r="AY43">
        <f t="shared" si="0"/>
        <v>1</v>
      </c>
    </row>
    <row r="44" spans="1:51" ht="23.25" customHeight="1" x14ac:dyDescent="0.15">
      <c r="A44" s="291"/>
      <c r="B44" s="289"/>
      <c r="C44" s="289"/>
      <c r="D44" s="289"/>
      <c r="E44" s="289"/>
      <c r="F44" s="290"/>
      <c r="G44" s="280"/>
      <c r="H44" s="281"/>
      <c r="I44" s="281"/>
      <c r="J44" s="281"/>
      <c r="K44" s="281"/>
      <c r="L44" s="281"/>
      <c r="M44" s="281"/>
      <c r="N44" s="281"/>
      <c r="O44" s="282"/>
      <c r="P44" s="134"/>
      <c r="Q44" s="134"/>
      <c r="R44" s="134"/>
      <c r="S44" s="134"/>
      <c r="T44" s="134"/>
      <c r="U44" s="134"/>
      <c r="V44" s="134"/>
      <c r="W44" s="134"/>
      <c r="X44" s="285"/>
      <c r="Y44" s="270" t="s">
        <v>13</v>
      </c>
      <c r="Z44" s="271"/>
      <c r="AA44" s="272"/>
      <c r="AB44" s="315" t="s">
        <v>14</v>
      </c>
      <c r="AC44" s="315"/>
      <c r="AD44" s="315"/>
      <c r="AE44" s="58" t="s">
        <v>557</v>
      </c>
      <c r="AF44" s="59"/>
      <c r="AG44" s="59"/>
      <c r="AH44" s="59"/>
      <c r="AI44" s="58" t="s">
        <v>557</v>
      </c>
      <c r="AJ44" s="59"/>
      <c r="AK44" s="59"/>
      <c r="AL44" s="59"/>
      <c r="AM44" s="58" t="s">
        <v>557</v>
      </c>
      <c r="AN44" s="59"/>
      <c r="AO44" s="59"/>
      <c r="AP44" s="59"/>
      <c r="AQ44" s="256" t="s">
        <v>557</v>
      </c>
      <c r="AR44" s="257"/>
      <c r="AS44" s="257"/>
      <c r="AT44" s="258"/>
      <c r="AU44" s="59" t="s">
        <v>557</v>
      </c>
      <c r="AV44" s="59"/>
      <c r="AW44" s="59"/>
      <c r="AX44" s="259"/>
      <c r="AY44">
        <f t="shared" si="0"/>
        <v>1</v>
      </c>
    </row>
    <row r="45" spans="1:51" ht="28.15" customHeight="1" x14ac:dyDescent="0.15">
      <c r="A45" s="260" t="s">
        <v>214</v>
      </c>
      <c r="B45" s="261"/>
      <c r="C45" s="261"/>
      <c r="D45" s="261"/>
      <c r="E45" s="261"/>
      <c r="F45" s="163"/>
      <c r="G45" s="264" t="s">
        <v>563</v>
      </c>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6"/>
      <c r="AY45">
        <f t="shared" si="0"/>
        <v>1</v>
      </c>
    </row>
    <row r="46" spans="1:51" ht="28.15" customHeight="1" x14ac:dyDescent="0.15">
      <c r="A46" s="262"/>
      <c r="B46" s="263"/>
      <c r="C46" s="263"/>
      <c r="D46" s="263"/>
      <c r="E46" s="263"/>
      <c r="F46" s="165"/>
      <c r="G46" s="267"/>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9"/>
      <c r="AY46">
        <f t="shared" si="0"/>
        <v>1</v>
      </c>
    </row>
    <row r="47" spans="1:51" ht="31.5" customHeight="1" x14ac:dyDescent="0.15">
      <c r="A47" s="377" t="s">
        <v>519</v>
      </c>
      <c r="B47" s="378"/>
      <c r="C47" s="378"/>
      <c r="D47" s="378"/>
      <c r="E47" s="378"/>
      <c r="F47" s="241"/>
      <c r="G47" s="379" t="s">
        <v>516</v>
      </c>
      <c r="H47" s="380"/>
      <c r="I47" s="380"/>
      <c r="J47" s="380"/>
      <c r="K47" s="380"/>
      <c r="L47" s="380"/>
      <c r="M47" s="380"/>
      <c r="N47" s="380"/>
      <c r="O47" s="380"/>
      <c r="P47" s="381" t="s">
        <v>515</v>
      </c>
      <c r="Q47" s="380"/>
      <c r="R47" s="380"/>
      <c r="S47" s="380"/>
      <c r="T47" s="380"/>
      <c r="U47" s="380"/>
      <c r="V47" s="380"/>
      <c r="W47" s="380"/>
      <c r="X47" s="382"/>
      <c r="Y47" s="383"/>
      <c r="Z47" s="384"/>
      <c r="AA47" s="385"/>
      <c r="AB47" s="386" t="s">
        <v>11</v>
      </c>
      <c r="AC47" s="386"/>
      <c r="AD47" s="386"/>
      <c r="AE47" s="316" t="s">
        <v>360</v>
      </c>
      <c r="AF47" s="316"/>
      <c r="AG47" s="316"/>
      <c r="AH47" s="316"/>
      <c r="AI47" s="316" t="s">
        <v>512</v>
      </c>
      <c r="AJ47" s="316"/>
      <c r="AK47" s="316"/>
      <c r="AL47" s="316"/>
      <c r="AM47" s="316" t="s">
        <v>328</v>
      </c>
      <c r="AN47" s="316"/>
      <c r="AO47" s="316"/>
      <c r="AP47" s="316"/>
      <c r="AQ47" s="388" t="s">
        <v>359</v>
      </c>
      <c r="AR47" s="389"/>
      <c r="AS47" s="389"/>
      <c r="AT47" s="390"/>
      <c r="AU47" s="388" t="s">
        <v>530</v>
      </c>
      <c r="AV47" s="389"/>
      <c r="AW47" s="389"/>
      <c r="AX47" s="391"/>
      <c r="AY47">
        <f>COUNTA($G$48)</f>
        <v>1</v>
      </c>
    </row>
    <row r="48" spans="1:51" ht="23.25" customHeight="1" x14ac:dyDescent="0.15">
      <c r="A48" s="377"/>
      <c r="B48" s="378"/>
      <c r="C48" s="378"/>
      <c r="D48" s="378"/>
      <c r="E48" s="378"/>
      <c r="F48" s="241"/>
      <c r="G48" s="364" t="s">
        <v>566</v>
      </c>
      <c r="H48" s="365"/>
      <c r="I48" s="365"/>
      <c r="J48" s="365"/>
      <c r="K48" s="365"/>
      <c r="L48" s="365"/>
      <c r="M48" s="365"/>
      <c r="N48" s="365"/>
      <c r="O48" s="365"/>
      <c r="P48" s="127" t="s">
        <v>564</v>
      </c>
      <c r="Q48" s="368"/>
      <c r="R48" s="368"/>
      <c r="S48" s="368"/>
      <c r="T48" s="368"/>
      <c r="U48" s="368"/>
      <c r="V48" s="368"/>
      <c r="W48" s="368"/>
      <c r="X48" s="369"/>
      <c r="Y48" s="373" t="s">
        <v>44</v>
      </c>
      <c r="Z48" s="374"/>
      <c r="AA48" s="375"/>
      <c r="AB48" s="57" t="s">
        <v>557</v>
      </c>
      <c r="AC48" s="376"/>
      <c r="AD48" s="376"/>
      <c r="AE48" s="249" t="s">
        <v>557</v>
      </c>
      <c r="AF48" s="250"/>
      <c r="AG48" s="250"/>
      <c r="AH48" s="250"/>
      <c r="AI48" s="249" t="s">
        <v>557</v>
      </c>
      <c r="AJ48" s="250"/>
      <c r="AK48" s="250"/>
      <c r="AL48" s="250"/>
      <c r="AM48" s="249" t="s">
        <v>557</v>
      </c>
      <c r="AN48" s="250"/>
      <c r="AO48" s="250"/>
      <c r="AP48" s="250"/>
      <c r="AQ48" s="249" t="s">
        <v>557</v>
      </c>
      <c r="AR48" s="250"/>
      <c r="AS48" s="250"/>
      <c r="AT48" s="250"/>
      <c r="AU48" s="58" t="s">
        <v>557</v>
      </c>
      <c r="AV48" s="251"/>
      <c r="AW48" s="251"/>
      <c r="AX48" s="252"/>
      <c r="AY48">
        <f>$AY$47</f>
        <v>1</v>
      </c>
    </row>
    <row r="49" spans="1:51" ht="23.25" customHeight="1" x14ac:dyDescent="0.15">
      <c r="A49" s="262"/>
      <c r="B49" s="263"/>
      <c r="C49" s="263"/>
      <c r="D49" s="263"/>
      <c r="E49" s="263"/>
      <c r="F49" s="165"/>
      <c r="G49" s="366"/>
      <c r="H49" s="367"/>
      <c r="I49" s="367"/>
      <c r="J49" s="367"/>
      <c r="K49" s="367"/>
      <c r="L49" s="367"/>
      <c r="M49" s="367"/>
      <c r="N49" s="367"/>
      <c r="O49" s="367"/>
      <c r="P49" s="370"/>
      <c r="Q49" s="371"/>
      <c r="R49" s="371"/>
      <c r="S49" s="371"/>
      <c r="T49" s="371"/>
      <c r="U49" s="371"/>
      <c r="V49" s="371"/>
      <c r="W49" s="371"/>
      <c r="X49" s="372"/>
      <c r="Y49" s="253" t="s">
        <v>45</v>
      </c>
      <c r="Z49" s="254"/>
      <c r="AA49" s="255"/>
      <c r="AB49" s="57" t="s">
        <v>565</v>
      </c>
      <c r="AC49" s="376"/>
      <c r="AD49" s="376"/>
      <c r="AE49" s="249" t="s">
        <v>557</v>
      </c>
      <c r="AF49" s="250"/>
      <c r="AG49" s="250"/>
      <c r="AH49" s="250"/>
      <c r="AI49" s="249" t="s">
        <v>557</v>
      </c>
      <c r="AJ49" s="250"/>
      <c r="AK49" s="250"/>
      <c r="AL49" s="250"/>
      <c r="AM49" s="249" t="s">
        <v>557</v>
      </c>
      <c r="AN49" s="250"/>
      <c r="AO49" s="250"/>
      <c r="AP49" s="250"/>
      <c r="AQ49" s="249" t="s">
        <v>557</v>
      </c>
      <c r="AR49" s="250"/>
      <c r="AS49" s="250"/>
      <c r="AT49" s="250"/>
      <c r="AU49" s="387">
        <v>1</v>
      </c>
      <c r="AV49" s="251"/>
      <c r="AW49" s="251"/>
      <c r="AX49" s="252"/>
      <c r="AY49">
        <f>$AY$47</f>
        <v>1</v>
      </c>
    </row>
    <row r="50" spans="1:51" ht="23.25" customHeight="1" x14ac:dyDescent="0.15">
      <c r="A50" s="260" t="s">
        <v>520</v>
      </c>
      <c r="B50" s="329"/>
      <c r="C50" s="329"/>
      <c r="D50" s="329"/>
      <c r="E50" s="329"/>
      <c r="F50" s="330"/>
      <c r="G50" s="271" t="s">
        <v>521</v>
      </c>
      <c r="H50" s="271"/>
      <c r="I50" s="271"/>
      <c r="J50" s="271"/>
      <c r="K50" s="271"/>
      <c r="L50" s="271"/>
      <c r="M50" s="271"/>
      <c r="N50" s="271"/>
      <c r="O50" s="271"/>
      <c r="P50" s="271"/>
      <c r="Q50" s="271"/>
      <c r="R50" s="271"/>
      <c r="S50" s="271"/>
      <c r="T50" s="271"/>
      <c r="U50" s="271"/>
      <c r="V50" s="271"/>
      <c r="W50" s="271"/>
      <c r="X50" s="272"/>
      <c r="Y50" s="335"/>
      <c r="Z50" s="336"/>
      <c r="AA50" s="337"/>
      <c r="AB50" s="270" t="s">
        <v>11</v>
      </c>
      <c r="AC50" s="271"/>
      <c r="AD50" s="272"/>
      <c r="AE50" s="316" t="s">
        <v>360</v>
      </c>
      <c r="AF50" s="316"/>
      <c r="AG50" s="316"/>
      <c r="AH50" s="316"/>
      <c r="AI50" s="316" t="s">
        <v>512</v>
      </c>
      <c r="AJ50" s="316"/>
      <c r="AK50" s="316"/>
      <c r="AL50" s="316"/>
      <c r="AM50" s="316" t="s">
        <v>328</v>
      </c>
      <c r="AN50" s="316"/>
      <c r="AO50" s="316"/>
      <c r="AP50" s="316"/>
      <c r="AQ50" s="338" t="s">
        <v>531</v>
      </c>
      <c r="AR50" s="339"/>
      <c r="AS50" s="339"/>
      <c r="AT50" s="339"/>
      <c r="AU50" s="339"/>
      <c r="AV50" s="339"/>
      <c r="AW50" s="339"/>
      <c r="AX50" s="340"/>
      <c r="AY50">
        <f>IF(SUBSTITUTE(SUBSTITUTE($G$51,"／",""),"　","")="",0,1)</f>
        <v>1</v>
      </c>
    </row>
    <row r="51" spans="1:51" ht="23.25" customHeight="1" x14ac:dyDescent="0.15">
      <c r="A51" s="331"/>
      <c r="B51" s="296"/>
      <c r="C51" s="296"/>
      <c r="D51" s="296"/>
      <c r="E51" s="296"/>
      <c r="F51" s="332"/>
      <c r="G51" s="354" t="s">
        <v>567</v>
      </c>
      <c r="H51" s="355"/>
      <c r="I51" s="355"/>
      <c r="J51" s="355"/>
      <c r="K51" s="355"/>
      <c r="L51" s="355"/>
      <c r="M51" s="355"/>
      <c r="N51" s="355"/>
      <c r="O51" s="355"/>
      <c r="P51" s="355"/>
      <c r="Q51" s="355"/>
      <c r="R51" s="355"/>
      <c r="S51" s="355"/>
      <c r="T51" s="355"/>
      <c r="U51" s="355"/>
      <c r="V51" s="355"/>
      <c r="W51" s="355"/>
      <c r="X51" s="355"/>
      <c r="Y51" s="358" t="s">
        <v>520</v>
      </c>
      <c r="Z51" s="359"/>
      <c r="AA51" s="360"/>
      <c r="AB51" s="361" t="s">
        <v>568</v>
      </c>
      <c r="AC51" s="362"/>
      <c r="AD51" s="363"/>
      <c r="AE51" s="249" t="s">
        <v>557</v>
      </c>
      <c r="AF51" s="249"/>
      <c r="AG51" s="249"/>
      <c r="AH51" s="249"/>
      <c r="AI51" s="249" t="s">
        <v>557</v>
      </c>
      <c r="AJ51" s="249"/>
      <c r="AK51" s="249"/>
      <c r="AL51" s="249"/>
      <c r="AM51" s="249" t="s">
        <v>557</v>
      </c>
      <c r="AN51" s="249"/>
      <c r="AO51" s="249"/>
      <c r="AP51" s="249"/>
      <c r="AQ51" s="58" t="s">
        <v>557</v>
      </c>
      <c r="AR51" s="59"/>
      <c r="AS51" s="59"/>
      <c r="AT51" s="59"/>
      <c r="AU51" s="59"/>
      <c r="AV51" s="59"/>
      <c r="AW51" s="59"/>
      <c r="AX51" s="259"/>
      <c r="AY51">
        <f>$AY$50</f>
        <v>1</v>
      </c>
    </row>
    <row r="52" spans="1:51" ht="46.5" customHeight="1" x14ac:dyDescent="0.15">
      <c r="A52" s="333"/>
      <c r="B52" s="299"/>
      <c r="C52" s="299"/>
      <c r="D52" s="299"/>
      <c r="E52" s="299"/>
      <c r="F52" s="334"/>
      <c r="G52" s="356"/>
      <c r="H52" s="357"/>
      <c r="I52" s="357"/>
      <c r="J52" s="357"/>
      <c r="K52" s="357"/>
      <c r="L52" s="357"/>
      <c r="M52" s="357"/>
      <c r="N52" s="357"/>
      <c r="O52" s="357"/>
      <c r="P52" s="357"/>
      <c r="Q52" s="357"/>
      <c r="R52" s="357"/>
      <c r="S52" s="357"/>
      <c r="T52" s="357"/>
      <c r="U52" s="357"/>
      <c r="V52" s="357"/>
      <c r="W52" s="357"/>
      <c r="X52" s="357"/>
      <c r="Y52" s="54" t="s">
        <v>522</v>
      </c>
      <c r="Z52" s="327"/>
      <c r="AA52" s="328"/>
      <c r="AB52" s="245" t="s">
        <v>572</v>
      </c>
      <c r="AC52" s="246"/>
      <c r="AD52" s="247"/>
      <c r="AE52" s="248" t="s">
        <v>557</v>
      </c>
      <c r="AF52" s="248"/>
      <c r="AG52" s="248"/>
      <c r="AH52" s="248"/>
      <c r="AI52" s="248" t="s">
        <v>557</v>
      </c>
      <c r="AJ52" s="248"/>
      <c r="AK52" s="248"/>
      <c r="AL52" s="248"/>
      <c r="AM52" s="248" t="s">
        <v>557</v>
      </c>
      <c r="AN52" s="248"/>
      <c r="AO52" s="248"/>
      <c r="AP52" s="248"/>
      <c r="AQ52" s="248" t="s">
        <v>557</v>
      </c>
      <c r="AR52" s="248"/>
      <c r="AS52" s="248"/>
      <c r="AT52" s="248"/>
      <c r="AU52" s="248"/>
      <c r="AV52" s="248"/>
      <c r="AW52" s="248"/>
      <c r="AX52" s="341"/>
      <c r="AY52">
        <f>$AY$50</f>
        <v>1</v>
      </c>
    </row>
    <row r="53" spans="1:51" ht="31.5" customHeight="1" x14ac:dyDescent="0.15">
      <c r="A53" s="377" t="s">
        <v>519</v>
      </c>
      <c r="B53" s="378"/>
      <c r="C53" s="378"/>
      <c r="D53" s="378"/>
      <c r="E53" s="378"/>
      <c r="F53" s="241"/>
      <c r="G53" s="379" t="s">
        <v>516</v>
      </c>
      <c r="H53" s="380"/>
      <c r="I53" s="380"/>
      <c r="J53" s="380"/>
      <c r="K53" s="380"/>
      <c r="L53" s="380"/>
      <c r="M53" s="380"/>
      <c r="N53" s="380"/>
      <c r="O53" s="380"/>
      <c r="P53" s="381" t="s">
        <v>515</v>
      </c>
      <c r="Q53" s="380"/>
      <c r="R53" s="380"/>
      <c r="S53" s="380"/>
      <c r="T53" s="380"/>
      <c r="U53" s="380"/>
      <c r="V53" s="380"/>
      <c r="W53" s="380"/>
      <c r="X53" s="382"/>
      <c r="Y53" s="383"/>
      <c r="Z53" s="384"/>
      <c r="AA53" s="385"/>
      <c r="AB53" s="386" t="s">
        <v>11</v>
      </c>
      <c r="AC53" s="386"/>
      <c r="AD53" s="386"/>
      <c r="AE53" s="316" t="s">
        <v>360</v>
      </c>
      <c r="AF53" s="316"/>
      <c r="AG53" s="316"/>
      <c r="AH53" s="316"/>
      <c r="AI53" s="316" t="s">
        <v>512</v>
      </c>
      <c r="AJ53" s="316"/>
      <c r="AK53" s="316"/>
      <c r="AL53" s="316"/>
      <c r="AM53" s="316" t="s">
        <v>328</v>
      </c>
      <c r="AN53" s="316"/>
      <c r="AO53" s="316"/>
      <c r="AP53" s="316"/>
      <c r="AQ53" s="388" t="s">
        <v>359</v>
      </c>
      <c r="AR53" s="389"/>
      <c r="AS53" s="389"/>
      <c r="AT53" s="390"/>
      <c r="AU53" s="388" t="s">
        <v>530</v>
      </c>
      <c r="AV53" s="389"/>
      <c r="AW53" s="389"/>
      <c r="AX53" s="391"/>
      <c r="AY53">
        <f>COUNTA($G$54)</f>
        <v>1</v>
      </c>
    </row>
    <row r="54" spans="1:51" ht="35.25" customHeight="1" x14ac:dyDescent="0.15">
      <c r="A54" s="377"/>
      <c r="B54" s="378"/>
      <c r="C54" s="378"/>
      <c r="D54" s="378"/>
      <c r="E54" s="378"/>
      <c r="F54" s="241"/>
      <c r="G54" s="364" t="s">
        <v>570</v>
      </c>
      <c r="H54" s="365"/>
      <c r="I54" s="365"/>
      <c r="J54" s="365"/>
      <c r="K54" s="365"/>
      <c r="L54" s="365"/>
      <c r="M54" s="365"/>
      <c r="N54" s="365"/>
      <c r="O54" s="365"/>
      <c r="P54" s="127" t="s">
        <v>569</v>
      </c>
      <c r="Q54" s="368"/>
      <c r="R54" s="368"/>
      <c r="S54" s="368"/>
      <c r="T54" s="368"/>
      <c r="U54" s="368"/>
      <c r="V54" s="368"/>
      <c r="W54" s="368"/>
      <c r="X54" s="369"/>
      <c r="Y54" s="373" t="s">
        <v>44</v>
      </c>
      <c r="Z54" s="374"/>
      <c r="AA54" s="375"/>
      <c r="AB54" s="57" t="s">
        <v>557</v>
      </c>
      <c r="AC54" s="376"/>
      <c r="AD54" s="376"/>
      <c r="AE54" s="249" t="s">
        <v>557</v>
      </c>
      <c r="AF54" s="250"/>
      <c r="AG54" s="250"/>
      <c r="AH54" s="250"/>
      <c r="AI54" s="249" t="s">
        <v>557</v>
      </c>
      <c r="AJ54" s="250"/>
      <c r="AK54" s="250"/>
      <c r="AL54" s="250"/>
      <c r="AM54" s="249" t="s">
        <v>557</v>
      </c>
      <c r="AN54" s="250"/>
      <c r="AO54" s="250"/>
      <c r="AP54" s="250"/>
      <c r="AQ54" s="249" t="s">
        <v>557</v>
      </c>
      <c r="AR54" s="250"/>
      <c r="AS54" s="250"/>
      <c r="AT54" s="250"/>
      <c r="AU54" s="58" t="s">
        <v>557</v>
      </c>
      <c r="AV54" s="251"/>
      <c r="AW54" s="251"/>
      <c r="AX54" s="252"/>
      <c r="AY54">
        <f>$AY$53</f>
        <v>1</v>
      </c>
    </row>
    <row r="55" spans="1:51" ht="23.25" customHeight="1" x14ac:dyDescent="0.15">
      <c r="A55" s="262"/>
      <c r="B55" s="263"/>
      <c r="C55" s="263"/>
      <c r="D55" s="263"/>
      <c r="E55" s="263"/>
      <c r="F55" s="165"/>
      <c r="G55" s="366"/>
      <c r="H55" s="367"/>
      <c r="I55" s="367"/>
      <c r="J55" s="367"/>
      <c r="K55" s="367"/>
      <c r="L55" s="367"/>
      <c r="M55" s="367"/>
      <c r="N55" s="367"/>
      <c r="O55" s="367"/>
      <c r="P55" s="370"/>
      <c r="Q55" s="371"/>
      <c r="R55" s="371"/>
      <c r="S55" s="371"/>
      <c r="T55" s="371"/>
      <c r="U55" s="371"/>
      <c r="V55" s="371"/>
      <c r="W55" s="371"/>
      <c r="X55" s="372"/>
      <c r="Y55" s="253" t="s">
        <v>45</v>
      </c>
      <c r="Z55" s="254"/>
      <c r="AA55" s="255"/>
      <c r="AB55" s="57" t="s">
        <v>565</v>
      </c>
      <c r="AC55" s="376"/>
      <c r="AD55" s="376"/>
      <c r="AE55" s="249" t="s">
        <v>557</v>
      </c>
      <c r="AF55" s="250"/>
      <c r="AG55" s="250"/>
      <c r="AH55" s="250"/>
      <c r="AI55" s="249" t="s">
        <v>557</v>
      </c>
      <c r="AJ55" s="250"/>
      <c r="AK55" s="250"/>
      <c r="AL55" s="250"/>
      <c r="AM55" s="249" t="s">
        <v>557</v>
      </c>
      <c r="AN55" s="250"/>
      <c r="AO55" s="250"/>
      <c r="AP55" s="250"/>
      <c r="AQ55" s="249" t="s">
        <v>557</v>
      </c>
      <c r="AR55" s="250"/>
      <c r="AS55" s="250"/>
      <c r="AT55" s="250"/>
      <c r="AU55" s="387">
        <v>2</v>
      </c>
      <c r="AV55" s="251"/>
      <c r="AW55" s="251"/>
      <c r="AX55" s="252"/>
      <c r="AY55">
        <f>$AY$53</f>
        <v>1</v>
      </c>
    </row>
    <row r="56" spans="1:51" ht="23.25" customHeight="1" x14ac:dyDescent="0.15">
      <c r="A56" s="260" t="s">
        <v>520</v>
      </c>
      <c r="B56" s="329"/>
      <c r="C56" s="329"/>
      <c r="D56" s="329"/>
      <c r="E56" s="329"/>
      <c r="F56" s="330"/>
      <c r="G56" s="271" t="s">
        <v>521</v>
      </c>
      <c r="H56" s="271"/>
      <c r="I56" s="271"/>
      <c r="J56" s="271"/>
      <c r="K56" s="271"/>
      <c r="L56" s="271"/>
      <c r="M56" s="271"/>
      <c r="N56" s="271"/>
      <c r="O56" s="271"/>
      <c r="P56" s="271"/>
      <c r="Q56" s="271"/>
      <c r="R56" s="271"/>
      <c r="S56" s="271"/>
      <c r="T56" s="271"/>
      <c r="U56" s="271"/>
      <c r="V56" s="271"/>
      <c r="W56" s="271"/>
      <c r="X56" s="272"/>
      <c r="Y56" s="335"/>
      <c r="Z56" s="336"/>
      <c r="AA56" s="337"/>
      <c r="AB56" s="270" t="s">
        <v>11</v>
      </c>
      <c r="AC56" s="271"/>
      <c r="AD56" s="272"/>
      <c r="AE56" s="316" t="s">
        <v>360</v>
      </c>
      <c r="AF56" s="316"/>
      <c r="AG56" s="316"/>
      <c r="AH56" s="316"/>
      <c r="AI56" s="316" t="s">
        <v>512</v>
      </c>
      <c r="AJ56" s="316"/>
      <c r="AK56" s="316"/>
      <c r="AL56" s="316"/>
      <c r="AM56" s="316" t="s">
        <v>328</v>
      </c>
      <c r="AN56" s="316"/>
      <c r="AO56" s="316"/>
      <c r="AP56" s="316"/>
      <c r="AQ56" s="338" t="s">
        <v>531</v>
      </c>
      <c r="AR56" s="339"/>
      <c r="AS56" s="339"/>
      <c r="AT56" s="339"/>
      <c r="AU56" s="339"/>
      <c r="AV56" s="339"/>
      <c r="AW56" s="339"/>
      <c r="AX56" s="340"/>
      <c r="AY56">
        <f>IF(SUBSTITUTE(SUBSTITUTE($G$57,"／",""),"　","")="",0,1)</f>
        <v>1</v>
      </c>
    </row>
    <row r="57" spans="1:51" ht="23.25" customHeight="1" x14ac:dyDescent="0.15">
      <c r="A57" s="331"/>
      <c r="B57" s="296"/>
      <c r="C57" s="296"/>
      <c r="D57" s="296"/>
      <c r="E57" s="296"/>
      <c r="F57" s="332"/>
      <c r="G57" s="354" t="s">
        <v>571</v>
      </c>
      <c r="H57" s="355"/>
      <c r="I57" s="355"/>
      <c r="J57" s="355"/>
      <c r="K57" s="355"/>
      <c r="L57" s="355"/>
      <c r="M57" s="355"/>
      <c r="N57" s="355"/>
      <c r="O57" s="355"/>
      <c r="P57" s="355"/>
      <c r="Q57" s="355"/>
      <c r="R57" s="355"/>
      <c r="S57" s="355"/>
      <c r="T57" s="355"/>
      <c r="U57" s="355"/>
      <c r="V57" s="355"/>
      <c r="W57" s="355"/>
      <c r="X57" s="355"/>
      <c r="Y57" s="358" t="s">
        <v>520</v>
      </c>
      <c r="Z57" s="359"/>
      <c r="AA57" s="360"/>
      <c r="AB57" s="361" t="s">
        <v>568</v>
      </c>
      <c r="AC57" s="362"/>
      <c r="AD57" s="363"/>
      <c r="AE57" s="249" t="s">
        <v>557</v>
      </c>
      <c r="AF57" s="249"/>
      <c r="AG57" s="249"/>
      <c r="AH57" s="249"/>
      <c r="AI57" s="249" t="s">
        <v>557</v>
      </c>
      <c r="AJ57" s="249"/>
      <c r="AK57" s="249"/>
      <c r="AL57" s="249"/>
      <c r="AM57" s="249" t="s">
        <v>557</v>
      </c>
      <c r="AN57" s="249"/>
      <c r="AO57" s="249"/>
      <c r="AP57" s="249"/>
      <c r="AQ57" s="58" t="s">
        <v>557</v>
      </c>
      <c r="AR57" s="59"/>
      <c r="AS57" s="59"/>
      <c r="AT57" s="59"/>
      <c r="AU57" s="59"/>
      <c r="AV57" s="59"/>
      <c r="AW57" s="59"/>
      <c r="AX57" s="259"/>
      <c r="AY57">
        <f>$AY$56</f>
        <v>1</v>
      </c>
    </row>
    <row r="58" spans="1:51" ht="46.5" customHeight="1" x14ac:dyDescent="0.15">
      <c r="A58" s="333"/>
      <c r="B58" s="299"/>
      <c r="C58" s="299"/>
      <c r="D58" s="299"/>
      <c r="E58" s="299"/>
      <c r="F58" s="334"/>
      <c r="G58" s="356"/>
      <c r="H58" s="357"/>
      <c r="I58" s="357"/>
      <c r="J58" s="357"/>
      <c r="K58" s="357"/>
      <c r="L58" s="357"/>
      <c r="M58" s="357"/>
      <c r="N58" s="357"/>
      <c r="O58" s="357"/>
      <c r="P58" s="357"/>
      <c r="Q58" s="357"/>
      <c r="R58" s="357"/>
      <c r="S58" s="357"/>
      <c r="T58" s="357"/>
      <c r="U58" s="357"/>
      <c r="V58" s="357"/>
      <c r="W58" s="357"/>
      <c r="X58" s="357"/>
      <c r="Y58" s="54" t="s">
        <v>522</v>
      </c>
      <c r="Z58" s="327"/>
      <c r="AA58" s="328"/>
      <c r="AB58" s="245" t="s">
        <v>572</v>
      </c>
      <c r="AC58" s="246"/>
      <c r="AD58" s="247"/>
      <c r="AE58" s="248" t="s">
        <v>557</v>
      </c>
      <c r="AF58" s="248"/>
      <c r="AG58" s="248"/>
      <c r="AH58" s="248"/>
      <c r="AI58" s="248" t="s">
        <v>557</v>
      </c>
      <c r="AJ58" s="248"/>
      <c r="AK58" s="248"/>
      <c r="AL58" s="248"/>
      <c r="AM58" s="248" t="s">
        <v>557</v>
      </c>
      <c r="AN58" s="248"/>
      <c r="AO58" s="248"/>
      <c r="AP58" s="248"/>
      <c r="AQ58" s="248" t="s">
        <v>557</v>
      </c>
      <c r="AR58" s="248"/>
      <c r="AS58" s="248"/>
      <c r="AT58" s="248"/>
      <c r="AU58" s="248"/>
      <c r="AV58" s="248"/>
      <c r="AW58" s="248"/>
      <c r="AX58" s="341"/>
      <c r="AY58">
        <f>$AY$56</f>
        <v>1</v>
      </c>
    </row>
    <row r="59" spans="1:51" ht="18.75" customHeight="1" thickBot="1" x14ac:dyDescent="0.2">
      <c r="A59" s="166" t="s">
        <v>517</v>
      </c>
      <c r="B59" s="167"/>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8" t="s">
        <v>194</v>
      </c>
      <c r="AP59" s="169"/>
      <c r="AQ59" s="169"/>
      <c r="AR59" s="49"/>
      <c r="AS59" s="168"/>
      <c r="AT59" s="169"/>
      <c r="AU59" s="169"/>
      <c r="AV59" s="169"/>
      <c r="AW59" s="169"/>
      <c r="AX59" s="170"/>
      <c r="AY59">
        <f>COUNTIF($AR$59,"☑")</f>
        <v>0</v>
      </c>
    </row>
    <row r="60" spans="1:51" ht="45" customHeight="1" x14ac:dyDescent="0.15">
      <c r="A60" s="151" t="s">
        <v>227</v>
      </c>
      <c r="B60" s="152"/>
      <c r="C60" s="155" t="s">
        <v>158</v>
      </c>
      <c r="D60" s="152"/>
      <c r="E60" s="157" t="s">
        <v>171</v>
      </c>
      <c r="F60" s="158"/>
      <c r="G60" s="159" t="s">
        <v>557</v>
      </c>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60"/>
      <c r="AO60" s="160"/>
      <c r="AP60" s="160"/>
      <c r="AQ60" s="160"/>
      <c r="AR60" s="160"/>
      <c r="AS60" s="160"/>
      <c r="AT60" s="160"/>
      <c r="AU60" s="160"/>
      <c r="AV60" s="160"/>
      <c r="AW60" s="160"/>
      <c r="AX60" s="161"/>
    </row>
    <row r="61" spans="1:51" ht="32.25" customHeight="1" x14ac:dyDescent="0.15">
      <c r="A61" s="153"/>
      <c r="B61" s="154"/>
      <c r="C61" s="156"/>
      <c r="D61" s="154"/>
      <c r="E61" s="162" t="s">
        <v>170</v>
      </c>
      <c r="F61" s="163"/>
      <c r="G61" s="501" t="s">
        <v>557</v>
      </c>
      <c r="H61" s="128"/>
      <c r="I61" s="128"/>
      <c r="J61" s="128"/>
      <c r="K61" s="128"/>
      <c r="L61" s="128"/>
      <c r="M61" s="128"/>
      <c r="N61" s="128"/>
      <c r="O61" s="128"/>
      <c r="P61" s="128"/>
      <c r="Q61" s="128"/>
      <c r="R61" s="128"/>
      <c r="S61" s="128"/>
      <c r="T61" s="128"/>
      <c r="U61" s="128"/>
      <c r="V61" s="283"/>
      <c r="W61" s="229" t="s">
        <v>523</v>
      </c>
      <c r="X61" s="230"/>
      <c r="Y61" s="230"/>
      <c r="Z61" s="230"/>
      <c r="AA61" s="231"/>
      <c r="AB61" s="232" t="s">
        <v>557</v>
      </c>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4"/>
    </row>
    <row r="62" spans="1:51" ht="21" customHeight="1" x14ac:dyDescent="0.15">
      <c r="A62" s="153"/>
      <c r="B62" s="154"/>
      <c r="C62" s="156"/>
      <c r="D62" s="154"/>
      <c r="E62" s="164"/>
      <c r="F62" s="165"/>
      <c r="G62" s="502"/>
      <c r="H62" s="134"/>
      <c r="I62" s="134"/>
      <c r="J62" s="134"/>
      <c r="K62" s="134"/>
      <c r="L62" s="134"/>
      <c r="M62" s="134"/>
      <c r="N62" s="134"/>
      <c r="O62" s="134"/>
      <c r="P62" s="134"/>
      <c r="Q62" s="134"/>
      <c r="R62" s="134"/>
      <c r="S62" s="134"/>
      <c r="T62" s="134"/>
      <c r="U62" s="134"/>
      <c r="V62" s="285"/>
      <c r="W62" s="235" t="s">
        <v>524</v>
      </c>
      <c r="X62" s="236"/>
      <c r="Y62" s="236"/>
      <c r="Z62" s="236"/>
      <c r="AA62" s="237"/>
      <c r="AB62" s="232" t="s">
        <v>557</v>
      </c>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4"/>
    </row>
    <row r="63" spans="1:51" ht="43.15" customHeight="1" x14ac:dyDescent="0.15">
      <c r="A63" s="153"/>
      <c r="B63" s="154"/>
      <c r="C63" s="238" t="s">
        <v>534</v>
      </c>
      <c r="D63" s="239"/>
      <c r="E63" s="162" t="s">
        <v>223</v>
      </c>
      <c r="F63" s="163"/>
      <c r="G63" s="219" t="s">
        <v>161</v>
      </c>
      <c r="H63" s="220"/>
      <c r="I63" s="220"/>
      <c r="J63" s="242" t="s">
        <v>557</v>
      </c>
      <c r="K63" s="243"/>
      <c r="L63" s="243"/>
      <c r="M63" s="243"/>
      <c r="N63" s="243"/>
      <c r="O63" s="243"/>
      <c r="P63" s="243"/>
      <c r="Q63" s="243"/>
      <c r="R63" s="243"/>
      <c r="S63" s="243"/>
      <c r="T63" s="244"/>
      <c r="U63" s="217" t="s">
        <v>557</v>
      </c>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8"/>
      <c r="AY63" s="41"/>
    </row>
    <row r="64" spans="1:51" ht="43.15" customHeight="1" x14ac:dyDescent="0.15">
      <c r="A64" s="153"/>
      <c r="B64" s="154"/>
      <c r="C64" s="156"/>
      <c r="D64" s="154"/>
      <c r="E64" s="240"/>
      <c r="F64" s="241"/>
      <c r="G64" s="219" t="s">
        <v>535</v>
      </c>
      <c r="H64" s="220"/>
      <c r="I64" s="220"/>
      <c r="J64" s="220"/>
      <c r="K64" s="220"/>
      <c r="L64" s="220"/>
      <c r="M64" s="220"/>
      <c r="N64" s="220"/>
      <c r="O64" s="220"/>
      <c r="P64" s="220"/>
      <c r="Q64" s="220"/>
      <c r="R64" s="220"/>
      <c r="S64" s="220"/>
      <c r="T64" s="220"/>
      <c r="U64" s="216" t="s">
        <v>557</v>
      </c>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8"/>
      <c r="AY64" s="41"/>
    </row>
    <row r="65" spans="1:51" ht="43.15" customHeight="1" thickBot="1" x14ac:dyDescent="0.2">
      <c r="A65" s="153"/>
      <c r="B65" s="154"/>
      <c r="C65" s="156"/>
      <c r="D65" s="154"/>
      <c r="E65" s="164"/>
      <c r="F65" s="165"/>
      <c r="G65" s="219" t="s">
        <v>524</v>
      </c>
      <c r="H65" s="220"/>
      <c r="I65" s="220"/>
      <c r="J65" s="220"/>
      <c r="K65" s="220"/>
      <c r="L65" s="220"/>
      <c r="M65" s="220"/>
      <c r="N65" s="220"/>
      <c r="O65" s="220"/>
      <c r="P65" s="220"/>
      <c r="Q65" s="220"/>
      <c r="R65" s="220"/>
      <c r="S65" s="220"/>
      <c r="T65" s="220"/>
      <c r="U65" s="503" t="s">
        <v>557</v>
      </c>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7"/>
      <c r="AY65" s="41"/>
    </row>
    <row r="66" spans="1:51" ht="27" customHeight="1" x14ac:dyDescent="0.15">
      <c r="A66" s="221" t="s">
        <v>37</v>
      </c>
      <c r="B66" s="222"/>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3"/>
    </row>
    <row r="67" spans="1:51" ht="27" customHeight="1" x14ac:dyDescent="0.15">
      <c r="A67" s="2"/>
      <c r="B67" s="3"/>
      <c r="C67" s="224" t="s">
        <v>22</v>
      </c>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6"/>
      <c r="AD67" s="225" t="s">
        <v>26</v>
      </c>
      <c r="AE67" s="225"/>
      <c r="AF67" s="225"/>
      <c r="AG67" s="227" t="s">
        <v>21</v>
      </c>
      <c r="AH67" s="225"/>
      <c r="AI67" s="225"/>
      <c r="AJ67" s="225"/>
      <c r="AK67" s="225"/>
      <c r="AL67" s="225"/>
      <c r="AM67" s="225"/>
      <c r="AN67" s="225"/>
      <c r="AO67" s="225"/>
      <c r="AP67" s="225"/>
      <c r="AQ67" s="225"/>
      <c r="AR67" s="225"/>
      <c r="AS67" s="225"/>
      <c r="AT67" s="225"/>
      <c r="AU67" s="225"/>
      <c r="AV67" s="225"/>
      <c r="AW67" s="225"/>
      <c r="AX67" s="228"/>
    </row>
    <row r="68" spans="1:51" ht="124.9" customHeight="1" x14ac:dyDescent="0.15">
      <c r="A68" s="191" t="s">
        <v>123</v>
      </c>
      <c r="B68" s="192"/>
      <c r="C68" s="197" t="s">
        <v>124</v>
      </c>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9"/>
      <c r="AD68" s="200" t="s">
        <v>546</v>
      </c>
      <c r="AE68" s="201"/>
      <c r="AF68" s="201"/>
      <c r="AG68" s="202" t="s">
        <v>552</v>
      </c>
      <c r="AH68" s="203"/>
      <c r="AI68" s="203"/>
      <c r="AJ68" s="203"/>
      <c r="AK68" s="203"/>
      <c r="AL68" s="203"/>
      <c r="AM68" s="203"/>
      <c r="AN68" s="203"/>
      <c r="AO68" s="203"/>
      <c r="AP68" s="203"/>
      <c r="AQ68" s="203"/>
      <c r="AR68" s="203"/>
      <c r="AS68" s="203"/>
      <c r="AT68" s="203"/>
      <c r="AU68" s="203"/>
      <c r="AV68" s="203"/>
      <c r="AW68" s="203"/>
      <c r="AX68" s="204"/>
    </row>
    <row r="69" spans="1:51" ht="85.9" customHeight="1" x14ac:dyDescent="0.15">
      <c r="A69" s="193"/>
      <c r="B69" s="194"/>
      <c r="C69" s="205" t="s">
        <v>27</v>
      </c>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105"/>
      <c r="AD69" s="106" t="s">
        <v>546</v>
      </c>
      <c r="AE69" s="107"/>
      <c r="AF69" s="107"/>
      <c r="AG69" s="101" t="s">
        <v>551</v>
      </c>
      <c r="AH69" s="102"/>
      <c r="AI69" s="102"/>
      <c r="AJ69" s="102"/>
      <c r="AK69" s="102"/>
      <c r="AL69" s="102"/>
      <c r="AM69" s="102"/>
      <c r="AN69" s="102"/>
      <c r="AO69" s="102"/>
      <c r="AP69" s="102"/>
      <c r="AQ69" s="102"/>
      <c r="AR69" s="102"/>
      <c r="AS69" s="102"/>
      <c r="AT69" s="102"/>
      <c r="AU69" s="102"/>
      <c r="AV69" s="102"/>
      <c r="AW69" s="102"/>
      <c r="AX69" s="103"/>
    </row>
    <row r="70" spans="1:51" ht="86.45" customHeight="1" x14ac:dyDescent="0.15">
      <c r="A70" s="195"/>
      <c r="B70" s="196"/>
      <c r="C70" s="207" t="s">
        <v>125</v>
      </c>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9"/>
      <c r="AD70" s="146" t="s">
        <v>546</v>
      </c>
      <c r="AE70" s="147"/>
      <c r="AF70" s="147"/>
      <c r="AG70" s="130" t="s">
        <v>553</v>
      </c>
      <c r="AH70" s="131"/>
      <c r="AI70" s="131"/>
      <c r="AJ70" s="131"/>
      <c r="AK70" s="131"/>
      <c r="AL70" s="131"/>
      <c r="AM70" s="131"/>
      <c r="AN70" s="131"/>
      <c r="AO70" s="131"/>
      <c r="AP70" s="131"/>
      <c r="AQ70" s="131"/>
      <c r="AR70" s="131"/>
      <c r="AS70" s="131"/>
      <c r="AT70" s="131"/>
      <c r="AU70" s="131"/>
      <c r="AV70" s="131"/>
      <c r="AW70" s="131"/>
      <c r="AX70" s="132"/>
    </row>
    <row r="71" spans="1:51" ht="27" customHeight="1" x14ac:dyDescent="0.15">
      <c r="A71" s="81" t="s">
        <v>29</v>
      </c>
      <c r="B71" s="171"/>
      <c r="C71" s="173" t="s">
        <v>31</v>
      </c>
      <c r="D71" s="123"/>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5"/>
      <c r="AD71" s="124" t="s">
        <v>554</v>
      </c>
      <c r="AE71" s="125"/>
      <c r="AF71" s="125"/>
      <c r="AG71" s="127"/>
      <c r="AH71" s="128"/>
      <c r="AI71" s="128"/>
      <c r="AJ71" s="128"/>
      <c r="AK71" s="128"/>
      <c r="AL71" s="128"/>
      <c r="AM71" s="128"/>
      <c r="AN71" s="128"/>
      <c r="AO71" s="128"/>
      <c r="AP71" s="128"/>
      <c r="AQ71" s="128"/>
      <c r="AR71" s="128"/>
      <c r="AS71" s="128"/>
      <c r="AT71" s="128"/>
      <c r="AU71" s="128"/>
      <c r="AV71" s="128"/>
      <c r="AW71" s="128"/>
      <c r="AX71" s="129"/>
    </row>
    <row r="72" spans="1:51" ht="35.25" customHeight="1" x14ac:dyDescent="0.15">
      <c r="A72" s="83"/>
      <c r="B72" s="172"/>
      <c r="C72" s="176"/>
      <c r="D72" s="177"/>
      <c r="E72" s="180" t="s">
        <v>215</v>
      </c>
      <c r="F72" s="181"/>
      <c r="G72" s="181"/>
      <c r="H72" s="181"/>
      <c r="I72" s="181"/>
      <c r="J72" s="181"/>
      <c r="K72" s="181"/>
      <c r="L72" s="181"/>
      <c r="M72" s="181"/>
      <c r="N72" s="181"/>
      <c r="O72" s="181"/>
      <c r="P72" s="181"/>
      <c r="Q72" s="181"/>
      <c r="R72" s="181"/>
      <c r="S72" s="181"/>
      <c r="T72" s="181"/>
      <c r="U72" s="181"/>
      <c r="V72" s="181"/>
      <c r="W72" s="181"/>
      <c r="X72" s="181"/>
      <c r="Y72" s="181"/>
      <c r="Z72" s="181"/>
      <c r="AA72" s="181"/>
      <c r="AB72" s="181"/>
      <c r="AC72" s="182"/>
      <c r="AD72" s="106"/>
      <c r="AE72" s="107"/>
      <c r="AF72" s="183"/>
      <c r="AG72" s="130"/>
      <c r="AH72" s="131"/>
      <c r="AI72" s="131"/>
      <c r="AJ72" s="131"/>
      <c r="AK72" s="131"/>
      <c r="AL72" s="131"/>
      <c r="AM72" s="131"/>
      <c r="AN72" s="131"/>
      <c r="AO72" s="131"/>
      <c r="AP72" s="131"/>
      <c r="AQ72" s="131"/>
      <c r="AR72" s="131"/>
      <c r="AS72" s="131"/>
      <c r="AT72" s="131"/>
      <c r="AU72" s="131"/>
      <c r="AV72" s="131"/>
      <c r="AW72" s="131"/>
      <c r="AX72" s="132"/>
    </row>
    <row r="73" spans="1:51" ht="26.25" customHeight="1" x14ac:dyDescent="0.15">
      <c r="A73" s="83"/>
      <c r="B73" s="172"/>
      <c r="C73" s="178"/>
      <c r="D73" s="179"/>
      <c r="E73" s="184" t="s">
        <v>187</v>
      </c>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6"/>
      <c r="AD73" s="187"/>
      <c r="AE73" s="188"/>
      <c r="AF73" s="188"/>
      <c r="AG73" s="130"/>
      <c r="AH73" s="131"/>
      <c r="AI73" s="131"/>
      <c r="AJ73" s="131"/>
      <c r="AK73" s="131"/>
      <c r="AL73" s="131"/>
      <c r="AM73" s="131"/>
      <c r="AN73" s="131"/>
      <c r="AO73" s="131"/>
      <c r="AP73" s="131"/>
      <c r="AQ73" s="131"/>
      <c r="AR73" s="131"/>
      <c r="AS73" s="131"/>
      <c r="AT73" s="131"/>
      <c r="AU73" s="131"/>
      <c r="AV73" s="131"/>
      <c r="AW73" s="131"/>
      <c r="AX73" s="132"/>
    </row>
    <row r="74" spans="1:51" ht="26.25" customHeight="1" x14ac:dyDescent="0.15">
      <c r="A74" s="83"/>
      <c r="B74" s="84"/>
      <c r="C74" s="189" t="s">
        <v>32</v>
      </c>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90" t="s">
        <v>554</v>
      </c>
      <c r="AE74" s="91"/>
      <c r="AF74" s="91"/>
      <c r="AG74" s="93"/>
      <c r="AH74" s="94"/>
      <c r="AI74" s="94"/>
      <c r="AJ74" s="94"/>
      <c r="AK74" s="94"/>
      <c r="AL74" s="94"/>
      <c r="AM74" s="94"/>
      <c r="AN74" s="94"/>
      <c r="AO74" s="94"/>
      <c r="AP74" s="94"/>
      <c r="AQ74" s="94"/>
      <c r="AR74" s="94"/>
      <c r="AS74" s="94"/>
      <c r="AT74" s="94"/>
      <c r="AU74" s="94"/>
      <c r="AV74" s="94"/>
      <c r="AW74" s="94"/>
      <c r="AX74" s="95"/>
    </row>
    <row r="75" spans="1:51" ht="26.25" customHeight="1" x14ac:dyDescent="0.15">
      <c r="A75" s="83"/>
      <c r="B75" s="84"/>
      <c r="C75" s="104" t="s">
        <v>126</v>
      </c>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6" t="s">
        <v>554</v>
      </c>
      <c r="AE75" s="107"/>
      <c r="AF75" s="107"/>
      <c r="AG75" s="101"/>
      <c r="AH75" s="102"/>
      <c r="AI75" s="102"/>
      <c r="AJ75" s="102"/>
      <c r="AK75" s="102"/>
      <c r="AL75" s="102"/>
      <c r="AM75" s="102"/>
      <c r="AN75" s="102"/>
      <c r="AO75" s="102"/>
      <c r="AP75" s="102"/>
      <c r="AQ75" s="102"/>
      <c r="AR75" s="102"/>
      <c r="AS75" s="102"/>
      <c r="AT75" s="102"/>
      <c r="AU75" s="102"/>
      <c r="AV75" s="102"/>
      <c r="AW75" s="102"/>
      <c r="AX75" s="103"/>
    </row>
    <row r="76" spans="1:51" ht="26.25" customHeight="1" x14ac:dyDescent="0.15">
      <c r="A76" s="83"/>
      <c r="B76" s="84"/>
      <c r="C76" s="104" t="s">
        <v>28</v>
      </c>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6" t="s">
        <v>554</v>
      </c>
      <c r="AE76" s="107"/>
      <c r="AF76" s="107"/>
      <c r="AG76" s="101"/>
      <c r="AH76" s="102"/>
      <c r="AI76" s="102"/>
      <c r="AJ76" s="102"/>
      <c r="AK76" s="102"/>
      <c r="AL76" s="102"/>
      <c r="AM76" s="102"/>
      <c r="AN76" s="102"/>
      <c r="AO76" s="102"/>
      <c r="AP76" s="102"/>
      <c r="AQ76" s="102"/>
      <c r="AR76" s="102"/>
      <c r="AS76" s="102"/>
      <c r="AT76" s="102"/>
      <c r="AU76" s="102"/>
      <c r="AV76" s="102"/>
      <c r="AW76" s="102"/>
      <c r="AX76" s="103"/>
    </row>
    <row r="77" spans="1:51" ht="26.25" customHeight="1" x14ac:dyDescent="0.15">
      <c r="A77" s="83"/>
      <c r="B77" s="84"/>
      <c r="C77" s="104" t="s">
        <v>33</v>
      </c>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45"/>
      <c r="AD77" s="106" t="s">
        <v>554</v>
      </c>
      <c r="AE77" s="107"/>
      <c r="AF77" s="107"/>
      <c r="AG77" s="101"/>
      <c r="AH77" s="102"/>
      <c r="AI77" s="102"/>
      <c r="AJ77" s="102"/>
      <c r="AK77" s="102"/>
      <c r="AL77" s="102"/>
      <c r="AM77" s="102"/>
      <c r="AN77" s="102"/>
      <c r="AO77" s="102"/>
      <c r="AP77" s="102"/>
      <c r="AQ77" s="102"/>
      <c r="AR77" s="102"/>
      <c r="AS77" s="102"/>
      <c r="AT77" s="102"/>
      <c r="AU77" s="102"/>
      <c r="AV77" s="102"/>
      <c r="AW77" s="102"/>
      <c r="AX77" s="103"/>
    </row>
    <row r="78" spans="1:51" ht="26.25" customHeight="1" x14ac:dyDescent="0.15">
      <c r="A78" s="83"/>
      <c r="B78" s="84"/>
      <c r="C78" s="104" t="s">
        <v>195</v>
      </c>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45"/>
      <c r="AD78" s="146" t="s">
        <v>554</v>
      </c>
      <c r="AE78" s="147"/>
      <c r="AF78" s="147"/>
      <c r="AG78" s="148"/>
      <c r="AH78" s="149"/>
      <c r="AI78" s="149"/>
      <c r="AJ78" s="149"/>
      <c r="AK78" s="149"/>
      <c r="AL78" s="149"/>
      <c r="AM78" s="149"/>
      <c r="AN78" s="149"/>
      <c r="AO78" s="149"/>
      <c r="AP78" s="149"/>
      <c r="AQ78" s="149"/>
      <c r="AR78" s="149"/>
      <c r="AS78" s="149"/>
      <c r="AT78" s="149"/>
      <c r="AU78" s="149"/>
      <c r="AV78" s="149"/>
      <c r="AW78" s="149"/>
      <c r="AX78" s="150"/>
    </row>
    <row r="79" spans="1:51" ht="26.25" customHeight="1" x14ac:dyDescent="0.15">
      <c r="A79" s="83"/>
      <c r="B79" s="84"/>
      <c r="C79" s="210" t="s">
        <v>196</v>
      </c>
      <c r="D79" s="211"/>
      <c r="E79" s="211"/>
      <c r="F79" s="211"/>
      <c r="G79" s="211"/>
      <c r="H79" s="211"/>
      <c r="I79" s="211"/>
      <c r="J79" s="211"/>
      <c r="K79" s="211"/>
      <c r="L79" s="211"/>
      <c r="M79" s="211"/>
      <c r="N79" s="211"/>
      <c r="O79" s="211"/>
      <c r="P79" s="211"/>
      <c r="Q79" s="211"/>
      <c r="R79" s="211"/>
      <c r="S79" s="211"/>
      <c r="T79" s="211"/>
      <c r="U79" s="211"/>
      <c r="V79" s="211"/>
      <c r="W79" s="211"/>
      <c r="X79" s="211"/>
      <c r="Y79" s="211"/>
      <c r="Z79" s="211"/>
      <c r="AA79" s="211"/>
      <c r="AB79" s="211"/>
      <c r="AC79" s="212"/>
      <c r="AD79" s="106" t="s">
        <v>554</v>
      </c>
      <c r="AE79" s="107"/>
      <c r="AF79" s="183"/>
      <c r="AG79" s="101"/>
      <c r="AH79" s="102"/>
      <c r="AI79" s="102"/>
      <c r="AJ79" s="102"/>
      <c r="AK79" s="102"/>
      <c r="AL79" s="102"/>
      <c r="AM79" s="102"/>
      <c r="AN79" s="102"/>
      <c r="AO79" s="102"/>
      <c r="AP79" s="102"/>
      <c r="AQ79" s="102"/>
      <c r="AR79" s="102"/>
      <c r="AS79" s="102"/>
      <c r="AT79" s="102"/>
      <c r="AU79" s="102"/>
      <c r="AV79" s="102"/>
      <c r="AW79" s="102"/>
      <c r="AX79" s="103"/>
    </row>
    <row r="80" spans="1:51" ht="26.25" customHeight="1" x14ac:dyDescent="0.15">
      <c r="A80" s="85"/>
      <c r="B80" s="86"/>
      <c r="C80" s="213" t="s">
        <v>188</v>
      </c>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5"/>
      <c r="AD80" s="139" t="s">
        <v>554</v>
      </c>
      <c r="AE80" s="140"/>
      <c r="AF80" s="141"/>
      <c r="AG80" s="142"/>
      <c r="AH80" s="143"/>
      <c r="AI80" s="143"/>
      <c r="AJ80" s="143"/>
      <c r="AK80" s="143"/>
      <c r="AL80" s="143"/>
      <c r="AM80" s="143"/>
      <c r="AN80" s="143"/>
      <c r="AO80" s="143"/>
      <c r="AP80" s="143"/>
      <c r="AQ80" s="143"/>
      <c r="AR80" s="143"/>
      <c r="AS80" s="143"/>
      <c r="AT80" s="143"/>
      <c r="AU80" s="143"/>
      <c r="AV80" s="143"/>
      <c r="AW80" s="143"/>
      <c r="AX80" s="144"/>
    </row>
    <row r="81" spans="1:50" ht="27" customHeight="1" x14ac:dyDescent="0.15">
      <c r="A81" s="81" t="s">
        <v>30</v>
      </c>
      <c r="B81" s="82"/>
      <c r="C81" s="87" t="s">
        <v>189</v>
      </c>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9"/>
      <c r="AD81" s="90" t="s">
        <v>554</v>
      </c>
      <c r="AE81" s="91"/>
      <c r="AF81" s="92"/>
      <c r="AG81" s="93"/>
      <c r="AH81" s="94"/>
      <c r="AI81" s="94"/>
      <c r="AJ81" s="94"/>
      <c r="AK81" s="94"/>
      <c r="AL81" s="94"/>
      <c r="AM81" s="94"/>
      <c r="AN81" s="94"/>
      <c r="AO81" s="94"/>
      <c r="AP81" s="94"/>
      <c r="AQ81" s="94"/>
      <c r="AR81" s="94"/>
      <c r="AS81" s="94"/>
      <c r="AT81" s="94"/>
      <c r="AU81" s="94"/>
      <c r="AV81" s="94"/>
      <c r="AW81" s="94"/>
      <c r="AX81" s="95"/>
    </row>
    <row r="82" spans="1:50" ht="35.25" customHeight="1" x14ac:dyDescent="0.15">
      <c r="A82" s="83"/>
      <c r="B82" s="84"/>
      <c r="C82" s="96" t="s">
        <v>35</v>
      </c>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8"/>
      <c r="AD82" s="99" t="s">
        <v>554</v>
      </c>
      <c r="AE82" s="100"/>
      <c r="AF82" s="100"/>
      <c r="AG82" s="101"/>
      <c r="AH82" s="102"/>
      <c r="AI82" s="102"/>
      <c r="AJ82" s="102"/>
      <c r="AK82" s="102"/>
      <c r="AL82" s="102"/>
      <c r="AM82" s="102"/>
      <c r="AN82" s="102"/>
      <c r="AO82" s="102"/>
      <c r="AP82" s="102"/>
      <c r="AQ82" s="102"/>
      <c r="AR82" s="102"/>
      <c r="AS82" s="102"/>
      <c r="AT82" s="102"/>
      <c r="AU82" s="102"/>
      <c r="AV82" s="102"/>
      <c r="AW82" s="102"/>
      <c r="AX82" s="103"/>
    </row>
    <row r="83" spans="1:50" ht="27" customHeight="1" x14ac:dyDescent="0.15">
      <c r="A83" s="83"/>
      <c r="B83" s="84"/>
      <c r="C83" s="104" t="s">
        <v>159</v>
      </c>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6" t="s">
        <v>554</v>
      </c>
      <c r="AE83" s="107"/>
      <c r="AF83" s="107"/>
      <c r="AG83" s="101"/>
      <c r="AH83" s="102"/>
      <c r="AI83" s="102"/>
      <c r="AJ83" s="102"/>
      <c r="AK83" s="102"/>
      <c r="AL83" s="102"/>
      <c r="AM83" s="102"/>
      <c r="AN83" s="102"/>
      <c r="AO83" s="102"/>
      <c r="AP83" s="102"/>
      <c r="AQ83" s="102"/>
      <c r="AR83" s="102"/>
      <c r="AS83" s="102"/>
      <c r="AT83" s="102"/>
      <c r="AU83" s="102"/>
      <c r="AV83" s="102"/>
      <c r="AW83" s="102"/>
      <c r="AX83" s="103"/>
    </row>
    <row r="84" spans="1:50" ht="27" customHeight="1" x14ac:dyDescent="0.15">
      <c r="A84" s="85"/>
      <c r="B84" s="86"/>
      <c r="C84" s="104" t="s">
        <v>34</v>
      </c>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6" t="s">
        <v>554</v>
      </c>
      <c r="AE84" s="107"/>
      <c r="AF84" s="107"/>
      <c r="AG84" s="133"/>
      <c r="AH84" s="134"/>
      <c r="AI84" s="134"/>
      <c r="AJ84" s="134"/>
      <c r="AK84" s="134"/>
      <c r="AL84" s="134"/>
      <c r="AM84" s="134"/>
      <c r="AN84" s="134"/>
      <c r="AO84" s="134"/>
      <c r="AP84" s="134"/>
      <c r="AQ84" s="134"/>
      <c r="AR84" s="134"/>
      <c r="AS84" s="134"/>
      <c r="AT84" s="134"/>
      <c r="AU84" s="134"/>
      <c r="AV84" s="134"/>
      <c r="AW84" s="134"/>
      <c r="AX84" s="135"/>
    </row>
    <row r="85" spans="1:50" ht="41.25" customHeight="1" x14ac:dyDescent="0.15">
      <c r="A85" s="115" t="s">
        <v>47</v>
      </c>
      <c r="B85" s="116"/>
      <c r="C85" s="121" t="s">
        <v>127</v>
      </c>
      <c r="D85" s="122"/>
      <c r="E85" s="122"/>
      <c r="F85" s="122"/>
      <c r="G85" s="122"/>
      <c r="H85" s="122"/>
      <c r="I85" s="122"/>
      <c r="J85" s="122"/>
      <c r="K85" s="122"/>
      <c r="L85" s="122"/>
      <c r="M85" s="122"/>
      <c r="N85" s="122"/>
      <c r="O85" s="122"/>
      <c r="P85" s="122"/>
      <c r="Q85" s="122"/>
      <c r="R85" s="122"/>
      <c r="S85" s="122"/>
      <c r="T85" s="122"/>
      <c r="U85" s="122"/>
      <c r="V85" s="122"/>
      <c r="W85" s="122"/>
      <c r="X85" s="122"/>
      <c r="Y85" s="122"/>
      <c r="Z85" s="122"/>
      <c r="AA85" s="122"/>
      <c r="AB85" s="122"/>
      <c r="AC85" s="123"/>
      <c r="AD85" s="124" t="s">
        <v>546</v>
      </c>
      <c r="AE85" s="125"/>
      <c r="AF85" s="126"/>
      <c r="AG85" s="127" t="s">
        <v>575</v>
      </c>
      <c r="AH85" s="128"/>
      <c r="AI85" s="128"/>
      <c r="AJ85" s="128"/>
      <c r="AK85" s="128"/>
      <c r="AL85" s="128"/>
      <c r="AM85" s="128"/>
      <c r="AN85" s="128"/>
      <c r="AO85" s="128"/>
      <c r="AP85" s="128"/>
      <c r="AQ85" s="128"/>
      <c r="AR85" s="128"/>
      <c r="AS85" s="128"/>
      <c r="AT85" s="128"/>
      <c r="AU85" s="128"/>
      <c r="AV85" s="128"/>
      <c r="AW85" s="128"/>
      <c r="AX85" s="129"/>
    </row>
    <row r="86" spans="1:50" ht="19.7" customHeight="1" x14ac:dyDescent="0.15">
      <c r="A86" s="117"/>
      <c r="B86" s="118"/>
      <c r="C86" s="583" t="s">
        <v>0</v>
      </c>
      <c r="D86" s="584"/>
      <c r="E86" s="584"/>
      <c r="F86" s="584"/>
      <c r="G86" s="584"/>
      <c r="H86" s="584"/>
      <c r="I86" s="584"/>
      <c r="J86" s="584"/>
      <c r="K86" s="584"/>
      <c r="L86" s="584"/>
      <c r="M86" s="584"/>
      <c r="N86" s="584"/>
      <c r="O86" s="580" t="s">
        <v>540</v>
      </c>
      <c r="P86" s="581"/>
      <c r="Q86" s="581"/>
      <c r="R86" s="581"/>
      <c r="S86" s="581"/>
      <c r="T86" s="581"/>
      <c r="U86" s="581"/>
      <c r="V86" s="581"/>
      <c r="W86" s="581"/>
      <c r="X86" s="581"/>
      <c r="Y86" s="581"/>
      <c r="Z86" s="581"/>
      <c r="AA86" s="581"/>
      <c r="AB86" s="581"/>
      <c r="AC86" s="581"/>
      <c r="AD86" s="581"/>
      <c r="AE86" s="581"/>
      <c r="AF86" s="582"/>
      <c r="AG86" s="130"/>
      <c r="AH86" s="131"/>
      <c r="AI86" s="131"/>
      <c r="AJ86" s="131"/>
      <c r="AK86" s="131"/>
      <c r="AL86" s="131"/>
      <c r="AM86" s="131"/>
      <c r="AN86" s="131"/>
      <c r="AO86" s="131"/>
      <c r="AP86" s="131"/>
      <c r="AQ86" s="131"/>
      <c r="AR86" s="131"/>
      <c r="AS86" s="131"/>
      <c r="AT86" s="131"/>
      <c r="AU86" s="131"/>
      <c r="AV86" s="131"/>
      <c r="AW86" s="131"/>
      <c r="AX86" s="132"/>
    </row>
    <row r="87" spans="1:50" ht="24.75" customHeight="1" x14ac:dyDescent="0.15">
      <c r="A87" s="117"/>
      <c r="B87" s="118"/>
      <c r="C87" s="567"/>
      <c r="D87" s="568"/>
      <c r="E87" s="110" t="s">
        <v>556</v>
      </c>
      <c r="F87" s="110"/>
      <c r="G87" s="110"/>
      <c r="H87" s="111"/>
      <c r="I87" s="111"/>
      <c r="J87" s="569"/>
      <c r="K87" s="569"/>
      <c r="L87" s="569"/>
      <c r="M87" s="111"/>
      <c r="N87" s="570"/>
      <c r="O87" s="571" t="s">
        <v>555</v>
      </c>
      <c r="P87" s="572"/>
      <c r="Q87" s="572"/>
      <c r="R87" s="572"/>
      <c r="S87" s="572"/>
      <c r="T87" s="572"/>
      <c r="U87" s="572"/>
      <c r="V87" s="572"/>
      <c r="W87" s="572"/>
      <c r="X87" s="572"/>
      <c r="Y87" s="572"/>
      <c r="Z87" s="572"/>
      <c r="AA87" s="572"/>
      <c r="AB87" s="572"/>
      <c r="AC87" s="572"/>
      <c r="AD87" s="572"/>
      <c r="AE87" s="572"/>
      <c r="AF87" s="573"/>
      <c r="AG87" s="130"/>
      <c r="AH87" s="131"/>
      <c r="AI87" s="131"/>
      <c r="AJ87" s="131"/>
      <c r="AK87" s="131"/>
      <c r="AL87" s="131"/>
      <c r="AM87" s="131"/>
      <c r="AN87" s="131"/>
      <c r="AO87" s="131"/>
      <c r="AP87" s="131"/>
      <c r="AQ87" s="131"/>
      <c r="AR87" s="131"/>
      <c r="AS87" s="131"/>
      <c r="AT87" s="131"/>
      <c r="AU87" s="131"/>
      <c r="AV87" s="131"/>
      <c r="AW87" s="131"/>
      <c r="AX87" s="132"/>
    </row>
    <row r="88" spans="1:50" ht="24.75" customHeight="1" x14ac:dyDescent="0.15">
      <c r="A88" s="117"/>
      <c r="B88" s="118"/>
      <c r="C88" s="108"/>
      <c r="D88" s="109"/>
      <c r="E88" s="110"/>
      <c r="F88" s="110"/>
      <c r="G88" s="110"/>
      <c r="H88" s="111"/>
      <c r="I88" s="111"/>
      <c r="J88" s="112"/>
      <c r="K88" s="112"/>
      <c r="L88" s="112"/>
      <c r="M88" s="113"/>
      <c r="N88" s="114"/>
      <c r="O88" s="574"/>
      <c r="P88" s="575"/>
      <c r="Q88" s="575"/>
      <c r="R88" s="575"/>
      <c r="S88" s="575"/>
      <c r="T88" s="575"/>
      <c r="U88" s="575"/>
      <c r="V88" s="575"/>
      <c r="W88" s="575"/>
      <c r="X88" s="575"/>
      <c r="Y88" s="575"/>
      <c r="Z88" s="575"/>
      <c r="AA88" s="575"/>
      <c r="AB88" s="575"/>
      <c r="AC88" s="575"/>
      <c r="AD88" s="575"/>
      <c r="AE88" s="575"/>
      <c r="AF88" s="576"/>
      <c r="AG88" s="130"/>
      <c r="AH88" s="131"/>
      <c r="AI88" s="131"/>
      <c r="AJ88" s="131"/>
      <c r="AK88" s="131"/>
      <c r="AL88" s="131"/>
      <c r="AM88" s="131"/>
      <c r="AN88" s="131"/>
      <c r="AO88" s="131"/>
      <c r="AP88" s="131"/>
      <c r="AQ88" s="131"/>
      <c r="AR88" s="131"/>
      <c r="AS88" s="131"/>
      <c r="AT88" s="131"/>
      <c r="AU88" s="131"/>
      <c r="AV88" s="131"/>
      <c r="AW88" s="131"/>
      <c r="AX88" s="132"/>
    </row>
    <row r="89" spans="1:50" ht="24.75" customHeight="1" x14ac:dyDescent="0.15">
      <c r="A89" s="117"/>
      <c r="B89" s="118"/>
      <c r="C89" s="108"/>
      <c r="D89" s="109"/>
      <c r="E89" s="110"/>
      <c r="F89" s="110"/>
      <c r="G89" s="110"/>
      <c r="H89" s="111"/>
      <c r="I89" s="111"/>
      <c r="J89" s="112"/>
      <c r="K89" s="112"/>
      <c r="L89" s="112"/>
      <c r="M89" s="113"/>
      <c r="N89" s="114"/>
      <c r="O89" s="574"/>
      <c r="P89" s="575"/>
      <c r="Q89" s="575"/>
      <c r="R89" s="575"/>
      <c r="S89" s="575"/>
      <c r="T89" s="575"/>
      <c r="U89" s="575"/>
      <c r="V89" s="575"/>
      <c r="W89" s="575"/>
      <c r="X89" s="575"/>
      <c r="Y89" s="575"/>
      <c r="Z89" s="575"/>
      <c r="AA89" s="575"/>
      <c r="AB89" s="575"/>
      <c r="AC89" s="575"/>
      <c r="AD89" s="575"/>
      <c r="AE89" s="575"/>
      <c r="AF89" s="576"/>
      <c r="AG89" s="130"/>
      <c r="AH89" s="131"/>
      <c r="AI89" s="131"/>
      <c r="AJ89" s="131"/>
      <c r="AK89" s="131"/>
      <c r="AL89" s="131"/>
      <c r="AM89" s="131"/>
      <c r="AN89" s="131"/>
      <c r="AO89" s="131"/>
      <c r="AP89" s="131"/>
      <c r="AQ89" s="131"/>
      <c r="AR89" s="131"/>
      <c r="AS89" s="131"/>
      <c r="AT89" s="131"/>
      <c r="AU89" s="131"/>
      <c r="AV89" s="131"/>
      <c r="AW89" s="131"/>
      <c r="AX89" s="132"/>
    </row>
    <row r="90" spans="1:50" ht="24.75" customHeight="1" x14ac:dyDescent="0.15">
      <c r="A90" s="117"/>
      <c r="B90" s="118"/>
      <c r="C90" s="108"/>
      <c r="D90" s="109"/>
      <c r="E90" s="110"/>
      <c r="F90" s="110"/>
      <c r="G90" s="110"/>
      <c r="H90" s="111"/>
      <c r="I90" s="111"/>
      <c r="J90" s="112"/>
      <c r="K90" s="112"/>
      <c r="L90" s="112"/>
      <c r="M90" s="113"/>
      <c r="N90" s="114"/>
      <c r="O90" s="574"/>
      <c r="P90" s="575"/>
      <c r="Q90" s="575"/>
      <c r="R90" s="575"/>
      <c r="S90" s="575"/>
      <c r="T90" s="575"/>
      <c r="U90" s="575"/>
      <c r="V90" s="575"/>
      <c r="W90" s="575"/>
      <c r="X90" s="575"/>
      <c r="Y90" s="575"/>
      <c r="Z90" s="575"/>
      <c r="AA90" s="575"/>
      <c r="AB90" s="575"/>
      <c r="AC90" s="575"/>
      <c r="AD90" s="575"/>
      <c r="AE90" s="575"/>
      <c r="AF90" s="576"/>
      <c r="AG90" s="130"/>
      <c r="AH90" s="131"/>
      <c r="AI90" s="131"/>
      <c r="AJ90" s="131"/>
      <c r="AK90" s="131"/>
      <c r="AL90" s="131"/>
      <c r="AM90" s="131"/>
      <c r="AN90" s="131"/>
      <c r="AO90" s="131"/>
      <c r="AP90" s="131"/>
      <c r="AQ90" s="131"/>
      <c r="AR90" s="131"/>
      <c r="AS90" s="131"/>
      <c r="AT90" s="131"/>
      <c r="AU90" s="131"/>
      <c r="AV90" s="131"/>
      <c r="AW90" s="131"/>
      <c r="AX90" s="132"/>
    </row>
    <row r="91" spans="1:50" ht="24.75" customHeight="1" x14ac:dyDescent="0.15">
      <c r="A91" s="119"/>
      <c r="B91" s="120"/>
      <c r="C91" s="136"/>
      <c r="D91" s="137"/>
      <c r="E91" s="110"/>
      <c r="F91" s="110"/>
      <c r="G91" s="110"/>
      <c r="H91" s="111"/>
      <c r="I91" s="111"/>
      <c r="J91" s="138"/>
      <c r="K91" s="138"/>
      <c r="L91" s="138"/>
      <c r="M91" s="565"/>
      <c r="N91" s="566"/>
      <c r="O91" s="577"/>
      <c r="P91" s="578"/>
      <c r="Q91" s="578"/>
      <c r="R91" s="578"/>
      <c r="S91" s="578"/>
      <c r="T91" s="578"/>
      <c r="U91" s="578"/>
      <c r="V91" s="578"/>
      <c r="W91" s="578"/>
      <c r="X91" s="578"/>
      <c r="Y91" s="578"/>
      <c r="Z91" s="578"/>
      <c r="AA91" s="578"/>
      <c r="AB91" s="578"/>
      <c r="AC91" s="578"/>
      <c r="AD91" s="578"/>
      <c r="AE91" s="578"/>
      <c r="AF91" s="579"/>
      <c r="AG91" s="133"/>
      <c r="AH91" s="134"/>
      <c r="AI91" s="134"/>
      <c r="AJ91" s="134"/>
      <c r="AK91" s="134"/>
      <c r="AL91" s="134"/>
      <c r="AM91" s="134"/>
      <c r="AN91" s="134"/>
      <c r="AO91" s="134"/>
      <c r="AP91" s="134"/>
      <c r="AQ91" s="134"/>
      <c r="AR91" s="134"/>
      <c r="AS91" s="134"/>
      <c r="AT91" s="134"/>
      <c r="AU91" s="134"/>
      <c r="AV91" s="134"/>
      <c r="AW91" s="134"/>
      <c r="AX91" s="135"/>
    </row>
    <row r="92" spans="1:50" ht="31.5" customHeight="1" x14ac:dyDescent="0.15">
      <c r="A92" s="81" t="s">
        <v>38</v>
      </c>
      <c r="B92" s="595"/>
      <c r="C92" s="408" t="s">
        <v>42</v>
      </c>
      <c r="D92" s="409"/>
      <c r="E92" s="409"/>
      <c r="F92" s="410"/>
      <c r="G92" s="598" t="s">
        <v>557</v>
      </c>
      <c r="H92" s="598"/>
      <c r="I92" s="598"/>
      <c r="J92" s="598"/>
      <c r="K92" s="598"/>
      <c r="L92" s="598"/>
      <c r="M92" s="598"/>
      <c r="N92" s="598"/>
      <c r="O92" s="598"/>
      <c r="P92" s="598"/>
      <c r="Q92" s="598"/>
      <c r="R92" s="598"/>
      <c r="S92" s="598"/>
      <c r="T92" s="598"/>
      <c r="U92" s="598"/>
      <c r="V92" s="598"/>
      <c r="W92" s="598"/>
      <c r="X92" s="598"/>
      <c r="Y92" s="598"/>
      <c r="Z92" s="598"/>
      <c r="AA92" s="598"/>
      <c r="AB92" s="598"/>
      <c r="AC92" s="598"/>
      <c r="AD92" s="598"/>
      <c r="AE92" s="598"/>
      <c r="AF92" s="598"/>
      <c r="AG92" s="598"/>
      <c r="AH92" s="598"/>
      <c r="AI92" s="598"/>
      <c r="AJ92" s="598"/>
      <c r="AK92" s="598"/>
      <c r="AL92" s="598"/>
      <c r="AM92" s="598"/>
      <c r="AN92" s="598"/>
      <c r="AO92" s="598"/>
      <c r="AP92" s="598"/>
      <c r="AQ92" s="598"/>
      <c r="AR92" s="598"/>
      <c r="AS92" s="598"/>
      <c r="AT92" s="598"/>
      <c r="AU92" s="598"/>
      <c r="AV92" s="598"/>
      <c r="AW92" s="598"/>
      <c r="AX92" s="599"/>
    </row>
    <row r="93" spans="1:50" ht="37.5" customHeight="1" thickBot="1" x14ac:dyDescent="0.2">
      <c r="A93" s="596"/>
      <c r="B93" s="597"/>
      <c r="C93" s="600" t="s">
        <v>46</v>
      </c>
      <c r="D93" s="601"/>
      <c r="E93" s="601"/>
      <c r="F93" s="602"/>
      <c r="G93" s="603" t="s">
        <v>557</v>
      </c>
      <c r="H93" s="603"/>
      <c r="I93" s="603"/>
      <c r="J93" s="603"/>
      <c r="K93" s="603"/>
      <c r="L93" s="603"/>
      <c r="M93" s="603"/>
      <c r="N93" s="603"/>
      <c r="O93" s="603"/>
      <c r="P93" s="603"/>
      <c r="Q93" s="603"/>
      <c r="R93" s="603"/>
      <c r="S93" s="603"/>
      <c r="T93" s="603"/>
      <c r="U93" s="603"/>
      <c r="V93" s="603"/>
      <c r="W93" s="603"/>
      <c r="X93" s="603"/>
      <c r="Y93" s="603"/>
      <c r="Z93" s="603"/>
      <c r="AA93" s="603"/>
      <c r="AB93" s="603"/>
      <c r="AC93" s="603"/>
      <c r="AD93" s="603"/>
      <c r="AE93" s="603"/>
      <c r="AF93" s="603"/>
      <c r="AG93" s="603"/>
      <c r="AH93" s="603"/>
      <c r="AI93" s="603"/>
      <c r="AJ93" s="603"/>
      <c r="AK93" s="603"/>
      <c r="AL93" s="603"/>
      <c r="AM93" s="603"/>
      <c r="AN93" s="603"/>
      <c r="AO93" s="603"/>
      <c r="AP93" s="603"/>
      <c r="AQ93" s="603"/>
      <c r="AR93" s="603"/>
      <c r="AS93" s="603"/>
      <c r="AT93" s="603"/>
      <c r="AU93" s="603"/>
      <c r="AV93" s="603"/>
      <c r="AW93" s="603"/>
      <c r="AX93" s="604"/>
    </row>
    <row r="94" spans="1:50" ht="24" customHeight="1" x14ac:dyDescent="0.15">
      <c r="A94" s="585" t="s">
        <v>23</v>
      </c>
      <c r="B94" s="586"/>
      <c r="C94" s="586"/>
      <c r="D94" s="586"/>
      <c r="E94" s="586"/>
      <c r="F94" s="586"/>
      <c r="G94" s="586"/>
      <c r="H94" s="586"/>
      <c r="I94" s="586"/>
      <c r="J94" s="586"/>
      <c r="K94" s="586"/>
      <c r="L94" s="586"/>
      <c r="M94" s="586"/>
      <c r="N94" s="586"/>
      <c r="O94" s="586"/>
      <c r="P94" s="586"/>
      <c r="Q94" s="586"/>
      <c r="R94" s="586"/>
      <c r="S94" s="586"/>
      <c r="T94" s="586"/>
      <c r="U94" s="586"/>
      <c r="V94" s="586"/>
      <c r="W94" s="586"/>
      <c r="X94" s="586"/>
      <c r="Y94" s="586"/>
      <c r="Z94" s="586"/>
      <c r="AA94" s="586"/>
      <c r="AB94" s="586"/>
      <c r="AC94" s="586"/>
      <c r="AD94" s="586"/>
      <c r="AE94" s="586"/>
      <c r="AF94" s="586"/>
      <c r="AG94" s="586"/>
      <c r="AH94" s="586"/>
      <c r="AI94" s="586"/>
      <c r="AJ94" s="586"/>
      <c r="AK94" s="586"/>
      <c r="AL94" s="586"/>
      <c r="AM94" s="586"/>
      <c r="AN94" s="586"/>
      <c r="AO94" s="586"/>
      <c r="AP94" s="586"/>
      <c r="AQ94" s="586"/>
      <c r="AR94" s="586"/>
      <c r="AS94" s="586"/>
      <c r="AT94" s="586"/>
      <c r="AU94" s="586"/>
      <c r="AV94" s="586"/>
      <c r="AW94" s="586"/>
      <c r="AX94" s="587"/>
    </row>
    <row r="95" spans="1:50" ht="24" customHeight="1" thickBot="1" x14ac:dyDescent="0.2">
      <c r="A95" s="588" t="s">
        <v>557</v>
      </c>
      <c r="B95" s="589"/>
      <c r="C95" s="589"/>
      <c r="D95" s="589"/>
      <c r="E95" s="589"/>
      <c r="F95" s="589"/>
      <c r="G95" s="589"/>
      <c r="H95" s="589"/>
      <c r="I95" s="589"/>
      <c r="J95" s="589"/>
      <c r="K95" s="589"/>
      <c r="L95" s="589"/>
      <c r="M95" s="589"/>
      <c r="N95" s="589"/>
      <c r="O95" s="589"/>
      <c r="P95" s="589"/>
      <c r="Q95" s="589"/>
      <c r="R95" s="589"/>
      <c r="S95" s="589"/>
      <c r="T95" s="589"/>
      <c r="U95" s="589"/>
      <c r="V95" s="589"/>
      <c r="W95" s="589"/>
      <c r="X95" s="589"/>
      <c r="Y95" s="589"/>
      <c r="Z95" s="589"/>
      <c r="AA95" s="589"/>
      <c r="AB95" s="589"/>
      <c r="AC95" s="589"/>
      <c r="AD95" s="589"/>
      <c r="AE95" s="589"/>
      <c r="AF95" s="589"/>
      <c r="AG95" s="589"/>
      <c r="AH95" s="589"/>
      <c r="AI95" s="589"/>
      <c r="AJ95" s="589"/>
      <c r="AK95" s="589"/>
      <c r="AL95" s="589"/>
      <c r="AM95" s="589"/>
      <c r="AN95" s="589"/>
      <c r="AO95" s="589"/>
      <c r="AP95" s="589"/>
      <c r="AQ95" s="589"/>
      <c r="AR95" s="589"/>
      <c r="AS95" s="589"/>
      <c r="AT95" s="589"/>
      <c r="AU95" s="589"/>
      <c r="AV95" s="589"/>
      <c r="AW95" s="589"/>
      <c r="AX95" s="590"/>
    </row>
    <row r="96" spans="1:50" ht="24.75" customHeight="1" x14ac:dyDescent="0.15">
      <c r="A96" s="591" t="s">
        <v>24</v>
      </c>
      <c r="B96" s="592"/>
      <c r="C96" s="592"/>
      <c r="D96" s="592"/>
      <c r="E96" s="592"/>
      <c r="F96" s="592"/>
      <c r="G96" s="592"/>
      <c r="H96" s="592"/>
      <c r="I96" s="592"/>
      <c r="J96" s="592"/>
      <c r="K96" s="592"/>
      <c r="L96" s="592"/>
      <c r="M96" s="592"/>
      <c r="N96" s="592"/>
      <c r="O96" s="592"/>
      <c r="P96" s="592"/>
      <c r="Q96" s="592"/>
      <c r="R96" s="592"/>
      <c r="S96" s="592"/>
      <c r="T96" s="592"/>
      <c r="U96" s="592"/>
      <c r="V96" s="592"/>
      <c r="W96" s="592"/>
      <c r="X96" s="592"/>
      <c r="Y96" s="592"/>
      <c r="Z96" s="592"/>
      <c r="AA96" s="592"/>
      <c r="AB96" s="592"/>
      <c r="AC96" s="592"/>
      <c r="AD96" s="592"/>
      <c r="AE96" s="592"/>
      <c r="AF96" s="592"/>
      <c r="AG96" s="592"/>
      <c r="AH96" s="592"/>
      <c r="AI96" s="592"/>
      <c r="AJ96" s="592"/>
      <c r="AK96" s="592"/>
      <c r="AL96" s="592"/>
      <c r="AM96" s="592"/>
      <c r="AN96" s="592"/>
      <c r="AO96" s="592"/>
      <c r="AP96" s="592"/>
      <c r="AQ96" s="592"/>
      <c r="AR96" s="592"/>
      <c r="AS96" s="592"/>
      <c r="AT96" s="592"/>
      <c r="AU96" s="592"/>
      <c r="AV96" s="592"/>
      <c r="AW96" s="592"/>
      <c r="AX96" s="593"/>
    </row>
    <row r="97" spans="1:50" ht="29.25" customHeight="1" thickBot="1" x14ac:dyDescent="0.2">
      <c r="A97" s="66"/>
      <c r="B97" s="67"/>
      <c r="C97" s="67"/>
      <c r="D97" s="67"/>
      <c r="E97" s="68"/>
      <c r="F97" s="594" t="s">
        <v>557</v>
      </c>
      <c r="G97" s="589"/>
      <c r="H97" s="589"/>
      <c r="I97" s="589"/>
      <c r="J97" s="589"/>
      <c r="K97" s="589"/>
      <c r="L97" s="589"/>
      <c r="M97" s="589"/>
      <c r="N97" s="589"/>
      <c r="O97" s="589"/>
      <c r="P97" s="589"/>
      <c r="Q97" s="589"/>
      <c r="R97" s="589"/>
      <c r="S97" s="589"/>
      <c r="T97" s="589"/>
      <c r="U97" s="589"/>
      <c r="V97" s="589"/>
      <c r="W97" s="589"/>
      <c r="X97" s="589"/>
      <c r="Y97" s="589"/>
      <c r="Z97" s="589"/>
      <c r="AA97" s="589"/>
      <c r="AB97" s="589"/>
      <c r="AC97" s="589"/>
      <c r="AD97" s="589"/>
      <c r="AE97" s="589"/>
      <c r="AF97" s="589"/>
      <c r="AG97" s="589"/>
      <c r="AH97" s="589"/>
      <c r="AI97" s="589"/>
      <c r="AJ97" s="589"/>
      <c r="AK97" s="589"/>
      <c r="AL97" s="589"/>
      <c r="AM97" s="589"/>
      <c r="AN97" s="589"/>
      <c r="AO97" s="589"/>
      <c r="AP97" s="589"/>
      <c r="AQ97" s="589"/>
      <c r="AR97" s="589"/>
      <c r="AS97" s="589"/>
      <c r="AT97" s="589"/>
      <c r="AU97" s="589"/>
      <c r="AV97" s="589"/>
      <c r="AW97" s="589"/>
      <c r="AX97" s="590"/>
    </row>
    <row r="98" spans="1:50" ht="24.75" customHeight="1" x14ac:dyDescent="0.15">
      <c r="A98" s="591" t="s">
        <v>36</v>
      </c>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592"/>
      <c r="AB98" s="592"/>
      <c r="AC98" s="592"/>
      <c r="AD98" s="592"/>
      <c r="AE98" s="592"/>
      <c r="AF98" s="592"/>
      <c r="AG98" s="592"/>
      <c r="AH98" s="592"/>
      <c r="AI98" s="592"/>
      <c r="AJ98" s="592"/>
      <c r="AK98" s="592"/>
      <c r="AL98" s="592"/>
      <c r="AM98" s="592"/>
      <c r="AN98" s="592"/>
      <c r="AO98" s="592"/>
      <c r="AP98" s="592"/>
      <c r="AQ98" s="592"/>
      <c r="AR98" s="592"/>
      <c r="AS98" s="592"/>
      <c r="AT98" s="592"/>
      <c r="AU98" s="592"/>
      <c r="AV98" s="592"/>
      <c r="AW98" s="592"/>
      <c r="AX98" s="593"/>
    </row>
    <row r="99" spans="1:50" ht="26.25" customHeight="1" thickBot="1" x14ac:dyDescent="0.2">
      <c r="A99" s="66"/>
      <c r="B99" s="67"/>
      <c r="C99" s="67"/>
      <c r="D99" s="67"/>
      <c r="E99" s="68"/>
      <c r="F99" s="69" t="s">
        <v>557</v>
      </c>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1"/>
    </row>
    <row r="100" spans="1:50" ht="24.75" customHeight="1" x14ac:dyDescent="0.15">
      <c r="A100" s="72" t="s">
        <v>25</v>
      </c>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4"/>
    </row>
    <row r="101" spans="1:50" ht="25.5" customHeight="1" thickBot="1" x14ac:dyDescent="0.2">
      <c r="A101" s="75"/>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7"/>
    </row>
    <row r="102" spans="1:50" ht="24.75" customHeight="1" x14ac:dyDescent="0.15">
      <c r="A102" s="78" t="s">
        <v>198</v>
      </c>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80"/>
    </row>
    <row r="103" spans="1:50" ht="24.75" customHeight="1" x14ac:dyDescent="0.15">
      <c r="A103" s="64" t="s">
        <v>328</v>
      </c>
      <c r="B103" s="64"/>
      <c r="C103" s="64"/>
      <c r="D103" s="64"/>
      <c r="E103" s="51"/>
      <c r="F103" s="52"/>
      <c r="G103" s="53"/>
      <c r="H103" s="53"/>
      <c r="I103" s="53"/>
      <c r="J103" s="52"/>
      <c r="K103" s="52"/>
      <c r="L103" s="65"/>
      <c r="M103" s="65"/>
      <c r="N103" s="65"/>
      <c r="O103" s="52"/>
      <c r="P103" s="52"/>
      <c r="Q103" s="51"/>
      <c r="R103" s="52"/>
      <c r="S103" s="53"/>
      <c r="T103" s="53"/>
      <c r="U103" s="53"/>
      <c r="V103" s="52"/>
      <c r="W103" s="52"/>
      <c r="X103" s="65"/>
      <c r="Y103" s="65"/>
      <c r="Z103" s="65"/>
      <c r="AA103" s="52"/>
      <c r="AB103" s="60"/>
      <c r="AC103" s="51"/>
      <c r="AD103" s="52"/>
      <c r="AE103" s="53"/>
      <c r="AF103" s="53"/>
      <c r="AG103" s="53"/>
      <c r="AH103" s="52"/>
      <c r="AI103" s="52"/>
      <c r="AJ103" s="65"/>
      <c r="AK103" s="65"/>
      <c r="AL103" s="65"/>
      <c r="AM103" s="52"/>
      <c r="AN103" s="60"/>
      <c r="AO103" s="51"/>
      <c r="AP103" s="52"/>
      <c r="AQ103" s="53"/>
      <c r="AR103" s="53"/>
      <c r="AS103" s="53"/>
      <c r="AT103" s="52"/>
      <c r="AU103" s="52"/>
      <c r="AV103" s="65"/>
      <c r="AW103" s="65"/>
      <c r="AX103" s="48"/>
    </row>
    <row r="104" spans="1:50" ht="28.35" customHeight="1" x14ac:dyDescent="0.15">
      <c r="A104" s="61" t="s">
        <v>217</v>
      </c>
      <c r="B104" s="62"/>
      <c r="C104" s="62"/>
      <c r="D104" s="62"/>
      <c r="E104" s="62"/>
      <c r="F104" s="63"/>
      <c r="G104" s="35" t="s">
        <v>533</v>
      </c>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7"/>
      <c r="AV104" s="27"/>
      <c r="AW104" s="27"/>
      <c r="AX104" s="28"/>
    </row>
    <row r="105" spans="1:50" ht="28.35" customHeight="1" x14ac:dyDescent="0.15">
      <c r="A105" s="61"/>
      <c r="B105" s="62"/>
      <c r="C105" s="62"/>
      <c r="D105" s="62"/>
      <c r="E105" s="62"/>
      <c r="F105" s="63"/>
      <c r="G105" s="26"/>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8"/>
    </row>
    <row r="106" spans="1:50" ht="28.35" customHeight="1" x14ac:dyDescent="0.15">
      <c r="A106" s="61"/>
      <c r="B106" s="62"/>
      <c r="C106" s="62"/>
      <c r="D106" s="62"/>
      <c r="E106" s="62"/>
      <c r="F106" s="63"/>
      <c r="G106" s="26"/>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8"/>
    </row>
    <row r="107" spans="1:50" ht="28.35" customHeight="1" x14ac:dyDescent="0.15">
      <c r="A107" s="61"/>
      <c r="B107" s="62"/>
      <c r="C107" s="62"/>
      <c r="D107" s="62"/>
      <c r="E107" s="62"/>
      <c r="F107" s="63"/>
      <c r="G107" s="26"/>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8"/>
    </row>
    <row r="108" spans="1:50" ht="27.75" customHeight="1" x14ac:dyDescent="0.15">
      <c r="A108" s="61"/>
      <c r="B108" s="62"/>
      <c r="C108" s="62"/>
      <c r="D108" s="62"/>
      <c r="E108" s="62"/>
      <c r="F108" s="63"/>
      <c r="G108" s="26"/>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8"/>
    </row>
    <row r="109" spans="1:50" ht="28.35" customHeight="1" x14ac:dyDescent="0.15">
      <c r="A109" s="61"/>
      <c r="B109" s="62"/>
      <c r="C109" s="62"/>
      <c r="D109" s="62"/>
      <c r="E109" s="62"/>
      <c r="F109" s="63"/>
      <c r="G109" s="26"/>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8"/>
    </row>
    <row r="110" spans="1:50" ht="28.35" customHeight="1" x14ac:dyDescent="0.15">
      <c r="A110" s="61"/>
      <c r="B110" s="62"/>
      <c r="C110" s="62"/>
      <c r="D110" s="62"/>
      <c r="E110" s="62"/>
      <c r="F110" s="63"/>
      <c r="G110" s="26"/>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c r="AU110" s="27"/>
      <c r="AV110" s="27"/>
      <c r="AW110" s="27"/>
      <c r="AX110" s="28"/>
    </row>
    <row r="111" spans="1:50" ht="27.75" customHeight="1" x14ac:dyDescent="0.15">
      <c r="A111" s="61"/>
      <c r="B111" s="62"/>
      <c r="C111" s="62"/>
      <c r="D111" s="62"/>
      <c r="E111" s="62"/>
      <c r="F111" s="63"/>
      <c r="G111" s="26"/>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c r="AU111" s="27"/>
      <c r="AV111" s="27"/>
      <c r="AW111" s="27"/>
      <c r="AX111" s="28"/>
    </row>
    <row r="112" spans="1:50" ht="28.35" customHeight="1" x14ac:dyDescent="0.15">
      <c r="A112" s="61"/>
      <c r="B112" s="62"/>
      <c r="C112" s="62"/>
      <c r="D112" s="62"/>
      <c r="E112" s="62"/>
      <c r="F112" s="63"/>
      <c r="G112" s="26"/>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8"/>
    </row>
    <row r="113" spans="1:50" ht="28.35" customHeight="1" x14ac:dyDescent="0.15">
      <c r="A113" s="61"/>
      <c r="B113" s="62"/>
      <c r="C113" s="62"/>
      <c r="D113" s="62"/>
      <c r="E113" s="62"/>
      <c r="F113" s="63"/>
      <c r="G113" s="26"/>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8"/>
    </row>
    <row r="114" spans="1:50" ht="28.35" customHeight="1" x14ac:dyDescent="0.15">
      <c r="A114" s="61"/>
      <c r="B114" s="62"/>
      <c r="C114" s="62"/>
      <c r="D114" s="62"/>
      <c r="E114" s="62"/>
      <c r="F114" s="63"/>
      <c r="G114" s="26"/>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8"/>
    </row>
  </sheetData>
  <sheetProtection formatRows="0"/>
  <dataConsolidate link="1"/>
  <mergeCells count="482">
    <mergeCell ref="O90:AF90"/>
    <mergeCell ref="O91:AF91"/>
    <mergeCell ref="O86:AF86"/>
    <mergeCell ref="C86:N86"/>
    <mergeCell ref="X103:Z103"/>
    <mergeCell ref="AJ103:AL103"/>
    <mergeCell ref="C89:D89"/>
    <mergeCell ref="E89:G89"/>
    <mergeCell ref="H89:I89"/>
    <mergeCell ref="A94:AX94"/>
    <mergeCell ref="A95:AX95"/>
    <mergeCell ref="A96:AX96"/>
    <mergeCell ref="A97:E97"/>
    <mergeCell ref="F97:AX97"/>
    <mergeCell ref="A98:AX98"/>
    <mergeCell ref="A92:B93"/>
    <mergeCell ref="C92:F92"/>
    <mergeCell ref="G92:AX92"/>
    <mergeCell ref="C93:F93"/>
    <mergeCell ref="G93:AX93"/>
    <mergeCell ref="AT103:AU103"/>
    <mergeCell ref="AV103:AW103"/>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D15:AJ15"/>
    <mergeCell ref="AK15:AQ15"/>
    <mergeCell ref="AR15:AX15"/>
    <mergeCell ref="G61:V62"/>
    <mergeCell ref="U65:AX65"/>
    <mergeCell ref="A4:F4"/>
    <mergeCell ref="G4:X4"/>
    <mergeCell ref="Y4:AD4"/>
    <mergeCell ref="AE4:AP4"/>
    <mergeCell ref="AQ4:AX4"/>
    <mergeCell ref="A5:F5"/>
    <mergeCell ref="G5:L5"/>
    <mergeCell ref="M5:R5"/>
    <mergeCell ref="S5:X5"/>
    <mergeCell ref="Y5:AD5"/>
    <mergeCell ref="A9:F9"/>
    <mergeCell ref="G9:AX9"/>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W18:AC18"/>
    <mergeCell ref="AD18:AJ18"/>
    <mergeCell ref="AK18:AQ18"/>
    <mergeCell ref="AR18:AX18"/>
    <mergeCell ref="I17:O17"/>
    <mergeCell ref="P17:V17"/>
    <mergeCell ref="W17:AC17"/>
    <mergeCell ref="AD17:AJ17"/>
    <mergeCell ref="AK17:AQ17"/>
    <mergeCell ref="AR17:AX17"/>
    <mergeCell ref="P27:V27"/>
    <mergeCell ref="W27:AC27"/>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G21:O21"/>
    <mergeCell ref="P21:V21"/>
    <mergeCell ref="W21:AC21"/>
    <mergeCell ref="AD21:AJ21"/>
    <mergeCell ref="AK21:AQ21"/>
    <mergeCell ref="AR21:AX21"/>
    <mergeCell ref="G20:O20"/>
    <mergeCell ref="P20:V20"/>
    <mergeCell ref="W20:AC20"/>
    <mergeCell ref="AD20:AJ20"/>
    <mergeCell ref="AK20:AQ20"/>
    <mergeCell ref="AR20:AX20"/>
    <mergeCell ref="W25:AC25"/>
    <mergeCell ref="G26:O26"/>
    <mergeCell ref="P26:V26"/>
    <mergeCell ref="W26:AC26"/>
    <mergeCell ref="AW31:AX31"/>
    <mergeCell ref="AI33:AL33"/>
    <mergeCell ref="AM33:AP33"/>
    <mergeCell ref="AQ33:AT33"/>
    <mergeCell ref="A22:F28"/>
    <mergeCell ref="G22:O22"/>
    <mergeCell ref="P22:V22"/>
    <mergeCell ref="W22:AC22"/>
    <mergeCell ref="G28:O28"/>
    <mergeCell ref="P28:V28"/>
    <mergeCell ref="W28:AC28"/>
    <mergeCell ref="A29:F29"/>
    <mergeCell ref="G29:AX29"/>
    <mergeCell ref="AD22:AX22"/>
    <mergeCell ref="G23:O23"/>
    <mergeCell ref="P23:V23"/>
    <mergeCell ref="W23:AC23"/>
    <mergeCell ref="AD23:AX28"/>
    <mergeCell ref="G24:O24"/>
    <mergeCell ref="G27:O27"/>
    <mergeCell ref="AM47:AP47"/>
    <mergeCell ref="AQ47:AT47"/>
    <mergeCell ref="AU47:AX47"/>
    <mergeCell ref="AU33:AX33"/>
    <mergeCell ref="G32:O34"/>
    <mergeCell ref="P32:X34"/>
    <mergeCell ref="Y32:AA32"/>
    <mergeCell ref="AB32:AD32"/>
    <mergeCell ref="AE32:AH32"/>
    <mergeCell ref="AI32:AL32"/>
    <mergeCell ref="Y34:AA34"/>
    <mergeCell ref="AB34:AD34"/>
    <mergeCell ref="AE34:AH34"/>
    <mergeCell ref="G54:O55"/>
    <mergeCell ref="P54:X55"/>
    <mergeCell ref="Y54:AA54"/>
    <mergeCell ref="AB54:AD54"/>
    <mergeCell ref="AE54:AH54"/>
    <mergeCell ref="AI54:AL54"/>
    <mergeCell ref="A53:F55"/>
    <mergeCell ref="G53:O53"/>
    <mergeCell ref="P53:X53"/>
    <mergeCell ref="Y53:AA53"/>
    <mergeCell ref="AB53:AD53"/>
    <mergeCell ref="AE53:AH53"/>
    <mergeCell ref="A50:F52"/>
    <mergeCell ref="G50:X50"/>
    <mergeCell ref="Y50:AA50"/>
    <mergeCell ref="AB50:AD50"/>
    <mergeCell ref="AE50:AH50"/>
    <mergeCell ref="AI50:AL50"/>
    <mergeCell ref="AM50:AP50"/>
    <mergeCell ref="G48:O49"/>
    <mergeCell ref="P48:X49"/>
    <mergeCell ref="Y48:AA48"/>
    <mergeCell ref="AB48:AD48"/>
    <mergeCell ref="AE48:AH48"/>
    <mergeCell ref="AI48:AL48"/>
    <mergeCell ref="A47:F49"/>
    <mergeCell ref="G47:O47"/>
    <mergeCell ref="P47:X47"/>
    <mergeCell ref="Y47:AA47"/>
    <mergeCell ref="AB47:AD47"/>
    <mergeCell ref="AE47:AH47"/>
    <mergeCell ref="Y52:AA52"/>
    <mergeCell ref="AB52:AD52"/>
    <mergeCell ref="AE52:AH52"/>
    <mergeCell ref="AB49:AD49"/>
    <mergeCell ref="AE49:AH49"/>
    <mergeCell ref="AQ30:AT30"/>
    <mergeCell ref="AU30:AX30"/>
    <mergeCell ref="AI52:AL52"/>
    <mergeCell ref="AM52:AP52"/>
    <mergeCell ref="AQ52:AX52"/>
    <mergeCell ref="G51:X52"/>
    <mergeCell ref="Y51:AA51"/>
    <mergeCell ref="AB51:AD51"/>
    <mergeCell ref="AE51:AH51"/>
    <mergeCell ref="AI51:AL51"/>
    <mergeCell ref="AM51:AP51"/>
    <mergeCell ref="AB38:AD38"/>
    <mergeCell ref="AE38:AH38"/>
    <mergeCell ref="AI38:AL38"/>
    <mergeCell ref="AB44:AD44"/>
    <mergeCell ref="AE44:AH44"/>
    <mergeCell ref="AQ31:AR31"/>
    <mergeCell ref="AS31:AT31"/>
    <mergeCell ref="AU31:AV31"/>
    <mergeCell ref="AQ51:AX51"/>
    <mergeCell ref="AI49:AL49"/>
    <mergeCell ref="AM49:AP49"/>
    <mergeCell ref="AQ49:AT49"/>
    <mergeCell ref="AU49:AX49"/>
    <mergeCell ref="AU34:AX34"/>
    <mergeCell ref="AQ50:AX50"/>
    <mergeCell ref="AM48:AP48"/>
    <mergeCell ref="AQ48:AT48"/>
    <mergeCell ref="AU48:AX48"/>
    <mergeCell ref="Y49:AA49"/>
    <mergeCell ref="AM58:AP58"/>
    <mergeCell ref="AQ58:AX58"/>
    <mergeCell ref="A30:F34"/>
    <mergeCell ref="G30:O31"/>
    <mergeCell ref="P30:X31"/>
    <mergeCell ref="Y30:AA31"/>
    <mergeCell ref="AB30:AD31"/>
    <mergeCell ref="AE30:AH31"/>
    <mergeCell ref="AI30:AL31"/>
    <mergeCell ref="AM30:AP31"/>
    <mergeCell ref="AM56:AP56"/>
    <mergeCell ref="AQ56:AX56"/>
    <mergeCell ref="G57:X58"/>
    <mergeCell ref="Y57:AA57"/>
    <mergeCell ref="AB57:AD57"/>
    <mergeCell ref="AE57:AH57"/>
    <mergeCell ref="AI57:AL57"/>
    <mergeCell ref="AM57:AP57"/>
    <mergeCell ref="A56:F58"/>
    <mergeCell ref="G56:X56"/>
    <mergeCell ref="Y56:AA56"/>
    <mergeCell ref="AB56:AD56"/>
    <mergeCell ref="AE56:AH56"/>
    <mergeCell ref="AI56:AL56"/>
    <mergeCell ref="AM32:AP32"/>
    <mergeCell ref="AQ32:AT32"/>
    <mergeCell ref="AU32:AX32"/>
    <mergeCell ref="Y33:AA33"/>
    <mergeCell ref="AB33:AD33"/>
    <mergeCell ref="AE33:AH33"/>
    <mergeCell ref="AI34:AL34"/>
    <mergeCell ref="AE35:AH36"/>
    <mergeCell ref="AI35:AL36"/>
    <mergeCell ref="AM35:AP36"/>
    <mergeCell ref="AQ35:AT35"/>
    <mergeCell ref="AU35:AX35"/>
    <mergeCell ref="AQ36:AR36"/>
    <mergeCell ref="AS36:AT36"/>
    <mergeCell ref="AU36:AV36"/>
    <mergeCell ref="AW36:AX36"/>
    <mergeCell ref="AM34:AP34"/>
    <mergeCell ref="AQ34:AT34"/>
    <mergeCell ref="A35:F39"/>
    <mergeCell ref="G35:O36"/>
    <mergeCell ref="P35:X36"/>
    <mergeCell ref="Y35:AA36"/>
    <mergeCell ref="AB35:AD36"/>
    <mergeCell ref="AM37:AP37"/>
    <mergeCell ref="AQ37:AT37"/>
    <mergeCell ref="AU37:AX37"/>
    <mergeCell ref="Y38:AA38"/>
    <mergeCell ref="AE40:AH41"/>
    <mergeCell ref="AI40:AL41"/>
    <mergeCell ref="AM40:AP41"/>
    <mergeCell ref="AQ40:AT40"/>
    <mergeCell ref="AU40:AX40"/>
    <mergeCell ref="AQ41:AR41"/>
    <mergeCell ref="AS41:AT41"/>
    <mergeCell ref="AU41:AV41"/>
    <mergeCell ref="AW41:AX41"/>
    <mergeCell ref="AM38:AP38"/>
    <mergeCell ref="AQ38:AT38"/>
    <mergeCell ref="AU38:AX38"/>
    <mergeCell ref="G37:O39"/>
    <mergeCell ref="P37:X39"/>
    <mergeCell ref="Y39:AA39"/>
    <mergeCell ref="AB39:AD39"/>
    <mergeCell ref="AE39:AH39"/>
    <mergeCell ref="AI39:AL39"/>
    <mergeCell ref="AM39:AP39"/>
    <mergeCell ref="AQ39:AT39"/>
    <mergeCell ref="AU39:AX39"/>
    <mergeCell ref="A45:F46"/>
    <mergeCell ref="G45:AX46"/>
    <mergeCell ref="AM42:AP42"/>
    <mergeCell ref="AQ42:AT42"/>
    <mergeCell ref="AU42:AX42"/>
    <mergeCell ref="Y43:AA43"/>
    <mergeCell ref="AB43:AD43"/>
    <mergeCell ref="AE43:AH43"/>
    <mergeCell ref="AI43:AL43"/>
    <mergeCell ref="AM43:AP43"/>
    <mergeCell ref="AQ43:AT43"/>
    <mergeCell ref="AU43:AX43"/>
    <mergeCell ref="G42:O44"/>
    <mergeCell ref="P42:X44"/>
    <mergeCell ref="Y42:AA42"/>
    <mergeCell ref="AB42:AD42"/>
    <mergeCell ref="AE42:AH42"/>
    <mergeCell ref="AI42:AL42"/>
    <mergeCell ref="Y44:AA44"/>
    <mergeCell ref="A40:F44"/>
    <mergeCell ref="G40:O41"/>
    <mergeCell ref="P40:X41"/>
    <mergeCell ref="Y40:AA41"/>
    <mergeCell ref="AB40:AD41"/>
    <mergeCell ref="AB58:AD58"/>
    <mergeCell ref="AE58:AH58"/>
    <mergeCell ref="AI58:AL58"/>
    <mergeCell ref="AM54:AP54"/>
    <mergeCell ref="AQ54:AT54"/>
    <mergeCell ref="AU54:AX54"/>
    <mergeCell ref="Y55:AA55"/>
    <mergeCell ref="AM44:AP44"/>
    <mergeCell ref="AQ44:AT44"/>
    <mergeCell ref="AU44:AX44"/>
    <mergeCell ref="AI44:AL44"/>
    <mergeCell ref="AQ57:AX57"/>
    <mergeCell ref="Y58:AA58"/>
    <mergeCell ref="AB55:AD55"/>
    <mergeCell ref="AE55:AH55"/>
    <mergeCell ref="AI55:AL55"/>
    <mergeCell ref="AM55:AP55"/>
    <mergeCell ref="AQ55:AT55"/>
    <mergeCell ref="AU55:AX55"/>
    <mergeCell ref="AI53:AL53"/>
    <mergeCell ref="AM53:AP53"/>
    <mergeCell ref="AQ53:AT53"/>
    <mergeCell ref="AU53:AX53"/>
    <mergeCell ref="AI47:AL47"/>
    <mergeCell ref="W61:AA61"/>
    <mergeCell ref="AB61:AX61"/>
    <mergeCell ref="W62:AA62"/>
    <mergeCell ref="AB62:AX62"/>
    <mergeCell ref="C63:D65"/>
    <mergeCell ref="E63:F65"/>
    <mergeCell ref="G63:I63"/>
    <mergeCell ref="J63:T63"/>
    <mergeCell ref="U63:AX63"/>
    <mergeCell ref="G64:T64"/>
    <mergeCell ref="AG69:AX69"/>
    <mergeCell ref="C70:AC70"/>
    <mergeCell ref="AD70:AF70"/>
    <mergeCell ref="AG70:AX70"/>
    <mergeCell ref="C79:AC79"/>
    <mergeCell ref="AD79:AF79"/>
    <mergeCell ref="AG79:AX79"/>
    <mergeCell ref="C80:AC80"/>
    <mergeCell ref="U64:AX64"/>
    <mergeCell ref="G65:T65"/>
    <mergeCell ref="A66:AX66"/>
    <mergeCell ref="C67:AC67"/>
    <mergeCell ref="AD67:AF67"/>
    <mergeCell ref="AG67:AX67"/>
    <mergeCell ref="A60:B65"/>
    <mergeCell ref="C60:D62"/>
    <mergeCell ref="E60:F60"/>
    <mergeCell ref="G60:AX60"/>
    <mergeCell ref="E61:F62"/>
    <mergeCell ref="A59:AN59"/>
    <mergeCell ref="AO59:AQ59"/>
    <mergeCell ref="AS59:AX59"/>
    <mergeCell ref="A71:B80"/>
    <mergeCell ref="C71:AC71"/>
    <mergeCell ref="AD71:AF71"/>
    <mergeCell ref="AG71:AX73"/>
    <mergeCell ref="C72:D73"/>
    <mergeCell ref="E72:AC72"/>
    <mergeCell ref="AD72:AF72"/>
    <mergeCell ref="E73:AC73"/>
    <mergeCell ref="AD73:AF73"/>
    <mergeCell ref="C74:AC74"/>
    <mergeCell ref="A68:B70"/>
    <mergeCell ref="C68:AC68"/>
    <mergeCell ref="AD68:AF68"/>
    <mergeCell ref="AG68:AX68"/>
    <mergeCell ref="C69:AC69"/>
    <mergeCell ref="AD69:AF69"/>
    <mergeCell ref="AD80:AF80"/>
    <mergeCell ref="AG80:AX80"/>
    <mergeCell ref="C77:AC77"/>
    <mergeCell ref="AD77:AF77"/>
    <mergeCell ref="AG77:AX77"/>
    <mergeCell ref="C78:AC78"/>
    <mergeCell ref="AD78:AF78"/>
    <mergeCell ref="AG78:AX78"/>
    <mergeCell ref="AD74:AF74"/>
    <mergeCell ref="AG74:AX74"/>
    <mergeCell ref="C75:AC75"/>
    <mergeCell ref="AD75:AF75"/>
    <mergeCell ref="AG75:AX75"/>
    <mergeCell ref="C76:AC76"/>
    <mergeCell ref="AD76:AF76"/>
    <mergeCell ref="AG76:AX76"/>
    <mergeCell ref="A85:B91"/>
    <mergeCell ref="C85:AC85"/>
    <mergeCell ref="AD85:AF85"/>
    <mergeCell ref="AG85:AX91"/>
    <mergeCell ref="J89:L89"/>
    <mergeCell ref="M89:N89"/>
    <mergeCell ref="C90:D90"/>
    <mergeCell ref="E90:G90"/>
    <mergeCell ref="H90:I90"/>
    <mergeCell ref="J90:L90"/>
    <mergeCell ref="M90:N90"/>
    <mergeCell ref="C91:D91"/>
    <mergeCell ref="E91:G91"/>
    <mergeCell ref="H91:I91"/>
    <mergeCell ref="J91:L91"/>
    <mergeCell ref="M91:N91"/>
    <mergeCell ref="C87:D87"/>
    <mergeCell ref="E87:G87"/>
    <mergeCell ref="H87:I87"/>
    <mergeCell ref="J87:L87"/>
    <mergeCell ref="M87:N87"/>
    <mergeCell ref="O87:AF87"/>
    <mergeCell ref="O88:AF88"/>
    <mergeCell ref="O89:AF89"/>
    <mergeCell ref="C83:AC83"/>
    <mergeCell ref="AD83:AF83"/>
    <mergeCell ref="AG83:AX83"/>
    <mergeCell ref="C84:AC84"/>
    <mergeCell ref="AD84:AF84"/>
    <mergeCell ref="C88:D88"/>
    <mergeCell ref="E88:G88"/>
    <mergeCell ref="H88:I88"/>
    <mergeCell ref="J88:L88"/>
    <mergeCell ref="M88:N88"/>
    <mergeCell ref="AG84:AX84"/>
    <mergeCell ref="AQ103:AS103"/>
    <mergeCell ref="Y37:AA37"/>
    <mergeCell ref="AB37:AD37"/>
    <mergeCell ref="AE37:AH37"/>
    <mergeCell ref="AI37:AL37"/>
    <mergeCell ref="AM103:AN103"/>
    <mergeCell ref="AO103:AP103"/>
    <mergeCell ref="A104:F114"/>
    <mergeCell ref="AA103:AB103"/>
    <mergeCell ref="A103:D103"/>
    <mergeCell ref="O103:P103"/>
    <mergeCell ref="L103:N103"/>
    <mergeCell ref="A99:E99"/>
    <mergeCell ref="F99:AX99"/>
    <mergeCell ref="A100:AX100"/>
    <mergeCell ref="A101:AX101"/>
    <mergeCell ref="A102:AX102"/>
    <mergeCell ref="A81:B84"/>
    <mergeCell ref="C81:AC81"/>
    <mergeCell ref="AD81:AF81"/>
    <mergeCell ref="AG81:AX81"/>
    <mergeCell ref="C82:AC82"/>
    <mergeCell ref="AD82:AF82"/>
    <mergeCell ref="AG82:AX82"/>
    <mergeCell ref="E103:F103"/>
    <mergeCell ref="G103:I103"/>
    <mergeCell ref="J103:K103"/>
    <mergeCell ref="Q103:R103"/>
    <mergeCell ref="S103:U103"/>
    <mergeCell ref="V103:W103"/>
    <mergeCell ref="AC103:AD103"/>
    <mergeCell ref="AE103:AG103"/>
    <mergeCell ref="AH103:AI103"/>
  </mergeCells>
  <phoneticPr fontId="5"/>
  <conditionalFormatting sqref="P14:AQ14">
    <cfRule type="expression" dxfId="151" priority="909">
      <formula>IF(RIGHT(TEXT(P14,"0.#"),1)=".",FALSE,TRUE)</formula>
    </cfRule>
    <cfRule type="expression" dxfId="150" priority="910">
      <formula>IF(RIGHT(TEXT(P14,"0.#"),1)=".",TRUE,FALSE)</formula>
    </cfRule>
  </conditionalFormatting>
  <conditionalFormatting sqref="P18:AX18">
    <cfRule type="expression" dxfId="149" priority="907">
      <formula>IF(RIGHT(TEXT(P18,"0.#"),1)=".",FALSE,TRUE)</formula>
    </cfRule>
    <cfRule type="expression" dxfId="148" priority="908">
      <formula>IF(RIGHT(TEXT(P18,"0.#"),1)=".",TRUE,FALSE)</formula>
    </cfRule>
  </conditionalFormatting>
  <conditionalFormatting sqref="P16:AQ17 P15:AX15 P13:AX13">
    <cfRule type="expression" dxfId="147" priority="901">
      <formula>IF(RIGHT(TEXT(P13,"0.#"),1)=".",FALSE,TRUE)</formula>
    </cfRule>
    <cfRule type="expression" dxfId="146" priority="902">
      <formula>IF(RIGHT(TEXT(P13,"0.#"),1)=".",TRUE,FALSE)</formula>
    </cfRule>
  </conditionalFormatting>
  <conditionalFormatting sqref="P19:AJ19">
    <cfRule type="expression" dxfId="145" priority="899">
      <formula>IF(RIGHT(TEXT(P19,"0.#"),1)=".",FALSE,TRUE)</formula>
    </cfRule>
    <cfRule type="expression" dxfId="144" priority="900">
      <formula>IF(RIGHT(TEXT(P19,"0.#"),1)=".",TRUE,FALSE)</formula>
    </cfRule>
  </conditionalFormatting>
  <conditionalFormatting sqref="W23">
    <cfRule type="expression" dxfId="143" priority="823">
      <formula>IF(RIGHT(TEXT(W23,"0.#"),1)=".",FALSE,TRUE)</formula>
    </cfRule>
    <cfRule type="expression" dxfId="142" priority="824">
      <formula>IF(RIGHT(TEXT(W23,"0.#"),1)=".",TRUE,FALSE)</formula>
    </cfRule>
  </conditionalFormatting>
  <conditionalFormatting sqref="W24:W26">
    <cfRule type="expression" dxfId="141" priority="821">
      <formula>IF(RIGHT(TEXT(W24,"0.#"),1)=".",FALSE,TRUE)</formula>
    </cfRule>
    <cfRule type="expression" dxfId="140" priority="822">
      <formula>IF(RIGHT(TEXT(W24,"0.#"),1)=".",TRUE,FALSE)</formula>
    </cfRule>
  </conditionalFormatting>
  <conditionalFormatting sqref="W27">
    <cfRule type="expression" dxfId="139" priority="819">
      <formula>IF(RIGHT(TEXT(W27,"0.#"),1)=".",FALSE,TRUE)</formula>
    </cfRule>
    <cfRule type="expression" dxfId="138" priority="820">
      <formula>IF(RIGHT(TEXT(W27,"0.#"),1)=".",TRUE,FALSE)</formula>
    </cfRule>
  </conditionalFormatting>
  <conditionalFormatting sqref="P23">
    <cfRule type="expression" dxfId="137" priority="817">
      <formula>IF(RIGHT(TEXT(P23,"0.#"),1)=".",FALSE,TRUE)</formula>
    </cfRule>
    <cfRule type="expression" dxfId="136" priority="818">
      <formula>IF(RIGHT(TEXT(P23,"0.#"),1)=".",TRUE,FALSE)</formula>
    </cfRule>
  </conditionalFormatting>
  <conditionalFormatting sqref="P24">
    <cfRule type="expression" dxfId="135" priority="815">
      <formula>IF(RIGHT(TEXT(P24,"0.#"),1)=".",FALSE,TRUE)</formula>
    </cfRule>
    <cfRule type="expression" dxfId="134" priority="816">
      <formula>IF(RIGHT(TEXT(P24,"0.#"),1)=".",TRUE,FALSE)</formula>
    </cfRule>
  </conditionalFormatting>
  <conditionalFormatting sqref="P27">
    <cfRule type="expression" dxfId="133" priority="813">
      <formula>IF(RIGHT(TEXT(P27,"0.#"),1)=".",FALSE,TRUE)</formula>
    </cfRule>
    <cfRule type="expression" dxfId="132" priority="814">
      <formula>IF(RIGHT(TEXT(P27,"0.#"),1)=".",TRUE,FALSE)</formula>
    </cfRule>
  </conditionalFormatting>
  <conditionalFormatting sqref="P28:AC28">
    <cfRule type="expression" dxfId="131" priority="679">
      <formula>IF(RIGHT(TEXT(P28,"0.#"),1)=".",FALSE,TRUE)</formula>
    </cfRule>
    <cfRule type="expression" dxfId="130" priority="680">
      <formula>IF(RIGHT(TEXT(P28,"0.#"),1)=".",TRUE,FALSE)</formula>
    </cfRule>
  </conditionalFormatting>
  <conditionalFormatting sqref="AM34">
    <cfRule type="expression" dxfId="129" priority="661">
      <formula>IF(RIGHT(TEXT(AM34,"0.#"),1)=".",FALSE,TRUE)</formula>
    </cfRule>
    <cfRule type="expression" dxfId="128" priority="662">
      <formula>IF(RIGHT(TEXT(AM34,"0.#"),1)=".",TRUE,FALSE)</formula>
    </cfRule>
  </conditionalFormatting>
  <conditionalFormatting sqref="AM33">
    <cfRule type="expression" dxfId="127" priority="663">
      <formula>IF(RIGHT(TEXT(AM33,"0.#"),1)=".",FALSE,TRUE)</formula>
    </cfRule>
    <cfRule type="expression" dxfId="126" priority="664">
      <formula>IF(RIGHT(TEXT(AM33,"0.#"),1)=".",TRUE,FALSE)</formula>
    </cfRule>
  </conditionalFormatting>
  <conditionalFormatting sqref="AE32">
    <cfRule type="expression" dxfId="125" priority="677">
      <formula>IF(RIGHT(TEXT(AE32,"0.#"),1)=".",FALSE,TRUE)</formula>
    </cfRule>
    <cfRule type="expression" dxfId="124" priority="678">
      <formula>IF(RIGHT(TEXT(AE32,"0.#"),1)=".",TRUE,FALSE)</formula>
    </cfRule>
  </conditionalFormatting>
  <conditionalFormatting sqref="AQ32:AQ34">
    <cfRule type="expression" dxfId="123" priority="659">
      <formula>IF(RIGHT(TEXT(AQ32,"0.#"),1)=".",FALSE,TRUE)</formula>
    </cfRule>
    <cfRule type="expression" dxfId="122" priority="660">
      <formula>IF(RIGHT(TEXT(AQ32,"0.#"),1)=".",TRUE,FALSE)</formula>
    </cfRule>
  </conditionalFormatting>
  <conditionalFormatting sqref="AU32:AU34">
    <cfRule type="expression" dxfId="121" priority="657">
      <formula>IF(RIGHT(TEXT(AU32,"0.#"),1)=".",FALSE,TRUE)</formula>
    </cfRule>
    <cfRule type="expression" dxfId="120" priority="658">
      <formula>IF(RIGHT(TEXT(AU32,"0.#"),1)=".",TRUE,FALSE)</formula>
    </cfRule>
  </conditionalFormatting>
  <conditionalFormatting sqref="AI34">
    <cfRule type="expression" dxfId="119" priority="671">
      <formula>IF(RIGHT(TEXT(AI34,"0.#"),1)=".",FALSE,TRUE)</formula>
    </cfRule>
    <cfRule type="expression" dxfId="118" priority="672">
      <formula>IF(RIGHT(TEXT(AI34,"0.#"),1)=".",TRUE,FALSE)</formula>
    </cfRule>
  </conditionalFormatting>
  <conditionalFormatting sqref="AE33">
    <cfRule type="expression" dxfId="117" priority="675">
      <formula>IF(RIGHT(TEXT(AE33,"0.#"),1)=".",FALSE,TRUE)</formula>
    </cfRule>
    <cfRule type="expression" dxfId="116" priority="676">
      <formula>IF(RIGHT(TEXT(AE33,"0.#"),1)=".",TRUE,FALSE)</formula>
    </cfRule>
  </conditionalFormatting>
  <conditionalFormatting sqref="AE34">
    <cfRule type="expression" dxfId="115" priority="673">
      <formula>IF(RIGHT(TEXT(AE34,"0.#"),1)=".",FALSE,TRUE)</formula>
    </cfRule>
    <cfRule type="expression" dxfId="114" priority="674">
      <formula>IF(RIGHT(TEXT(AE34,"0.#"),1)=".",TRUE,FALSE)</formula>
    </cfRule>
  </conditionalFormatting>
  <conditionalFormatting sqref="AM32">
    <cfRule type="expression" dxfId="113" priority="665">
      <formula>IF(RIGHT(TEXT(AM32,"0.#"),1)=".",FALSE,TRUE)</formula>
    </cfRule>
    <cfRule type="expression" dxfId="112" priority="666">
      <formula>IF(RIGHT(TEXT(AM32,"0.#"),1)=".",TRUE,FALSE)</formula>
    </cfRule>
  </conditionalFormatting>
  <conditionalFormatting sqref="AI32">
    <cfRule type="expression" dxfId="111" priority="667">
      <formula>IF(RIGHT(TEXT(AI32,"0.#"),1)=".",FALSE,TRUE)</formula>
    </cfRule>
    <cfRule type="expression" dxfId="110" priority="668">
      <formula>IF(RIGHT(TEXT(AI32,"0.#"),1)=".",TRUE,FALSE)</formula>
    </cfRule>
  </conditionalFormatting>
  <conditionalFormatting sqref="AI33">
    <cfRule type="expression" dxfId="109" priority="669">
      <formula>IF(RIGHT(TEXT(AI33,"0.#"),1)=".",FALSE,TRUE)</formula>
    </cfRule>
    <cfRule type="expression" dxfId="108" priority="670">
      <formula>IF(RIGHT(TEXT(AI33,"0.#"),1)=".",TRUE,FALSE)</formula>
    </cfRule>
  </conditionalFormatting>
  <conditionalFormatting sqref="AM51">
    <cfRule type="expression" dxfId="107" priority="521">
      <formula>IF(RIGHT(TEXT(AM51,"0.#"),1)=".",FALSE,TRUE)</formula>
    </cfRule>
    <cfRule type="expression" dxfId="106" priority="522">
      <formula>IF(RIGHT(TEXT(AM51,"0.#"),1)=".",TRUE,FALSE)</formula>
    </cfRule>
  </conditionalFormatting>
  <conditionalFormatting sqref="AE52 AM52">
    <cfRule type="expression" dxfId="105" priority="519">
      <formula>IF(RIGHT(TEXT(AE52,"0.#"),1)=".",FALSE,TRUE)</formula>
    </cfRule>
    <cfRule type="expression" dxfId="104" priority="520">
      <formula>IF(RIGHT(TEXT(AE52,"0.#"),1)=".",TRUE,FALSE)</formula>
    </cfRule>
  </conditionalFormatting>
  <conditionalFormatting sqref="AI52">
    <cfRule type="expression" dxfId="103" priority="517">
      <formula>IF(RIGHT(TEXT(AI52,"0.#"),1)=".",FALSE,TRUE)</formula>
    </cfRule>
    <cfRule type="expression" dxfId="102" priority="518">
      <formula>IF(RIGHT(TEXT(AI52,"0.#"),1)=".",TRUE,FALSE)</formula>
    </cfRule>
  </conditionalFormatting>
  <conditionalFormatting sqref="AQ52">
    <cfRule type="expression" dxfId="101" priority="515">
      <formula>IF(RIGHT(TEXT(AQ52,"0.#"),1)=".",FALSE,TRUE)</formula>
    </cfRule>
    <cfRule type="expression" dxfId="100" priority="516">
      <formula>IF(RIGHT(TEXT(AQ52,"0.#"),1)=".",TRUE,FALSE)</formula>
    </cfRule>
  </conditionalFormatting>
  <conditionalFormatting sqref="AE51 AQ51">
    <cfRule type="expression" dxfId="99" priority="525">
      <formula>IF(RIGHT(TEXT(AE51,"0.#"),1)=".",FALSE,TRUE)</formula>
    </cfRule>
    <cfRule type="expression" dxfId="98" priority="526">
      <formula>IF(RIGHT(TEXT(AE51,"0.#"),1)=".",TRUE,FALSE)</formula>
    </cfRule>
  </conditionalFormatting>
  <conditionalFormatting sqref="AI51">
    <cfRule type="expression" dxfId="97" priority="523">
      <formula>IF(RIGHT(TEXT(AI51,"0.#"),1)=".",FALSE,TRUE)</formula>
    </cfRule>
    <cfRule type="expression" dxfId="96" priority="524">
      <formula>IF(RIGHT(TEXT(AI51,"0.#"),1)=".",TRUE,FALSE)</formula>
    </cfRule>
  </conditionalFormatting>
  <conditionalFormatting sqref="AM57">
    <cfRule type="expression" dxfId="95" priority="509">
      <formula>IF(RIGHT(TEXT(AM57,"0.#"),1)=".",FALSE,TRUE)</formula>
    </cfRule>
    <cfRule type="expression" dxfId="94" priority="510">
      <formula>IF(RIGHT(TEXT(AM57,"0.#"),1)=".",TRUE,FALSE)</formula>
    </cfRule>
  </conditionalFormatting>
  <conditionalFormatting sqref="AE58 AM58">
    <cfRule type="expression" dxfId="93" priority="507">
      <formula>IF(RIGHT(TEXT(AE58,"0.#"),1)=".",FALSE,TRUE)</formula>
    </cfRule>
    <cfRule type="expression" dxfId="92" priority="508">
      <formula>IF(RIGHT(TEXT(AE58,"0.#"),1)=".",TRUE,FALSE)</formula>
    </cfRule>
  </conditionalFormatting>
  <conditionalFormatting sqref="AI58">
    <cfRule type="expression" dxfId="91" priority="505">
      <formula>IF(RIGHT(TEXT(AI58,"0.#"),1)=".",FALSE,TRUE)</formula>
    </cfRule>
    <cfRule type="expression" dxfId="90" priority="506">
      <formula>IF(RIGHT(TEXT(AI58,"0.#"),1)=".",TRUE,FALSE)</formula>
    </cfRule>
  </conditionalFormatting>
  <conditionalFormatting sqref="AQ58">
    <cfRule type="expression" dxfId="89" priority="503">
      <formula>IF(RIGHT(TEXT(AQ58,"0.#"),1)=".",FALSE,TRUE)</formula>
    </cfRule>
    <cfRule type="expression" dxfId="88" priority="504">
      <formula>IF(RIGHT(TEXT(AQ58,"0.#"),1)=".",TRUE,FALSE)</formula>
    </cfRule>
  </conditionalFormatting>
  <conditionalFormatting sqref="AE57 AQ57">
    <cfRule type="expression" dxfId="87" priority="513">
      <formula>IF(RIGHT(TEXT(AE57,"0.#"),1)=".",FALSE,TRUE)</formula>
    </cfRule>
    <cfRule type="expression" dxfId="86" priority="514">
      <formula>IF(RIGHT(TEXT(AE57,"0.#"),1)=".",TRUE,FALSE)</formula>
    </cfRule>
  </conditionalFormatting>
  <conditionalFormatting sqref="AI57">
    <cfRule type="expression" dxfId="85" priority="511">
      <formula>IF(RIGHT(TEXT(AI57,"0.#"),1)=".",FALSE,TRUE)</formula>
    </cfRule>
    <cfRule type="expression" dxfId="84" priority="512">
      <formula>IF(RIGHT(TEXT(AI57,"0.#"),1)=".",TRUE,FALSE)</formula>
    </cfRule>
  </conditionalFormatting>
  <conditionalFormatting sqref="AE37">
    <cfRule type="expression" dxfId="83" priority="501">
      <formula>IF(RIGHT(TEXT(AE37,"0.#"),1)=".",FALSE,TRUE)</formula>
    </cfRule>
    <cfRule type="expression" dxfId="82" priority="502">
      <formula>IF(RIGHT(TEXT(AE37,"0.#"),1)=".",TRUE,FALSE)</formula>
    </cfRule>
  </conditionalFormatting>
  <conditionalFormatting sqref="AM39">
    <cfRule type="expression" dxfId="81" priority="485">
      <formula>IF(RIGHT(TEXT(AM39,"0.#"),1)=".",FALSE,TRUE)</formula>
    </cfRule>
    <cfRule type="expression" dxfId="80" priority="486">
      <formula>IF(RIGHT(TEXT(AM39,"0.#"),1)=".",TRUE,FALSE)</formula>
    </cfRule>
  </conditionalFormatting>
  <conditionalFormatting sqref="AE38">
    <cfRule type="expression" dxfId="79" priority="499">
      <formula>IF(RIGHT(TEXT(AE38,"0.#"),1)=".",FALSE,TRUE)</formula>
    </cfRule>
    <cfRule type="expression" dxfId="78" priority="500">
      <formula>IF(RIGHT(TEXT(AE38,"0.#"),1)=".",TRUE,FALSE)</formula>
    </cfRule>
  </conditionalFormatting>
  <conditionalFormatting sqref="AE39">
    <cfRule type="expression" dxfId="77" priority="497">
      <formula>IF(RIGHT(TEXT(AE39,"0.#"),1)=".",FALSE,TRUE)</formula>
    </cfRule>
    <cfRule type="expression" dxfId="76" priority="498">
      <formula>IF(RIGHT(TEXT(AE39,"0.#"),1)=".",TRUE,FALSE)</formula>
    </cfRule>
  </conditionalFormatting>
  <conditionalFormatting sqref="AI39">
    <cfRule type="expression" dxfId="75" priority="495">
      <formula>IF(RIGHT(TEXT(AI39,"0.#"),1)=".",FALSE,TRUE)</formula>
    </cfRule>
    <cfRule type="expression" dxfId="74" priority="496">
      <formula>IF(RIGHT(TEXT(AI39,"0.#"),1)=".",TRUE,FALSE)</formula>
    </cfRule>
  </conditionalFormatting>
  <conditionalFormatting sqref="AI38">
    <cfRule type="expression" dxfId="73" priority="493">
      <formula>IF(RIGHT(TEXT(AI38,"0.#"),1)=".",FALSE,TRUE)</formula>
    </cfRule>
    <cfRule type="expression" dxfId="72" priority="494">
      <formula>IF(RIGHT(TEXT(AI38,"0.#"),1)=".",TRUE,FALSE)</formula>
    </cfRule>
  </conditionalFormatting>
  <conditionalFormatting sqref="AI37">
    <cfRule type="expression" dxfId="71" priority="491">
      <formula>IF(RIGHT(TEXT(AI37,"0.#"),1)=".",FALSE,TRUE)</formula>
    </cfRule>
    <cfRule type="expression" dxfId="70" priority="492">
      <formula>IF(RIGHT(TEXT(AI37,"0.#"),1)=".",TRUE,FALSE)</formula>
    </cfRule>
  </conditionalFormatting>
  <conditionalFormatting sqref="AM37">
    <cfRule type="expression" dxfId="69" priority="489">
      <formula>IF(RIGHT(TEXT(AM37,"0.#"),1)=".",FALSE,TRUE)</formula>
    </cfRule>
    <cfRule type="expression" dxfId="68" priority="490">
      <formula>IF(RIGHT(TEXT(AM37,"0.#"),1)=".",TRUE,FALSE)</formula>
    </cfRule>
  </conditionalFormatting>
  <conditionalFormatting sqref="AM38">
    <cfRule type="expression" dxfId="67" priority="487">
      <formula>IF(RIGHT(TEXT(AM38,"0.#"),1)=".",FALSE,TRUE)</formula>
    </cfRule>
    <cfRule type="expression" dxfId="66" priority="488">
      <formula>IF(RIGHT(TEXT(AM38,"0.#"),1)=".",TRUE,FALSE)</formula>
    </cfRule>
  </conditionalFormatting>
  <conditionalFormatting sqref="AQ37:AQ39">
    <cfRule type="expression" dxfId="65" priority="483">
      <formula>IF(RIGHT(TEXT(AQ37,"0.#"),1)=".",FALSE,TRUE)</formula>
    </cfRule>
    <cfRule type="expression" dxfId="64" priority="484">
      <formula>IF(RIGHT(TEXT(AQ37,"0.#"),1)=".",TRUE,FALSE)</formula>
    </cfRule>
  </conditionalFormatting>
  <conditionalFormatting sqref="AU37:AU39">
    <cfRule type="expression" dxfId="63" priority="481">
      <formula>IF(RIGHT(TEXT(AU37,"0.#"),1)=".",FALSE,TRUE)</formula>
    </cfRule>
    <cfRule type="expression" dxfId="62" priority="482">
      <formula>IF(RIGHT(TEXT(AU37,"0.#"),1)=".",TRUE,FALSE)</formula>
    </cfRule>
  </conditionalFormatting>
  <conditionalFormatting sqref="AE42">
    <cfRule type="expression" dxfId="61" priority="479">
      <formula>IF(RIGHT(TEXT(AE42,"0.#"),1)=".",FALSE,TRUE)</formula>
    </cfRule>
    <cfRule type="expression" dxfId="60" priority="480">
      <formula>IF(RIGHT(TEXT(AE42,"0.#"),1)=".",TRUE,FALSE)</formula>
    </cfRule>
  </conditionalFormatting>
  <conditionalFormatting sqref="AM44">
    <cfRule type="expression" dxfId="59" priority="463">
      <formula>IF(RIGHT(TEXT(AM44,"0.#"),1)=".",FALSE,TRUE)</formula>
    </cfRule>
    <cfRule type="expression" dxfId="58" priority="464">
      <formula>IF(RIGHT(TEXT(AM44,"0.#"),1)=".",TRUE,FALSE)</formula>
    </cfRule>
  </conditionalFormatting>
  <conditionalFormatting sqref="AE43">
    <cfRule type="expression" dxfId="57" priority="477">
      <formula>IF(RIGHT(TEXT(AE43,"0.#"),1)=".",FALSE,TRUE)</formula>
    </cfRule>
    <cfRule type="expression" dxfId="56" priority="478">
      <formula>IF(RIGHT(TEXT(AE43,"0.#"),1)=".",TRUE,FALSE)</formula>
    </cfRule>
  </conditionalFormatting>
  <conditionalFormatting sqref="AE44">
    <cfRule type="expression" dxfId="55" priority="475">
      <formula>IF(RIGHT(TEXT(AE44,"0.#"),1)=".",FALSE,TRUE)</formula>
    </cfRule>
    <cfRule type="expression" dxfId="54" priority="476">
      <formula>IF(RIGHT(TEXT(AE44,"0.#"),1)=".",TRUE,FALSE)</formula>
    </cfRule>
  </conditionalFormatting>
  <conditionalFormatting sqref="AI44">
    <cfRule type="expression" dxfId="53" priority="473">
      <formula>IF(RIGHT(TEXT(AI44,"0.#"),1)=".",FALSE,TRUE)</formula>
    </cfRule>
    <cfRule type="expression" dxfId="52" priority="474">
      <formula>IF(RIGHT(TEXT(AI44,"0.#"),1)=".",TRUE,FALSE)</formula>
    </cfRule>
  </conditionalFormatting>
  <conditionalFormatting sqref="AI43">
    <cfRule type="expression" dxfId="51" priority="471">
      <formula>IF(RIGHT(TEXT(AI43,"0.#"),1)=".",FALSE,TRUE)</formula>
    </cfRule>
    <cfRule type="expression" dxfId="50" priority="472">
      <formula>IF(RIGHT(TEXT(AI43,"0.#"),1)=".",TRUE,FALSE)</formula>
    </cfRule>
  </conditionalFormatting>
  <conditionalFormatting sqref="AI42">
    <cfRule type="expression" dxfId="49" priority="469">
      <formula>IF(RIGHT(TEXT(AI42,"0.#"),1)=".",FALSE,TRUE)</formula>
    </cfRule>
    <cfRule type="expression" dxfId="48" priority="470">
      <formula>IF(RIGHT(TEXT(AI42,"0.#"),1)=".",TRUE,FALSE)</formula>
    </cfRule>
  </conditionalFormatting>
  <conditionalFormatting sqref="AM42">
    <cfRule type="expression" dxfId="47" priority="467">
      <formula>IF(RIGHT(TEXT(AM42,"0.#"),1)=".",FALSE,TRUE)</formula>
    </cfRule>
    <cfRule type="expression" dxfId="46" priority="468">
      <formula>IF(RIGHT(TEXT(AM42,"0.#"),1)=".",TRUE,FALSE)</formula>
    </cfRule>
  </conditionalFormatting>
  <conditionalFormatting sqref="AM43">
    <cfRule type="expression" dxfId="45" priority="465">
      <formula>IF(RIGHT(TEXT(AM43,"0.#"),1)=".",FALSE,TRUE)</formula>
    </cfRule>
    <cfRule type="expression" dxfId="44" priority="466">
      <formula>IF(RIGHT(TEXT(AM43,"0.#"),1)=".",TRUE,FALSE)</formula>
    </cfRule>
  </conditionalFormatting>
  <conditionalFormatting sqref="AQ42:AQ44">
    <cfRule type="expression" dxfId="43" priority="461">
      <formula>IF(RIGHT(TEXT(AQ42,"0.#"),1)=".",FALSE,TRUE)</formula>
    </cfRule>
    <cfRule type="expression" dxfId="42" priority="462">
      <formula>IF(RIGHT(TEXT(AQ42,"0.#"),1)=".",TRUE,FALSE)</formula>
    </cfRule>
  </conditionalFormatting>
  <conditionalFormatting sqref="AU42:AU44">
    <cfRule type="expression" dxfId="41" priority="459">
      <formula>IF(RIGHT(TEXT(AU42,"0.#"),1)=".",FALSE,TRUE)</formula>
    </cfRule>
    <cfRule type="expression" dxfId="40" priority="460">
      <formula>IF(RIGHT(TEXT(AU42,"0.#"),1)=".",TRUE,FALSE)</formula>
    </cfRule>
  </conditionalFormatting>
  <conditionalFormatting sqref="AE48 AQ48">
    <cfRule type="expression" dxfId="39" priority="259">
      <formula>IF(RIGHT(TEXT(AE48,"0.#"),1)=".",FALSE,TRUE)</formula>
    </cfRule>
    <cfRule type="expression" dxfId="38" priority="260">
      <formula>IF(RIGHT(TEXT(AE48,"0.#"),1)=".",TRUE,FALSE)</formula>
    </cfRule>
  </conditionalFormatting>
  <conditionalFormatting sqref="AI48">
    <cfRule type="expression" dxfId="37" priority="257">
      <formula>IF(RIGHT(TEXT(AI48,"0.#"),1)=".",FALSE,TRUE)</formula>
    </cfRule>
    <cfRule type="expression" dxfId="36" priority="258">
      <formula>IF(RIGHT(TEXT(AI48,"0.#"),1)=".",TRUE,FALSE)</formula>
    </cfRule>
  </conditionalFormatting>
  <conditionalFormatting sqref="AM48">
    <cfRule type="expression" dxfId="35" priority="255">
      <formula>IF(RIGHT(TEXT(AM48,"0.#"),1)=".",FALSE,TRUE)</formula>
    </cfRule>
    <cfRule type="expression" dxfId="34" priority="256">
      <formula>IF(RIGHT(TEXT(AM48,"0.#"),1)=".",TRUE,FALSE)</formula>
    </cfRule>
  </conditionalFormatting>
  <conditionalFormatting sqref="AE49">
    <cfRule type="expression" dxfId="33" priority="253">
      <formula>IF(RIGHT(TEXT(AE49,"0.#"),1)=".",FALSE,TRUE)</formula>
    </cfRule>
    <cfRule type="expression" dxfId="32" priority="254">
      <formula>IF(RIGHT(TEXT(AE49,"0.#"),1)=".",TRUE,FALSE)</formula>
    </cfRule>
  </conditionalFormatting>
  <conditionalFormatting sqref="AI49">
    <cfRule type="expression" dxfId="31" priority="251">
      <formula>IF(RIGHT(TEXT(AI49,"0.#"),1)=".",FALSE,TRUE)</formula>
    </cfRule>
    <cfRule type="expression" dxfId="30" priority="252">
      <formula>IF(RIGHT(TEXT(AI49,"0.#"),1)=".",TRUE,FALSE)</formula>
    </cfRule>
  </conditionalFormatting>
  <conditionalFormatting sqref="AM49">
    <cfRule type="expression" dxfId="29" priority="249">
      <formula>IF(RIGHT(TEXT(AM49,"0.#"),1)=".",FALSE,TRUE)</formula>
    </cfRule>
    <cfRule type="expression" dxfId="28" priority="250">
      <formula>IF(RIGHT(TEXT(AM49,"0.#"),1)=".",TRUE,FALSE)</formula>
    </cfRule>
  </conditionalFormatting>
  <conditionalFormatting sqref="AQ49">
    <cfRule type="expression" dxfId="27" priority="247">
      <formula>IF(RIGHT(TEXT(AQ49,"0.#"),1)=".",FALSE,TRUE)</formula>
    </cfRule>
    <cfRule type="expression" dxfId="26" priority="248">
      <formula>IF(RIGHT(TEXT(AQ49,"0.#"),1)=".",TRUE,FALSE)</formula>
    </cfRule>
  </conditionalFormatting>
  <conditionalFormatting sqref="AU48">
    <cfRule type="expression" dxfId="25" priority="245">
      <formula>IF(RIGHT(TEXT(AU48,"0.#"),1)=".",FALSE,TRUE)</formula>
    </cfRule>
    <cfRule type="expression" dxfId="24" priority="246">
      <formula>IF(RIGHT(TEXT(AU48,"0.#"),1)=".",TRUE,FALSE)</formula>
    </cfRule>
  </conditionalFormatting>
  <conditionalFormatting sqref="AU49">
    <cfRule type="expression" dxfId="23" priority="243">
      <formula>IF(RIGHT(TEXT(AU49,"0.#"),1)=".",FALSE,TRUE)</formula>
    </cfRule>
    <cfRule type="expression" dxfId="22" priority="244">
      <formula>IF(RIGHT(TEXT(AU49,"0.#"),1)=".",TRUE,FALSE)</formula>
    </cfRule>
  </conditionalFormatting>
  <conditionalFormatting sqref="AE54 AQ54">
    <cfRule type="expression" dxfId="21" priority="241">
      <formula>IF(RIGHT(TEXT(AE54,"0.#"),1)=".",FALSE,TRUE)</formula>
    </cfRule>
    <cfRule type="expression" dxfId="20" priority="242">
      <formula>IF(RIGHT(TEXT(AE54,"0.#"),1)=".",TRUE,FALSE)</formula>
    </cfRule>
  </conditionalFormatting>
  <conditionalFormatting sqref="AI54">
    <cfRule type="expression" dxfId="19" priority="239">
      <formula>IF(RIGHT(TEXT(AI54,"0.#"),1)=".",FALSE,TRUE)</formula>
    </cfRule>
    <cfRule type="expression" dxfId="18" priority="240">
      <formula>IF(RIGHT(TEXT(AI54,"0.#"),1)=".",TRUE,FALSE)</formula>
    </cfRule>
  </conditionalFormatting>
  <conditionalFormatting sqref="AM54">
    <cfRule type="expression" dxfId="17" priority="237">
      <formula>IF(RIGHT(TEXT(AM54,"0.#"),1)=".",FALSE,TRUE)</formula>
    </cfRule>
    <cfRule type="expression" dxfId="16" priority="238">
      <formula>IF(RIGHT(TEXT(AM54,"0.#"),1)=".",TRUE,FALSE)</formula>
    </cfRule>
  </conditionalFormatting>
  <conditionalFormatting sqref="AE55">
    <cfRule type="expression" dxfId="15" priority="235">
      <formula>IF(RIGHT(TEXT(AE55,"0.#"),1)=".",FALSE,TRUE)</formula>
    </cfRule>
    <cfRule type="expression" dxfId="14" priority="236">
      <formula>IF(RIGHT(TEXT(AE55,"0.#"),1)=".",TRUE,FALSE)</formula>
    </cfRule>
  </conditionalFormatting>
  <conditionalFormatting sqref="AI55">
    <cfRule type="expression" dxfId="13" priority="233">
      <formula>IF(RIGHT(TEXT(AI55,"0.#"),1)=".",FALSE,TRUE)</formula>
    </cfRule>
    <cfRule type="expression" dxfId="12" priority="234">
      <formula>IF(RIGHT(TEXT(AI55,"0.#"),1)=".",TRUE,FALSE)</formula>
    </cfRule>
  </conditionalFormatting>
  <conditionalFormatting sqref="AM55">
    <cfRule type="expression" dxfId="11" priority="231">
      <formula>IF(RIGHT(TEXT(AM55,"0.#"),1)=".",FALSE,TRUE)</formula>
    </cfRule>
    <cfRule type="expression" dxfId="10" priority="232">
      <formula>IF(RIGHT(TEXT(AM55,"0.#"),1)=".",TRUE,FALSE)</formula>
    </cfRule>
  </conditionalFormatting>
  <conditionalFormatting sqref="AQ55">
    <cfRule type="expression" dxfId="9" priority="229">
      <formula>IF(RIGHT(TEXT(AQ55,"0.#"),1)=".",FALSE,TRUE)</formula>
    </cfRule>
    <cfRule type="expression" dxfId="8" priority="230">
      <formula>IF(RIGHT(TEXT(AQ55,"0.#"),1)=".",TRUE,FALSE)</formula>
    </cfRule>
  </conditionalFormatting>
  <conditionalFormatting sqref="AU54">
    <cfRule type="expression" dxfId="7" priority="227">
      <formula>IF(RIGHT(TEXT(AU54,"0.#"),1)=".",FALSE,TRUE)</formula>
    </cfRule>
    <cfRule type="expression" dxfId="6" priority="228">
      <formula>IF(RIGHT(TEXT(AU54,"0.#"),1)=".",TRUE,FALSE)</formula>
    </cfRule>
  </conditionalFormatting>
  <conditionalFormatting sqref="AU55">
    <cfRule type="expression" dxfId="5" priority="225">
      <formula>IF(RIGHT(TEXT(AU55,"0.#"),1)=".",FALSE,TRUE)</formula>
    </cfRule>
    <cfRule type="expression" dxfId="4" priority="226">
      <formula>IF(RIGHT(TEXT(AU55,"0.#"),1)=".",TRUE,FALSE)</formula>
    </cfRule>
  </conditionalFormatting>
  <conditionalFormatting sqref="P25">
    <cfRule type="expression" dxfId="3" priority="3">
      <formula>IF(RIGHT(TEXT(P25,"0.#"),1)=".",FALSE,TRUE)</formula>
    </cfRule>
    <cfRule type="expression" dxfId="2" priority="4">
      <formula>IF(RIGHT(TEXT(P25,"0.#"),1)=".",TRUE,FALSE)</formula>
    </cfRule>
  </conditionalFormatting>
  <conditionalFormatting sqref="P26">
    <cfRule type="expression" dxfId="1" priority="1">
      <formula>IF(RIGHT(TEXT(P26,"0.#"),1)=".",FALSE,TRUE)</formula>
    </cfRule>
    <cfRule type="expression" dxfId="0" priority="2">
      <formula>IF(RIGHT(TEXT(P26,"0.#"),1)=".",TRUE,FALSE)</formula>
    </cfRule>
  </conditionalFormatting>
  <dataValidations count="15">
    <dataValidation type="whole" allowBlank="1" showInputMessage="1" showErrorMessage="1" sqref="AJ103 X103 J87:J91 L10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7:E97">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99:E99">
      <formula1>T所見を踏まえた改善点</formula1>
    </dataValidation>
    <dataValidation type="list" allowBlank="1" showInputMessage="1" showErrorMessage="1" error="プルダウンリストから選択してください。" sqref="AD72:AF73">
      <formula1>"有,無"</formula1>
    </dataValidation>
    <dataValidation type="list" allowBlank="1" showInputMessage="1" showErrorMessage="1" error="プルダウンリストから選択してください。" sqref="AD68:AF71 AD74:AD85 AE74:AF78 AE80:AF85">
      <formula1>"○,△,×,‐"</formula1>
    </dataValidation>
    <dataValidation type="list" allowBlank="1" showInputMessage="1" showErrorMessage="1" sqref="AR59">
      <formula1>"　, ☑"</formula1>
    </dataValidation>
    <dataValidation type="list" allowBlank="1" showInputMessage="1" showErrorMessage="1" sqref="S5:X5">
      <formula1>T終了年度</formula1>
    </dataValidation>
    <dataValidation type="list" allowBlank="1" showInputMessage="1" showErrorMessage="1" sqref="H87:I91">
      <formula1>T事業番号</formula1>
    </dataValidation>
    <dataValidation type="custom" imeMode="disabled" allowBlank="1" showInputMessage="1" showErrorMessage="1" sqref="AY23 P13:AX13 AR15:AX15 P14:AQ18 AR18:AX18 P19:AJ19 AQ31:AR31 AU31:AX31 AE32:AX34 AE48:AX49 AE51:AX51 AE57:AX57 AQ36:AR36 AU36:AX36 AE37:AX39 AQ41:AR41 AU41:AX41 AE42:AX44 AE54:AX55 P23:AC28">
      <formula1>OR(ISNUMBER(P13), P13="-")</formula1>
    </dataValidation>
    <dataValidation type="list" allowBlank="1" showInputMessage="1" showErrorMessage="1" sqref="Q103:R103 AC103:AD103 AO103:AP103">
      <formula1>#REF!</formula1>
    </dataValidation>
    <dataValidation type="whole" allowBlank="1" showInputMessage="1" showErrorMessage="1" sqref="AX10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28" max="16383" man="1"/>
    <brk id="65" max="16383" man="1"/>
    <brk id="93"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入力規則等!$AI$2:$AI$8</xm:f>
          </x14:formula1>
          <xm:sqref>J63:T63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E87:G91 AE103:AG103 G103:I103 AQ103:AS103 S103:U103</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C87:D91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75"/>
    <col min="13" max="13" width="12" style="6" hidden="1" customWidth="1"/>
    <col min="14" max="14" width="4" style="6" hidden="1" customWidth="1"/>
    <col min="15" max="15" width="3.625" customWidth="1"/>
    <col min="16" max="16" width="8.375" customWidth="1"/>
    <col min="17" max="17" width="8.75" style="9" customWidth="1"/>
    <col min="18" max="18" width="9.5" style="6" hidden="1" customWidth="1"/>
    <col min="19" max="19" width="4" style="6" hidden="1" customWidth="1"/>
    <col min="20" max="20" width="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25" style="24" customWidth="1"/>
    <col min="29" max="29" width="24.125" style="24" bestFit="1" customWidth="1"/>
    <col min="30" max="30" width="3.75" style="24" customWidth="1"/>
    <col min="31" max="31" width="33.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68</v>
      </c>
      <c r="B1" s="16" t="s">
        <v>69</v>
      </c>
      <c r="F1" s="17" t="s">
        <v>4</v>
      </c>
      <c r="G1" s="17" t="s">
        <v>58</v>
      </c>
      <c r="K1" s="18" t="s">
        <v>86</v>
      </c>
      <c r="L1" s="16" t="s">
        <v>69</v>
      </c>
      <c r="O1" s="6"/>
      <c r="P1" s="17" t="s">
        <v>5</v>
      </c>
      <c r="Q1" s="17" t="s">
        <v>58</v>
      </c>
      <c r="T1" s="6"/>
      <c r="U1" s="20" t="s">
        <v>149</v>
      </c>
      <c r="W1" s="20" t="s">
        <v>148</v>
      </c>
      <c r="Y1" s="20" t="s">
        <v>66</v>
      </c>
      <c r="Z1" s="20" t="s">
        <v>361</v>
      </c>
      <c r="AA1" s="20" t="s">
        <v>67</v>
      </c>
      <c r="AB1" s="20" t="s">
        <v>362</v>
      </c>
      <c r="AC1" s="20" t="s">
        <v>24</v>
      </c>
      <c r="AD1" s="19"/>
      <c r="AE1" s="20" t="s">
        <v>36</v>
      </c>
      <c r="AF1" s="21"/>
      <c r="AG1" s="29" t="s">
        <v>160</v>
      </c>
      <c r="AI1" s="29" t="s">
        <v>163</v>
      </c>
      <c r="AK1" s="29" t="s">
        <v>167</v>
      </c>
      <c r="AM1" s="34"/>
      <c r="AN1" s="34"/>
      <c r="AP1" s="19" t="s">
        <v>200</v>
      </c>
    </row>
    <row r="2" spans="1:42" ht="13.5" customHeight="1" x14ac:dyDescent="0.15">
      <c r="A2" s="7" t="s">
        <v>70</v>
      </c>
      <c r="B2" s="8"/>
      <c r="C2" s="6" t="str">
        <f>IF(B2="","",A2)</f>
        <v/>
      </c>
      <c r="D2" s="6" t="str">
        <f>IF(C2="","",IF(D1&lt;&gt;"",CONCATENATE(D1,"、",C2),C2))</f>
        <v/>
      </c>
      <c r="F2" s="5" t="s">
        <v>57</v>
      </c>
      <c r="G2" s="10" t="s">
        <v>546</v>
      </c>
      <c r="H2" s="6" t="str">
        <f>IF(G2="","",F2)</f>
        <v>一般会計</v>
      </c>
      <c r="I2" s="6" t="str">
        <f>IF(H2="","",IF(I1&lt;&gt;"",CONCATENATE(I1,"、",H2),H2))</f>
        <v>一般会計</v>
      </c>
      <c r="K2" s="7" t="s">
        <v>87</v>
      </c>
      <c r="L2" s="8"/>
      <c r="M2" s="6" t="str">
        <f>IF(L2="","",K2)</f>
        <v/>
      </c>
      <c r="N2" s="6" t="str">
        <f>IF(M2="","",IF(N1&lt;&gt;"",CONCATENATE(N1,"、",M2),M2))</f>
        <v/>
      </c>
      <c r="O2" s="6"/>
      <c r="P2" s="5" t="s">
        <v>59</v>
      </c>
      <c r="Q2" s="10"/>
      <c r="R2" s="6" t="str">
        <f>IF(Q2="","",P2)</f>
        <v/>
      </c>
      <c r="S2" s="6" t="str">
        <f>IF(R2="","",IF(S1&lt;&gt;"",CONCATENATE(S1,"、",R2),R2))</f>
        <v/>
      </c>
      <c r="T2" s="6"/>
      <c r="U2" s="47">
        <v>21</v>
      </c>
      <c r="W2" s="23" t="s">
        <v>154</v>
      </c>
      <c r="Y2" s="23" t="s">
        <v>53</v>
      </c>
      <c r="Z2" s="23" t="s">
        <v>53</v>
      </c>
      <c r="AA2" s="42" t="s">
        <v>231</v>
      </c>
      <c r="AB2" s="42" t="s">
        <v>456</v>
      </c>
      <c r="AC2" s="43" t="s">
        <v>119</v>
      </c>
      <c r="AD2" s="19"/>
      <c r="AE2" s="25" t="s">
        <v>150</v>
      </c>
      <c r="AF2" s="21"/>
      <c r="AG2" s="30" t="s">
        <v>206</v>
      </c>
      <c r="AI2" s="29" t="s">
        <v>228</v>
      </c>
      <c r="AK2" s="29" t="s">
        <v>168</v>
      </c>
      <c r="AM2" s="34"/>
      <c r="AN2" s="34"/>
      <c r="AP2" s="30" t="s">
        <v>206</v>
      </c>
    </row>
    <row r="3" spans="1:42" ht="13.5" customHeight="1" x14ac:dyDescent="0.15">
      <c r="A3" s="7" t="s">
        <v>71</v>
      </c>
      <c r="B3" s="8"/>
      <c r="C3" s="6" t="str">
        <f t="shared" ref="C3:C11" si="0">IF(B3="","",A3)</f>
        <v/>
      </c>
      <c r="D3" s="6" t="str">
        <f>IF(C3="",D2,IF(D2&lt;&gt;"",CONCATENATE(D2,"、",C3),C3))</f>
        <v/>
      </c>
      <c r="F3" s="11" t="s">
        <v>96</v>
      </c>
      <c r="G3" s="10"/>
      <c r="H3" s="6" t="str">
        <f t="shared" ref="H3:H37" si="1">IF(G3="","",F3)</f>
        <v/>
      </c>
      <c r="I3" s="6" t="str">
        <f>IF(H3="",I2,IF(I2&lt;&gt;"",CONCATENATE(I2,"、",H3),H3))</f>
        <v>一般会計</v>
      </c>
      <c r="K3" s="7" t="s">
        <v>88</v>
      </c>
      <c r="L3" s="8"/>
      <c r="M3" s="6" t="str">
        <f t="shared" ref="M3:M11" si="2">IF(L3="","",K3)</f>
        <v/>
      </c>
      <c r="N3" s="6" t="str">
        <f>IF(M3="",N2,IF(N2&lt;&gt;"",CONCATENATE(N2,"、",M3),M3))</f>
        <v/>
      </c>
      <c r="O3" s="6"/>
      <c r="P3" s="5" t="s">
        <v>60</v>
      </c>
      <c r="Q3" s="10" t="s">
        <v>546</v>
      </c>
      <c r="R3" s="6" t="str">
        <f t="shared" ref="R3:R8" si="3">IF(Q3="","",P3)</f>
        <v>委託・請負</v>
      </c>
      <c r="S3" s="6" t="str">
        <f t="shared" ref="S3:S8" si="4">IF(R3="",S2,IF(S2&lt;&gt;"",CONCATENATE(S2,"、",R3),R3))</f>
        <v>委託・請負</v>
      </c>
      <c r="T3" s="6"/>
      <c r="U3" s="23" t="s">
        <v>487</v>
      </c>
      <c r="W3" s="23" t="s">
        <v>129</v>
      </c>
      <c r="Y3" s="23" t="s">
        <v>54</v>
      </c>
      <c r="Z3" s="23" t="s">
        <v>363</v>
      </c>
      <c r="AA3" s="42" t="s">
        <v>329</v>
      </c>
      <c r="AB3" s="42" t="s">
        <v>457</v>
      </c>
      <c r="AC3" s="43" t="s">
        <v>120</v>
      </c>
      <c r="AD3" s="19"/>
      <c r="AE3" s="25" t="s">
        <v>151</v>
      </c>
      <c r="AF3" s="21"/>
      <c r="AG3" s="30" t="s">
        <v>207</v>
      </c>
      <c r="AI3" s="29" t="s">
        <v>162</v>
      </c>
      <c r="AK3" s="29" t="str">
        <f>CHAR(CODE(AK2)+1)</f>
        <v>B</v>
      </c>
      <c r="AM3" s="34"/>
      <c r="AN3" s="34"/>
      <c r="AP3" s="30" t="s">
        <v>207</v>
      </c>
    </row>
    <row r="4" spans="1:42" ht="13.5" customHeight="1" x14ac:dyDescent="0.15">
      <c r="A4" s="7" t="s">
        <v>72</v>
      </c>
      <c r="B4" s="8"/>
      <c r="C4" s="6" t="str">
        <f t="shared" si="0"/>
        <v/>
      </c>
      <c r="D4" s="6" t="str">
        <f>IF(C4="",D3,IF(D3&lt;&gt;"",CONCATENATE(D3,"、",C4),C4))</f>
        <v/>
      </c>
      <c r="F4" s="11" t="s">
        <v>97</v>
      </c>
      <c r="G4" s="10"/>
      <c r="H4" s="6" t="str">
        <f t="shared" si="1"/>
        <v/>
      </c>
      <c r="I4" s="6" t="str">
        <f t="shared" ref="I4:I37" si="5">IF(H4="",I3,IF(I3&lt;&gt;"",CONCATENATE(I3,"、",H4),H4))</f>
        <v>一般会計</v>
      </c>
      <c r="K4" s="7" t="s">
        <v>89</v>
      </c>
      <c r="L4" s="8"/>
      <c r="M4" s="6" t="str">
        <f t="shared" si="2"/>
        <v/>
      </c>
      <c r="N4" s="6" t="str">
        <f t="shared" ref="N4:N11" si="6">IF(M4="",N3,IF(N3&lt;&gt;"",CONCATENATE(N3,"、",M4),M4))</f>
        <v/>
      </c>
      <c r="O4" s="6"/>
      <c r="P4" s="5" t="s">
        <v>61</v>
      </c>
      <c r="Q4" s="10"/>
      <c r="R4" s="6" t="str">
        <f t="shared" si="3"/>
        <v/>
      </c>
      <c r="S4" s="6" t="str">
        <f t="shared" si="4"/>
        <v>委託・請負</v>
      </c>
      <c r="T4" s="6"/>
      <c r="U4" s="23" t="s">
        <v>539</v>
      </c>
      <c r="W4" s="23" t="s">
        <v>130</v>
      </c>
      <c r="Y4" s="23" t="s">
        <v>236</v>
      </c>
      <c r="Z4" s="23" t="s">
        <v>364</v>
      </c>
      <c r="AA4" s="42" t="s">
        <v>330</v>
      </c>
      <c r="AB4" s="42" t="s">
        <v>458</v>
      </c>
      <c r="AC4" s="42" t="s">
        <v>121</v>
      </c>
      <c r="AD4" s="19"/>
      <c r="AE4" s="25" t="s">
        <v>152</v>
      </c>
      <c r="AF4" s="21"/>
      <c r="AG4" s="30" t="s">
        <v>208</v>
      </c>
      <c r="AI4" s="29" t="s">
        <v>164</v>
      </c>
      <c r="AK4" s="29" t="str">
        <f t="shared" ref="AK4:AK49" si="7">CHAR(CODE(AK3)+1)</f>
        <v>C</v>
      </c>
      <c r="AM4" s="34"/>
      <c r="AN4" s="34"/>
      <c r="AP4" s="30" t="s">
        <v>208</v>
      </c>
    </row>
    <row r="5" spans="1:42" ht="13.5" customHeight="1" x14ac:dyDescent="0.15">
      <c r="A5" s="7" t="s">
        <v>73</v>
      </c>
      <c r="B5" s="8"/>
      <c r="C5" s="6" t="str">
        <f t="shared" si="0"/>
        <v/>
      </c>
      <c r="D5" s="6" t="str">
        <f>IF(C5="",D4,IF(D4&lt;&gt;"",CONCATENATE(D4,"、",C5),C5))</f>
        <v/>
      </c>
      <c r="F5" s="11" t="s">
        <v>98</v>
      </c>
      <c r="G5" s="10"/>
      <c r="H5" s="6" t="str">
        <f t="shared" si="1"/>
        <v/>
      </c>
      <c r="I5" s="6" t="str">
        <f t="shared" si="5"/>
        <v>一般会計</v>
      </c>
      <c r="K5" s="7" t="s">
        <v>90</v>
      </c>
      <c r="L5" s="8"/>
      <c r="M5" s="6" t="str">
        <f t="shared" si="2"/>
        <v/>
      </c>
      <c r="N5" s="6" t="str">
        <f t="shared" si="6"/>
        <v/>
      </c>
      <c r="O5" s="6"/>
      <c r="P5" s="5" t="s">
        <v>62</v>
      </c>
      <c r="Q5" s="10"/>
      <c r="R5" s="6" t="str">
        <f t="shared" si="3"/>
        <v/>
      </c>
      <c r="S5" s="6" t="str">
        <f t="shared" si="4"/>
        <v>委託・請負</v>
      </c>
      <c r="T5" s="6"/>
      <c r="W5" s="23" t="s">
        <v>511</v>
      </c>
      <c r="Y5" s="23" t="s">
        <v>237</v>
      </c>
      <c r="Z5" s="23" t="s">
        <v>365</v>
      </c>
      <c r="AA5" s="42" t="s">
        <v>331</v>
      </c>
      <c r="AB5" s="42" t="s">
        <v>459</v>
      </c>
      <c r="AC5" s="42" t="s">
        <v>153</v>
      </c>
      <c r="AD5" s="22"/>
      <c r="AE5" s="25" t="s">
        <v>218</v>
      </c>
      <c r="AF5" s="21"/>
      <c r="AG5" s="30" t="s">
        <v>209</v>
      </c>
      <c r="AI5" s="29" t="s">
        <v>234</v>
      </c>
      <c r="AK5" s="29" t="str">
        <f t="shared" si="7"/>
        <v>D</v>
      </c>
      <c r="AP5" s="30" t="s">
        <v>209</v>
      </c>
    </row>
    <row r="6" spans="1:42" ht="13.5" customHeight="1" x14ac:dyDescent="0.15">
      <c r="A6" s="7" t="s">
        <v>74</v>
      </c>
      <c r="B6" s="8" t="s">
        <v>546</v>
      </c>
      <c r="C6" s="6" t="str">
        <f t="shared" si="0"/>
        <v>科学技術・イノベーション</v>
      </c>
      <c r="D6" s="6" t="str">
        <f t="shared" ref="D6:D21" si="8">IF(C6="",D5,IF(D5&lt;&gt;"",CONCATENATE(D5,"、",C6),C6))</f>
        <v>科学技術・イノベーション</v>
      </c>
      <c r="F6" s="11" t="s">
        <v>99</v>
      </c>
      <c r="G6" s="10"/>
      <c r="H6" s="6" t="str">
        <f t="shared" si="1"/>
        <v/>
      </c>
      <c r="I6" s="6" t="str">
        <f t="shared" si="5"/>
        <v>一般会計</v>
      </c>
      <c r="K6" s="7" t="s">
        <v>91</v>
      </c>
      <c r="L6" s="8"/>
      <c r="M6" s="6" t="str">
        <f t="shared" si="2"/>
        <v/>
      </c>
      <c r="N6" s="6" t="str">
        <f t="shared" si="6"/>
        <v/>
      </c>
      <c r="O6" s="6"/>
      <c r="P6" s="5" t="s">
        <v>63</v>
      </c>
      <c r="Q6" s="10"/>
      <c r="R6" s="6" t="str">
        <f t="shared" si="3"/>
        <v/>
      </c>
      <c r="S6" s="6" t="str">
        <f t="shared" si="4"/>
        <v>委託・請負</v>
      </c>
      <c r="T6" s="6"/>
      <c r="U6" s="23" t="s">
        <v>219</v>
      </c>
      <c r="W6" s="23" t="s">
        <v>513</v>
      </c>
      <c r="Y6" s="23" t="s">
        <v>238</v>
      </c>
      <c r="Z6" s="23" t="s">
        <v>366</v>
      </c>
      <c r="AA6" s="42" t="s">
        <v>332</v>
      </c>
      <c r="AB6" s="42" t="s">
        <v>460</v>
      </c>
      <c r="AC6" s="42" t="s">
        <v>122</v>
      </c>
      <c r="AD6" s="22"/>
      <c r="AE6" s="25" t="s">
        <v>216</v>
      </c>
      <c r="AF6" s="21"/>
      <c r="AG6" s="30" t="s">
        <v>210</v>
      </c>
      <c r="AI6" s="29" t="s">
        <v>235</v>
      </c>
      <c r="AK6" s="29" t="str">
        <f>CHAR(CODE(AK5)+1)</f>
        <v>E</v>
      </c>
      <c r="AP6" s="30" t="s">
        <v>210</v>
      </c>
    </row>
    <row r="7" spans="1:42" ht="13.5" customHeight="1" x14ac:dyDescent="0.15">
      <c r="A7" s="7" t="s">
        <v>75</v>
      </c>
      <c r="B7" s="8"/>
      <c r="C7" s="6" t="str">
        <f t="shared" si="0"/>
        <v/>
      </c>
      <c r="D7" s="6" t="str">
        <f t="shared" si="8"/>
        <v>科学技術・イノベーション</v>
      </c>
      <c r="F7" s="11" t="s">
        <v>172</v>
      </c>
      <c r="G7" s="10"/>
      <c r="H7" s="6" t="str">
        <f t="shared" si="1"/>
        <v/>
      </c>
      <c r="I7" s="6" t="str">
        <f t="shared" si="5"/>
        <v>一般会計</v>
      </c>
      <c r="K7" s="7" t="s">
        <v>92</v>
      </c>
      <c r="L7" s="8"/>
      <c r="M7" s="6" t="str">
        <f t="shared" si="2"/>
        <v/>
      </c>
      <c r="N7" s="6" t="str">
        <f t="shared" si="6"/>
        <v/>
      </c>
      <c r="O7" s="6"/>
      <c r="P7" s="5" t="s">
        <v>64</v>
      </c>
      <c r="Q7" s="10"/>
      <c r="R7" s="6" t="str">
        <f t="shared" si="3"/>
        <v/>
      </c>
      <c r="S7" s="6" t="str">
        <f t="shared" si="4"/>
        <v>委託・請負</v>
      </c>
      <c r="T7" s="6"/>
      <c r="U7" s="23"/>
      <c r="W7" s="23" t="s">
        <v>131</v>
      </c>
      <c r="Y7" s="23" t="s">
        <v>239</v>
      </c>
      <c r="Z7" s="23" t="s">
        <v>367</v>
      </c>
      <c r="AA7" s="42" t="s">
        <v>333</v>
      </c>
      <c r="AB7" s="42" t="s">
        <v>461</v>
      </c>
      <c r="AC7" s="22"/>
      <c r="AD7" s="22"/>
      <c r="AE7" s="23" t="s">
        <v>122</v>
      </c>
      <c r="AF7" s="21"/>
      <c r="AG7" s="30" t="s">
        <v>211</v>
      </c>
      <c r="AH7" s="37"/>
      <c r="AI7" s="30" t="s">
        <v>224</v>
      </c>
      <c r="AK7" s="29" t="str">
        <f>CHAR(CODE(AK6)+1)</f>
        <v>F</v>
      </c>
      <c r="AP7" s="30" t="s">
        <v>211</v>
      </c>
    </row>
    <row r="8" spans="1:42" ht="13.5" customHeight="1" x14ac:dyDescent="0.15">
      <c r="A8" s="7" t="s">
        <v>76</v>
      </c>
      <c r="B8" s="8"/>
      <c r="C8" s="6" t="str">
        <f t="shared" si="0"/>
        <v/>
      </c>
      <c r="D8" s="6" t="str">
        <f t="shared" si="8"/>
        <v>科学技術・イノベーション</v>
      </c>
      <c r="F8" s="11" t="s">
        <v>100</v>
      </c>
      <c r="G8" s="10"/>
      <c r="H8" s="6" t="str">
        <f t="shared" si="1"/>
        <v/>
      </c>
      <c r="I8" s="6" t="str">
        <f t="shared" si="5"/>
        <v>一般会計</v>
      </c>
      <c r="K8" s="7" t="s">
        <v>93</v>
      </c>
      <c r="L8" s="8"/>
      <c r="M8" s="6" t="str">
        <f t="shared" si="2"/>
        <v/>
      </c>
      <c r="N8" s="6" t="str">
        <f t="shared" si="6"/>
        <v/>
      </c>
      <c r="O8" s="6"/>
      <c r="P8" s="5" t="s">
        <v>65</v>
      </c>
      <c r="Q8" s="10" t="s">
        <v>546</v>
      </c>
      <c r="R8" s="6" t="str">
        <f t="shared" si="3"/>
        <v>その他</v>
      </c>
      <c r="S8" s="6" t="str">
        <f t="shared" si="4"/>
        <v>委託・請負、その他</v>
      </c>
      <c r="T8" s="6"/>
      <c r="U8" s="23" t="s">
        <v>232</v>
      </c>
      <c r="W8" s="23" t="s">
        <v>132</v>
      </c>
      <c r="Y8" s="23" t="s">
        <v>240</v>
      </c>
      <c r="Z8" s="23" t="s">
        <v>368</v>
      </c>
      <c r="AA8" s="42" t="s">
        <v>334</v>
      </c>
      <c r="AB8" s="42" t="s">
        <v>462</v>
      </c>
      <c r="AC8" s="22"/>
      <c r="AD8" s="22"/>
      <c r="AE8" s="22"/>
      <c r="AF8" s="21"/>
      <c r="AG8" s="30" t="s">
        <v>212</v>
      </c>
      <c r="AI8" s="29" t="s">
        <v>225</v>
      </c>
      <c r="AK8" s="29" t="str">
        <f t="shared" si="7"/>
        <v>G</v>
      </c>
      <c r="AP8" s="30" t="s">
        <v>212</v>
      </c>
    </row>
    <row r="9" spans="1:42" ht="13.5" customHeight="1" x14ac:dyDescent="0.15">
      <c r="A9" s="7" t="s">
        <v>77</v>
      </c>
      <c r="B9" s="8"/>
      <c r="C9" s="6" t="str">
        <f t="shared" si="0"/>
        <v/>
      </c>
      <c r="D9" s="6" t="str">
        <f t="shared" si="8"/>
        <v>科学技術・イノベーション</v>
      </c>
      <c r="F9" s="11" t="s">
        <v>173</v>
      </c>
      <c r="G9" s="10"/>
      <c r="H9" s="6" t="str">
        <f t="shared" si="1"/>
        <v/>
      </c>
      <c r="I9" s="6" t="str">
        <f t="shared" si="5"/>
        <v>一般会計</v>
      </c>
      <c r="K9" s="7" t="s">
        <v>94</v>
      </c>
      <c r="L9" s="8"/>
      <c r="M9" s="6" t="str">
        <f t="shared" si="2"/>
        <v/>
      </c>
      <c r="N9" s="6" t="str">
        <f t="shared" si="6"/>
        <v/>
      </c>
      <c r="O9" s="6"/>
      <c r="P9" s="6"/>
      <c r="Q9" s="12"/>
      <c r="T9" s="6"/>
      <c r="U9" s="23" t="s">
        <v>233</v>
      </c>
      <c r="W9" s="23" t="s">
        <v>133</v>
      </c>
      <c r="Y9" s="23" t="s">
        <v>241</v>
      </c>
      <c r="Z9" s="23" t="s">
        <v>369</v>
      </c>
      <c r="AA9" s="42" t="s">
        <v>335</v>
      </c>
      <c r="AB9" s="42" t="s">
        <v>463</v>
      </c>
      <c r="AC9" s="22"/>
      <c r="AD9" s="22"/>
      <c r="AE9" s="22"/>
      <c r="AF9" s="21"/>
      <c r="AG9" s="30" t="s">
        <v>213</v>
      </c>
      <c r="AI9" s="33"/>
      <c r="AK9" s="29" t="str">
        <f t="shared" si="7"/>
        <v>H</v>
      </c>
      <c r="AP9" s="30" t="s">
        <v>213</v>
      </c>
    </row>
    <row r="10" spans="1:42" ht="13.5" customHeight="1" x14ac:dyDescent="0.15">
      <c r="A10" s="7" t="s">
        <v>190</v>
      </c>
      <c r="B10" s="8"/>
      <c r="C10" s="6" t="str">
        <f t="shared" si="0"/>
        <v/>
      </c>
      <c r="D10" s="6" t="str">
        <f t="shared" si="8"/>
        <v>科学技術・イノベーション</v>
      </c>
      <c r="F10" s="11" t="s">
        <v>101</v>
      </c>
      <c r="G10" s="10"/>
      <c r="H10" s="6" t="str">
        <f t="shared" si="1"/>
        <v/>
      </c>
      <c r="I10" s="6" t="str">
        <f t="shared" si="5"/>
        <v>一般会計</v>
      </c>
      <c r="K10" s="7" t="s">
        <v>191</v>
      </c>
      <c r="L10" s="8"/>
      <c r="M10" s="6" t="str">
        <f t="shared" si="2"/>
        <v/>
      </c>
      <c r="N10" s="6" t="str">
        <f t="shared" si="6"/>
        <v/>
      </c>
      <c r="O10" s="6"/>
      <c r="P10" s="6" t="str">
        <f>S8</f>
        <v>委託・請負、その他</v>
      </c>
      <c r="Q10" s="12"/>
      <c r="T10" s="6"/>
      <c r="W10" s="23" t="s">
        <v>134</v>
      </c>
      <c r="Y10" s="23" t="s">
        <v>242</v>
      </c>
      <c r="Z10" s="23" t="s">
        <v>370</v>
      </c>
      <c r="AA10" s="42" t="s">
        <v>336</v>
      </c>
      <c r="AB10" s="42" t="s">
        <v>464</v>
      </c>
      <c r="AC10" s="22"/>
      <c r="AD10" s="22"/>
      <c r="AE10" s="22"/>
      <c r="AF10" s="21"/>
      <c r="AG10" s="30" t="s">
        <v>202</v>
      </c>
      <c r="AK10" s="29" t="str">
        <f t="shared" si="7"/>
        <v>I</v>
      </c>
      <c r="AP10" s="29" t="s">
        <v>201</v>
      </c>
    </row>
    <row r="11" spans="1:42" ht="13.5" customHeight="1" x14ac:dyDescent="0.15">
      <c r="A11" s="7" t="s">
        <v>78</v>
      </c>
      <c r="B11" s="8"/>
      <c r="C11" s="6" t="str">
        <f t="shared" si="0"/>
        <v/>
      </c>
      <c r="D11" s="6" t="str">
        <f t="shared" si="8"/>
        <v>科学技術・イノベーション</v>
      </c>
      <c r="F11" s="11" t="s">
        <v>102</v>
      </c>
      <c r="G11" s="10"/>
      <c r="H11" s="6" t="str">
        <f t="shared" si="1"/>
        <v/>
      </c>
      <c r="I11" s="6" t="str">
        <f t="shared" si="5"/>
        <v>一般会計</v>
      </c>
      <c r="K11" s="7" t="s">
        <v>95</v>
      </c>
      <c r="L11" s="8" t="s">
        <v>546</v>
      </c>
      <c r="M11" s="6" t="str">
        <f t="shared" si="2"/>
        <v>その他の事項経費</v>
      </c>
      <c r="N11" s="6" t="str">
        <f t="shared" si="6"/>
        <v>その他の事項経費</v>
      </c>
      <c r="O11" s="6"/>
      <c r="P11" s="6"/>
      <c r="Q11" s="12"/>
      <c r="T11" s="6"/>
      <c r="W11" s="23" t="s">
        <v>536</v>
      </c>
      <c r="Y11" s="23" t="s">
        <v>243</v>
      </c>
      <c r="Z11" s="23" t="s">
        <v>371</v>
      </c>
      <c r="AA11" s="42" t="s">
        <v>337</v>
      </c>
      <c r="AB11" s="42" t="s">
        <v>465</v>
      </c>
      <c r="AC11" s="22"/>
      <c r="AD11" s="22"/>
      <c r="AE11" s="22"/>
      <c r="AF11" s="21"/>
      <c r="AG11" s="29" t="s">
        <v>205</v>
      </c>
      <c r="AK11" s="29" t="str">
        <f t="shared" si="7"/>
        <v>J</v>
      </c>
    </row>
    <row r="12" spans="1:42" ht="13.5" customHeight="1" x14ac:dyDescent="0.15">
      <c r="A12" s="7" t="s">
        <v>79</v>
      </c>
      <c r="B12" s="8"/>
      <c r="C12" s="6" t="str">
        <f t="shared" ref="C12:C23" si="9">IF(B12="","",A12)</f>
        <v/>
      </c>
      <c r="D12" s="6" t="str">
        <f t="shared" si="8"/>
        <v>科学技術・イノベーション</v>
      </c>
      <c r="F12" s="11" t="s">
        <v>103</v>
      </c>
      <c r="G12" s="10"/>
      <c r="H12" s="6" t="str">
        <f t="shared" si="1"/>
        <v/>
      </c>
      <c r="I12" s="6" t="str">
        <f t="shared" si="5"/>
        <v>一般会計</v>
      </c>
      <c r="K12" s="6"/>
      <c r="L12" s="6"/>
      <c r="O12" s="6"/>
      <c r="P12" s="6"/>
      <c r="Q12" s="12"/>
      <c r="T12" s="6"/>
      <c r="U12" s="20" t="s">
        <v>488</v>
      </c>
      <c r="W12" s="23" t="s">
        <v>135</v>
      </c>
      <c r="Y12" s="23" t="s">
        <v>244</v>
      </c>
      <c r="Z12" s="23" t="s">
        <v>372</v>
      </c>
      <c r="AA12" s="42" t="s">
        <v>338</v>
      </c>
      <c r="AB12" s="42" t="s">
        <v>466</v>
      </c>
      <c r="AC12" s="22"/>
      <c r="AD12" s="22"/>
      <c r="AE12" s="22"/>
      <c r="AF12" s="21"/>
      <c r="AG12" s="29" t="s">
        <v>203</v>
      </c>
      <c r="AK12" s="29" t="str">
        <f t="shared" si="7"/>
        <v>K</v>
      </c>
    </row>
    <row r="13" spans="1:42" ht="13.5" customHeight="1" x14ac:dyDescent="0.15">
      <c r="A13" s="7" t="s">
        <v>80</v>
      </c>
      <c r="B13" s="8"/>
      <c r="C13" s="6" t="str">
        <f t="shared" si="9"/>
        <v/>
      </c>
      <c r="D13" s="6" t="str">
        <f t="shared" si="8"/>
        <v>科学技術・イノベーション</v>
      </c>
      <c r="F13" s="11" t="s">
        <v>104</v>
      </c>
      <c r="G13" s="10"/>
      <c r="H13" s="6" t="str">
        <f t="shared" si="1"/>
        <v/>
      </c>
      <c r="I13" s="6" t="str">
        <f t="shared" si="5"/>
        <v>一般会計</v>
      </c>
      <c r="K13" s="6" t="str">
        <f>N11</f>
        <v>その他の事項経費</v>
      </c>
      <c r="L13" s="6"/>
      <c r="O13" s="6"/>
      <c r="P13" s="6"/>
      <c r="Q13" s="12"/>
      <c r="T13" s="6"/>
      <c r="U13" s="23" t="s">
        <v>154</v>
      </c>
      <c r="W13" s="23" t="s">
        <v>136</v>
      </c>
      <c r="Y13" s="23" t="s">
        <v>245</v>
      </c>
      <c r="Z13" s="23" t="s">
        <v>373</v>
      </c>
      <c r="AA13" s="42" t="s">
        <v>339</v>
      </c>
      <c r="AB13" s="42" t="s">
        <v>467</v>
      </c>
      <c r="AC13" s="22"/>
      <c r="AD13" s="22"/>
      <c r="AE13" s="22"/>
      <c r="AF13" s="21"/>
      <c r="AG13" s="29" t="s">
        <v>204</v>
      </c>
      <c r="AK13" s="29" t="str">
        <f t="shared" si="7"/>
        <v>L</v>
      </c>
    </row>
    <row r="14" spans="1:42" ht="13.5" customHeight="1" x14ac:dyDescent="0.15">
      <c r="A14" s="7" t="s">
        <v>81</v>
      </c>
      <c r="B14" s="8"/>
      <c r="C14" s="6" t="str">
        <f t="shared" si="9"/>
        <v/>
      </c>
      <c r="D14" s="6" t="str">
        <f t="shared" si="8"/>
        <v>科学技術・イノベーション</v>
      </c>
      <c r="F14" s="11" t="s">
        <v>105</v>
      </c>
      <c r="G14" s="10"/>
      <c r="H14" s="6" t="str">
        <f t="shared" si="1"/>
        <v/>
      </c>
      <c r="I14" s="6" t="str">
        <f t="shared" si="5"/>
        <v>一般会計</v>
      </c>
      <c r="K14" s="6"/>
      <c r="L14" s="6"/>
      <c r="O14" s="6"/>
      <c r="P14" s="6"/>
      <c r="Q14" s="12"/>
      <c r="T14" s="6"/>
      <c r="U14" s="23" t="s">
        <v>489</v>
      </c>
      <c r="W14" s="23" t="s">
        <v>137</v>
      </c>
      <c r="Y14" s="23" t="s">
        <v>246</v>
      </c>
      <c r="Z14" s="23" t="s">
        <v>374</v>
      </c>
      <c r="AA14" s="42" t="s">
        <v>340</v>
      </c>
      <c r="AB14" s="42" t="s">
        <v>468</v>
      </c>
      <c r="AC14" s="22"/>
      <c r="AD14" s="22"/>
      <c r="AE14" s="22"/>
      <c r="AF14" s="21"/>
      <c r="AG14" s="33"/>
      <c r="AK14" s="29" t="str">
        <f t="shared" si="7"/>
        <v>M</v>
      </c>
    </row>
    <row r="15" spans="1:42" ht="13.5" customHeight="1" x14ac:dyDescent="0.15">
      <c r="A15" s="7" t="s">
        <v>82</v>
      </c>
      <c r="B15" s="8"/>
      <c r="C15" s="6" t="str">
        <f t="shared" si="9"/>
        <v/>
      </c>
      <c r="D15" s="6" t="str">
        <f t="shared" si="8"/>
        <v>科学技術・イノベーション</v>
      </c>
      <c r="F15" s="11" t="s">
        <v>106</v>
      </c>
      <c r="G15" s="10"/>
      <c r="H15" s="6" t="str">
        <f t="shared" si="1"/>
        <v/>
      </c>
      <c r="I15" s="6" t="str">
        <f t="shared" si="5"/>
        <v>一般会計</v>
      </c>
      <c r="K15" s="6"/>
      <c r="L15" s="6"/>
      <c r="O15" s="6"/>
      <c r="P15" s="6"/>
      <c r="Q15" s="12"/>
      <c r="T15" s="6"/>
      <c r="U15" s="23" t="s">
        <v>490</v>
      </c>
      <c r="W15" s="23" t="s">
        <v>138</v>
      </c>
      <c r="Y15" s="23" t="s">
        <v>247</v>
      </c>
      <c r="Z15" s="23" t="s">
        <v>375</v>
      </c>
      <c r="AA15" s="42" t="s">
        <v>341</v>
      </c>
      <c r="AB15" s="42" t="s">
        <v>469</v>
      </c>
      <c r="AC15" s="22"/>
      <c r="AD15" s="22"/>
      <c r="AE15" s="22"/>
      <c r="AF15" s="21"/>
      <c r="AG15" s="34"/>
      <c r="AK15" s="29" t="str">
        <f t="shared" si="7"/>
        <v>N</v>
      </c>
    </row>
    <row r="16" spans="1:42" ht="13.5" customHeight="1" x14ac:dyDescent="0.15">
      <c r="A16" s="7" t="s">
        <v>83</v>
      </c>
      <c r="B16" s="8"/>
      <c r="C16" s="6" t="str">
        <f t="shared" si="9"/>
        <v/>
      </c>
      <c r="D16" s="6" t="str">
        <f t="shared" si="8"/>
        <v>科学技術・イノベーション</v>
      </c>
      <c r="F16" s="11" t="s">
        <v>107</v>
      </c>
      <c r="G16" s="10"/>
      <c r="H16" s="6" t="str">
        <f t="shared" si="1"/>
        <v/>
      </c>
      <c r="I16" s="6" t="str">
        <f t="shared" si="5"/>
        <v>一般会計</v>
      </c>
      <c r="K16" s="6"/>
      <c r="L16" s="6"/>
      <c r="O16" s="6"/>
      <c r="P16" s="6"/>
      <c r="Q16" s="12"/>
      <c r="T16" s="6"/>
      <c r="U16" s="23" t="s">
        <v>491</v>
      </c>
      <c r="W16" s="23" t="s">
        <v>139</v>
      </c>
      <c r="Y16" s="23" t="s">
        <v>248</v>
      </c>
      <c r="Z16" s="23" t="s">
        <v>376</v>
      </c>
      <c r="AA16" s="42" t="s">
        <v>342</v>
      </c>
      <c r="AB16" s="42" t="s">
        <v>470</v>
      </c>
      <c r="AC16" s="22"/>
      <c r="AD16" s="22"/>
      <c r="AE16" s="22"/>
      <c r="AF16" s="21"/>
      <c r="AG16" s="34"/>
      <c r="AK16" s="29" t="str">
        <f t="shared" si="7"/>
        <v>O</v>
      </c>
    </row>
    <row r="17" spans="1:37" ht="13.5" customHeight="1" x14ac:dyDescent="0.15">
      <c r="A17" s="7" t="s">
        <v>84</v>
      </c>
      <c r="B17" s="8"/>
      <c r="C17" s="6" t="str">
        <f t="shared" si="9"/>
        <v/>
      </c>
      <c r="D17" s="6" t="str">
        <f t="shared" si="8"/>
        <v>科学技術・イノベーション</v>
      </c>
      <c r="F17" s="11" t="s">
        <v>108</v>
      </c>
      <c r="G17" s="10"/>
      <c r="H17" s="6" t="str">
        <f t="shared" si="1"/>
        <v/>
      </c>
      <c r="I17" s="6" t="str">
        <f t="shared" si="5"/>
        <v>一般会計</v>
      </c>
      <c r="K17" s="6"/>
      <c r="L17" s="6"/>
      <c r="O17" s="6"/>
      <c r="P17" s="6"/>
      <c r="Q17" s="12"/>
      <c r="T17" s="6"/>
      <c r="U17" s="23" t="s">
        <v>509</v>
      </c>
      <c r="W17" s="23" t="s">
        <v>140</v>
      </c>
      <c r="Y17" s="23" t="s">
        <v>249</v>
      </c>
      <c r="Z17" s="23" t="s">
        <v>377</v>
      </c>
      <c r="AA17" s="42" t="s">
        <v>343</v>
      </c>
      <c r="AB17" s="42" t="s">
        <v>471</v>
      </c>
      <c r="AC17" s="22"/>
      <c r="AD17" s="22"/>
      <c r="AE17" s="22"/>
      <c r="AF17" s="21"/>
      <c r="AG17" s="34"/>
      <c r="AK17" s="29" t="str">
        <f t="shared" si="7"/>
        <v>P</v>
      </c>
    </row>
    <row r="18" spans="1:37" ht="13.5" customHeight="1" x14ac:dyDescent="0.15">
      <c r="A18" s="7" t="s">
        <v>85</v>
      </c>
      <c r="B18" s="8"/>
      <c r="C18" s="6" t="str">
        <f t="shared" si="9"/>
        <v/>
      </c>
      <c r="D18" s="6" t="str">
        <f t="shared" si="8"/>
        <v>科学技術・イノベーション</v>
      </c>
      <c r="F18" s="11" t="s">
        <v>109</v>
      </c>
      <c r="G18" s="10"/>
      <c r="H18" s="6" t="str">
        <f t="shared" si="1"/>
        <v/>
      </c>
      <c r="I18" s="6" t="str">
        <f t="shared" si="5"/>
        <v>一般会計</v>
      </c>
      <c r="K18" s="6"/>
      <c r="L18" s="6"/>
      <c r="O18" s="6"/>
      <c r="P18" s="6"/>
      <c r="Q18" s="12"/>
      <c r="T18" s="6"/>
      <c r="U18" s="23" t="s">
        <v>492</v>
      </c>
      <c r="W18" s="23" t="s">
        <v>141</v>
      </c>
      <c r="Y18" s="23" t="s">
        <v>250</v>
      </c>
      <c r="Z18" s="23" t="s">
        <v>378</v>
      </c>
      <c r="AA18" s="42" t="s">
        <v>344</v>
      </c>
      <c r="AB18" s="42" t="s">
        <v>472</v>
      </c>
      <c r="AC18" s="22"/>
      <c r="AD18" s="22"/>
      <c r="AE18" s="22"/>
      <c r="AF18" s="21"/>
      <c r="AK18" s="29" t="str">
        <f t="shared" si="7"/>
        <v>Q</v>
      </c>
    </row>
    <row r="19" spans="1:37" ht="13.5" customHeight="1" x14ac:dyDescent="0.15">
      <c r="A19" s="7" t="s">
        <v>183</v>
      </c>
      <c r="B19" s="8"/>
      <c r="C19" s="6" t="str">
        <f t="shared" si="9"/>
        <v/>
      </c>
      <c r="D19" s="6" t="str">
        <f t="shared" si="8"/>
        <v>科学技術・イノベーション</v>
      </c>
      <c r="F19" s="11" t="s">
        <v>110</v>
      </c>
      <c r="G19" s="10"/>
      <c r="H19" s="6" t="str">
        <f t="shared" si="1"/>
        <v/>
      </c>
      <c r="I19" s="6" t="str">
        <f t="shared" si="5"/>
        <v>一般会計</v>
      </c>
      <c r="K19" s="6"/>
      <c r="L19" s="6"/>
      <c r="O19" s="6"/>
      <c r="P19" s="6"/>
      <c r="Q19" s="12"/>
      <c r="T19" s="6"/>
      <c r="U19" s="23" t="s">
        <v>493</v>
      </c>
      <c r="W19" s="23" t="s">
        <v>142</v>
      </c>
      <c r="Y19" s="23" t="s">
        <v>251</v>
      </c>
      <c r="Z19" s="23" t="s">
        <v>379</v>
      </c>
      <c r="AA19" s="42" t="s">
        <v>345</v>
      </c>
      <c r="AB19" s="42" t="s">
        <v>473</v>
      </c>
      <c r="AC19" s="22"/>
      <c r="AD19" s="22"/>
      <c r="AE19" s="22"/>
      <c r="AF19" s="21"/>
      <c r="AK19" s="29" t="str">
        <f t="shared" si="7"/>
        <v>R</v>
      </c>
    </row>
    <row r="20" spans="1:37" ht="13.5" customHeight="1" x14ac:dyDescent="0.15">
      <c r="A20" s="7" t="s">
        <v>184</v>
      </c>
      <c r="B20" s="8"/>
      <c r="C20" s="6" t="str">
        <f t="shared" si="9"/>
        <v/>
      </c>
      <c r="D20" s="6" t="str">
        <f t="shared" si="8"/>
        <v>科学技術・イノベーション</v>
      </c>
      <c r="F20" s="11" t="s">
        <v>182</v>
      </c>
      <c r="G20" s="10"/>
      <c r="H20" s="6" t="str">
        <f t="shared" si="1"/>
        <v/>
      </c>
      <c r="I20" s="6" t="str">
        <f t="shared" si="5"/>
        <v>一般会計</v>
      </c>
      <c r="K20" s="6"/>
      <c r="L20" s="6"/>
      <c r="O20" s="6"/>
      <c r="P20" s="6"/>
      <c r="Q20" s="12"/>
      <c r="T20" s="6"/>
      <c r="U20" s="23" t="s">
        <v>494</v>
      </c>
      <c r="W20" s="23" t="s">
        <v>143</v>
      </c>
      <c r="Y20" s="23" t="s">
        <v>252</v>
      </c>
      <c r="Z20" s="23" t="s">
        <v>380</v>
      </c>
      <c r="AA20" s="42" t="s">
        <v>346</v>
      </c>
      <c r="AB20" s="42" t="s">
        <v>474</v>
      </c>
      <c r="AC20" s="22"/>
      <c r="AD20" s="22"/>
      <c r="AE20" s="22"/>
      <c r="AF20" s="21"/>
      <c r="AK20" s="29" t="str">
        <f t="shared" si="7"/>
        <v>S</v>
      </c>
    </row>
    <row r="21" spans="1:37" ht="13.5" customHeight="1" x14ac:dyDescent="0.15">
      <c r="A21" s="7" t="s">
        <v>185</v>
      </c>
      <c r="B21" s="8"/>
      <c r="C21" s="6" t="str">
        <f t="shared" si="9"/>
        <v/>
      </c>
      <c r="D21" s="6" t="str">
        <f t="shared" si="8"/>
        <v>科学技術・イノベーション</v>
      </c>
      <c r="F21" s="11" t="s">
        <v>111</v>
      </c>
      <c r="G21" s="10"/>
      <c r="H21" s="6" t="str">
        <f t="shared" si="1"/>
        <v/>
      </c>
      <c r="I21" s="6" t="str">
        <f t="shared" si="5"/>
        <v>一般会計</v>
      </c>
      <c r="K21" s="6"/>
      <c r="L21" s="6"/>
      <c r="O21" s="6"/>
      <c r="P21" s="6"/>
      <c r="Q21" s="12"/>
      <c r="T21" s="6"/>
      <c r="U21" s="23" t="s">
        <v>495</v>
      </c>
      <c r="W21" s="23" t="s">
        <v>144</v>
      </c>
      <c r="Y21" s="23" t="s">
        <v>253</v>
      </c>
      <c r="Z21" s="23" t="s">
        <v>381</v>
      </c>
      <c r="AA21" s="42" t="s">
        <v>347</v>
      </c>
      <c r="AB21" s="42" t="s">
        <v>475</v>
      </c>
      <c r="AC21" s="22"/>
      <c r="AD21" s="22"/>
      <c r="AE21" s="22"/>
      <c r="AF21" s="21"/>
      <c r="AK21" s="29" t="str">
        <f t="shared" si="7"/>
        <v>T</v>
      </c>
    </row>
    <row r="22" spans="1:37" ht="13.5" customHeight="1" x14ac:dyDescent="0.15">
      <c r="A22" s="7" t="s">
        <v>186</v>
      </c>
      <c r="B22" s="8"/>
      <c r="C22" s="6" t="str">
        <f t="shared" si="9"/>
        <v/>
      </c>
      <c r="D22" s="6" t="str">
        <f>IF(C22="",D21,IF(D21&lt;&gt;"",CONCATENATE(D21,"、",C22),C22))</f>
        <v>科学技術・イノベーション</v>
      </c>
      <c r="F22" s="11" t="s">
        <v>112</v>
      </c>
      <c r="G22" s="10"/>
      <c r="H22" s="6" t="str">
        <f t="shared" si="1"/>
        <v/>
      </c>
      <c r="I22" s="6" t="str">
        <f t="shared" si="5"/>
        <v>一般会計</v>
      </c>
      <c r="K22" s="6"/>
      <c r="L22" s="6"/>
      <c r="O22" s="6"/>
      <c r="P22" s="6"/>
      <c r="Q22" s="12"/>
      <c r="T22" s="6"/>
      <c r="U22" s="23" t="s">
        <v>538</v>
      </c>
      <c r="W22" s="23" t="s">
        <v>145</v>
      </c>
      <c r="Y22" s="23" t="s">
        <v>254</v>
      </c>
      <c r="Z22" s="23" t="s">
        <v>382</v>
      </c>
      <c r="AA22" s="42" t="s">
        <v>348</v>
      </c>
      <c r="AB22" s="42" t="s">
        <v>476</v>
      </c>
      <c r="AC22" s="22"/>
      <c r="AD22" s="22"/>
      <c r="AE22" s="22"/>
      <c r="AF22" s="21"/>
      <c r="AK22" s="29" t="str">
        <f t="shared" si="7"/>
        <v>U</v>
      </c>
    </row>
    <row r="23" spans="1:37" ht="13.5" customHeight="1" x14ac:dyDescent="0.15">
      <c r="A23" s="40" t="s">
        <v>226</v>
      </c>
      <c r="B23" s="8"/>
      <c r="C23" s="6" t="str">
        <f t="shared" si="9"/>
        <v/>
      </c>
      <c r="D23" s="6" t="str">
        <f>IF(C23="",D22,IF(D22&lt;&gt;"",CONCATENATE(D22,"、",C23),C23))</f>
        <v>科学技術・イノベーション</v>
      </c>
      <c r="F23" s="11" t="s">
        <v>113</v>
      </c>
      <c r="G23" s="10"/>
      <c r="H23" s="6" t="str">
        <f t="shared" si="1"/>
        <v/>
      </c>
      <c r="I23" s="6" t="str">
        <f t="shared" si="5"/>
        <v>一般会計</v>
      </c>
      <c r="K23" s="6"/>
      <c r="L23" s="6"/>
      <c r="O23" s="6"/>
      <c r="P23" s="6"/>
      <c r="Q23" s="12"/>
      <c r="T23" s="6"/>
      <c r="U23" s="23" t="s">
        <v>496</v>
      </c>
      <c r="W23" s="23" t="s">
        <v>146</v>
      </c>
      <c r="Y23" s="23" t="s">
        <v>255</v>
      </c>
      <c r="Z23" s="23" t="s">
        <v>383</v>
      </c>
      <c r="AA23" s="42" t="s">
        <v>349</v>
      </c>
      <c r="AB23" s="42" t="s">
        <v>477</v>
      </c>
      <c r="AC23" s="22"/>
      <c r="AD23" s="22"/>
      <c r="AE23" s="22"/>
      <c r="AF23" s="21"/>
      <c r="AK23" s="29" t="str">
        <f t="shared" si="7"/>
        <v>V</v>
      </c>
    </row>
    <row r="24" spans="1:37" ht="13.5" customHeight="1" x14ac:dyDescent="0.15">
      <c r="A24" s="50"/>
      <c r="B24" s="38"/>
      <c r="F24" s="11" t="s">
        <v>229</v>
      </c>
      <c r="G24" s="10"/>
      <c r="H24" s="6" t="str">
        <f t="shared" si="1"/>
        <v/>
      </c>
      <c r="I24" s="6" t="str">
        <f t="shared" si="5"/>
        <v>一般会計</v>
      </c>
      <c r="K24" s="6"/>
      <c r="L24" s="6"/>
      <c r="O24" s="6"/>
      <c r="P24" s="6"/>
      <c r="Q24" s="12"/>
      <c r="T24" s="6"/>
      <c r="U24" s="23" t="s">
        <v>497</v>
      </c>
      <c r="W24" s="23" t="s">
        <v>147</v>
      </c>
      <c r="Y24" s="23" t="s">
        <v>256</v>
      </c>
      <c r="Z24" s="23" t="s">
        <v>384</v>
      </c>
      <c r="AA24" s="42" t="s">
        <v>350</v>
      </c>
      <c r="AB24" s="42" t="s">
        <v>478</v>
      </c>
      <c r="AC24" s="22"/>
      <c r="AD24" s="22"/>
      <c r="AE24" s="22"/>
      <c r="AF24" s="21"/>
      <c r="AK24" s="29" t="str">
        <f>CHAR(CODE(AK23)+1)</f>
        <v>W</v>
      </c>
    </row>
    <row r="25" spans="1:37" ht="13.5" customHeight="1" x14ac:dyDescent="0.15">
      <c r="A25" s="39"/>
      <c r="B25" s="38"/>
      <c r="F25" s="11" t="s">
        <v>114</v>
      </c>
      <c r="G25" s="10"/>
      <c r="H25" s="6" t="str">
        <f t="shared" si="1"/>
        <v/>
      </c>
      <c r="I25" s="6" t="str">
        <f t="shared" si="5"/>
        <v>一般会計</v>
      </c>
      <c r="K25" s="6"/>
      <c r="L25" s="6"/>
      <c r="O25" s="6"/>
      <c r="P25" s="6"/>
      <c r="Q25" s="12"/>
      <c r="T25" s="6"/>
      <c r="U25" s="23" t="s">
        <v>498</v>
      </c>
      <c r="W25" s="32"/>
      <c r="Y25" s="23" t="s">
        <v>257</v>
      </c>
      <c r="Z25" s="23" t="s">
        <v>385</v>
      </c>
      <c r="AA25" s="42" t="s">
        <v>351</v>
      </c>
      <c r="AB25" s="42" t="s">
        <v>479</v>
      </c>
      <c r="AC25" s="22"/>
      <c r="AD25" s="22"/>
      <c r="AE25" s="22"/>
      <c r="AF25" s="21"/>
      <c r="AK25" s="29" t="str">
        <f t="shared" si="7"/>
        <v>X</v>
      </c>
    </row>
    <row r="26" spans="1:37" ht="13.5" customHeight="1" x14ac:dyDescent="0.15">
      <c r="A26" s="39"/>
      <c r="B26" s="38"/>
      <c r="F26" s="11" t="s">
        <v>115</v>
      </c>
      <c r="G26" s="10"/>
      <c r="H26" s="6" t="str">
        <f t="shared" si="1"/>
        <v/>
      </c>
      <c r="I26" s="6" t="str">
        <f t="shared" si="5"/>
        <v>一般会計</v>
      </c>
      <c r="K26" s="6"/>
      <c r="L26" s="6"/>
      <c r="O26" s="6"/>
      <c r="P26" s="6"/>
      <c r="Q26" s="12"/>
      <c r="T26" s="6"/>
      <c r="U26" s="23" t="s">
        <v>499</v>
      </c>
      <c r="Y26" s="23" t="s">
        <v>258</v>
      </c>
      <c r="Z26" s="23" t="s">
        <v>386</v>
      </c>
      <c r="AA26" s="42" t="s">
        <v>352</v>
      </c>
      <c r="AB26" s="42" t="s">
        <v>480</v>
      </c>
      <c r="AC26" s="22"/>
      <c r="AD26" s="22"/>
      <c r="AE26" s="22"/>
      <c r="AF26" s="21"/>
      <c r="AK26" s="29" t="str">
        <f t="shared" si="7"/>
        <v>Y</v>
      </c>
    </row>
    <row r="27" spans="1:37" ht="13.5" customHeight="1" x14ac:dyDescent="0.15">
      <c r="A27" s="6" t="str">
        <f>IF(D23="", "-", D23)</f>
        <v>科学技術・イノベーション</v>
      </c>
      <c r="B27" s="6"/>
      <c r="F27" s="11" t="s">
        <v>116</v>
      </c>
      <c r="G27" s="10"/>
      <c r="H27" s="6" t="str">
        <f t="shared" si="1"/>
        <v/>
      </c>
      <c r="I27" s="6" t="str">
        <f t="shared" si="5"/>
        <v>一般会計</v>
      </c>
      <c r="K27" s="6"/>
      <c r="L27" s="6"/>
      <c r="O27" s="6"/>
      <c r="P27" s="6"/>
      <c r="Q27" s="12"/>
      <c r="T27" s="6"/>
      <c r="U27" s="23" t="s">
        <v>500</v>
      </c>
      <c r="Y27" s="23" t="s">
        <v>259</v>
      </c>
      <c r="Z27" s="23" t="s">
        <v>387</v>
      </c>
      <c r="AA27" s="42" t="s">
        <v>353</v>
      </c>
      <c r="AB27" s="42" t="s">
        <v>481</v>
      </c>
      <c r="AC27" s="22"/>
      <c r="AD27" s="22"/>
      <c r="AE27" s="22"/>
      <c r="AF27" s="21"/>
      <c r="AK27" s="29" t="str">
        <f>CHAR(CODE(AK26)+1)</f>
        <v>Z</v>
      </c>
    </row>
    <row r="28" spans="1:37" ht="13.5" customHeight="1" x14ac:dyDescent="0.15">
      <c r="B28" s="6"/>
      <c r="F28" s="11" t="s">
        <v>117</v>
      </c>
      <c r="G28" s="10"/>
      <c r="H28" s="6" t="str">
        <f t="shared" si="1"/>
        <v/>
      </c>
      <c r="I28" s="6" t="str">
        <f t="shared" si="5"/>
        <v>一般会計</v>
      </c>
      <c r="K28" s="6"/>
      <c r="L28" s="6"/>
      <c r="O28" s="6"/>
      <c r="P28" s="6"/>
      <c r="Q28" s="12"/>
      <c r="T28" s="6"/>
      <c r="U28" s="23" t="s">
        <v>501</v>
      </c>
      <c r="Y28" s="23" t="s">
        <v>260</v>
      </c>
      <c r="Z28" s="23" t="s">
        <v>388</v>
      </c>
      <c r="AA28" s="42" t="s">
        <v>354</v>
      </c>
      <c r="AB28" s="42" t="s">
        <v>482</v>
      </c>
      <c r="AC28" s="22"/>
      <c r="AD28" s="22"/>
      <c r="AE28" s="22"/>
      <c r="AF28" s="21"/>
      <c r="AK28" s="29" t="s">
        <v>169</v>
      </c>
    </row>
    <row r="29" spans="1:37" ht="13.5" customHeight="1" x14ac:dyDescent="0.15">
      <c r="A29" s="6"/>
      <c r="B29" s="6"/>
      <c r="F29" s="11" t="s">
        <v>174</v>
      </c>
      <c r="G29" s="10"/>
      <c r="H29" s="6" t="str">
        <f t="shared" si="1"/>
        <v/>
      </c>
      <c r="I29" s="6" t="str">
        <f t="shared" si="5"/>
        <v>一般会計</v>
      </c>
      <c r="K29" s="6"/>
      <c r="L29" s="6"/>
      <c r="O29" s="6"/>
      <c r="P29" s="6"/>
      <c r="Q29" s="12"/>
      <c r="T29" s="6"/>
      <c r="U29" s="23" t="s">
        <v>502</v>
      </c>
      <c r="Y29" s="23" t="s">
        <v>261</v>
      </c>
      <c r="Z29" s="23" t="s">
        <v>389</v>
      </c>
      <c r="AA29" s="42" t="s">
        <v>355</v>
      </c>
      <c r="AB29" s="42" t="s">
        <v>483</v>
      </c>
      <c r="AC29" s="22"/>
      <c r="AD29" s="22"/>
      <c r="AE29" s="22"/>
      <c r="AF29" s="21"/>
      <c r="AK29" s="29" t="str">
        <f t="shared" si="7"/>
        <v>b</v>
      </c>
    </row>
    <row r="30" spans="1:37" ht="13.5" customHeight="1" x14ac:dyDescent="0.15">
      <c r="A30" s="6"/>
      <c r="B30" s="6"/>
      <c r="F30" s="11" t="s">
        <v>175</v>
      </c>
      <c r="G30" s="10"/>
      <c r="H30" s="6" t="str">
        <f t="shared" si="1"/>
        <v/>
      </c>
      <c r="I30" s="6" t="str">
        <f t="shared" si="5"/>
        <v>一般会計</v>
      </c>
      <c r="K30" s="6"/>
      <c r="L30" s="6"/>
      <c r="O30" s="6"/>
      <c r="P30" s="6"/>
      <c r="Q30" s="12"/>
      <c r="T30" s="6"/>
      <c r="U30" s="23" t="s">
        <v>503</v>
      </c>
      <c r="Y30" s="23" t="s">
        <v>262</v>
      </c>
      <c r="Z30" s="23" t="s">
        <v>390</v>
      </c>
      <c r="AA30" s="42" t="s">
        <v>356</v>
      </c>
      <c r="AB30" s="42" t="s">
        <v>484</v>
      </c>
      <c r="AC30" s="22"/>
      <c r="AD30" s="22"/>
      <c r="AE30" s="22"/>
      <c r="AF30" s="21"/>
      <c r="AK30" s="29" t="str">
        <f t="shared" si="7"/>
        <v>c</v>
      </c>
    </row>
    <row r="31" spans="1:37" ht="13.5" customHeight="1" x14ac:dyDescent="0.15">
      <c r="A31" s="6"/>
      <c r="B31" s="6"/>
      <c r="F31" s="11" t="s">
        <v>176</v>
      </c>
      <c r="G31" s="10"/>
      <c r="H31" s="6" t="str">
        <f t="shared" si="1"/>
        <v/>
      </c>
      <c r="I31" s="6" t="str">
        <f t="shared" si="5"/>
        <v>一般会計</v>
      </c>
      <c r="K31" s="6"/>
      <c r="L31" s="6"/>
      <c r="O31" s="6"/>
      <c r="P31" s="6"/>
      <c r="Q31" s="12"/>
      <c r="T31" s="6"/>
      <c r="U31" s="23" t="s">
        <v>504</v>
      </c>
      <c r="Y31" s="23" t="s">
        <v>263</v>
      </c>
      <c r="Z31" s="23" t="s">
        <v>391</v>
      </c>
      <c r="AA31" s="42" t="s">
        <v>357</v>
      </c>
      <c r="AB31" s="42" t="s">
        <v>485</v>
      </c>
      <c r="AC31" s="22"/>
      <c r="AD31" s="22"/>
      <c r="AE31" s="22"/>
      <c r="AF31" s="21"/>
      <c r="AK31" s="29" t="str">
        <f t="shared" si="7"/>
        <v>d</v>
      </c>
    </row>
    <row r="32" spans="1:37" ht="13.5" customHeight="1" x14ac:dyDescent="0.15">
      <c r="A32" s="6"/>
      <c r="B32" s="6"/>
      <c r="F32" s="11" t="s">
        <v>177</v>
      </c>
      <c r="G32" s="10"/>
      <c r="H32" s="6" t="str">
        <f t="shared" si="1"/>
        <v/>
      </c>
      <c r="I32" s="6" t="str">
        <f t="shared" si="5"/>
        <v>一般会計</v>
      </c>
      <c r="K32" s="6"/>
      <c r="L32" s="6"/>
      <c r="O32" s="6"/>
      <c r="P32" s="6"/>
      <c r="Q32" s="12"/>
      <c r="T32" s="6"/>
      <c r="U32" s="23" t="s">
        <v>505</v>
      </c>
      <c r="Y32" s="23" t="s">
        <v>264</v>
      </c>
      <c r="Z32" s="23" t="s">
        <v>392</v>
      </c>
      <c r="AA32" s="42" t="s">
        <v>55</v>
      </c>
      <c r="AB32" s="42" t="s">
        <v>55</v>
      </c>
      <c r="AC32" s="22"/>
      <c r="AD32" s="22"/>
      <c r="AE32" s="22"/>
      <c r="AF32" s="21"/>
      <c r="AK32" s="29" t="str">
        <f t="shared" si="7"/>
        <v>e</v>
      </c>
    </row>
    <row r="33" spans="1:37" ht="13.5" customHeight="1" x14ac:dyDescent="0.15">
      <c r="A33" s="6"/>
      <c r="B33" s="6"/>
      <c r="F33" s="11" t="s">
        <v>178</v>
      </c>
      <c r="G33" s="10"/>
      <c r="H33" s="6" t="str">
        <f t="shared" si="1"/>
        <v/>
      </c>
      <c r="I33" s="6" t="str">
        <f t="shared" si="5"/>
        <v>一般会計</v>
      </c>
      <c r="K33" s="6"/>
      <c r="L33" s="6"/>
      <c r="O33" s="6"/>
      <c r="P33" s="6"/>
      <c r="Q33" s="12"/>
      <c r="T33" s="6"/>
      <c r="U33" s="23" t="s">
        <v>506</v>
      </c>
      <c r="Y33" s="23" t="s">
        <v>265</v>
      </c>
      <c r="Z33" s="23" t="s">
        <v>393</v>
      </c>
      <c r="AA33" s="32"/>
      <c r="AB33" s="22"/>
      <c r="AC33" s="22"/>
      <c r="AD33" s="22"/>
      <c r="AE33" s="22"/>
      <c r="AF33" s="21"/>
      <c r="AK33" s="29" t="str">
        <f t="shared" si="7"/>
        <v>f</v>
      </c>
    </row>
    <row r="34" spans="1:37" ht="13.5" customHeight="1" x14ac:dyDescent="0.15">
      <c r="A34" s="6"/>
      <c r="B34" s="6"/>
      <c r="F34" s="11" t="s">
        <v>179</v>
      </c>
      <c r="G34" s="10"/>
      <c r="H34" s="6" t="str">
        <f t="shared" si="1"/>
        <v/>
      </c>
      <c r="I34" s="6" t="str">
        <f t="shared" si="5"/>
        <v>一般会計</v>
      </c>
      <c r="K34" s="6"/>
      <c r="L34" s="6"/>
      <c r="O34" s="6"/>
      <c r="P34" s="6"/>
      <c r="Q34" s="12"/>
      <c r="T34" s="6"/>
      <c r="U34" s="23" t="s">
        <v>507</v>
      </c>
      <c r="Y34" s="23" t="s">
        <v>266</v>
      </c>
      <c r="Z34" s="23" t="s">
        <v>394</v>
      </c>
      <c r="AB34" s="22"/>
      <c r="AC34" s="22"/>
      <c r="AD34" s="22"/>
      <c r="AE34" s="22"/>
      <c r="AF34" s="21"/>
      <c r="AK34" s="29" t="str">
        <f t="shared" si="7"/>
        <v>g</v>
      </c>
    </row>
    <row r="35" spans="1:37" ht="13.5" customHeight="1" x14ac:dyDescent="0.15">
      <c r="A35" s="6"/>
      <c r="B35" s="6"/>
      <c r="F35" s="11" t="s">
        <v>180</v>
      </c>
      <c r="G35" s="10"/>
      <c r="H35" s="6" t="str">
        <f t="shared" si="1"/>
        <v/>
      </c>
      <c r="I35" s="6" t="str">
        <f t="shared" si="5"/>
        <v>一般会計</v>
      </c>
      <c r="K35" s="6"/>
      <c r="L35" s="6"/>
      <c r="O35" s="6"/>
      <c r="P35" s="6"/>
      <c r="Q35" s="12"/>
      <c r="T35" s="6"/>
      <c r="U35" s="23" t="s">
        <v>508</v>
      </c>
      <c r="Y35" s="23" t="s">
        <v>267</v>
      </c>
      <c r="Z35" s="23" t="s">
        <v>395</v>
      </c>
      <c r="AC35" s="22"/>
      <c r="AF35" s="21"/>
      <c r="AK35" s="29" t="str">
        <f t="shared" si="7"/>
        <v>h</v>
      </c>
    </row>
    <row r="36" spans="1:37" ht="13.5" customHeight="1" x14ac:dyDescent="0.15">
      <c r="A36" s="6"/>
      <c r="B36" s="6"/>
      <c r="F36" s="11" t="s">
        <v>181</v>
      </c>
      <c r="G36" s="10"/>
      <c r="H36" s="6" t="str">
        <f t="shared" si="1"/>
        <v/>
      </c>
      <c r="I36" s="6" t="str">
        <f t="shared" si="5"/>
        <v>一般会計</v>
      </c>
      <c r="K36" s="6"/>
      <c r="L36" s="6"/>
      <c r="O36" s="6"/>
      <c r="P36" s="6"/>
      <c r="Q36" s="12"/>
      <c r="T36" s="6"/>
      <c r="Y36" s="23" t="s">
        <v>268</v>
      </c>
      <c r="Z36" s="23" t="s">
        <v>396</v>
      </c>
      <c r="AF36" s="21"/>
      <c r="AK36" s="29" t="str">
        <f t="shared" si="7"/>
        <v>i</v>
      </c>
    </row>
    <row r="37" spans="1:37" ht="13.5" customHeight="1" x14ac:dyDescent="0.15">
      <c r="A37" s="6"/>
      <c r="B37" s="6"/>
      <c r="F37" s="6"/>
      <c r="G37" s="12"/>
      <c r="H37" s="6" t="str">
        <f t="shared" si="1"/>
        <v/>
      </c>
      <c r="I37" s="6" t="str">
        <f t="shared" si="5"/>
        <v>一般会計</v>
      </c>
      <c r="K37" s="6"/>
      <c r="L37" s="6"/>
      <c r="O37" s="6"/>
      <c r="P37" s="6"/>
      <c r="Q37" s="12"/>
      <c r="T37" s="6"/>
      <c r="Y37" s="23" t="s">
        <v>269</v>
      </c>
      <c r="Z37" s="23" t="s">
        <v>397</v>
      </c>
      <c r="AF37" s="21"/>
      <c r="AK37" s="29" t="str">
        <f t="shared" si="7"/>
        <v>j</v>
      </c>
    </row>
    <row r="38" spans="1:37" x14ac:dyDescent="0.15">
      <c r="A38" s="6"/>
      <c r="B38" s="6"/>
      <c r="F38" s="6"/>
      <c r="G38" s="12"/>
      <c r="K38" s="6"/>
      <c r="L38" s="6"/>
      <c r="O38" s="6"/>
      <c r="P38" s="6"/>
      <c r="Q38" s="12"/>
      <c r="T38" s="6"/>
      <c r="Y38" s="23" t="s">
        <v>270</v>
      </c>
      <c r="Z38" s="23" t="s">
        <v>398</v>
      </c>
      <c r="AF38" s="21"/>
      <c r="AK38" s="29" t="str">
        <f t="shared" si="7"/>
        <v>k</v>
      </c>
    </row>
    <row r="39" spans="1:37" x14ac:dyDescent="0.15">
      <c r="A39" s="6"/>
      <c r="B39" s="6"/>
      <c r="F39" s="6" t="str">
        <f>I37</f>
        <v>一般会計</v>
      </c>
      <c r="G39" s="12"/>
      <c r="K39" s="6"/>
      <c r="L39" s="6"/>
      <c r="O39" s="6"/>
      <c r="P39" s="6"/>
      <c r="Q39" s="12"/>
      <c r="T39" s="6"/>
      <c r="U39" s="23" t="s">
        <v>510</v>
      </c>
      <c r="Y39" s="23" t="s">
        <v>271</v>
      </c>
      <c r="Z39" s="23" t="s">
        <v>399</v>
      </c>
      <c r="AF39" s="21"/>
      <c r="AK39" s="29" t="str">
        <f t="shared" si="7"/>
        <v>l</v>
      </c>
    </row>
    <row r="40" spans="1:37" x14ac:dyDescent="0.15">
      <c r="A40" s="6"/>
      <c r="B40" s="6"/>
      <c r="F40" s="6"/>
      <c r="G40" s="12"/>
      <c r="K40" s="6"/>
      <c r="L40" s="6"/>
      <c r="O40" s="6"/>
      <c r="P40" s="6"/>
      <c r="Q40" s="12"/>
      <c r="T40" s="6"/>
      <c r="U40" s="23"/>
      <c r="Y40" s="23" t="s">
        <v>272</v>
      </c>
      <c r="Z40" s="23" t="s">
        <v>400</v>
      </c>
      <c r="AF40" s="21"/>
      <c r="AK40" s="29" t="str">
        <f t="shared" si="7"/>
        <v>m</v>
      </c>
    </row>
    <row r="41" spans="1:37" x14ac:dyDescent="0.15">
      <c r="A41" s="6"/>
      <c r="B41" s="6"/>
      <c r="F41" s="6"/>
      <c r="G41" s="12"/>
      <c r="K41" s="6"/>
      <c r="L41" s="6"/>
      <c r="O41" s="6"/>
      <c r="P41" s="6"/>
      <c r="Q41" s="12"/>
      <c r="T41" s="6"/>
      <c r="U41" s="23" t="s">
        <v>220</v>
      </c>
      <c r="Y41" s="23" t="s">
        <v>273</v>
      </c>
      <c r="Z41" s="23" t="s">
        <v>401</v>
      </c>
      <c r="AF41" s="21"/>
      <c r="AK41" s="29" t="str">
        <f t="shared" si="7"/>
        <v>n</v>
      </c>
    </row>
    <row r="42" spans="1:37" x14ac:dyDescent="0.15">
      <c r="A42" s="6"/>
      <c r="B42" s="6"/>
      <c r="F42" s="6"/>
      <c r="G42" s="12"/>
      <c r="K42" s="6"/>
      <c r="L42" s="6"/>
      <c r="O42" s="6"/>
      <c r="P42" s="6"/>
      <c r="Q42" s="12"/>
      <c r="T42" s="6"/>
      <c r="U42" s="23" t="s">
        <v>222</v>
      </c>
      <c r="Y42" s="23" t="s">
        <v>274</v>
      </c>
      <c r="Z42" s="23" t="s">
        <v>402</v>
      </c>
      <c r="AF42" s="21"/>
      <c r="AK42" s="29" t="str">
        <f t="shared" si="7"/>
        <v>o</v>
      </c>
    </row>
    <row r="43" spans="1:37" x14ac:dyDescent="0.15">
      <c r="A43" s="6"/>
      <c r="B43" s="6"/>
      <c r="F43" s="6"/>
      <c r="G43" s="12"/>
      <c r="K43" s="6"/>
      <c r="L43" s="6"/>
      <c r="O43" s="6"/>
      <c r="P43" s="6"/>
      <c r="Q43" s="12"/>
      <c r="T43" s="6"/>
      <c r="Y43" s="23" t="s">
        <v>275</v>
      </c>
      <c r="Z43" s="23" t="s">
        <v>403</v>
      </c>
      <c r="AF43" s="21"/>
      <c r="AK43" s="29" t="str">
        <f t="shared" si="7"/>
        <v>p</v>
      </c>
    </row>
    <row r="44" spans="1:37" x14ac:dyDescent="0.15">
      <c r="A44" s="6"/>
      <c r="B44" s="6"/>
      <c r="F44" s="6"/>
      <c r="G44" s="12"/>
      <c r="K44" s="6"/>
      <c r="L44" s="6"/>
      <c r="O44" s="6"/>
      <c r="P44" s="6"/>
      <c r="Q44" s="12"/>
      <c r="T44" s="6"/>
      <c r="Y44" s="23" t="s">
        <v>276</v>
      </c>
      <c r="Z44" s="23" t="s">
        <v>404</v>
      </c>
      <c r="AF44" s="21"/>
      <c r="AK44" s="29" t="str">
        <f t="shared" si="7"/>
        <v>q</v>
      </c>
    </row>
    <row r="45" spans="1:37" x14ac:dyDescent="0.15">
      <c r="A45" s="6"/>
      <c r="B45" s="6"/>
      <c r="F45" s="6"/>
      <c r="G45" s="12"/>
      <c r="K45" s="6"/>
      <c r="L45" s="6"/>
      <c r="O45" s="6"/>
      <c r="P45" s="6"/>
      <c r="Q45" s="12"/>
      <c r="T45" s="6"/>
      <c r="U45" s="20" t="s">
        <v>149</v>
      </c>
      <c r="Y45" s="23" t="s">
        <v>277</v>
      </c>
      <c r="Z45" s="23" t="s">
        <v>405</v>
      </c>
      <c r="AF45" s="21"/>
      <c r="AK45" s="29" t="str">
        <f t="shared" si="7"/>
        <v>r</v>
      </c>
    </row>
    <row r="46" spans="1:37" x14ac:dyDescent="0.15">
      <c r="A46" s="6"/>
      <c r="B46" s="6"/>
      <c r="F46" s="6"/>
      <c r="G46" s="12"/>
      <c r="K46" s="6"/>
      <c r="L46" s="6"/>
      <c r="O46" s="6"/>
      <c r="P46" s="6"/>
      <c r="Q46" s="12"/>
      <c r="T46" s="6"/>
      <c r="U46" s="47" t="s">
        <v>537</v>
      </c>
      <c r="Y46" s="23" t="s">
        <v>278</v>
      </c>
      <c r="Z46" s="23" t="s">
        <v>406</v>
      </c>
      <c r="AF46" s="21"/>
      <c r="AK46" s="29" t="str">
        <f t="shared" si="7"/>
        <v>s</v>
      </c>
    </row>
    <row r="47" spans="1:37" x14ac:dyDescent="0.15">
      <c r="A47" s="6"/>
      <c r="B47" s="6"/>
      <c r="F47" s="6"/>
      <c r="G47" s="12"/>
      <c r="K47" s="6"/>
      <c r="L47" s="6"/>
      <c r="O47" s="6"/>
      <c r="P47" s="6"/>
      <c r="Q47" s="12"/>
      <c r="T47" s="6"/>
      <c r="Y47" s="23" t="s">
        <v>279</v>
      </c>
      <c r="Z47" s="23" t="s">
        <v>407</v>
      </c>
      <c r="AF47" s="21"/>
      <c r="AK47" s="29" t="str">
        <f t="shared" si="7"/>
        <v>t</v>
      </c>
    </row>
    <row r="48" spans="1:37" x14ac:dyDescent="0.15">
      <c r="A48" s="6"/>
      <c r="B48" s="6"/>
      <c r="F48" s="6"/>
      <c r="G48" s="12"/>
      <c r="K48" s="6"/>
      <c r="L48" s="6"/>
      <c r="O48" s="6"/>
      <c r="P48" s="6"/>
      <c r="Q48" s="12"/>
      <c r="T48" s="6"/>
      <c r="U48" s="47">
        <v>2021</v>
      </c>
      <c r="Y48" s="23" t="s">
        <v>280</v>
      </c>
      <c r="Z48" s="23" t="s">
        <v>408</v>
      </c>
      <c r="AF48" s="21"/>
      <c r="AK48" s="29" t="str">
        <f t="shared" si="7"/>
        <v>u</v>
      </c>
    </row>
    <row r="49" spans="1:37" x14ac:dyDescent="0.15">
      <c r="A49" s="6"/>
      <c r="B49" s="6"/>
      <c r="F49" s="6"/>
      <c r="G49" s="12"/>
      <c r="K49" s="6"/>
      <c r="L49" s="6"/>
      <c r="O49" s="6"/>
      <c r="P49" s="6"/>
      <c r="Q49" s="12"/>
      <c r="T49" s="6"/>
      <c r="U49" s="47">
        <v>2022</v>
      </c>
      <c r="Y49" s="23" t="s">
        <v>281</v>
      </c>
      <c r="Z49" s="23" t="s">
        <v>409</v>
      </c>
      <c r="AF49" s="21"/>
      <c r="AK49" s="29" t="str">
        <f t="shared" si="7"/>
        <v>v</v>
      </c>
    </row>
    <row r="50" spans="1:37" x14ac:dyDescent="0.15">
      <c r="A50" s="6"/>
      <c r="B50" s="6"/>
      <c r="F50" s="6"/>
      <c r="G50" s="12"/>
      <c r="K50" s="6"/>
      <c r="L50" s="6"/>
      <c r="O50" s="6"/>
      <c r="P50" s="6"/>
      <c r="Q50" s="12"/>
      <c r="T50" s="6"/>
      <c r="U50" s="47">
        <v>2023</v>
      </c>
      <c r="Y50" s="23" t="s">
        <v>282</v>
      </c>
      <c r="Z50" s="23" t="s">
        <v>410</v>
      </c>
      <c r="AF50" s="21"/>
    </row>
    <row r="51" spans="1:37" x14ac:dyDescent="0.15">
      <c r="A51" s="6"/>
      <c r="B51" s="6"/>
      <c r="F51" s="6"/>
      <c r="G51" s="12"/>
      <c r="K51" s="6"/>
      <c r="L51" s="6"/>
      <c r="O51" s="6"/>
      <c r="P51" s="6"/>
      <c r="Q51" s="12"/>
      <c r="T51" s="6"/>
      <c r="U51" s="47">
        <v>2024</v>
      </c>
      <c r="Y51" s="23" t="s">
        <v>283</v>
      </c>
      <c r="Z51" s="23" t="s">
        <v>411</v>
      </c>
      <c r="AF51" s="21"/>
    </row>
    <row r="52" spans="1:37" x14ac:dyDescent="0.15">
      <c r="A52" s="6"/>
      <c r="B52" s="6"/>
      <c r="F52" s="6"/>
      <c r="G52" s="12"/>
      <c r="K52" s="6"/>
      <c r="L52" s="6"/>
      <c r="O52" s="6"/>
      <c r="P52" s="6"/>
      <c r="Q52" s="12"/>
      <c r="T52" s="6"/>
      <c r="U52" s="47">
        <v>2025</v>
      </c>
      <c r="Y52" s="23" t="s">
        <v>284</v>
      </c>
      <c r="Z52" s="23" t="s">
        <v>412</v>
      </c>
      <c r="AF52" s="21"/>
    </row>
    <row r="53" spans="1:37" x14ac:dyDescent="0.15">
      <c r="A53" s="6"/>
      <c r="B53" s="6"/>
      <c r="F53" s="6"/>
      <c r="G53" s="12"/>
      <c r="K53" s="6"/>
      <c r="L53" s="6"/>
      <c r="O53" s="6"/>
      <c r="P53" s="6"/>
      <c r="Q53" s="12"/>
      <c r="T53" s="6"/>
      <c r="U53" s="47">
        <v>2026</v>
      </c>
      <c r="Y53" s="23" t="s">
        <v>285</v>
      </c>
      <c r="Z53" s="23" t="s">
        <v>413</v>
      </c>
      <c r="AF53" s="21"/>
    </row>
    <row r="54" spans="1:37" x14ac:dyDescent="0.15">
      <c r="A54" s="6"/>
      <c r="B54" s="6"/>
      <c r="F54" s="6"/>
      <c r="G54" s="12"/>
      <c r="K54" s="6"/>
      <c r="L54" s="6"/>
      <c r="O54" s="6"/>
      <c r="P54" s="13"/>
      <c r="Q54" s="12"/>
      <c r="T54" s="6"/>
      <c r="Y54" s="23" t="s">
        <v>286</v>
      </c>
      <c r="Z54" s="23" t="s">
        <v>414</v>
      </c>
      <c r="AF54" s="21"/>
    </row>
    <row r="55" spans="1:37" x14ac:dyDescent="0.15">
      <c r="A55" s="6"/>
      <c r="B55" s="6"/>
      <c r="F55" s="6"/>
      <c r="G55" s="12"/>
      <c r="K55" s="6"/>
      <c r="L55" s="6"/>
      <c r="O55" s="6"/>
      <c r="P55" s="6"/>
      <c r="Q55" s="12"/>
      <c r="T55" s="6"/>
      <c r="Y55" s="23" t="s">
        <v>287</v>
      </c>
      <c r="Z55" s="23" t="s">
        <v>415</v>
      </c>
      <c r="AF55" s="21"/>
    </row>
    <row r="56" spans="1:37" x14ac:dyDescent="0.15">
      <c r="A56" s="6"/>
      <c r="B56" s="6"/>
      <c r="F56" s="6"/>
      <c r="G56" s="12"/>
      <c r="K56" s="6"/>
      <c r="L56" s="6"/>
      <c r="O56" s="6"/>
      <c r="P56" s="6"/>
      <c r="Q56" s="12"/>
      <c r="T56" s="6"/>
      <c r="U56" s="47">
        <v>20</v>
      </c>
      <c r="Y56" s="23" t="s">
        <v>288</v>
      </c>
      <c r="Z56" s="23" t="s">
        <v>416</v>
      </c>
      <c r="AF56" s="21"/>
    </row>
    <row r="57" spans="1:37" x14ac:dyDescent="0.15">
      <c r="A57" s="6"/>
      <c r="B57" s="6"/>
      <c r="F57" s="6"/>
      <c r="G57" s="12"/>
      <c r="K57" s="6"/>
      <c r="L57" s="6"/>
      <c r="O57" s="6"/>
      <c r="P57" s="6"/>
      <c r="Q57" s="12"/>
      <c r="T57" s="6"/>
      <c r="U57" s="23" t="s">
        <v>486</v>
      </c>
      <c r="Y57" s="23" t="s">
        <v>289</v>
      </c>
      <c r="Z57" s="23" t="s">
        <v>417</v>
      </c>
      <c r="AF57" s="21"/>
    </row>
    <row r="58" spans="1:37" x14ac:dyDescent="0.15">
      <c r="A58" s="6"/>
      <c r="B58" s="6"/>
      <c r="F58" s="6"/>
      <c r="G58" s="12"/>
      <c r="K58" s="6"/>
      <c r="L58" s="6"/>
      <c r="O58" s="6"/>
      <c r="P58" s="6"/>
      <c r="Q58" s="12"/>
      <c r="T58" s="6"/>
      <c r="U58" s="23" t="s">
        <v>487</v>
      </c>
      <c r="Y58" s="23" t="s">
        <v>290</v>
      </c>
      <c r="Z58" s="23" t="s">
        <v>418</v>
      </c>
      <c r="AF58" s="21"/>
    </row>
    <row r="59" spans="1:37" x14ac:dyDescent="0.15">
      <c r="A59" s="6"/>
      <c r="B59" s="6"/>
      <c r="F59" s="6"/>
      <c r="G59" s="12"/>
      <c r="K59" s="6"/>
      <c r="L59" s="6"/>
      <c r="O59" s="6"/>
      <c r="P59" s="6"/>
      <c r="Q59" s="12"/>
      <c r="T59" s="6"/>
      <c r="Y59" s="23" t="s">
        <v>291</v>
      </c>
      <c r="Z59" s="23" t="s">
        <v>419</v>
      </c>
      <c r="AF59" s="21"/>
    </row>
    <row r="60" spans="1:37" x14ac:dyDescent="0.15">
      <c r="A60" s="6"/>
      <c r="B60" s="6"/>
      <c r="F60" s="6"/>
      <c r="G60" s="12"/>
      <c r="K60" s="6"/>
      <c r="L60" s="6"/>
      <c r="O60" s="6"/>
      <c r="P60" s="6"/>
      <c r="Q60" s="12"/>
      <c r="T60" s="6"/>
      <c r="Y60" s="23" t="s">
        <v>292</v>
      </c>
      <c r="Z60" s="23" t="s">
        <v>420</v>
      </c>
      <c r="AF60" s="21"/>
    </row>
    <row r="61" spans="1:37" x14ac:dyDescent="0.15">
      <c r="A61" s="6"/>
      <c r="B61" s="6"/>
      <c r="F61" s="6"/>
      <c r="G61" s="12"/>
      <c r="K61" s="6"/>
      <c r="L61" s="6"/>
      <c r="O61" s="6"/>
      <c r="P61" s="6"/>
      <c r="Q61" s="12"/>
      <c r="T61" s="6"/>
      <c r="Y61" s="23" t="s">
        <v>293</v>
      </c>
      <c r="Z61" s="23" t="s">
        <v>421</v>
      </c>
      <c r="AF61" s="21"/>
    </row>
    <row r="62" spans="1:37" x14ac:dyDescent="0.15">
      <c r="A62" s="6"/>
      <c r="B62" s="6"/>
      <c r="F62" s="6"/>
      <c r="G62" s="12"/>
      <c r="K62" s="6"/>
      <c r="L62" s="6"/>
      <c r="O62" s="6"/>
      <c r="P62" s="6"/>
      <c r="Q62" s="12"/>
      <c r="T62" s="6"/>
      <c r="Y62" s="23" t="s">
        <v>294</v>
      </c>
      <c r="Z62" s="23" t="s">
        <v>422</v>
      </c>
      <c r="AF62" s="21"/>
    </row>
    <row r="63" spans="1:37" x14ac:dyDescent="0.15">
      <c r="A63" s="6"/>
      <c r="B63" s="6"/>
      <c r="F63" s="6"/>
      <c r="G63" s="12"/>
      <c r="K63" s="6"/>
      <c r="L63" s="6"/>
      <c r="O63" s="6"/>
      <c r="P63" s="6"/>
      <c r="Q63" s="12"/>
      <c r="T63" s="6"/>
      <c r="Y63" s="23" t="s">
        <v>295</v>
      </c>
      <c r="Z63" s="23" t="s">
        <v>423</v>
      </c>
      <c r="AF63" s="21"/>
    </row>
    <row r="64" spans="1:37" x14ac:dyDescent="0.15">
      <c r="A64" s="6"/>
      <c r="B64" s="6"/>
      <c r="F64" s="6"/>
      <c r="G64" s="12"/>
      <c r="K64" s="6"/>
      <c r="L64" s="6"/>
      <c r="O64" s="6"/>
      <c r="P64" s="6"/>
      <c r="Q64" s="12"/>
      <c r="T64" s="6"/>
      <c r="Y64" s="23" t="s">
        <v>296</v>
      </c>
      <c r="Z64" s="23" t="s">
        <v>424</v>
      </c>
      <c r="AF64" s="21"/>
    </row>
    <row r="65" spans="1:32" x14ac:dyDescent="0.15">
      <c r="A65" s="6"/>
      <c r="B65" s="6"/>
      <c r="F65" s="6"/>
      <c r="G65" s="12"/>
      <c r="K65" s="6"/>
      <c r="L65" s="6"/>
      <c r="O65" s="6"/>
      <c r="P65" s="6"/>
      <c r="Q65" s="12"/>
      <c r="T65" s="6"/>
      <c r="Y65" s="23" t="s">
        <v>297</v>
      </c>
      <c r="Z65" s="23" t="s">
        <v>425</v>
      </c>
      <c r="AF65" s="21"/>
    </row>
    <row r="66" spans="1:32" x14ac:dyDescent="0.15">
      <c r="A66" s="6"/>
      <c r="B66" s="6"/>
      <c r="F66" s="6"/>
      <c r="G66" s="12"/>
      <c r="K66" s="6"/>
      <c r="L66" s="6"/>
      <c r="O66" s="6"/>
      <c r="P66" s="6"/>
      <c r="Q66" s="12"/>
      <c r="T66" s="6"/>
      <c r="Y66" s="23" t="s">
        <v>56</v>
      </c>
      <c r="Z66" s="23" t="s">
        <v>426</v>
      </c>
      <c r="AF66" s="21"/>
    </row>
    <row r="67" spans="1:32" x14ac:dyDescent="0.15">
      <c r="A67" s="6"/>
      <c r="B67" s="6"/>
      <c r="F67" s="6"/>
      <c r="G67" s="12"/>
      <c r="K67" s="6"/>
      <c r="L67" s="6"/>
      <c r="O67" s="6"/>
      <c r="P67" s="6"/>
      <c r="Q67" s="12"/>
      <c r="T67" s="6"/>
      <c r="Y67" s="23" t="s">
        <v>298</v>
      </c>
      <c r="Z67" s="23" t="s">
        <v>427</v>
      </c>
      <c r="AF67" s="21"/>
    </row>
    <row r="68" spans="1:32" x14ac:dyDescent="0.15">
      <c r="A68" s="6"/>
      <c r="B68" s="6"/>
      <c r="F68" s="6"/>
      <c r="G68" s="12"/>
      <c r="K68" s="6"/>
      <c r="L68" s="6"/>
      <c r="O68" s="6"/>
      <c r="P68" s="6"/>
      <c r="Q68" s="12"/>
      <c r="T68" s="6"/>
      <c r="Y68" s="23" t="s">
        <v>299</v>
      </c>
      <c r="Z68" s="23" t="s">
        <v>428</v>
      </c>
      <c r="AF68" s="21"/>
    </row>
    <row r="69" spans="1:32" x14ac:dyDescent="0.15">
      <c r="A69" s="6"/>
      <c r="B69" s="6"/>
      <c r="F69" s="6"/>
      <c r="G69" s="12"/>
      <c r="K69" s="6"/>
      <c r="L69" s="6"/>
      <c r="O69" s="6"/>
      <c r="P69" s="6"/>
      <c r="Q69" s="12"/>
      <c r="T69" s="6"/>
      <c r="Y69" s="23" t="s">
        <v>300</v>
      </c>
      <c r="Z69" s="23" t="s">
        <v>429</v>
      </c>
      <c r="AF69" s="21"/>
    </row>
    <row r="70" spans="1:32" x14ac:dyDescent="0.15">
      <c r="A70" s="6"/>
      <c r="B70" s="6"/>
      <c r="Y70" s="23" t="s">
        <v>301</v>
      </c>
      <c r="Z70" s="23" t="s">
        <v>430</v>
      </c>
    </row>
    <row r="71" spans="1:32" x14ac:dyDescent="0.15">
      <c r="Y71" s="23" t="s">
        <v>302</v>
      </c>
      <c r="Z71" s="23" t="s">
        <v>431</v>
      </c>
    </row>
    <row r="72" spans="1:32" x14ac:dyDescent="0.15">
      <c r="Y72" s="23" t="s">
        <v>303</v>
      </c>
      <c r="Z72" s="23" t="s">
        <v>432</v>
      </c>
    </row>
    <row r="73" spans="1:32" x14ac:dyDescent="0.15">
      <c r="Y73" s="23" t="s">
        <v>304</v>
      </c>
      <c r="Z73" s="23" t="s">
        <v>433</v>
      </c>
    </row>
    <row r="74" spans="1:32" x14ac:dyDescent="0.15">
      <c r="Y74" s="23" t="s">
        <v>305</v>
      </c>
      <c r="Z74" s="23" t="s">
        <v>434</v>
      </c>
    </row>
    <row r="75" spans="1:32" x14ac:dyDescent="0.15">
      <c r="Y75" s="23" t="s">
        <v>306</v>
      </c>
      <c r="Z75" s="23" t="s">
        <v>435</v>
      </c>
    </row>
    <row r="76" spans="1:32" x14ac:dyDescent="0.15">
      <c r="Y76" s="23" t="s">
        <v>307</v>
      </c>
      <c r="Z76" s="23" t="s">
        <v>436</v>
      </c>
    </row>
    <row r="77" spans="1:32" x14ac:dyDescent="0.15">
      <c r="Y77" s="23" t="s">
        <v>308</v>
      </c>
      <c r="Z77" s="23" t="s">
        <v>437</v>
      </c>
    </row>
    <row r="78" spans="1:32" x14ac:dyDescent="0.15">
      <c r="Y78" s="23" t="s">
        <v>309</v>
      </c>
      <c r="Z78" s="23" t="s">
        <v>438</v>
      </c>
    </row>
    <row r="79" spans="1:32" x14ac:dyDescent="0.15">
      <c r="Y79" s="23" t="s">
        <v>310</v>
      </c>
      <c r="Z79" s="23" t="s">
        <v>439</v>
      </c>
    </row>
    <row r="80" spans="1:32" x14ac:dyDescent="0.15">
      <c r="Y80" s="23" t="s">
        <v>311</v>
      </c>
      <c r="Z80" s="23" t="s">
        <v>440</v>
      </c>
    </row>
    <row r="81" spans="25:26" x14ac:dyDescent="0.15">
      <c r="Y81" s="23" t="s">
        <v>312</v>
      </c>
      <c r="Z81" s="23" t="s">
        <v>441</v>
      </c>
    </row>
    <row r="82" spans="25:26" x14ac:dyDescent="0.15">
      <c r="Y82" s="23" t="s">
        <v>313</v>
      </c>
      <c r="Z82" s="23" t="s">
        <v>442</v>
      </c>
    </row>
    <row r="83" spans="25:26" x14ac:dyDescent="0.15">
      <c r="Y83" s="23" t="s">
        <v>314</v>
      </c>
      <c r="Z83" s="23" t="s">
        <v>443</v>
      </c>
    </row>
    <row r="84" spans="25:26" x14ac:dyDescent="0.15">
      <c r="Y84" s="23" t="s">
        <v>315</v>
      </c>
      <c r="Z84" s="23" t="s">
        <v>444</v>
      </c>
    </row>
    <row r="85" spans="25:26" x14ac:dyDescent="0.15">
      <c r="Y85" s="23" t="s">
        <v>316</v>
      </c>
      <c r="Z85" s="23" t="s">
        <v>445</v>
      </c>
    </row>
    <row r="86" spans="25:26" x14ac:dyDescent="0.15">
      <c r="Y86" s="23" t="s">
        <v>317</v>
      </c>
      <c r="Z86" s="23" t="s">
        <v>446</v>
      </c>
    </row>
    <row r="87" spans="25:26" x14ac:dyDescent="0.15">
      <c r="Y87" s="23" t="s">
        <v>318</v>
      </c>
      <c r="Z87" s="23" t="s">
        <v>447</v>
      </c>
    </row>
    <row r="88" spans="25:26" x14ac:dyDescent="0.15">
      <c r="Y88" s="23" t="s">
        <v>319</v>
      </c>
      <c r="Z88" s="23" t="s">
        <v>448</v>
      </c>
    </row>
    <row r="89" spans="25:26" x14ac:dyDescent="0.15">
      <c r="Y89" s="23" t="s">
        <v>320</v>
      </c>
      <c r="Z89" s="23" t="s">
        <v>449</v>
      </c>
    </row>
    <row r="90" spans="25:26" x14ac:dyDescent="0.15">
      <c r="Y90" s="23" t="s">
        <v>321</v>
      </c>
      <c r="Z90" s="23" t="s">
        <v>450</v>
      </c>
    </row>
    <row r="91" spans="25:26" x14ac:dyDescent="0.15">
      <c r="Y91" s="23" t="s">
        <v>322</v>
      </c>
      <c r="Z91" s="23" t="s">
        <v>451</v>
      </c>
    </row>
    <row r="92" spans="25:26" x14ac:dyDescent="0.15">
      <c r="Y92" s="23" t="s">
        <v>323</v>
      </c>
      <c r="Z92" s="23" t="s">
        <v>452</v>
      </c>
    </row>
    <row r="93" spans="25:26" x14ac:dyDescent="0.15">
      <c r="Y93" s="23" t="s">
        <v>324</v>
      </c>
      <c r="Z93" s="23" t="s">
        <v>453</v>
      </c>
    </row>
    <row r="94" spans="25:26" x14ac:dyDescent="0.15">
      <c r="Y94" s="23" t="s">
        <v>325</v>
      </c>
      <c r="Z94" s="23" t="s">
        <v>454</v>
      </c>
    </row>
    <row r="95" spans="25:26" x14ac:dyDescent="0.15">
      <c r="Y95" s="23" t="s">
        <v>326</v>
      </c>
      <c r="Z95" s="23" t="s">
        <v>455</v>
      </c>
    </row>
    <row r="96" spans="25:26" x14ac:dyDescent="0.15">
      <c r="Y96" s="23" t="s">
        <v>230</v>
      </c>
      <c r="Z96" s="23" t="s">
        <v>456</v>
      </c>
    </row>
    <row r="97" spans="25:26" x14ac:dyDescent="0.15">
      <c r="Y97" s="23" t="s">
        <v>327</v>
      </c>
      <c r="Z97" s="23" t="s">
        <v>457</v>
      </c>
    </row>
    <row r="98" spans="25:26" x14ac:dyDescent="0.15">
      <c r="Y98" s="23" t="s">
        <v>328</v>
      </c>
      <c r="Z98" s="23" t="s">
        <v>458</v>
      </c>
    </row>
    <row r="99" spans="25:26" x14ac:dyDescent="0.15">
      <c r="Y99" s="23" t="s">
        <v>358</v>
      </c>
      <c r="Z99" s="23" t="s">
        <v>459</v>
      </c>
    </row>
    <row r="100" spans="25:26" x14ac:dyDescent="0.15">
      <c r="Y100" s="23" t="s">
        <v>541</v>
      </c>
      <c r="Z100" s="23" t="s">
        <v>460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2022-09-02T07:14:30Z</dcterms:created>
  <dcterms:modified xsi:type="dcterms:W3CDTF">2022-09-02T07:18:53Z</dcterms:modified>
</cp:coreProperties>
</file>