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行政事業レビューシート!$A$3:$BH$142</definedName>
    <definedName name="_xlnm.Print_Area" localSheetId="0">行政事業レビューシート!$A$1:$AX$142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2" i="11" l="1"/>
  <c r="AI32" i="11"/>
  <c r="AE32" i="11"/>
  <c r="AE31" i="11"/>
  <c r="AI40" i="11" l="1"/>
  <c r="AM40" i="11"/>
  <c r="AE40" i="11"/>
  <c r="AY43" i="11" l="1"/>
  <c r="AY65" i="11" l="1"/>
  <c r="AY73" i="11" s="1"/>
  <c r="AY64" i="11"/>
  <c r="AY68" i="11" l="1"/>
  <c r="AY72" i="11"/>
  <c r="AY66" i="11"/>
  <c r="AY70" i="11"/>
  <c r="AY74" i="11"/>
  <c r="AY67" i="11"/>
  <c r="AY69" i="11"/>
  <c r="AY71" i="11"/>
  <c r="AY59" i="11" l="1"/>
  <c r="AY62" i="11" s="1"/>
  <c r="AY54" i="11"/>
  <c r="AY58" i="11" s="1"/>
  <c r="AY44" i="11"/>
  <c r="AY52" i="11" s="1"/>
  <c r="AY49" i="11" l="1"/>
  <c r="AY45" i="11"/>
  <c r="AY53" i="11"/>
  <c r="AY55" i="11"/>
  <c r="AY47" i="11"/>
  <c r="AY51" i="11"/>
  <c r="AY57" i="11"/>
  <c r="AY61" i="11"/>
  <c r="AY63" i="11"/>
  <c r="AY46" i="11"/>
  <c r="AY48" i="11"/>
  <c r="AY50" i="11"/>
  <c r="AY56" i="11"/>
  <c r="AY60" i="11"/>
  <c r="AW123" i="11" l="1"/>
  <c r="AT123" i="11"/>
  <c r="AQ123" i="11"/>
  <c r="AL123" i="11"/>
  <c r="AI123" i="11"/>
  <c r="AF123" i="11"/>
  <c r="Z123" i="11"/>
  <c r="W123" i="11"/>
  <c r="T123" i="11"/>
  <c r="N123" i="11"/>
  <c r="AW122" i="11"/>
  <c r="AT122" i="11"/>
  <c r="AQ122" i="11"/>
  <c r="AL122" i="11"/>
  <c r="AI122" i="11"/>
  <c r="AF122" i="11"/>
  <c r="Z122" i="11"/>
  <c r="W122" i="11"/>
  <c r="T122" i="11"/>
  <c r="N122" i="11"/>
  <c r="K122" i="11"/>
  <c r="H122" i="11"/>
  <c r="W28" i="11" l="1"/>
  <c r="P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<sst xmlns="http://schemas.openxmlformats.org/spreadsheetml/2006/main" count="825" uniqueCount="623">
  <si>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</si>
  <si>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</si>
  <si>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</si>
  <si>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</si>
  <si>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</si>
  <si>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</si>
  <si>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</si>
  <si>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</si>
  <si>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</si>
  <si>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</si>
  <si>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</si>
  <si>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</si>
  <si>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</si>
  <si>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</si>
  <si>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</si>
  <si>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</si>
  <si>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</si>
  <si>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</si>
  <si>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</si>
  <si>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</si>
  <si>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</si>
  <si>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</si>
  <si>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</si>
  <si>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</si>
  <si>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</si>
  <si>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</si>
  <si>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</si>
  <si>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</si>
  <si>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</si>
  <si>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</si>
  <si>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</si>
  <si>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</si>
  <si>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</si>
  <si>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</si>
  <si>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</si>
  <si>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</si>
  <si>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</si>
  <si>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</si>
  <si>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</si>
  <si>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</si>
  <si>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</si>
  <si>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</si>
  <si>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</si>
  <si>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</si>
  <si>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</si>
  <si>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</si>
  <si>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</si>
  <si>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</si>
  <si>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</si>
  <si>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</si>
  <si>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</si>
  <si>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</si>
  <si>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</si>
  <si>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</si>
  <si>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</si>
  <si>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</si>
  <si>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</si>
  <si>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</si>
  <si>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</si>
  <si>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</si>
  <si>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</si>
  <si>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</si>
  <si>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</si>
  <si>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</si>
  <si>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</si>
  <si>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</si>
  <si>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</si>
  <si>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</si>
  <si>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</si>
  <si>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</si>
  <si>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</si>
  <si>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</si>
  <si>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</si>
  <si>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</si>
  <si>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</si>
  <si>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</si>
  <si>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</si>
  <si>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</si>
  <si>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</si>
  <si>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</si>
  <si>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</si>
  <si>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</si>
  <si>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</si>
  <si>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</si>
  <si>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</si>
  <si>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</si>
  <si>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</si>
  <si>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</si>
  <si>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</si>
  <si>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</si>
  <si>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</si>
  <si>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</si>
  <si>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</si>
  <si>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</si>
  <si>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</si>
  <si>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</si>
  <si>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</si>
  <si>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</si>
  <si>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</si>
  <si>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</si>
  <si>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</si>
  <si>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</si>
  <si>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</si>
  <si>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</si>
  <si>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</si>
  <si>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</si>
  <si>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</si>
  <si>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</si>
  <si>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</si>
  <si>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</si>
  <si>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</si>
  <si>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</si>
  <si>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</si>
  <si>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</si>
  <si>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</si>
  <si>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</si>
  <si>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</si>
  <si>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</si>
  <si>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</si>
  <si>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</si>
  <si>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</si>
  <si>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</si>
  <si>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</si>
  <si>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</si>
  <si>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</si>
  <si>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</si>
  <si>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</si>
  <si>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</si>
  <si>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</si>
  <si>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</si>
  <si>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</si>
  <si>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</si>
  <si>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</si>
  <si>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</si>
  <si>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</si>
  <si>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</si>
  <si>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</si>
  <si>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</si>
  <si>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</si>
  <si>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</si>
  <si>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</si>
  <si>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</si>
  <si>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</si>
  <si>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</si>
  <si>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</si>
  <si>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</si>
  <si>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</si>
  <si>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</si>
  <si>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</si>
  <si>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</si>
  <si>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</si>
  <si>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</si>
  <si>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</si>
  <si>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</si>
  <si>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</si>
  <si>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</si>
  <si>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</si>
  <si>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</si>
  <si>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</si>
  <si>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</si>
  <si>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</si>
  <si>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</si>
  <si>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</si>
  <si>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</si>
  <si>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</si>
  <si>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</si>
  <si>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</si>
  <si>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</si>
  <si>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</si>
  <si>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</si>
  <si>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</si>
  <si>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</si>
  <si>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</si>
  <si>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</si>
  <si>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</si>
  <si>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</si>
  <si>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</si>
  <si>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</si>
  <si>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</si>
  <si>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</si>
  <si>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</si>
  <si>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</si>
  <si>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</si>
  <si>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</si>
  <si>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</si>
  <si>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</si>
  <si>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</si>
  <si>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</si>
  <si>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</si>
  <si>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</si>
  <si>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</si>
  <si>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</si>
  <si>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</si>
  <si>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</si>
  <si>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</si>
  <si>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</si>
  <si>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</si>
  <si>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</si>
  <si>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</si>
  <si>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</si>
  <si>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</si>
  <si>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</si>
  <si>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</si>
  <si>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</si>
  <si>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</si>
  <si>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</si>
  <si>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</si>
  <si>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</si>
  <si>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</si>
  <si>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</si>
  <si>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</si>
  <si>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</si>
  <si>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</si>
  <si>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</si>
  <si>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</si>
  <si>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</si>
  <si>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</si>
  <si>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</si>
  <si>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</si>
  <si>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</si>
  <si>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</si>
  <si>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</si>
  <si>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</si>
  <si>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</si>
  <si>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</si>
  <si>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</si>
  <si>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</si>
  <si>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</si>
  <si>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</si>
  <si>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</si>
  <si>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</si>
  <si>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</si>
  <si>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</si>
  <si>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</si>
  <si>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</si>
  <si>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</si>
  <si>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</si>
  <si>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</si>
  <si>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</si>
  <si>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</si>
  <si>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</si>
  <si>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</si>
  <si>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</si>
  <si>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</si>
  <si>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</si>
  <si>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</si>
  <si>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</si>
  <si>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</si>
  <si>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</si>
  <si>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</si>
  <si>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</si>
  <si>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</si>
  <si>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</si>
  <si>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</si>
  <si>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</si>
  <si>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</si>
  <si>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</si>
  <si>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</si>
  <si>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</si>
  <si>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</si>
  <si>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</si>
  <si>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</si>
  <si>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</si>
  <si>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</si>
  <si>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</si>
  <si>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</si>
  <si>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</si>
  <si>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</si>
  <si>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</si>
  <si>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</si>
  <si>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</si>
  <si>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</si>
  <si>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</si>
  <si>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</si>
  <si>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</si>
  <si>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</si>
  <si>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</si>
  <si>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</si>
  <si>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</si>
  <si>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</si>
  <si>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</si>
  <si>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</si>
  <si>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</si>
  <si>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</si>
  <si>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</si>
  <si>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</si>
  <si>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</si>
  <si>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</si>
  <si>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</si>
  <si>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</si>
  <si>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</si>
  <si>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</si>
  <si>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</si>
  <si>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</si>
  <si>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</si>
  <si>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</si>
  <si>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</si>
  <si>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</si>
  <si>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</si>
  <si>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</si>
  <si>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</si>
  <si>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</si>
  <si>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</si>
  <si>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</si>
  <si>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</si>
  <si>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</si>
  <si>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</si>
  <si>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</si>
  <si>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</si>
  <si>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</si>
  <si>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</si>
  <si>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</si>
  <si>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</si>
  <si>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</si>
  <si>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</si>
  <si>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</si>
  <si>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</si>
  <si>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</si>
  <si>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</si>
  <si>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</si>
  <si>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</si>
  <si>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</si>
  <si>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</si>
  <si>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</si>
  <si>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</si>
  <si>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</si>
  <si>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</si>
  <si>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</si>
  <si>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</si>
  <si>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</si>
  <si>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</si>
  <si>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</si>
  <si>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</si>
  <si>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</si>
  <si>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</si>
  <si>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</si>
  <si>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</si>
  <si>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</si>
  <si>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</si>
  <si>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</si>
  <si>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</si>
  <si>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</si>
  <si>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</si>
  <si>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</si>
  <si>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</si>
  <si>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</si>
  <si>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</si>
  <si>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</si>
  <si>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</si>
  <si>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</si>
  <si>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</si>
  <si>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</si>
  <si>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</si>
  <si>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</si>
  <si>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</si>
  <si>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</si>
  <si>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</si>
  <si>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</si>
  <si>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</si>
  <si>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</si>
  <si>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</si>
  <si>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</si>
  <si>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</si>
  <si>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</si>
  <si>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</si>
  <si>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</si>
  <si>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</si>
  <si>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</si>
  <si>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</si>
  <si>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</si>
  <si>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</si>
  <si>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</si>
  <si>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</si>
  <si>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</si>
  <si>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</si>
  <si>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</si>
  <si>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</si>
  <si>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</si>
  <si>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</si>
  <si>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</si>
  <si>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</si>
  <si>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</si>
  <si>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</si>
  <si>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</si>
  <si>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</si>
  <si>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</si>
  <si>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</si>
  <si>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</si>
  <si>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</si>
  <si>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</si>
  <si>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</si>
  <si>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</si>
  <si>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</si>
  <si>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</si>
  <si>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</si>
  <si>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</si>
  <si>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</si>
  <si>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</si>
  <si>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</si>
  <si>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</si>
  <si>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</si>
  <si>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</si>
  <si>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</si>
  <si>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</si>
  <si>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</si>
  <si>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</si>
  <si>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</si>
  <si>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</si>
  <si>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</si>
  <si>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</si>
  <si>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</si>
  <si>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</si>
  <si>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</si>
  <si>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</si>
  <si>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</si>
  <si>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</si>
  <si>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</si>
  <si>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</si>
  <si>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</si>
  <si>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</si>
  <si>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</si>
  <si>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</si>
  <si>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</si>
  <si>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</si>
  <si>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</si>
  <si>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</si>
  <si>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</si>
  <si>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</si>
  <si>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</si>
  <si>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</si>
  <si>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</si>
  <si>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</si>
  <si>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</si>
  <si>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</si>
  <si>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</si>
  <si>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</si>
  <si>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</si>
  <si>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</si>
  <si>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</si>
  <si>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</si>
  <si>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</si>
  <si>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</si>
  <si>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</si>
  <si>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</si>
  <si>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</si>
  <si>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</si>
  <si>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</si>
  <si>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</si>
  <si>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</si>
  <si>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</si>
  <si>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</si>
  <si>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</si>
  <si>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</si>
  <si>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</si>
  <si>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</si>
  <si>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</si>
  <si>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</si>
  <si>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</si>
  <si>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</si>
  <si>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</si>
  <si>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</si>
  <si>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</si>
  <si>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</si>
  <si>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</si>
  <si>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</si>
  <si>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</si>
  <si>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</si>
  <si>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</si>
  <si>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</si>
  <si>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</si>
  <si>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</si>
  <si>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</si>
  <si>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</si>
  <si>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</si>
  <si>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</si>
  <si>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</si>
  <si>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</si>
  <si>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</si>
  <si>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</si>
  <si>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</si>
  <si>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</si>
  <si>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</si>
  <si>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</si>
  <si>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</si>
  <si>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</si>
  <si>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</si>
  <si>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</si>
  <si>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</si>
  <si>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</si>
  <si>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</si>
  <si>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</si>
  <si>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</si>
  <si>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</si>
  <si>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</si>
  <si>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</si>
  <si>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</si>
  <si>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</si>
  <si>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</si>
  <si>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</si>
  <si>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</si>
  <si>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</si>
  <si>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</si>
  <si>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</si>
  <si>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</si>
  <si>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</si>
  <si>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</si>
  <si>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</si>
  <si>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</si>
  <si>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</si>
  <si>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</si>
  <si>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</si>
  <si>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</si>
  <si>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</si>
  <si>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</si>
  <si>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</si>
  <si>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</si>
  <si>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</si>
  <si>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</si>
  <si>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</si>
  <si>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</si>
  <si>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</si>
  <si>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</si>
  <si>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</si>
  <si>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</si>
  <si>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</si>
  <si>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</si>
  <si>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</si>
  <si>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</si>
  <si>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</si>
  <si>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</si>
  <si>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</si>
  <si>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</si>
  <si>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</si>
  <si>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</si>
  <si>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</si>
  <si>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</si>
  <si>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</si>
  <si>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</si>
  <si>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</si>
  <si>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</si>
  <si>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</si>
  <si>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</si>
  <si>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</si>
  <si>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</si>
  <si>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</si>
  <si>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</si>
  <si>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</si>
  <si>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</si>
  <si>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</si>
  <si>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</si>
  <si>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</si>
  <si>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</si>
  <si>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</si>
  <si>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</si>
  <si>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</si>
  <si>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</si>
  <si>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</si>
  <si>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</si>
  <si>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原子力政策の検討及び理解増進</t>
    <rPh sb="0" eb="3">
      <t>ゲンシリョク</t>
    </rPh>
    <rPh sb="3" eb="5">
      <t>セイサク</t>
    </rPh>
    <rPh sb="6" eb="8">
      <t>ケントウ</t>
    </rPh>
    <rPh sb="8" eb="9">
      <t>オヨ</t>
    </rPh>
    <rPh sb="10" eb="12">
      <t>リカイ</t>
    </rPh>
    <rPh sb="12" eb="14">
      <t>ゾウシン</t>
    </rPh>
    <phoneticPr fontId="5"/>
  </si>
  <si>
    <t>科学技術・イノベーション推進事務局</t>
    <rPh sb="0" eb="2">
      <t>カガク</t>
    </rPh>
    <rPh sb="2" eb="4">
      <t>ギジュツ</t>
    </rPh>
    <rPh sb="12" eb="14">
      <t>スイシン</t>
    </rPh>
    <rPh sb="14" eb="17">
      <t>ジムキョク</t>
    </rPh>
    <phoneticPr fontId="5"/>
  </si>
  <si>
    <t>参事官(原子力担当)</t>
    <rPh sb="0" eb="3">
      <t>サンジカン</t>
    </rPh>
    <rPh sb="4" eb="7">
      <t>ゲンシリョク</t>
    </rPh>
    <rPh sb="7" eb="9">
      <t>タントウ</t>
    </rPh>
    <phoneticPr fontId="5"/>
  </si>
  <si>
    <t>進藤　和澄</t>
    <rPh sb="0" eb="2">
      <t>シンドウ</t>
    </rPh>
    <rPh sb="3" eb="4">
      <t>カズ</t>
    </rPh>
    <rPh sb="4" eb="5">
      <t>スミ</t>
    </rPh>
    <phoneticPr fontId="5"/>
  </si>
  <si>
    <t>○</t>
  </si>
  <si>
    <t>内閣府設置法（平11法89）第４条、第40条の４
原子力基本法（昭和30法186）第４条
原子力委員会設置法（昭和30法188）第２条
原子力委員会専門部会等運営規則第２条</t>
    <phoneticPr fontId="5"/>
  </si>
  <si>
    <t>「原子力利用に関する基本的考え方」（平成29年７月20日原子力委員会決定、翌21日閣議にて尊重する旨決定）</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</si>
  <si>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</si>
  <si>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</si>
  <si>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</si>
  <si>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</si>
  <si>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科学技術基礎調査等委託費</t>
    <rPh sb="4" eb="6">
      <t>キソ</t>
    </rPh>
    <rPh sb="6" eb="8">
      <t>チョウサ</t>
    </rPh>
    <rPh sb="8" eb="9">
      <t>トウ</t>
    </rPh>
    <rPh sb="9" eb="11">
      <t>イタク</t>
    </rPh>
    <rPh sb="11" eb="12">
      <t>ヒ</t>
    </rPh>
    <phoneticPr fontId="5"/>
  </si>
  <si>
    <t>職員旅費</t>
    <rPh sb="0" eb="2">
      <t>ショクイン</t>
    </rPh>
    <rPh sb="2" eb="4">
      <t>リョヒ</t>
    </rPh>
    <phoneticPr fontId="5"/>
  </si>
  <si>
    <t>原子力委員会は、中立的・俯瞰的立場から原子力政策に取り組んでおり、この様な政府機関から特定の立場に寄らず発信される情報は、国内外における関心が高く、国民や社会のニーズを反映しているといえる。</t>
    <phoneticPr fontId="5"/>
  </si>
  <si>
    <t>原子力委員会の活動は、法定義務や省庁横断的な業務を含むものであり、また、中立的・俯瞰的立場や高度な専門性が求められることから、地方自治体、民間等に委ねることはできない。</t>
    <phoneticPr fontId="5"/>
  </si>
  <si>
    <t>原子力委員会は原子力の研究、開発及び利用に関する行政の民主的な運営を図るための審議会等に位置付けられており、本事業はその調査審議に資する情報集取等の実施であり、政府体系の中で優先度は高い。</t>
    <phoneticPr fontId="5"/>
  </si>
  <si>
    <t>回</t>
    <rPh sb="0" eb="1">
      <t>カイ</t>
    </rPh>
    <phoneticPr fontId="5"/>
  </si>
  <si>
    <t>本事業は今後の原子力政策について政府としての長期的な方向性を示唆する羅針盤となる「原子力利用に関する基本的考え方」を策定するための総合的な内容であり、特定の数値目標を用いてその達成を図ることは困難。</t>
    <rPh sb="0" eb="1">
      <t>ホン</t>
    </rPh>
    <rPh sb="1" eb="3">
      <t>ジギョウ</t>
    </rPh>
    <rPh sb="4" eb="6">
      <t>コンゴ</t>
    </rPh>
    <rPh sb="7" eb="10">
      <t>ゲンシリョク</t>
    </rPh>
    <rPh sb="10" eb="12">
      <t>セイサク</t>
    </rPh>
    <rPh sb="16" eb="18">
      <t>セイフ</t>
    </rPh>
    <rPh sb="22" eb="25">
      <t>チョウキテキ</t>
    </rPh>
    <rPh sb="26" eb="29">
      <t>ホウコウセイ</t>
    </rPh>
    <rPh sb="30" eb="32">
      <t>シサ</t>
    </rPh>
    <rPh sb="34" eb="37">
      <t>ラシンバン</t>
    </rPh>
    <rPh sb="41" eb="44">
      <t>ゲンシリョク</t>
    </rPh>
    <rPh sb="44" eb="46">
      <t>リヨウ</t>
    </rPh>
    <rPh sb="47" eb="48">
      <t>カン</t>
    </rPh>
    <rPh sb="50" eb="53">
      <t>キホンテキ</t>
    </rPh>
    <rPh sb="53" eb="54">
      <t>カンガ</t>
    </rPh>
    <rPh sb="55" eb="56">
      <t>カタ</t>
    </rPh>
    <rPh sb="58" eb="60">
      <t>サクテイ</t>
    </rPh>
    <rPh sb="65" eb="68">
      <t>ソウゴウテキ</t>
    </rPh>
    <rPh sb="69" eb="71">
      <t>ナイヨウ</t>
    </rPh>
    <rPh sb="75" eb="77">
      <t>トクテイ</t>
    </rPh>
    <rPh sb="78" eb="80">
      <t>スウチ</t>
    </rPh>
    <rPh sb="80" eb="82">
      <t>モクヒョウ</t>
    </rPh>
    <rPh sb="83" eb="84">
      <t>モチ</t>
    </rPh>
    <rPh sb="88" eb="90">
      <t>タッセイ</t>
    </rPh>
    <rPh sb="91" eb="92">
      <t>ハカ</t>
    </rPh>
    <rPh sb="96" eb="98">
      <t>コンナン</t>
    </rPh>
    <phoneticPr fontId="5"/>
  </si>
  <si>
    <t>「原子力利用に関する基本的考え方」の改定に向けた総合調査の実施</t>
    <phoneticPr fontId="5"/>
  </si>
  <si>
    <t>本事業は令和４年度からの新事業であり、令和元年から令和３年度は未実施。</t>
    <rPh sb="0" eb="1">
      <t>ホン</t>
    </rPh>
    <rPh sb="1" eb="3">
      <t>ジギョウ</t>
    </rPh>
    <rPh sb="4" eb="6">
      <t>レイワ</t>
    </rPh>
    <rPh sb="7" eb="9">
      <t>ネンド</t>
    </rPh>
    <rPh sb="12" eb="15">
      <t>シンジギョウ</t>
    </rPh>
    <rPh sb="19" eb="21">
      <t>レイワ</t>
    </rPh>
    <rPh sb="21" eb="23">
      <t>ガンネン</t>
    </rPh>
    <rPh sb="25" eb="27">
      <t>レイワ</t>
    </rPh>
    <rPh sb="28" eb="30">
      <t>ネンド</t>
    </rPh>
    <rPh sb="31" eb="34">
      <t>ミジッシ</t>
    </rPh>
    <phoneticPr fontId="5"/>
  </si>
  <si>
    <t>調査数</t>
    <rPh sb="0" eb="2">
      <t>チョウサ</t>
    </rPh>
    <rPh sb="2" eb="3">
      <t>スウ</t>
    </rPh>
    <phoneticPr fontId="5"/>
  </si>
  <si>
    <t>振興計画策定地域実情調査の実施</t>
    <rPh sb="0" eb="2">
      <t>シンコウ</t>
    </rPh>
    <rPh sb="2" eb="4">
      <t>ケイカク</t>
    </rPh>
    <rPh sb="4" eb="6">
      <t>サクテイ</t>
    </rPh>
    <rPh sb="6" eb="8">
      <t>チイキ</t>
    </rPh>
    <rPh sb="8" eb="10">
      <t>ジツジョウ</t>
    </rPh>
    <rPh sb="10" eb="12">
      <t>チョウサ</t>
    </rPh>
    <rPh sb="13" eb="15">
      <t>ジッシ</t>
    </rPh>
    <phoneticPr fontId="5"/>
  </si>
  <si>
    <t>-</t>
  </si>
  <si>
    <t>-</t>
    <phoneticPr fontId="5"/>
  </si>
  <si>
    <t>原子力の平和利用を推進する</t>
    <rPh sb="0" eb="3">
      <t>ゲンシリョク</t>
    </rPh>
    <rPh sb="4" eb="6">
      <t>ヘイワ</t>
    </rPh>
    <rPh sb="6" eb="8">
      <t>リヨウ</t>
    </rPh>
    <rPh sb="9" eb="11">
      <t>スイシン</t>
    </rPh>
    <phoneticPr fontId="5"/>
  </si>
  <si>
    <t>IAEAによる保障措置声明において、すべての核物質が平和的活動にとどまっている（拡大結論）との評価を受ける（１＝評価を受ける）</t>
    <rPh sb="7" eb="9">
      <t>ホショウ</t>
    </rPh>
    <rPh sb="9" eb="11">
      <t>ソチ</t>
    </rPh>
    <rPh sb="11" eb="13">
      <t>セイメイ</t>
    </rPh>
    <rPh sb="22" eb="25">
      <t>カクブッシツ</t>
    </rPh>
    <rPh sb="26" eb="29">
      <t>ヘイワテキ</t>
    </rPh>
    <rPh sb="29" eb="31">
      <t>カツドウ</t>
    </rPh>
    <rPh sb="40" eb="42">
      <t>カクダイ</t>
    </rPh>
    <rPh sb="42" eb="44">
      <t>ケツロン</t>
    </rPh>
    <rPh sb="47" eb="49">
      <t>ヒョウカ</t>
    </rPh>
    <rPh sb="50" eb="51">
      <t>ウ</t>
    </rPh>
    <rPh sb="56" eb="58">
      <t>ヒョウカ</t>
    </rPh>
    <rPh sb="59" eb="60">
      <t>ウ</t>
    </rPh>
    <phoneticPr fontId="5"/>
  </si>
  <si>
    <t>原子力に関する世論調査（日本原子力文化財団）</t>
    <rPh sb="0" eb="3">
      <t>ゲンシリョク</t>
    </rPh>
    <rPh sb="4" eb="5">
      <t>カン</t>
    </rPh>
    <rPh sb="7" eb="9">
      <t>ヨロン</t>
    </rPh>
    <rPh sb="9" eb="11">
      <t>チョウサ</t>
    </rPh>
    <rPh sb="12" eb="14">
      <t>ニホン</t>
    </rPh>
    <rPh sb="14" eb="17">
      <t>ゲンシリョク</t>
    </rPh>
    <rPh sb="17" eb="19">
      <t>ブンカ</t>
    </rPh>
    <rPh sb="19" eb="21">
      <t>ザイダン</t>
    </rPh>
    <phoneticPr fontId="5"/>
  </si>
  <si>
    <t>原子力に関する世論調査において、原子力分野の原発の仕組み等の個別項目について、「どの項目も聞いたことがない」という割合を20％以下にする。</t>
    <rPh sb="22" eb="24">
      <t>ゲンパツ</t>
    </rPh>
    <rPh sb="25" eb="27">
      <t>シク</t>
    </rPh>
    <rPh sb="28" eb="29">
      <t>トウ</t>
    </rPh>
    <rPh sb="30" eb="32">
      <t>コベツ</t>
    </rPh>
    <phoneticPr fontId="5"/>
  </si>
  <si>
    <t>原子力に関する世論調査において、原子力分野の原発の仕組み等の個別項目の認知度</t>
    <rPh sb="0" eb="3">
      <t>ゲンシリョク</t>
    </rPh>
    <rPh sb="4" eb="5">
      <t>カン</t>
    </rPh>
    <rPh sb="7" eb="9">
      <t>ヨロン</t>
    </rPh>
    <rPh sb="9" eb="11">
      <t>チョウサ</t>
    </rPh>
    <rPh sb="16" eb="19">
      <t>ゲンシリョク</t>
    </rPh>
    <rPh sb="19" eb="21">
      <t>ブンヤ</t>
    </rPh>
    <rPh sb="22" eb="24">
      <t>ゲンパツ</t>
    </rPh>
    <rPh sb="25" eb="27">
      <t>シク</t>
    </rPh>
    <rPh sb="28" eb="29">
      <t>トウ</t>
    </rPh>
    <rPh sb="30" eb="32">
      <t>コベツ</t>
    </rPh>
    <rPh sb="32" eb="34">
      <t>コウモク</t>
    </rPh>
    <rPh sb="35" eb="38">
      <t>ニンチド</t>
    </rPh>
    <phoneticPr fontId="5"/>
  </si>
  <si>
    <t>「原子力利用に関する基本的な考え方」（平成29年7月20日に原子力委員会決定、翌21日に閣議にて尊重する旨決定）の改定に向けた総合調査等を実施する。</t>
    <rPh sb="57" eb="59">
      <t>カイテイ</t>
    </rPh>
    <phoneticPr fontId="5"/>
  </si>
  <si>
    <t>「原子力利用に関する基本的考え方」については、5年を目途に適宜見直すこととされており、平成29年7月の策定から令和4年でまる5年を迎えることから、以下の実績など改定に向けた取組を実施。</t>
    <rPh sb="24" eb="25">
      <t>ネン</t>
    </rPh>
    <rPh sb="26" eb="28">
      <t>メド</t>
    </rPh>
    <rPh sb="29" eb="31">
      <t>テキギ</t>
    </rPh>
    <rPh sb="31" eb="33">
      <t>ミナオ</t>
    </rPh>
    <rPh sb="43" eb="45">
      <t>ヘイセイ</t>
    </rPh>
    <rPh sb="47" eb="48">
      <t>ネン</t>
    </rPh>
    <rPh sb="49" eb="50">
      <t>ガツ</t>
    </rPh>
    <rPh sb="51" eb="53">
      <t>サクテイ</t>
    </rPh>
    <rPh sb="55" eb="57">
      <t>レイワ</t>
    </rPh>
    <rPh sb="58" eb="59">
      <t>ネン</t>
    </rPh>
    <rPh sb="63" eb="64">
      <t>ネン</t>
    </rPh>
    <rPh sb="65" eb="66">
      <t>ムカ</t>
    </rPh>
    <rPh sb="73" eb="75">
      <t>イカ</t>
    </rPh>
    <rPh sb="76" eb="78">
      <t>ジッセキ</t>
    </rPh>
    <rPh sb="80" eb="82">
      <t>カイテイ</t>
    </rPh>
    <rPh sb="83" eb="84">
      <t>ム</t>
    </rPh>
    <rPh sb="86" eb="88">
      <t>トリクミ</t>
    </rPh>
    <rPh sb="89" eb="91">
      <t>ジッシ</t>
    </rPh>
    <phoneticPr fontId="5"/>
  </si>
  <si>
    <t xml:space="preserve">我が国における原子力の研究、開発及び利用（以下、「原子力利用」という。）は、原子力基本法にのっとり、平和目的に限り、安全の確保を旨として、民主的な運営の下、自主的に行うものとし、成果を公開し、進んで国際協力に資するものとするという方針の下、行われている。
　本事業ではこの考え方の下、原子力利用に関する政策に関することや原子力利用に関する資料の収集及び調査に関すること等の取組を通じ、国内における原子力政策の検討及び国民の理解増進のための発信を行う。
</t>
    <rPh sb="50" eb="52">
      <t>ヘイワ</t>
    </rPh>
    <rPh sb="129" eb="130">
      <t>ホン</t>
    </rPh>
    <rPh sb="130" eb="132">
      <t>ジギョウ</t>
    </rPh>
    <rPh sb="136" eb="137">
      <t>カンガ</t>
    </rPh>
    <rPh sb="138" eb="139">
      <t>カタ</t>
    </rPh>
    <rPh sb="140" eb="141">
      <t>シタ</t>
    </rPh>
    <phoneticPr fontId="5"/>
  </si>
  <si>
    <t xml:space="preserve">原子力の平和利用のために、国内外の原子力政策の動向や東電福島第一原発事故への対応状況等について正確かつ最新の情報を収集・整理・分析するとともに、毎年発刊している「原子力白書」の策定に向けた状況調査を行う。また、「原子力利用に関する基本的な考え方」（平成29年7月20日に原子力委員会決定、翌21日に閣議にて尊重する旨決定）の改定に向けた総合調査等を実施する。そのほか、原子力政策の検討にかかる調査や情報発信を行う。
</t>
    <rPh sb="162" eb="164">
      <t>カイテイ</t>
    </rPh>
    <rPh sb="184" eb="187">
      <t>ゲンシリョク</t>
    </rPh>
    <rPh sb="187" eb="189">
      <t>セイサク</t>
    </rPh>
    <rPh sb="190" eb="192">
      <t>ケントウ</t>
    </rPh>
    <rPh sb="196" eb="198">
      <t>チョウサ</t>
    </rPh>
    <rPh sb="199" eb="201">
      <t>ジョウホウ</t>
    </rPh>
    <rPh sb="201" eb="203">
      <t>ハッシン</t>
    </rPh>
    <phoneticPr fontId="5"/>
  </si>
  <si>
    <t>「原子力利用に関する基本的考え方」に盛り込まれた施策の推進状況を把握する</t>
    <rPh sb="18" eb="19">
      <t>モ</t>
    </rPh>
    <rPh sb="20" eb="21">
      <t>コ</t>
    </rPh>
    <rPh sb="24" eb="26">
      <t>シサク</t>
    </rPh>
    <rPh sb="27" eb="29">
      <t>スイシン</t>
    </rPh>
    <rPh sb="29" eb="31">
      <t>ジョウキョウ</t>
    </rPh>
    <rPh sb="32" eb="34">
      <t>ハアク</t>
    </rPh>
    <phoneticPr fontId="5"/>
  </si>
  <si>
    <t>毎年度の原子力白書で状況を確認（１＝白書を作成している）</t>
    <rPh sb="0" eb="3">
      <t>マイネンド</t>
    </rPh>
    <rPh sb="4" eb="7">
      <t>ゲンシリョク</t>
    </rPh>
    <rPh sb="7" eb="9">
      <t>ハクショ</t>
    </rPh>
    <rPh sb="10" eb="12">
      <t>ジョウキョウ</t>
    </rPh>
    <rPh sb="13" eb="15">
      <t>カクニン</t>
    </rPh>
    <rPh sb="18" eb="20">
      <t>ハクショ</t>
    </rPh>
    <rPh sb="21" eb="23">
      <t>サクセイ</t>
    </rPh>
    <phoneticPr fontId="5"/>
  </si>
  <si>
    <t>回</t>
    <rPh sb="0" eb="1">
      <t>カイ</t>
    </rPh>
    <phoneticPr fontId="5"/>
  </si>
  <si>
    <t>-</t>
    <phoneticPr fontId="5"/>
  </si>
  <si>
    <t>原子力発電施設等立地地域の振興に関する特別措置法（以下、「特措法」という。）においては、原子力発電施設等立地地域（以下、「立地地域」という。）に指定を受けた地域の都道府県知事は、立地地域の生活環境、産業基盤等の総合的な整備等に関する「振興計画」を策定し、内閣総理大臣が原子力立地会議の審議を経てこれを決定することとしている。本調査により、地域の抱える課題や住民意識など、地域の実情に関する調査・研究を行う。</t>
    <rPh sb="0" eb="3">
      <t>ゲンシリョク</t>
    </rPh>
    <rPh sb="3" eb="5">
      <t>ハツデン</t>
    </rPh>
    <rPh sb="5" eb="7">
      <t>シセツ</t>
    </rPh>
    <rPh sb="7" eb="8">
      <t>トウ</t>
    </rPh>
    <rPh sb="8" eb="10">
      <t>リッチ</t>
    </rPh>
    <rPh sb="10" eb="12">
      <t>チイキ</t>
    </rPh>
    <rPh sb="13" eb="15">
      <t>シンコウ</t>
    </rPh>
    <rPh sb="16" eb="17">
      <t>カン</t>
    </rPh>
    <rPh sb="57" eb="59">
      <t>イカ</t>
    </rPh>
    <rPh sb="61" eb="63">
      <t>リッチ</t>
    </rPh>
    <rPh sb="63" eb="65">
      <t>チイキ</t>
    </rPh>
    <rPh sb="191" eb="192">
      <t>カン</t>
    </rPh>
    <phoneticPr fontId="5"/>
  </si>
  <si>
    <t>本事業は、特措法に関する立地地域の生活環境、産業基盤等の総合的な整備等に関する「振興計画」の策定を支援する調査であり、本調査による結果をもとに国が立地地域に対し適宜適切な助言を行うことを目的としており、事前に定量的な目標を設定することは困難である。</t>
    <rPh sb="0" eb="1">
      <t>ホン</t>
    </rPh>
    <rPh sb="1" eb="3">
      <t>ジギョウ</t>
    </rPh>
    <rPh sb="5" eb="8">
      <t>トクソホウ</t>
    </rPh>
    <rPh sb="9" eb="10">
      <t>カン</t>
    </rPh>
    <rPh sb="12" eb="14">
      <t>リッチ</t>
    </rPh>
    <rPh sb="14" eb="16">
      <t>チイキ</t>
    </rPh>
    <rPh sb="17" eb="19">
      <t>セイカツ</t>
    </rPh>
    <rPh sb="19" eb="21">
      <t>カンキョウ</t>
    </rPh>
    <rPh sb="22" eb="24">
      <t>サンギョウ</t>
    </rPh>
    <rPh sb="24" eb="26">
      <t>キバン</t>
    </rPh>
    <rPh sb="26" eb="27">
      <t>トウ</t>
    </rPh>
    <rPh sb="28" eb="31">
      <t>ソウゴウテキ</t>
    </rPh>
    <rPh sb="32" eb="34">
      <t>セイビ</t>
    </rPh>
    <rPh sb="34" eb="35">
      <t>トウ</t>
    </rPh>
    <rPh sb="36" eb="37">
      <t>カン</t>
    </rPh>
    <rPh sb="40" eb="42">
      <t>シンコウ</t>
    </rPh>
    <rPh sb="42" eb="44">
      <t>ケイカク</t>
    </rPh>
    <rPh sb="46" eb="48">
      <t>サクテイ</t>
    </rPh>
    <rPh sb="49" eb="51">
      <t>シエン</t>
    </rPh>
    <rPh sb="53" eb="55">
      <t>チョウサ</t>
    </rPh>
    <rPh sb="59" eb="62">
      <t>ホンチョウサ</t>
    </rPh>
    <rPh sb="65" eb="67">
      <t>ケッカ</t>
    </rPh>
    <rPh sb="71" eb="72">
      <t>クニ</t>
    </rPh>
    <rPh sb="73" eb="75">
      <t>リッチ</t>
    </rPh>
    <rPh sb="75" eb="77">
      <t>チイキ</t>
    </rPh>
    <rPh sb="78" eb="79">
      <t>タイ</t>
    </rPh>
    <rPh sb="80" eb="82">
      <t>テキギ</t>
    </rPh>
    <rPh sb="82" eb="84">
      <t>テキセツ</t>
    </rPh>
    <rPh sb="85" eb="87">
      <t>ジョゲン</t>
    </rPh>
    <rPh sb="88" eb="89">
      <t>オコナ</t>
    </rPh>
    <rPh sb="93" eb="95">
      <t>モクテキ</t>
    </rPh>
    <rPh sb="101" eb="103">
      <t>ジゼン</t>
    </rPh>
    <rPh sb="104" eb="107">
      <t>テイリョウテキ</t>
    </rPh>
    <rPh sb="108" eb="110">
      <t>モクヒョウ</t>
    </rPh>
    <rPh sb="111" eb="113">
      <t>セッテイ</t>
    </rPh>
    <rPh sb="118" eb="120">
      <t>コンナン</t>
    </rPh>
    <phoneticPr fontId="5"/>
  </si>
  <si>
    <t>原子力白書の発刊数とウェブページ閲覧数（公開から1年間）の合計数</t>
    <rPh sb="0" eb="3">
      <t>ゲンシリョク</t>
    </rPh>
    <rPh sb="3" eb="5">
      <t>ハクショ</t>
    </rPh>
    <rPh sb="6" eb="8">
      <t>ハッカン</t>
    </rPh>
    <rPh sb="8" eb="9">
      <t>スウ</t>
    </rPh>
    <rPh sb="16" eb="18">
      <t>エツラン</t>
    </rPh>
    <rPh sb="18" eb="19">
      <t>スウ</t>
    </rPh>
    <rPh sb="20" eb="22">
      <t>コウカイ</t>
    </rPh>
    <rPh sb="25" eb="27">
      <t>ネンカン</t>
    </rPh>
    <rPh sb="29" eb="31">
      <t>ゴウケイ</t>
    </rPh>
    <rPh sb="31" eb="32">
      <t>スウ</t>
    </rPh>
    <phoneticPr fontId="5"/>
  </si>
  <si>
    <t>X=原子力白書作成経費の決算額／Y=作成回数　　　　　　　　　　　　　　</t>
    <rPh sb="2" eb="5">
      <t>ゲンシリョク</t>
    </rPh>
    <rPh sb="5" eb="7">
      <t>ハクショ</t>
    </rPh>
    <rPh sb="7" eb="9">
      <t>サクセイ</t>
    </rPh>
    <rPh sb="9" eb="11">
      <t>ケイヒ</t>
    </rPh>
    <rPh sb="12" eb="14">
      <t>ケッサン</t>
    </rPh>
    <rPh sb="14" eb="15">
      <t>ガク</t>
    </rPh>
    <rPh sb="18" eb="20">
      <t>サクセイ</t>
    </rPh>
    <rPh sb="20" eb="22">
      <t>カイスウ</t>
    </rPh>
    <phoneticPr fontId="5"/>
  </si>
  <si>
    <t>　　X/Y</t>
    <phoneticPr fontId="5"/>
  </si>
  <si>
    <t>百万円</t>
    <rPh sb="0" eb="3">
      <t>ヒャクマンエン</t>
    </rPh>
    <phoneticPr fontId="5"/>
  </si>
  <si>
    <t xml:space="preserve">原子力の平和利用のために、国内外の原子力政策の動向や東電福島第一原発事故への対応状況等について正確かつ最新の情報を収集・整理・分析するとともに、毎年発刊している「原子力白書」の策定に向けた状況調査を行う。（調査結果は次年度に発刊される原子力白書の策定に活用する。）
</t>
    <rPh sb="103" eb="105">
      <t>チョウサ</t>
    </rPh>
    <rPh sb="105" eb="107">
      <t>ケッカ</t>
    </rPh>
    <rPh sb="108" eb="111">
      <t>ジネンド</t>
    </rPh>
    <rPh sb="112" eb="114">
      <t>ハッカン</t>
    </rPh>
    <rPh sb="117" eb="120">
      <t>ゲンシリョク</t>
    </rPh>
    <rPh sb="120" eb="122">
      <t>ハクショ</t>
    </rPh>
    <rPh sb="123" eb="125">
      <t>サクテイ</t>
    </rPh>
    <rPh sb="126" eb="128">
      <t>カツヨウ</t>
    </rPh>
    <phoneticPr fontId="5"/>
  </si>
  <si>
    <t>15/1</t>
    <phoneticPr fontId="5"/>
  </si>
  <si>
    <t>11/1</t>
    <phoneticPr fontId="5"/>
  </si>
  <si>
    <t>13/1</t>
    <phoneticPr fontId="5"/>
  </si>
  <si>
    <t>-</t>
    <phoneticPr fontId="5"/>
  </si>
  <si>
    <t>21/1</t>
    <phoneticPr fontId="5"/>
  </si>
  <si>
    <t>原子力白書の発刊数・ウェブページ閲覧数（公開から1年間）が2017年以降の数字の平均値より多くなるようにする</t>
    <rPh sb="0" eb="3">
      <t>ゲンシリョク</t>
    </rPh>
    <rPh sb="3" eb="5">
      <t>ハクショ</t>
    </rPh>
    <rPh sb="6" eb="8">
      <t>ハッカン</t>
    </rPh>
    <rPh sb="8" eb="9">
      <t>スウ</t>
    </rPh>
    <rPh sb="16" eb="18">
      <t>エツラン</t>
    </rPh>
    <rPh sb="18" eb="19">
      <t>スウ</t>
    </rPh>
    <rPh sb="20" eb="22">
      <t>コウカイ</t>
    </rPh>
    <rPh sb="25" eb="27">
      <t>ネンカン</t>
    </rPh>
    <rPh sb="33" eb="34">
      <t>ネン</t>
    </rPh>
    <rPh sb="34" eb="36">
      <t>イコウ</t>
    </rPh>
    <rPh sb="37" eb="39">
      <t>スウジ</t>
    </rPh>
    <rPh sb="40" eb="43">
      <t>ヘイキンチ</t>
    </rPh>
    <rPh sb="45" eb="46">
      <t>オオ</t>
    </rPh>
    <phoneticPr fontId="5"/>
  </si>
  <si>
    <t>-</t>
    <phoneticPr fontId="5"/>
  </si>
  <si>
    <t>科学技術・イノベーション政策</t>
    <phoneticPr fontId="5"/>
  </si>
  <si>
    <t>科学技術基本計画の策定・推進</t>
    <phoneticPr fontId="5"/>
  </si>
  <si>
    <t>https://www8.cao.go.jp/hyouka/r3bunseki/r3bunseki-9.pdf</t>
    <phoneticPr fontId="5"/>
  </si>
  <si>
    <t>中目標２</t>
    <phoneticPr fontId="5"/>
  </si>
  <si>
    <t>府</t>
  </si>
  <si>
    <t>0051</t>
    <phoneticPr fontId="5"/>
  </si>
  <si>
    <t>0059</t>
    <phoneticPr fontId="5"/>
  </si>
  <si>
    <t>0037</t>
    <phoneticPr fontId="5"/>
  </si>
  <si>
    <t>0035</t>
    <phoneticPr fontId="5"/>
  </si>
  <si>
    <t>0031</t>
    <phoneticPr fontId="5"/>
  </si>
  <si>
    <t>0032</t>
    <phoneticPr fontId="5"/>
  </si>
  <si>
    <t>0037</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</si>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</sst>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8" fontId="22" fillId="0" borderId="13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3"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2"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125</xdr:row>
      <xdr:rowOff>123825</xdr:rowOff>
    </xdr:from>
    <xdr:to>
      <xdr:col>33</xdr:col>
      <xdr:colOff>80486</xdr:colOff>
      <xdr:row>126</xdr:row>
      <xdr:rowOff>301168</xdr:rowOff>
    </xdr:to>
    <xdr:sp macro="" textlink="">
      <xdr:nvSpPr>
        <xdr:cNvPr id="5" name="AutoShape 148"/>
        <xdr:cNvSpPr>
          <a:spLocks noChangeArrowheads="1"/>
        </xdr:cNvSpPr>
      </xdr:nvSpPr>
      <xdr:spPr bwMode="auto">
        <a:xfrm>
          <a:off x="3790950" y="38385750"/>
          <a:ext cx="2890361" cy="52976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科学技術・イノベーション推進事務局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　４６．０百万円</a:t>
          </a:r>
        </a:p>
      </xdr:txBody>
    </xdr:sp>
    <xdr:clientData/>
  </xdr:twoCellAnchor>
  <xdr:twoCellAnchor>
    <xdr:from>
      <xdr:col>26</xdr:col>
      <xdr:colOff>0</xdr:colOff>
      <xdr:row>127</xdr:row>
      <xdr:rowOff>0</xdr:rowOff>
    </xdr:from>
    <xdr:to>
      <xdr:col>26</xdr:col>
      <xdr:colOff>4</xdr:colOff>
      <xdr:row>128</xdr:row>
      <xdr:rowOff>13533</xdr:rowOff>
    </xdr:to>
    <xdr:cxnSp macro="">
      <xdr:nvCxnSpPr>
        <xdr:cNvPr id="6" name="直線コネクタ 5"/>
        <xdr:cNvCxnSpPr/>
      </xdr:nvCxnSpPr>
      <xdr:spPr>
        <a:xfrm>
          <a:off x="5244353" y="90151324"/>
          <a:ext cx="4" cy="3609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22412</xdr:colOff>
      <xdr:row>128</xdr:row>
      <xdr:rowOff>11206</xdr:rowOff>
    </xdr:from>
    <xdr:to>
      <xdr:col>43</xdr:col>
      <xdr:colOff>190500</xdr:colOff>
      <xdr:row>128</xdr:row>
      <xdr:rowOff>11206</xdr:rowOff>
    </xdr:to>
    <xdr:cxnSp macro="">
      <xdr:nvCxnSpPr>
        <xdr:cNvPr id="7" name="AutoShape 119"/>
        <xdr:cNvCxnSpPr>
          <a:cxnSpLocks noChangeShapeType="1"/>
        </xdr:cNvCxnSpPr>
      </xdr:nvCxnSpPr>
      <xdr:spPr bwMode="auto">
        <a:xfrm>
          <a:off x="2039471" y="90509912"/>
          <a:ext cx="682438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179294</xdr:colOff>
      <xdr:row>128</xdr:row>
      <xdr:rowOff>11205</xdr:rowOff>
    </xdr:from>
    <xdr:to>
      <xdr:col>19</xdr:col>
      <xdr:colOff>179294</xdr:colOff>
      <xdr:row>128</xdr:row>
      <xdr:rowOff>345172</xdr:rowOff>
    </xdr:to>
    <xdr:cxnSp macro="">
      <xdr:nvCxnSpPr>
        <xdr:cNvPr id="9" name="AutoShape 144"/>
        <xdr:cNvCxnSpPr>
          <a:cxnSpLocks noChangeShapeType="1"/>
        </xdr:cNvCxnSpPr>
      </xdr:nvCxnSpPr>
      <xdr:spPr bwMode="auto">
        <a:xfrm>
          <a:off x="4011706" y="90509911"/>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15</xdr:col>
      <xdr:colOff>11206</xdr:colOff>
      <xdr:row>128</xdr:row>
      <xdr:rowOff>324970</xdr:rowOff>
    </xdr:from>
    <xdr:ext cx="1877437" cy="459100"/>
    <xdr:sp macro="" textlink="">
      <xdr:nvSpPr>
        <xdr:cNvPr id="3" name="テキスト ボックス 2"/>
        <xdr:cNvSpPr txBox="1"/>
      </xdr:nvSpPr>
      <xdr:spPr>
        <a:xfrm>
          <a:off x="3036794" y="90823676"/>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15</xdr:col>
      <xdr:colOff>89647</xdr:colOff>
      <xdr:row>130</xdr:row>
      <xdr:rowOff>67235</xdr:rowOff>
    </xdr:from>
    <xdr:to>
      <xdr:col>23</xdr:col>
      <xdr:colOff>122425</xdr:colOff>
      <xdr:row>133</xdr:row>
      <xdr:rowOff>339720</xdr:rowOff>
    </xdr:to>
    <xdr:grpSp>
      <xdr:nvGrpSpPr>
        <xdr:cNvPr id="11" name="グループ化 3"/>
        <xdr:cNvGrpSpPr>
          <a:grpSpLocks/>
        </xdr:cNvGrpSpPr>
      </xdr:nvGrpSpPr>
      <xdr:grpSpPr bwMode="auto">
        <a:xfrm>
          <a:off x="3090022" y="40091285"/>
          <a:ext cx="1632978" cy="1329760"/>
          <a:chOff x="3056901" y="34275074"/>
          <a:chExt cx="1590934" cy="1351887"/>
        </a:xfrm>
      </xdr:grpSpPr>
      <xdr:sp macro="" textlink="">
        <xdr:nvSpPr>
          <xdr:cNvPr id="12"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２２．０百万円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3"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原子力白書等の策定に係る原子力の利用の最新動向調査</a:t>
            </a:r>
          </a:p>
        </xdr:txBody>
      </xdr:sp>
      <xdr:sp macro="" textlink="">
        <xdr:nvSpPr>
          <xdr:cNvPr id="15"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31</xdr:col>
      <xdr:colOff>0</xdr:colOff>
      <xdr:row>128</xdr:row>
      <xdr:rowOff>11206</xdr:rowOff>
    </xdr:from>
    <xdr:to>
      <xdr:col>31</xdr:col>
      <xdr:colOff>0</xdr:colOff>
      <xdr:row>128</xdr:row>
      <xdr:rowOff>345173</xdr:rowOff>
    </xdr:to>
    <xdr:cxnSp macro="">
      <xdr:nvCxnSpPr>
        <xdr:cNvPr id="16" name="AutoShape 144"/>
        <xdr:cNvCxnSpPr>
          <a:cxnSpLocks noChangeShapeType="1"/>
        </xdr:cNvCxnSpPr>
      </xdr:nvCxnSpPr>
      <xdr:spPr bwMode="auto">
        <a:xfrm>
          <a:off x="6252882" y="90509912"/>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26</xdr:col>
      <xdr:colOff>89647</xdr:colOff>
      <xdr:row>128</xdr:row>
      <xdr:rowOff>313765</xdr:rowOff>
    </xdr:from>
    <xdr:ext cx="1877437" cy="459100"/>
    <xdr:sp macro="" textlink="">
      <xdr:nvSpPr>
        <xdr:cNvPr id="19" name="テキスト ボックス 18"/>
        <xdr:cNvSpPr txBox="1"/>
      </xdr:nvSpPr>
      <xdr:spPr>
        <a:xfrm>
          <a:off x="5334000" y="9081247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26</xdr:col>
      <xdr:colOff>179293</xdr:colOff>
      <xdr:row>130</xdr:row>
      <xdr:rowOff>67235</xdr:rowOff>
    </xdr:from>
    <xdr:to>
      <xdr:col>35</xdr:col>
      <xdr:colOff>10365</xdr:colOff>
      <xdr:row>133</xdr:row>
      <xdr:rowOff>339720</xdr:rowOff>
    </xdr:to>
    <xdr:grpSp>
      <xdr:nvGrpSpPr>
        <xdr:cNvPr id="21" name="グループ化 3"/>
        <xdr:cNvGrpSpPr>
          <a:grpSpLocks/>
        </xdr:cNvGrpSpPr>
      </xdr:nvGrpSpPr>
      <xdr:grpSpPr bwMode="auto">
        <a:xfrm>
          <a:off x="5379943" y="40091285"/>
          <a:ext cx="1631297" cy="1329760"/>
          <a:chOff x="3056901" y="34275074"/>
          <a:chExt cx="1590934" cy="1351887"/>
        </a:xfrm>
      </xdr:grpSpPr>
      <xdr:sp macro="" textlink="">
        <xdr:nvSpPr>
          <xdr:cNvPr id="22"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９．７百万円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23"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「原子力利用に関する基本的考え方」の改定に向けた総合調査</a:t>
            </a:r>
          </a:p>
        </xdr:txBody>
      </xdr:sp>
      <xdr:sp macro="" textlink="">
        <xdr:nvSpPr>
          <xdr:cNvPr id="24"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43</xdr:col>
      <xdr:colOff>168088</xdr:colOff>
      <xdr:row>128</xdr:row>
      <xdr:rowOff>11207</xdr:rowOff>
    </xdr:from>
    <xdr:to>
      <xdr:col>43</xdr:col>
      <xdr:colOff>168088</xdr:colOff>
      <xdr:row>128</xdr:row>
      <xdr:rowOff>345174</xdr:rowOff>
    </xdr:to>
    <xdr:cxnSp macro="">
      <xdr:nvCxnSpPr>
        <xdr:cNvPr id="25" name="AutoShape 144"/>
        <xdr:cNvCxnSpPr>
          <a:cxnSpLocks noChangeShapeType="1"/>
        </xdr:cNvCxnSpPr>
      </xdr:nvCxnSpPr>
      <xdr:spPr bwMode="auto">
        <a:xfrm>
          <a:off x="8841441" y="90509913"/>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39</xdr:col>
      <xdr:colOff>56029</xdr:colOff>
      <xdr:row>128</xdr:row>
      <xdr:rowOff>280148</xdr:rowOff>
    </xdr:from>
    <xdr:ext cx="1877437" cy="459100"/>
    <xdr:sp macro="" textlink="">
      <xdr:nvSpPr>
        <xdr:cNvPr id="26" name="テキスト ボックス 25"/>
        <xdr:cNvSpPr txBox="1"/>
      </xdr:nvSpPr>
      <xdr:spPr>
        <a:xfrm>
          <a:off x="7922558" y="90778854"/>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39</xdr:col>
      <xdr:colOff>190500</xdr:colOff>
      <xdr:row>130</xdr:row>
      <xdr:rowOff>67235</xdr:rowOff>
    </xdr:from>
    <xdr:to>
      <xdr:col>48</xdr:col>
      <xdr:colOff>21572</xdr:colOff>
      <xdr:row>133</xdr:row>
      <xdr:rowOff>339720</xdr:rowOff>
    </xdr:to>
    <xdr:grpSp>
      <xdr:nvGrpSpPr>
        <xdr:cNvPr id="27" name="グループ化 3"/>
        <xdr:cNvGrpSpPr>
          <a:grpSpLocks/>
        </xdr:cNvGrpSpPr>
      </xdr:nvGrpSpPr>
      <xdr:grpSpPr bwMode="auto">
        <a:xfrm>
          <a:off x="7991475" y="40091285"/>
          <a:ext cx="1631297" cy="1329760"/>
          <a:chOff x="3056901" y="34275074"/>
          <a:chExt cx="1590934" cy="1351887"/>
        </a:xfrm>
      </xdr:grpSpPr>
      <xdr:sp macro="" textlink="">
        <xdr:nvSpPr>
          <xdr:cNvPr id="28"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８．３百万円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2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振興計画策定地域実情調査</a:t>
            </a:r>
            <a:endParaRPr lang="en-US" altLang="ja-JP" sz="800" b="0" i="0" u="none" strike="noStrike" baseline="0">
              <a:solidFill>
                <a:schemeClr val="tx1"/>
              </a:solidFill>
              <a:latin typeface="ＭＳ Ｐゴシック"/>
              <a:ea typeface="ＭＳ Ｐゴシック"/>
            </a:endParaRPr>
          </a:p>
          <a:p>
            <a:pPr algn="l" rtl="0">
              <a:lnSpc>
                <a:spcPts val="900"/>
              </a:lnSpc>
              <a:defRPr sz="1000"/>
            </a:pPr>
            <a:endParaRPr lang="ja-JP" altLang="en-US" sz="800" b="0" i="0" u="none" strike="noStrike" baseline="0">
              <a:solidFill>
                <a:schemeClr val="tx1"/>
              </a:solidFill>
              <a:latin typeface="ＭＳ Ｐゴシック"/>
              <a:ea typeface="ＭＳ Ｐゴシック"/>
            </a:endParaRPr>
          </a:p>
        </xdr:txBody>
      </xdr:sp>
      <xdr:sp macro="" textlink="">
        <xdr:nvSpPr>
          <xdr:cNvPr id="30"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0</xdr:colOff>
      <xdr:row>128</xdr:row>
      <xdr:rowOff>11205</xdr:rowOff>
    </xdr:from>
    <xdr:to>
      <xdr:col>10</xdr:col>
      <xdr:colOff>9458</xdr:colOff>
      <xdr:row>135</xdr:row>
      <xdr:rowOff>336177</xdr:rowOff>
    </xdr:to>
    <xdr:cxnSp macro="">
      <xdr:nvCxnSpPr>
        <xdr:cNvPr id="32" name="直線コネクタ 31"/>
        <xdr:cNvCxnSpPr/>
      </xdr:nvCxnSpPr>
      <xdr:spPr>
        <a:xfrm flipH="1">
          <a:off x="2017059" y="90509911"/>
          <a:ext cx="9458" cy="27566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136</xdr:row>
      <xdr:rowOff>11205</xdr:rowOff>
    </xdr:from>
    <xdr:to>
      <xdr:col>20</xdr:col>
      <xdr:colOff>0</xdr:colOff>
      <xdr:row>136</xdr:row>
      <xdr:rowOff>345172</xdr:rowOff>
    </xdr:to>
    <xdr:cxnSp macro="">
      <xdr:nvCxnSpPr>
        <xdr:cNvPr id="34" name="AutoShape 144"/>
        <xdr:cNvCxnSpPr>
          <a:cxnSpLocks noChangeShapeType="1"/>
        </xdr:cNvCxnSpPr>
      </xdr:nvCxnSpPr>
      <xdr:spPr bwMode="auto">
        <a:xfrm>
          <a:off x="4034118" y="93288970"/>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17</xdr:col>
      <xdr:colOff>131842</xdr:colOff>
      <xdr:row>136</xdr:row>
      <xdr:rowOff>347381</xdr:rowOff>
    </xdr:from>
    <xdr:ext cx="1031051" cy="275717"/>
    <xdr:sp macro="" textlink="">
      <xdr:nvSpPr>
        <xdr:cNvPr id="35" name="テキスト ボックス 34"/>
        <xdr:cNvSpPr txBox="1"/>
      </xdr:nvSpPr>
      <xdr:spPr>
        <a:xfrm>
          <a:off x="3560842" y="9362514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職員旅費等</a:t>
          </a:r>
          <a:r>
            <a:rPr kumimoji="1" lang="en-US" altLang="ja-JP" sz="1100"/>
            <a:t>】</a:t>
          </a:r>
        </a:p>
      </xdr:txBody>
    </xdr:sp>
    <xdr:clientData/>
  </xdr:oneCellAnchor>
  <xdr:twoCellAnchor>
    <xdr:from>
      <xdr:col>15</xdr:col>
      <xdr:colOff>168089</xdr:colOff>
      <xdr:row>137</xdr:row>
      <xdr:rowOff>313764</xdr:rowOff>
    </xdr:from>
    <xdr:to>
      <xdr:col>23</xdr:col>
      <xdr:colOff>200867</xdr:colOff>
      <xdr:row>140</xdr:row>
      <xdr:rowOff>586249</xdr:rowOff>
    </xdr:to>
    <xdr:grpSp>
      <xdr:nvGrpSpPr>
        <xdr:cNvPr id="37" name="グループ化 3"/>
        <xdr:cNvGrpSpPr>
          <a:grpSpLocks/>
        </xdr:cNvGrpSpPr>
      </xdr:nvGrpSpPr>
      <xdr:grpSpPr bwMode="auto">
        <a:xfrm>
          <a:off x="3168464" y="42804789"/>
          <a:ext cx="1632978" cy="1329760"/>
          <a:chOff x="3056901" y="34275074"/>
          <a:chExt cx="1590934" cy="1351887"/>
        </a:xfrm>
      </xdr:grpSpPr>
      <xdr:sp macro="" textlink="">
        <xdr:nvSpPr>
          <xdr:cNvPr id="38"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．職員等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１．８百万円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3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国内外の出張に伴う旅費等</a:t>
            </a:r>
          </a:p>
        </xdr:txBody>
      </xdr:sp>
      <xdr:sp macro="" textlink="">
        <xdr:nvSpPr>
          <xdr:cNvPr id="40"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31</xdr:col>
      <xdr:colOff>1</xdr:colOff>
      <xdr:row>135</xdr:row>
      <xdr:rowOff>336178</xdr:rowOff>
    </xdr:from>
    <xdr:to>
      <xdr:col>31</xdr:col>
      <xdr:colOff>1</xdr:colOff>
      <xdr:row>136</xdr:row>
      <xdr:rowOff>322762</xdr:rowOff>
    </xdr:to>
    <xdr:cxnSp macro="">
      <xdr:nvCxnSpPr>
        <xdr:cNvPr id="41" name="AutoShape 144"/>
        <xdr:cNvCxnSpPr>
          <a:cxnSpLocks noChangeShapeType="1"/>
        </xdr:cNvCxnSpPr>
      </xdr:nvCxnSpPr>
      <xdr:spPr bwMode="auto">
        <a:xfrm>
          <a:off x="6252883" y="93266560"/>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29</xdr:col>
      <xdr:colOff>51419</xdr:colOff>
      <xdr:row>136</xdr:row>
      <xdr:rowOff>336176</xdr:rowOff>
    </xdr:from>
    <xdr:ext cx="748923" cy="275717"/>
    <xdr:sp macro="" textlink="">
      <xdr:nvSpPr>
        <xdr:cNvPr id="47" name="テキスト ボックス 46"/>
        <xdr:cNvSpPr txBox="1"/>
      </xdr:nvSpPr>
      <xdr:spPr>
        <a:xfrm>
          <a:off x="5900890" y="9361394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諸謝金</a:t>
          </a:r>
          <a:r>
            <a:rPr kumimoji="1" lang="en-US" altLang="ja-JP" sz="1100"/>
            <a:t>】</a:t>
          </a:r>
        </a:p>
      </xdr:txBody>
    </xdr:sp>
    <xdr:clientData/>
  </xdr:oneCellAnchor>
  <xdr:twoCellAnchor>
    <xdr:from>
      <xdr:col>27</xdr:col>
      <xdr:colOff>22411</xdr:colOff>
      <xdr:row>137</xdr:row>
      <xdr:rowOff>313765</xdr:rowOff>
    </xdr:from>
    <xdr:to>
      <xdr:col>35</xdr:col>
      <xdr:colOff>55189</xdr:colOff>
      <xdr:row>140</xdr:row>
      <xdr:rowOff>586250</xdr:rowOff>
    </xdr:to>
    <xdr:grpSp>
      <xdr:nvGrpSpPr>
        <xdr:cNvPr id="48" name="グループ化 3"/>
        <xdr:cNvGrpSpPr>
          <a:grpSpLocks/>
        </xdr:cNvGrpSpPr>
      </xdr:nvGrpSpPr>
      <xdr:grpSpPr bwMode="auto">
        <a:xfrm>
          <a:off x="5423086" y="42804790"/>
          <a:ext cx="1632978" cy="1329760"/>
          <a:chOff x="3056901" y="34275074"/>
          <a:chExt cx="1590934" cy="1351887"/>
        </a:xfrm>
      </xdr:grpSpPr>
      <xdr:sp macro="" textlink="">
        <xdr:nvSpPr>
          <xdr:cNvPr id="49"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．民間企業等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０．２百万円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50"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原子力政策に関する検討会等への出席に伴う謝金等</a:t>
            </a:r>
          </a:p>
        </xdr:txBody>
      </xdr:sp>
      <xdr:sp macro="" textlink="">
        <xdr:nvSpPr>
          <xdr:cNvPr id="51"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44823</xdr:colOff>
      <xdr:row>136</xdr:row>
      <xdr:rowOff>0</xdr:rowOff>
    </xdr:from>
    <xdr:to>
      <xdr:col>43</xdr:col>
      <xdr:colOff>190500</xdr:colOff>
      <xdr:row>136</xdr:row>
      <xdr:rowOff>22411</xdr:rowOff>
    </xdr:to>
    <xdr:cxnSp macro="">
      <xdr:nvCxnSpPr>
        <xdr:cNvPr id="52" name="AutoShape 119"/>
        <xdr:cNvCxnSpPr>
          <a:cxnSpLocks noChangeShapeType="1"/>
        </xdr:cNvCxnSpPr>
      </xdr:nvCxnSpPr>
      <xdr:spPr bwMode="auto">
        <a:xfrm>
          <a:off x="2061882" y="93277765"/>
          <a:ext cx="6801971" cy="2241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0</xdr:colOff>
      <xdr:row>136</xdr:row>
      <xdr:rowOff>11206</xdr:rowOff>
    </xdr:from>
    <xdr:to>
      <xdr:col>44</xdr:col>
      <xdr:colOff>0</xdr:colOff>
      <xdr:row>136</xdr:row>
      <xdr:rowOff>345173</xdr:rowOff>
    </xdr:to>
    <xdr:cxnSp macro="">
      <xdr:nvCxnSpPr>
        <xdr:cNvPr id="55" name="AutoShape 144"/>
        <xdr:cNvCxnSpPr>
          <a:cxnSpLocks noChangeShapeType="1"/>
        </xdr:cNvCxnSpPr>
      </xdr:nvCxnSpPr>
      <xdr:spPr bwMode="auto">
        <a:xfrm>
          <a:off x="8875059" y="93288971"/>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41</xdr:col>
      <xdr:colOff>178759</xdr:colOff>
      <xdr:row>137</xdr:row>
      <xdr:rowOff>11205</xdr:rowOff>
    </xdr:from>
    <xdr:ext cx="884473" cy="275717"/>
    <xdr:sp macro="" textlink="">
      <xdr:nvSpPr>
        <xdr:cNvPr id="59" name="テキスト ボックス 58"/>
        <xdr:cNvSpPr txBox="1"/>
      </xdr:nvSpPr>
      <xdr:spPr>
        <a:xfrm>
          <a:off x="8448700" y="93636352"/>
          <a:ext cx="8844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雑役務費</a:t>
          </a:r>
          <a:r>
            <a:rPr kumimoji="1" lang="en-US" altLang="ja-JP" sz="1100"/>
            <a:t>】</a:t>
          </a:r>
        </a:p>
      </xdr:txBody>
    </xdr:sp>
    <xdr:clientData/>
  </xdr:oneCellAnchor>
  <xdr:twoCellAnchor>
    <xdr:from>
      <xdr:col>40</xdr:col>
      <xdr:colOff>22412</xdr:colOff>
      <xdr:row>137</xdr:row>
      <xdr:rowOff>313765</xdr:rowOff>
    </xdr:from>
    <xdr:to>
      <xdr:col>48</xdr:col>
      <xdr:colOff>55190</xdr:colOff>
      <xdr:row>140</xdr:row>
      <xdr:rowOff>586250</xdr:rowOff>
    </xdr:to>
    <xdr:grpSp>
      <xdr:nvGrpSpPr>
        <xdr:cNvPr id="61" name="グループ化 3"/>
        <xdr:cNvGrpSpPr>
          <a:grpSpLocks/>
        </xdr:cNvGrpSpPr>
      </xdr:nvGrpSpPr>
      <xdr:grpSpPr bwMode="auto">
        <a:xfrm>
          <a:off x="8023412" y="42804790"/>
          <a:ext cx="1632978" cy="1329760"/>
          <a:chOff x="3056901" y="34275074"/>
          <a:chExt cx="1590934" cy="1351887"/>
        </a:xfrm>
      </xdr:grpSpPr>
      <xdr:sp macro="" textlink="">
        <xdr:nvSpPr>
          <xdr:cNvPr id="62"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．民間企業等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４．０百万円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63"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原子力政策に関する検討会の実施に伴う会場費等</a:t>
            </a:r>
          </a:p>
        </xdr:txBody>
      </xdr:sp>
      <xdr:sp macro="" textlink="">
        <xdr:nvSpPr>
          <xdr:cNvPr id="64"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73">
        <v>2022</v>
      </c>
      <c r="AE2" s="573"/>
      <c r="AF2" s="573"/>
      <c r="AG2" s="573"/>
      <c r="AH2" s="573"/>
      <c r="AI2" s="50" t="s">
        <v>239</v>
      </c>
      <c r="AJ2" s="573" t="s">
        <v>613</v>
      </c>
      <c r="AK2" s="573"/>
      <c r="AL2" s="573"/>
      <c r="AM2" s="573"/>
      <c r="AN2" s="50" t="s">
        <v>239</v>
      </c>
      <c r="AO2" s="573" t="s">
        <v>554</v>
      </c>
      <c r="AP2" s="573"/>
      <c r="AQ2" s="573"/>
      <c r="AR2" s="51" t="s">
        <v>239</v>
      </c>
      <c r="AS2" s="574">
        <v>11</v>
      </c>
      <c r="AT2" s="574"/>
      <c r="AU2" s="574"/>
      <c r="AV2" s="50" t="str">
        <f>IF(AW2="","","-")</f>
        <v/>
      </c>
      <c r="AW2" s="575"/>
      <c r="AX2" s="575"/>
    </row>
    <row r="3" spans="1:50" ht="21" customHeight="1" thickBot="1" x14ac:dyDescent="0.2">
      <c r="A3" s="576" t="s">
        <v>547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15" t="s">
        <v>52</v>
      </c>
      <c r="AJ3" s="578" t="s">
        <v>557</v>
      </c>
      <c r="AK3" s="578"/>
      <c r="AL3" s="578"/>
      <c r="AM3" s="578"/>
      <c r="AN3" s="578"/>
      <c r="AO3" s="578"/>
      <c r="AP3" s="578"/>
      <c r="AQ3" s="578"/>
      <c r="AR3" s="578"/>
      <c r="AS3" s="578"/>
      <c r="AT3" s="578"/>
      <c r="AU3" s="578"/>
      <c r="AV3" s="578"/>
      <c r="AW3" s="578"/>
      <c r="AX3" s="16" t="s">
        <v>53</v>
      </c>
    </row>
    <row r="4" spans="1:50" ht="24.75" customHeight="1" x14ac:dyDescent="0.15">
      <c r="A4" s="548" t="s">
        <v>19</v>
      </c>
      <c r="B4" s="549"/>
      <c r="C4" s="549"/>
      <c r="D4" s="549"/>
      <c r="E4" s="549"/>
      <c r="F4" s="549"/>
      <c r="G4" s="550" t="s">
        <v>558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559</v>
      </c>
      <c r="AF4" s="556"/>
      <c r="AG4" s="556"/>
      <c r="AH4" s="556"/>
      <c r="AI4" s="556"/>
      <c r="AJ4" s="556"/>
      <c r="AK4" s="556"/>
      <c r="AL4" s="556"/>
      <c r="AM4" s="556"/>
      <c r="AN4" s="556"/>
      <c r="AO4" s="556"/>
      <c r="AP4" s="557"/>
      <c r="AQ4" s="558" t="s">
        <v>2</v>
      </c>
      <c r="AR4" s="553"/>
      <c r="AS4" s="553"/>
      <c r="AT4" s="553"/>
      <c r="AU4" s="553"/>
      <c r="AV4" s="553"/>
      <c r="AW4" s="553"/>
      <c r="AX4" s="559"/>
    </row>
    <row r="5" spans="1:50" ht="23.45" customHeight="1" x14ac:dyDescent="0.15">
      <c r="A5" s="560" t="s">
        <v>55</v>
      </c>
      <c r="B5" s="561"/>
      <c r="C5" s="561"/>
      <c r="D5" s="561"/>
      <c r="E5" s="561"/>
      <c r="F5" s="562"/>
      <c r="G5" s="563" t="s">
        <v>556</v>
      </c>
      <c r="H5" s="564"/>
      <c r="I5" s="564"/>
      <c r="J5" s="564"/>
      <c r="K5" s="564"/>
      <c r="L5" s="564"/>
      <c r="M5" s="565" t="s">
        <v>54</v>
      </c>
      <c r="N5" s="566"/>
      <c r="O5" s="566"/>
      <c r="P5" s="566"/>
      <c r="Q5" s="566"/>
      <c r="R5" s="567"/>
      <c r="S5" s="568" t="s">
        <v>58</v>
      </c>
      <c r="T5" s="564"/>
      <c r="U5" s="564"/>
      <c r="V5" s="564"/>
      <c r="W5" s="564"/>
      <c r="X5" s="569"/>
      <c r="Y5" s="570" t="s">
        <v>3</v>
      </c>
      <c r="Z5" s="571"/>
      <c r="AA5" s="571"/>
      <c r="AB5" s="571"/>
      <c r="AC5" s="571"/>
      <c r="AD5" s="572"/>
      <c r="AE5" s="593" t="s">
        <v>560</v>
      </c>
      <c r="AF5" s="593"/>
      <c r="AG5" s="593"/>
      <c r="AH5" s="593"/>
      <c r="AI5" s="593"/>
      <c r="AJ5" s="593"/>
      <c r="AK5" s="593"/>
      <c r="AL5" s="593"/>
      <c r="AM5" s="593"/>
      <c r="AN5" s="593"/>
      <c r="AO5" s="593"/>
      <c r="AP5" s="594"/>
      <c r="AQ5" s="595" t="s">
        <v>561</v>
      </c>
      <c r="AR5" s="596"/>
      <c r="AS5" s="596"/>
      <c r="AT5" s="596"/>
      <c r="AU5" s="596"/>
      <c r="AV5" s="596"/>
      <c r="AW5" s="596"/>
      <c r="AX5" s="597"/>
    </row>
    <row r="6" spans="1:50" ht="19.899999999999999" customHeight="1" x14ac:dyDescent="0.15">
      <c r="A6" s="598" t="s">
        <v>4</v>
      </c>
      <c r="B6" s="599"/>
      <c r="C6" s="599"/>
      <c r="D6" s="599"/>
      <c r="E6" s="599"/>
      <c r="F6" s="599"/>
      <c r="G6" s="600" t="str">
        <f>入力規則等!F39</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row>
    <row r="7" spans="1:50" ht="56.45" customHeight="1" x14ac:dyDescent="0.15">
      <c r="A7" s="579" t="s">
        <v>16</v>
      </c>
      <c r="B7" s="580"/>
      <c r="C7" s="580"/>
      <c r="D7" s="580"/>
      <c r="E7" s="580"/>
      <c r="F7" s="581"/>
      <c r="G7" s="603" t="s">
        <v>563</v>
      </c>
      <c r="H7" s="604"/>
      <c r="I7" s="604"/>
      <c r="J7" s="604"/>
      <c r="K7" s="604"/>
      <c r="L7" s="604"/>
      <c r="M7" s="604"/>
      <c r="N7" s="604"/>
      <c r="O7" s="604"/>
      <c r="P7" s="604"/>
      <c r="Q7" s="604"/>
      <c r="R7" s="604"/>
      <c r="S7" s="604"/>
      <c r="T7" s="604"/>
      <c r="U7" s="604"/>
      <c r="V7" s="604"/>
      <c r="W7" s="604"/>
      <c r="X7" s="605"/>
      <c r="Y7" s="606" t="s">
        <v>224</v>
      </c>
      <c r="Z7" s="372"/>
      <c r="AA7" s="372"/>
      <c r="AB7" s="372"/>
      <c r="AC7" s="372"/>
      <c r="AD7" s="607"/>
      <c r="AE7" s="535" t="s">
        <v>564</v>
      </c>
      <c r="AF7" s="536"/>
      <c r="AG7" s="536"/>
      <c r="AH7" s="536"/>
      <c r="AI7" s="536"/>
      <c r="AJ7" s="536"/>
      <c r="AK7" s="536"/>
      <c r="AL7" s="536"/>
      <c r="AM7" s="536"/>
      <c r="AN7" s="536"/>
      <c r="AO7" s="536"/>
      <c r="AP7" s="536"/>
      <c r="AQ7" s="536"/>
      <c r="AR7" s="536"/>
      <c r="AS7" s="536"/>
      <c r="AT7" s="536"/>
      <c r="AU7" s="536"/>
      <c r="AV7" s="536"/>
      <c r="AW7" s="536"/>
      <c r="AX7" s="537"/>
    </row>
    <row r="8" spans="1:50" ht="19.899999999999999" customHeight="1" x14ac:dyDescent="0.15">
      <c r="A8" s="579" t="s">
        <v>169</v>
      </c>
      <c r="B8" s="580"/>
      <c r="C8" s="580"/>
      <c r="D8" s="580"/>
      <c r="E8" s="580"/>
      <c r="F8" s="581"/>
      <c r="G8" s="582" t="str">
        <f>入力規則等!A27</f>
        <v>科学技術・イノベーション</v>
      </c>
      <c r="H8" s="583"/>
      <c r="I8" s="583"/>
      <c r="J8" s="583"/>
      <c r="K8" s="583"/>
      <c r="L8" s="583"/>
      <c r="M8" s="583"/>
      <c r="N8" s="583"/>
      <c r="O8" s="583"/>
      <c r="P8" s="583"/>
      <c r="Q8" s="583"/>
      <c r="R8" s="583"/>
      <c r="S8" s="583"/>
      <c r="T8" s="583"/>
      <c r="U8" s="583"/>
      <c r="V8" s="583"/>
      <c r="W8" s="583"/>
      <c r="X8" s="584"/>
      <c r="Y8" s="585" t="s">
        <v>170</v>
      </c>
      <c r="Z8" s="586"/>
      <c r="AA8" s="586"/>
      <c r="AB8" s="586"/>
      <c r="AC8" s="586"/>
      <c r="AD8" s="587"/>
      <c r="AE8" s="588"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9"/>
    </row>
    <row r="9" spans="1:50" ht="51.6" customHeight="1" x14ac:dyDescent="0.15">
      <c r="A9" s="508" t="s">
        <v>17</v>
      </c>
      <c r="B9" s="509"/>
      <c r="C9" s="509"/>
      <c r="D9" s="509"/>
      <c r="E9" s="509"/>
      <c r="F9" s="509"/>
      <c r="G9" s="590" t="s">
        <v>589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42.6" customHeight="1" x14ac:dyDescent="0.15">
      <c r="A10" s="499" t="s">
        <v>20</v>
      </c>
      <c r="B10" s="500"/>
      <c r="C10" s="500"/>
      <c r="D10" s="500"/>
      <c r="E10" s="500"/>
      <c r="F10" s="500"/>
      <c r="G10" s="453" t="s">
        <v>590</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16.899999999999999" customHeight="1" x14ac:dyDescent="0.15">
      <c r="A11" s="499" t="s">
        <v>5</v>
      </c>
      <c r="B11" s="500"/>
      <c r="C11" s="500"/>
      <c r="D11" s="500"/>
      <c r="E11" s="500"/>
      <c r="F11" s="501"/>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505" t="s">
        <v>18</v>
      </c>
      <c r="B12" s="506"/>
      <c r="C12" s="506"/>
      <c r="D12" s="506"/>
      <c r="E12" s="506"/>
      <c r="F12" s="507"/>
      <c r="G12" s="511"/>
      <c r="H12" s="512"/>
      <c r="I12" s="512"/>
      <c r="J12" s="512"/>
      <c r="K12" s="512"/>
      <c r="L12" s="512"/>
      <c r="M12" s="512"/>
      <c r="N12" s="512"/>
      <c r="O12" s="512"/>
      <c r="P12" s="339" t="s">
        <v>371</v>
      </c>
      <c r="Q12" s="340"/>
      <c r="R12" s="340"/>
      <c r="S12" s="340"/>
      <c r="T12" s="340"/>
      <c r="U12" s="340"/>
      <c r="V12" s="341"/>
      <c r="W12" s="339" t="s">
        <v>523</v>
      </c>
      <c r="X12" s="340"/>
      <c r="Y12" s="340"/>
      <c r="Z12" s="340"/>
      <c r="AA12" s="340"/>
      <c r="AB12" s="340"/>
      <c r="AC12" s="341"/>
      <c r="AD12" s="339" t="s">
        <v>525</v>
      </c>
      <c r="AE12" s="340"/>
      <c r="AF12" s="340"/>
      <c r="AG12" s="340"/>
      <c r="AH12" s="340"/>
      <c r="AI12" s="340"/>
      <c r="AJ12" s="341"/>
      <c r="AK12" s="339" t="s">
        <v>538</v>
      </c>
      <c r="AL12" s="340"/>
      <c r="AM12" s="340"/>
      <c r="AN12" s="340"/>
      <c r="AO12" s="340"/>
      <c r="AP12" s="340"/>
      <c r="AQ12" s="341"/>
      <c r="AR12" s="339" t="s">
        <v>539</v>
      </c>
      <c r="AS12" s="340"/>
      <c r="AT12" s="340"/>
      <c r="AU12" s="340"/>
      <c r="AV12" s="340"/>
      <c r="AW12" s="340"/>
      <c r="AX12" s="541"/>
    </row>
    <row r="13" spans="1:50" ht="19.899999999999999" customHeight="1" x14ac:dyDescent="0.15">
      <c r="A13" s="154"/>
      <c r="B13" s="155"/>
      <c r="C13" s="155"/>
      <c r="D13" s="155"/>
      <c r="E13" s="155"/>
      <c r="F13" s="156"/>
      <c r="G13" s="525" t="s">
        <v>6</v>
      </c>
      <c r="H13" s="526"/>
      <c r="I13" s="542" t="s">
        <v>7</v>
      </c>
      <c r="J13" s="543"/>
      <c r="K13" s="543"/>
      <c r="L13" s="543"/>
      <c r="M13" s="543"/>
      <c r="N13" s="543"/>
      <c r="O13" s="544"/>
      <c r="P13" s="428" t="s">
        <v>565</v>
      </c>
      <c r="Q13" s="429"/>
      <c r="R13" s="429"/>
      <c r="S13" s="429"/>
      <c r="T13" s="429"/>
      <c r="U13" s="429"/>
      <c r="V13" s="430"/>
      <c r="W13" s="428" t="s">
        <v>565</v>
      </c>
      <c r="X13" s="429"/>
      <c r="Y13" s="429"/>
      <c r="Z13" s="429"/>
      <c r="AA13" s="429"/>
      <c r="AB13" s="429"/>
      <c r="AC13" s="430"/>
      <c r="AD13" s="428" t="s">
        <v>565</v>
      </c>
      <c r="AE13" s="429"/>
      <c r="AF13" s="429"/>
      <c r="AG13" s="429"/>
      <c r="AH13" s="429"/>
      <c r="AI13" s="429"/>
      <c r="AJ13" s="430"/>
      <c r="AK13" s="428" t="s">
        <v>565</v>
      </c>
      <c r="AL13" s="429"/>
      <c r="AM13" s="429"/>
      <c r="AN13" s="429"/>
      <c r="AO13" s="429"/>
      <c r="AP13" s="429"/>
      <c r="AQ13" s="430"/>
      <c r="AR13" s="482">
        <v>46</v>
      </c>
      <c r="AS13" s="483"/>
      <c r="AT13" s="483"/>
      <c r="AU13" s="483"/>
      <c r="AV13" s="483"/>
      <c r="AW13" s="483"/>
      <c r="AX13" s="545"/>
    </row>
    <row r="14" spans="1:50" ht="19.899999999999999" customHeight="1" x14ac:dyDescent="0.15">
      <c r="A14" s="154"/>
      <c r="B14" s="155"/>
      <c r="C14" s="155"/>
      <c r="D14" s="155"/>
      <c r="E14" s="155"/>
      <c r="F14" s="156"/>
      <c r="G14" s="527"/>
      <c r="H14" s="528"/>
      <c r="I14" s="520" t="s">
        <v>8</v>
      </c>
      <c r="J14" s="521"/>
      <c r="K14" s="521"/>
      <c r="L14" s="521"/>
      <c r="M14" s="521"/>
      <c r="N14" s="521"/>
      <c r="O14" s="522"/>
      <c r="P14" s="428" t="s">
        <v>565</v>
      </c>
      <c r="Q14" s="429"/>
      <c r="R14" s="429"/>
      <c r="S14" s="429"/>
      <c r="T14" s="429"/>
      <c r="U14" s="429"/>
      <c r="V14" s="430"/>
      <c r="W14" s="428" t="s">
        <v>565</v>
      </c>
      <c r="X14" s="429"/>
      <c r="Y14" s="429"/>
      <c r="Z14" s="429"/>
      <c r="AA14" s="429"/>
      <c r="AB14" s="429"/>
      <c r="AC14" s="430"/>
      <c r="AD14" s="428" t="s">
        <v>565</v>
      </c>
      <c r="AE14" s="429"/>
      <c r="AF14" s="429"/>
      <c r="AG14" s="429"/>
      <c r="AH14" s="429"/>
      <c r="AI14" s="429"/>
      <c r="AJ14" s="430"/>
      <c r="AK14" s="428" t="s">
        <v>565</v>
      </c>
      <c r="AL14" s="429"/>
      <c r="AM14" s="429"/>
      <c r="AN14" s="429"/>
      <c r="AO14" s="429"/>
      <c r="AP14" s="429"/>
      <c r="AQ14" s="430"/>
      <c r="AR14" s="531"/>
      <c r="AS14" s="531"/>
      <c r="AT14" s="531"/>
      <c r="AU14" s="531"/>
      <c r="AV14" s="531"/>
      <c r="AW14" s="531"/>
      <c r="AX14" s="532"/>
    </row>
    <row r="15" spans="1:50" ht="19.899999999999999" customHeight="1" x14ac:dyDescent="0.15">
      <c r="A15" s="154"/>
      <c r="B15" s="155"/>
      <c r="C15" s="155"/>
      <c r="D15" s="155"/>
      <c r="E15" s="155"/>
      <c r="F15" s="156"/>
      <c r="G15" s="527"/>
      <c r="H15" s="528"/>
      <c r="I15" s="520" t="s">
        <v>40</v>
      </c>
      <c r="J15" s="533"/>
      <c r="K15" s="533"/>
      <c r="L15" s="533"/>
      <c r="M15" s="533"/>
      <c r="N15" s="533"/>
      <c r="O15" s="534"/>
      <c r="P15" s="428" t="s">
        <v>565</v>
      </c>
      <c r="Q15" s="429"/>
      <c r="R15" s="429"/>
      <c r="S15" s="429"/>
      <c r="T15" s="429"/>
      <c r="U15" s="429"/>
      <c r="V15" s="430"/>
      <c r="W15" s="428" t="s">
        <v>565</v>
      </c>
      <c r="X15" s="429"/>
      <c r="Y15" s="429"/>
      <c r="Z15" s="429"/>
      <c r="AA15" s="429"/>
      <c r="AB15" s="429"/>
      <c r="AC15" s="430"/>
      <c r="AD15" s="428" t="s">
        <v>565</v>
      </c>
      <c r="AE15" s="429"/>
      <c r="AF15" s="429"/>
      <c r="AG15" s="429"/>
      <c r="AH15" s="429"/>
      <c r="AI15" s="429"/>
      <c r="AJ15" s="430"/>
      <c r="AK15" s="428" t="s">
        <v>565</v>
      </c>
      <c r="AL15" s="429"/>
      <c r="AM15" s="429"/>
      <c r="AN15" s="429"/>
      <c r="AO15" s="429"/>
      <c r="AP15" s="429"/>
      <c r="AQ15" s="430"/>
      <c r="AR15" s="428" t="s">
        <v>565</v>
      </c>
      <c r="AS15" s="429"/>
      <c r="AT15" s="429"/>
      <c r="AU15" s="429"/>
      <c r="AV15" s="429"/>
      <c r="AW15" s="429"/>
      <c r="AX15" s="546"/>
    </row>
    <row r="16" spans="1:50" ht="19.899999999999999" customHeight="1" x14ac:dyDescent="0.15">
      <c r="A16" s="154"/>
      <c r="B16" s="155"/>
      <c r="C16" s="155"/>
      <c r="D16" s="155"/>
      <c r="E16" s="155"/>
      <c r="F16" s="156"/>
      <c r="G16" s="527"/>
      <c r="H16" s="528"/>
      <c r="I16" s="520" t="s">
        <v>41</v>
      </c>
      <c r="J16" s="533"/>
      <c r="K16" s="533"/>
      <c r="L16" s="533"/>
      <c r="M16" s="533"/>
      <c r="N16" s="533"/>
      <c r="O16" s="534"/>
      <c r="P16" s="428" t="s">
        <v>565</v>
      </c>
      <c r="Q16" s="429"/>
      <c r="R16" s="429"/>
      <c r="S16" s="429"/>
      <c r="T16" s="429"/>
      <c r="U16" s="429"/>
      <c r="V16" s="430"/>
      <c r="W16" s="428" t="s">
        <v>565</v>
      </c>
      <c r="X16" s="429"/>
      <c r="Y16" s="429"/>
      <c r="Z16" s="429"/>
      <c r="AA16" s="429"/>
      <c r="AB16" s="429"/>
      <c r="AC16" s="430"/>
      <c r="AD16" s="428" t="s">
        <v>565</v>
      </c>
      <c r="AE16" s="429"/>
      <c r="AF16" s="429"/>
      <c r="AG16" s="429"/>
      <c r="AH16" s="429"/>
      <c r="AI16" s="429"/>
      <c r="AJ16" s="430"/>
      <c r="AK16" s="428" t="s">
        <v>565</v>
      </c>
      <c r="AL16" s="429"/>
      <c r="AM16" s="429"/>
      <c r="AN16" s="429"/>
      <c r="AO16" s="429"/>
      <c r="AP16" s="429"/>
      <c r="AQ16" s="430"/>
      <c r="AR16" s="538"/>
      <c r="AS16" s="539"/>
      <c r="AT16" s="539"/>
      <c r="AU16" s="539"/>
      <c r="AV16" s="539"/>
      <c r="AW16" s="539"/>
      <c r="AX16" s="540"/>
    </row>
    <row r="17" spans="1:50" ht="19.899999999999999" customHeight="1" x14ac:dyDescent="0.15">
      <c r="A17" s="154"/>
      <c r="B17" s="155"/>
      <c r="C17" s="155"/>
      <c r="D17" s="155"/>
      <c r="E17" s="155"/>
      <c r="F17" s="156"/>
      <c r="G17" s="527"/>
      <c r="H17" s="528"/>
      <c r="I17" s="520" t="s">
        <v>39</v>
      </c>
      <c r="J17" s="521"/>
      <c r="K17" s="521"/>
      <c r="L17" s="521"/>
      <c r="M17" s="521"/>
      <c r="N17" s="521"/>
      <c r="O17" s="522"/>
      <c r="P17" s="428" t="s">
        <v>565</v>
      </c>
      <c r="Q17" s="429"/>
      <c r="R17" s="429"/>
      <c r="S17" s="429"/>
      <c r="T17" s="429"/>
      <c r="U17" s="429"/>
      <c r="V17" s="430"/>
      <c r="W17" s="428" t="s">
        <v>565</v>
      </c>
      <c r="X17" s="429"/>
      <c r="Y17" s="429"/>
      <c r="Z17" s="429"/>
      <c r="AA17" s="429"/>
      <c r="AB17" s="429"/>
      <c r="AC17" s="430"/>
      <c r="AD17" s="428" t="s">
        <v>565</v>
      </c>
      <c r="AE17" s="429"/>
      <c r="AF17" s="429"/>
      <c r="AG17" s="429"/>
      <c r="AH17" s="429"/>
      <c r="AI17" s="429"/>
      <c r="AJ17" s="430"/>
      <c r="AK17" s="428" t="s">
        <v>565</v>
      </c>
      <c r="AL17" s="429"/>
      <c r="AM17" s="429"/>
      <c r="AN17" s="429"/>
      <c r="AO17" s="429"/>
      <c r="AP17" s="429"/>
      <c r="AQ17" s="430"/>
      <c r="AR17" s="523"/>
      <c r="AS17" s="523"/>
      <c r="AT17" s="523"/>
      <c r="AU17" s="523"/>
      <c r="AV17" s="523"/>
      <c r="AW17" s="523"/>
      <c r="AX17" s="524"/>
    </row>
    <row r="18" spans="1:50" ht="19.899999999999999" customHeight="1" x14ac:dyDescent="0.15">
      <c r="A18" s="154"/>
      <c r="B18" s="155"/>
      <c r="C18" s="155"/>
      <c r="D18" s="155"/>
      <c r="E18" s="155"/>
      <c r="F18" s="156"/>
      <c r="G18" s="529"/>
      <c r="H18" s="530"/>
      <c r="I18" s="513" t="s">
        <v>15</v>
      </c>
      <c r="J18" s="514"/>
      <c r="K18" s="514"/>
      <c r="L18" s="514"/>
      <c r="M18" s="514"/>
      <c r="N18" s="514"/>
      <c r="O18" s="515"/>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0</v>
      </c>
      <c r="AL18" s="517"/>
      <c r="AM18" s="517"/>
      <c r="AN18" s="517"/>
      <c r="AO18" s="517"/>
      <c r="AP18" s="517"/>
      <c r="AQ18" s="518"/>
      <c r="AR18" s="516">
        <f>SUM(AR13:AX17)</f>
        <v>46</v>
      </c>
      <c r="AS18" s="517"/>
      <c r="AT18" s="517"/>
      <c r="AU18" s="517"/>
      <c r="AV18" s="517"/>
      <c r="AW18" s="517"/>
      <c r="AX18" s="519"/>
    </row>
    <row r="19" spans="1:50" ht="19.899999999999999" customHeight="1" x14ac:dyDescent="0.15">
      <c r="A19" s="154"/>
      <c r="B19" s="155"/>
      <c r="C19" s="155"/>
      <c r="D19" s="155"/>
      <c r="E19" s="155"/>
      <c r="F19" s="156"/>
      <c r="G19" s="497" t="s">
        <v>9</v>
      </c>
      <c r="H19" s="498"/>
      <c r="I19" s="498"/>
      <c r="J19" s="498"/>
      <c r="K19" s="498"/>
      <c r="L19" s="498"/>
      <c r="M19" s="498"/>
      <c r="N19" s="498"/>
      <c r="O19" s="498"/>
      <c r="P19" s="428">
        <v>0</v>
      </c>
      <c r="Q19" s="429"/>
      <c r="R19" s="429"/>
      <c r="S19" s="429"/>
      <c r="T19" s="429"/>
      <c r="U19" s="429"/>
      <c r="V19" s="430"/>
      <c r="W19" s="428">
        <v>0</v>
      </c>
      <c r="X19" s="429"/>
      <c r="Y19" s="429"/>
      <c r="Z19" s="429"/>
      <c r="AA19" s="429"/>
      <c r="AB19" s="429"/>
      <c r="AC19" s="430"/>
      <c r="AD19" s="428">
        <v>0</v>
      </c>
      <c r="AE19" s="429"/>
      <c r="AF19" s="429"/>
      <c r="AG19" s="429"/>
      <c r="AH19" s="429"/>
      <c r="AI19" s="429"/>
      <c r="AJ19" s="430"/>
      <c r="AK19" s="494"/>
      <c r="AL19" s="494"/>
      <c r="AM19" s="494"/>
      <c r="AN19" s="494"/>
      <c r="AO19" s="494"/>
      <c r="AP19" s="494"/>
      <c r="AQ19" s="494"/>
      <c r="AR19" s="494"/>
      <c r="AS19" s="494"/>
      <c r="AT19" s="494"/>
      <c r="AU19" s="494"/>
      <c r="AV19" s="494"/>
      <c r="AW19" s="494"/>
      <c r="AX19" s="496"/>
    </row>
    <row r="20" spans="1:50" ht="19.899999999999999" customHeight="1" x14ac:dyDescent="0.15">
      <c r="A20" s="154"/>
      <c r="B20" s="155"/>
      <c r="C20" s="155"/>
      <c r="D20" s="155"/>
      <c r="E20" s="155"/>
      <c r="F20" s="156"/>
      <c r="G20" s="497" t="s">
        <v>10</v>
      </c>
      <c r="H20" s="498"/>
      <c r="I20" s="498"/>
      <c r="J20" s="498"/>
      <c r="K20" s="498"/>
      <c r="L20" s="498"/>
      <c r="M20" s="498"/>
      <c r="N20" s="498"/>
      <c r="O20" s="498"/>
      <c r="P20" s="493" t="str">
        <f>IF(P18=0, "-", SUM(P19)/P18)</f>
        <v>-</v>
      </c>
      <c r="Q20" s="493"/>
      <c r="R20" s="493"/>
      <c r="S20" s="493"/>
      <c r="T20" s="493"/>
      <c r="U20" s="493"/>
      <c r="V20" s="493"/>
      <c r="W20" s="493" t="str">
        <f>IF(W18=0, "-", SUM(W19)/W18)</f>
        <v>-</v>
      </c>
      <c r="X20" s="493"/>
      <c r="Y20" s="493"/>
      <c r="Z20" s="493"/>
      <c r="AA20" s="493"/>
      <c r="AB20" s="493"/>
      <c r="AC20" s="493"/>
      <c r="AD20" s="493" t="str">
        <f>IF(AD18=0, "-", SUM(AD19)/AD18)</f>
        <v>-</v>
      </c>
      <c r="AE20" s="493"/>
      <c r="AF20" s="493"/>
      <c r="AG20" s="493"/>
      <c r="AH20" s="493"/>
      <c r="AI20" s="493"/>
      <c r="AJ20" s="493"/>
      <c r="AK20" s="494"/>
      <c r="AL20" s="494"/>
      <c r="AM20" s="494"/>
      <c r="AN20" s="494"/>
      <c r="AO20" s="494"/>
      <c r="AP20" s="494"/>
      <c r="AQ20" s="495"/>
      <c r="AR20" s="495"/>
      <c r="AS20" s="495"/>
      <c r="AT20" s="495"/>
      <c r="AU20" s="494"/>
      <c r="AV20" s="494"/>
      <c r="AW20" s="494"/>
      <c r="AX20" s="496"/>
    </row>
    <row r="21" spans="1:50" ht="25.5" customHeight="1" x14ac:dyDescent="0.15">
      <c r="A21" s="508"/>
      <c r="B21" s="509"/>
      <c r="C21" s="509"/>
      <c r="D21" s="509"/>
      <c r="E21" s="509"/>
      <c r="F21" s="510"/>
      <c r="G21" s="491" t="s">
        <v>202</v>
      </c>
      <c r="H21" s="492"/>
      <c r="I21" s="492"/>
      <c r="J21" s="492"/>
      <c r="K21" s="492"/>
      <c r="L21" s="492"/>
      <c r="M21" s="492"/>
      <c r="N21" s="492"/>
      <c r="O21" s="492"/>
      <c r="P21" s="493" t="str">
        <f>IF(P19=0, "-", SUM(P19)/SUM(P13,P14))</f>
        <v>-</v>
      </c>
      <c r="Q21" s="493"/>
      <c r="R21" s="493"/>
      <c r="S21" s="493"/>
      <c r="T21" s="493"/>
      <c r="U21" s="493"/>
      <c r="V21" s="493"/>
      <c r="W21" s="493" t="str">
        <f>IF(W19=0, "-", SUM(W19)/SUM(W13,W14))</f>
        <v>-</v>
      </c>
      <c r="X21" s="493"/>
      <c r="Y21" s="493"/>
      <c r="Z21" s="493"/>
      <c r="AA21" s="493"/>
      <c r="AB21" s="493"/>
      <c r="AC21" s="493"/>
      <c r="AD21" s="493" t="str">
        <f>IF(AD19=0, "-", SUM(AD19)/SUM(AD13,AD14))</f>
        <v>-</v>
      </c>
      <c r="AE21" s="493"/>
      <c r="AF21" s="493"/>
      <c r="AG21" s="493"/>
      <c r="AH21" s="493"/>
      <c r="AI21" s="493"/>
      <c r="AJ21" s="493"/>
      <c r="AK21" s="494"/>
      <c r="AL21" s="494"/>
      <c r="AM21" s="494"/>
      <c r="AN21" s="494"/>
      <c r="AO21" s="494"/>
      <c r="AP21" s="494"/>
      <c r="AQ21" s="495"/>
      <c r="AR21" s="495"/>
      <c r="AS21" s="495"/>
      <c r="AT21" s="495"/>
      <c r="AU21" s="494"/>
      <c r="AV21" s="494"/>
      <c r="AW21" s="494"/>
      <c r="AX21" s="496"/>
    </row>
    <row r="22" spans="1:50" ht="18.75" customHeight="1" x14ac:dyDescent="0.15">
      <c r="A22" s="440" t="s">
        <v>542</v>
      </c>
      <c r="B22" s="441"/>
      <c r="C22" s="441"/>
      <c r="D22" s="441"/>
      <c r="E22" s="441"/>
      <c r="F22" s="442"/>
      <c r="G22" s="446" t="s">
        <v>197</v>
      </c>
      <c r="H22" s="447"/>
      <c r="I22" s="447"/>
      <c r="J22" s="447"/>
      <c r="K22" s="447"/>
      <c r="L22" s="447"/>
      <c r="M22" s="447"/>
      <c r="N22" s="447"/>
      <c r="O22" s="448"/>
      <c r="P22" s="449" t="s">
        <v>540</v>
      </c>
      <c r="Q22" s="447"/>
      <c r="R22" s="447"/>
      <c r="S22" s="447"/>
      <c r="T22" s="447"/>
      <c r="U22" s="447"/>
      <c r="V22" s="448"/>
      <c r="W22" s="449" t="s">
        <v>541</v>
      </c>
      <c r="X22" s="447"/>
      <c r="Y22" s="447"/>
      <c r="Z22" s="447"/>
      <c r="AA22" s="447"/>
      <c r="AB22" s="447"/>
      <c r="AC22" s="448"/>
      <c r="AD22" s="449" t="s">
        <v>196</v>
      </c>
      <c r="AE22" s="447"/>
      <c r="AF22" s="447"/>
      <c r="AG22" s="447"/>
      <c r="AH22" s="447"/>
      <c r="AI22" s="447"/>
      <c r="AJ22" s="447"/>
      <c r="AK22" s="447"/>
      <c r="AL22" s="447"/>
      <c r="AM22" s="447"/>
      <c r="AN22" s="447"/>
      <c r="AO22" s="447"/>
      <c r="AP22" s="447"/>
      <c r="AQ22" s="447"/>
      <c r="AR22" s="447"/>
      <c r="AS22" s="447"/>
      <c r="AT22" s="447"/>
      <c r="AU22" s="447"/>
      <c r="AV22" s="447"/>
      <c r="AW22" s="447"/>
      <c r="AX22" s="478"/>
    </row>
    <row r="23" spans="1:50" ht="25.15" customHeight="1" x14ac:dyDescent="0.15">
      <c r="A23" s="443"/>
      <c r="B23" s="444"/>
      <c r="C23" s="444"/>
      <c r="D23" s="444"/>
      <c r="E23" s="444"/>
      <c r="F23" s="445"/>
      <c r="G23" s="479" t="s">
        <v>569</v>
      </c>
      <c r="H23" s="480"/>
      <c r="I23" s="480"/>
      <c r="J23" s="480"/>
      <c r="K23" s="480"/>
      <c r="L23" s="480"/>
      <c r="M23" s="480"/>
      <c r="N23" s="480"/>
      <c r="O23" s="481"/>
      <c r="P23" s="482" t="s">
        <v>565</v>
      </c>
      <c r="Q23" s="483"/>
      <c r="R23" s="483"/>
      <c r="S23" s="483"/>
      <c r="T23" s="483"/>
      <c r="U23" s="483"/>
      <c r="V23" s="484"/>
      <c r="W23" s="482">
        <v>40</v>
      </c>
      <c r="X23" s="483"/>
      <c r="Y23" s="483"/>
      <c r="Z23" s="483"/>
      <c r="AA23" s="483"/>
      <c r="AB23" s="483"/>
      <c r="AC23" s="484"/>
      <c r="AD23" s="485"/>
      <c r="AE23" s="486"/>
      <c r="AF23" s="486"/>
      <c r="AG23" s="486"/>
      <c r="AH23" s="486"/>
      <c r="AI23" s="486"/>
      <c r="AJ23" s="486"/>
      <c r="AK23" s="486"/>
      <c r="AL23" s="486"/>
      <c r="AM23" s="486"/>
      <c r="AN23" s="486"/>
      <c r="AO23" s="486"/>
      <c r="AP23" s="486"/>
      <c r="AQ23" s="486"/>
      <c r="AR23" s="486"/>
      <c r="AS23" s="486"/>
      <c r="AT23" s="486"/>
      <c r="AU23" s="486"/>
      <c r="AV23" s="486"/>
      <c r="AW23" s="486"/>
      <c r="AX23" s="487"/>
    </row>
    <row r="24" spans="1:50" ht="20.45" customHeight="1" x14ac:dyDescent="0.15">
      <c r="A24" s="443"/>
      <c r="B24" s="444"/>
      <c r="C24" s="444"/>
      <c r="D24" s="444"/>
      <c r="E24" s="444"/>
      <c r="F24" s="445"/>
      <c r="G24" s="431" t="s">
        <v>568</v>
      </c>
      <c r="H24" s="432"/>
      <c r="I24" s="432"/>
      <c r="J24" s="432"/>
      <c r="K24" s="432"/>
      <c r="L24" s="432"/>
      <c r="M24" s="432"/>
      <c r="N24" s="432"/>
      <c r="O24" s="433"/>
      <c r="P24" s="428" t="s">
        <v>565</v>
      </c>
      <c r="Q24" s="429"/>
      <c r="R24" s="429"/>
      <c r="S24" s="429"/>
      <c r="T24" s="429"/>
      <c r="U24" s="429"/>
      <c r="V24" s="430"/>
      <c r="W24" s="428">
        <v>4</v>
      </c>
      <c r="X24" s="429"/>
      <c r="Y24" s="429"/>
      <c r="Z24" s="429"/>
      <c r="AA24" s="429"/>
      <c r="AB24" s="429"/>
      <c r="AC24" s="430"/>
      <c r="AD24" s="488"/>
      <c r="AE24" s="489"/>
      <c r="AF24" s="489"/>
      <c r="AG24" s="489"/>
      <c r="AH24" s="489"/>
      <c r="AI24" s="489"/>
      <c r="AJ24" s="489"/>
      <c r="AK24" s="489"/>
      <c r="AL24" s="489"/>
      <c r="AM24" s="489"/>
      <c r="AN24" s="489"/>
      <c r="AO24" s="489"/>
      <c r="AP24" s="489"/>
      <c r="AQ24" s="489"/>
      <c r="AR24" s="489"/>
      <c r="AS24" s="489"/>
      <c r="AT24" s="489"/>
      <c r="AU24" s="489"/>
      <c r="AV24" s="489"/>
      <c r="AW24" s="489"/>
      <c r="AX24" s="490"/>
    </row>
    <row r="25" spans="1:50" ht="20.45" customHeight="1" x14ac:dyDescent="0.15">
      <c r="A25" s="443"/>
      <c r="B25" s="444"/>
      <c r="C25" s="444"/>
      <c r="D25" s="444"/>
      <c r="E25" s="444"/>
      <c r="F25" s="445"/>
      <c r="G25" s="431" t="s">
        <v>570</v>
      </c>
      <c r="H25" s="432"/>
      <c r="I25" s="432"/>
      <c r="J25" s="432"/>
      <c r="K25" s="432"/>
      <c r="L25" s="432"/>
      <c r="M25" s="432"/>
      <c r="N25" s="432"/>
      <c r="O25" s="433"/>
      <c r="P25" s="428" t="s">
        <v>565</v>
      </c>
      <c r="Q25" s="429"/>
      <c r="R25" s="429"/>
      <c r="S25" s="429"/>
      <c r="T25" s="429"/>
      <c r="U25" s="429"/>
      <c r="V25" s="430"/>
      <c r="W25" s="428">
        <v>0.8</v>
      </c>
      <c r="X25" s="429"/>
      <c r="Y25" s="429"/>
      <c r="Z25" s="429"/>
      <c r="AA25" s="429"/>
      <c r="AB25" s="429"/>
      <c r="AC25" s="430"/>
      <c r="AD25" s="488"/>
      <c r="AE25" s="489"/>
      <c r="AF25" s="489"/>
      <c r="AG25" s="489"/>
      <c r="AH25" s="489"/>
      <c r="AI25" s="489"/>
      <c r="AJ25" s="489"/>
      <c r="AK25" s="489"/>
      <c r="AL25" s="489"/>
      <c r="AM25" s="489"/>
      <c r="AN25" s="489"/>
      <c r="AO25" s="489"/>
      <c r="AP25" s="489"/>
      <c r="AQ25" s="489"/>
      <c r="AR25" s="489"/>
      <c r="AS25" s="489"/>
      <c r="AT25" s="489"/>
      <c r="AU25" s="489"/>
      <c r="AV25" s="489"/>
      <c r="AW25" s="489"/>
      <c r="AX25" s="490"/>
    </row>
    <row r="26" spans="1:50" ht="20.45" customHeight="1" x14ac:dyDescent="0.15">
      <c r="A26" s="443"/>
      <c r="B26" s="444"/>
      <c r="C26" s="444"/>
      <c r="D26" s="444"/>
      <c r="E26" s="444"/>
      <c r="F26" s="445"/>
      <c r="G26" s="431" t="s">
        <v>567</v>
      </c>
      <c r="H26" s="432"/>
      <c r="I26" s="432"/>
      <c r="J26" s="432"/>
      <c r="K26" s="432"/>
      <c r="L26" s="432"/>
      <c r="M26" s="432"/>
      <c r="N26" s="432"/>
      <c r="O26" s="433"/>
      <c r="P26" s="428" t="s">
        <v>565</v>
      </c>
      <c r="Q26" s="429"/>
      <c r="R26" s="429"/>
      <c r="S26" s="429"/>
      <c r="T26" s="429"/>
      <c r="U26" s="429"/>
      <c r="V26" s="430"/>
      <c r="W26" s="428">
        <v>1</v>
      </c>
      <c r="X26" s="429"/>
      <c r="Y26" s="429"/>
      <c r="Z26" s="429"/>
      <c r="AA26" s="429"/>
      <c r="AB26" s="429"/>
      <c r="AC26" s="430"/>
      <c r="AD26" s="488"/>
      <c r="AE26" s="489"/>
      <c r="AF26" s="489"/>
      <c r="AG26" s="489"/>
      <c r="AH26" s="489"/>
      <c r="AI26" s="489"/>
      <c r="AJ26" s="489"/>
      <c r="AK26" s="489"/>
      <c r="AL26" s="489"/>
      <c r="AM26" s="489"/>
      <c r="AN26" s="489"/>
      <c r="AO26" s="489"/>
      <c r="AP26" s="489"/>
      <c r="AQ26" s="489"/>
      <c r="AR26" s="489"/>
      <c r="AS26" s="489"/>
      <c r="AT26" s="489"/>
      <c r="AU26" s="489"/>
      <c r="AV26" s="489"/>
      <c r="AW26" s="489"/>
      <c r="AX26" s="490"/>
    </row>
    <row r="27" spans="1:50" ht="19.149999999999999" customHeight="1" x14ac:dyDescent="0.15">
      <c r="A27" s="443"/>
      <c r="B27" s="444"/>
      <c r="C27" s="444"/>
      <c r="D27" s="444"/>
      <c r="E27" s="444"/>
      <c r="F27" s="445"/>
      <c r="G27" s="431" t="s">
        <v>566</v>
      </c>
      <c r="H27" s="432"/>
      <c r="I27" s="432"/>
      <c r="J27" s="432"/>
      <c r="K27" s="432"/>
      <c r="L27" s="432"/>
      <c r="M27" s="432"/>
      <c r="N27" s="432"/>
      <c r="O27" s="433"/>
      <c r="P27" s="428" t="s">
        <v>565</v>
      </c>
      <c r="Q27" s="429"/>
      <c r="R27" s="429"/>
      <c r="S27" s="429"/>
      <c r="T27" s="429"/>
      <c r="U27" s="429"/>
      <c r="V27" s="430"/>
      <c r="W27" s="428">
        <v>0.2</v>
      </c>
      <c r="X27" s="429"/>
      <c r="Y27" s="429"/>
      <c r="Z27" s="429"/>
      <c r="AA27" s="429"/>
      <c r="AB27" s="429"/>
      <c r="AC27" s="430"/>
      <c r="AD27" s="488"/>
      <c r="AE27" s="489"/>
      <c r="AF27" s="489"/>
      <c r="AG27" s="489"/>
      <c r="AH27" s="489"/>
      <c r="AI27" s="489"/>
      <c r="AJ27" s="489"/>
      <c r="AK27" s="489"/>
      <c r="AL27" s="489"/>
      <c r="AM27" s="489"/>
      <c r="AN27" s="489"/>
      <c r="AO27" s="489"/>
      <c r="AP27" s="489"/>
      <c r="AQ27" s="489"/>
      <c r="AR27" s="489"/>
      <c r="AS27" s="489"/>
      <c r="AT27" s="489"/>
      <c r="AU27" s="489"/>
      <c r="AV27" s="489"/>
      <c r="AW27" s="489"/>
      <c r="AX27" s="490"/>
    </row>
    <row r="28" spans="1:50" ht="20.45" customHeight="1" thickBot="1" x14ac:dyDescent="0.2">
      <c r="A28" s="443"/>
      <c r="B28" s="444"/>
      <c r="C28" s="444"/>
      <c r="D28" s="444"/>
      <c r="E28" s="444"/>
      <c r="F28" s="445"/>
      <c r="G28" s="456" t="s">
        <v>15</v>
      </c>
      <c r="H28" s="457"/>
      <c r="I28" s="457"/>
      <c r="J28" s="457"/>
      <c r="K28" s="457"/>
      <c r="L28" s="457"/>
      <c r="M28" s="457"/>
      <c r="N28" s="457"/>
      <c r="O28" s="458"/>
      <c r="P28" s="459" t="str">
        <f>AK13</f>
        <v>-</v>
      </c>
      <c r="Q28" s="460"/>
      <c r="R28" s="460"/>
      <c r="S28" s="460"/>
      <c r="T28" s="460"/>
      <c r="U28" s="460"/>
      <c r="V28" s="461"/>
      <c r="W28" s="462">
        <f>AR13</f>
        <v>46</v>
      </c>
      <c r="X28" s="463"/>
      <c r="Y28" s="463"/>
      <c r="Z28" s="463"/>
      <c r="AA28" s="463"/>
      <c r="AB28" s="463"/>
      <c r="AC28" s="464"/>
      <c r="AD28" s="489"/>
      <c r="AE28" s="489"/>
      <c r="AF28" s="489"/>
      <c r="AG28" s="489"/>
      <c r="AH28" s="489"/>
      <c r="AI28" s="489"/>
      <c r="AJ28" s="489"/>
      <c r="AK28" s="489"/>
      <c r="AL28" s="489"/>
      <c r="AM28" s="489"/>
      <c r="AN28" s="489"/>
      <c r="AO28" s="489"/>
      <c r="AP28" s="489"/>
      <c r="AQ28" s="489"/>
      <c r="AR28" s="489"/>
      <c r="AS28" s="489"/>
      <c r="AT28" s="489"/>
      <c r="AU28" s="489"/>
      <c r="AV28" s="489"/>
      <c r="AW28" s="489"/>
      <c r="AX28" s="490"/>
    </row>
    <row r="29" spans="1:50" ht="43.9" customHeight="1" x14ac:dyDescent="0.15">
      <c r="A29" s="465" t="s">
        <v>531</v>
      </c>
      <c r="B29" s="466"/>
      <c r="C29" s="466"/>
      <c r="D29" s="466"/>
      <c r="E29" s="466"/>
      <c r="F29" s="467"/>
      <c r="G29" s="453" t="s">
        <v>601</v>
      </c>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5"/>
    </row>
    <row r="30" spans="1:50" ht="31.5" customHeight="1" x14ac:dyDescent="0.15">
      <c r="A30" s="384" t="s">
        <v>532</v>
      </c>
      <c r="B30" s="79"/>
      <c r="C30" s="79"/>
      <c r="D30" s="79"/>
      <c r="E30" s="79"/>
      <c r="F30" s="80"/>
      <c r="G30" s="385" t="s">
        <v>527</v>
      </c>
      <c r="H30" s="386"/>
      <c r="I30" s="386"/>
      <c r="J30" s="386"/>
      <c r="K30" s="386"/>
      <c r="L30" s="386"/>
      <c r="M30" s="386"/>
      <c r="N30" s="386"/>
      <c r="O30" s="386"/>
      <c r="P30" s="387" t="s">
        <v>526</v>
      </c>
      <c r="Q30" s="386"/>
      <c r="R30" s="386"/>
      <c r="S30" s="386"/>
      <c r="T30" s="386"/>
      <c r="U30" s="386"/>
      <c r="V30" s="386"/>
      <c r="W30" s="386"/>
      <c r="X30" s="388"/>
      <c r="Y30" s="389"/>
      <c r="Z30" s="390"/>
      <c r="AA30" s="391"/>
      <c r="AB30" s="392" t="s">
        <v>11</v>
      </c>
      <c r="AC30" s="392"/>
      <c r="AD30" s="392"/>
      <c r="AE30" s="95" t="s">
        <v>371</v>
      </c>
      <c r="AF30" s="393"/>
      <c r="AG30" s="393"/>
      <c r="AH30" s="394"/>
      <c r="AI30" s="95" t="s">
        <v>523</v>
      </c>
      <c r="AJ30" s="393"/>
      <c r="AK30" s="393"/>
      <c r="AL30" s="394"/>
      <c r="AM30" s="95" t="s">
        <v>339</v>
      </c>
      <c r="AN30" s="393"/>
      <c r="AO30" s="393"/>
      <c r="AP30" s="394"/>
      <c r="AQ30" s="402" t="s">
        <v>370</v>
      </c>
      <c r="AR30" s="403"/>
      <c r="AS30" s="403"/>
      <c r="AT30" s="404"/>
      <c r="AU30" s="402" t="s">
        <v>543</v>
      </c>
      <c r="AV30" s="403"/>
      <c r="AW30" s="403"/>
      <c r="AX30" s="405"/>
    </row>
    <row r="31" spans="1:50" ht="23.25" customHeight="1" x14ac:dyDescent="0.15">
      <c r="A31" s="384"/>
      <c r="B31" s="79"/>
      <c r="C31" s="79"/>
      <c r="D31" s="79"/>
      <c r="E31" s="79"/>
      <c r="F31" s="80"/>
      <c r="G31" s="471" t="s">
        <v>607</v>
      </c>
      <c r="H31" s="472"/>
      <c r="I31" s="472"/>
      <c r="J31" s="472"/>
      <c r="K31" s="472"/>
      <c r="L31" s="472"/>
      <c r="M31" s="472"/>
      <c r="N31" s="472"/>
      <c r="O31" s="472"/>
      <c r="P31" s="471" t="s">
        <v>597</v>
      </c>
      <c r="Q31" s="472"/>
      <c r="R31" s="472"/>
      <c r="S31" s="472"/>
      <c r="T31" s="472"/>
      <c r="U31" s="472"/>
      <c r="V31" s="472"/>
      <c r="W31" s="472"/>
      <c r="X31" s="472"/>
      <c r="Y31" s="475" t="s">
        <v>44</v>
      </c>
      <c r="Z31" s="476"/>
      <c r="AA31" s="477"/>
      <c r="AB31" s="127" t="s">
        <v>574</v>
      </c>
      <c r="AC31" s="401"/>
      <c r="AD31" s="401"/>
      <c r="AE31" s="338">
        <f>1250+9455</f>
        <v>10705</v>
      </c>
      <c r="AF31" s="338"/>
      <c r="AG31" s="338"/>
      <c r="AH31" s="338"/>
      <c r="AI31" s="338">
        <v>14118</v>
      </c>
      <c r="AJ31" s="338"/>
      <c r="AK31" s="338"/>
      <c r="AL31" s="338"/>
      <c r="AM31" s="337" t="s">
        <v>605</v>
      </c>
      <c r="AN31" s="338"/>
      <c r="AO31" s="338"/>
      <c r="AP31" s="338"/>
      <c r="AQ31" s="337" t="s">
        <v>605</v>
      </c>
      <c r="AR31" s="338"/>
      <c r="AS31" s="338"/>
      <c r="AT31" s="338"/>
      <c r="AU31" s="337" t="s">
        <v>605</v>
      </c>
      <c r="AV31" s="338"/>
      <c r="AW31" s="338"/>
      <c r="AX31" s="338"/>
    </row>
    <row r="32" spans="1:50" ht="46.15" customHeight="1" x14ac:dyDescent="0.15">
      <c r="A32" s="327"/>
      <c r="B32" s="151"/>
      <c r="C32" s="151"/>
      <c r="D32" s="151"/>
      <c r="E32" s="151"/>
      <c r="F32" s="152"/>
      <c r="G32" s="473"/>
      <c r="H32" s="474"/>
      <c r="I32" s="474"/>
      <c r="J32" s="474"/>
      <c r="K32" s="474"/>
      <c r="L32" s="474"/>
      <c r="M32" s="474"/>
      <c r="N32" s="474"/>
      <c r="O32" s="474"/>
      <c r="P32" s="473"/>
      <c r="Q32" s="474"/>
      <c r="R32" s="474"/>
      <c r="S32" s="474"/>
      <c r="T32" s="474"/>
      <c r="U32" s="474"/>
      <c r="V32" s="474"/>
      <c r="W32" s="474"/>
      <c r="X32" s="474"/>
      <c r="Y32" s="398" t="s">
        <v>45</v>
      </c>
      <c r="Z32" s="399"/>
      <c r="AA32" s="400"/>
      <c r="AB32" s="127" t="s">
        <v>574</v>
      </c>
      <c r="AC32" s="401"/>
      <c r="AD32" s="401"/>
      <c r="AE32" s="338">
        <f>((1000+1487)+(1050+7809)+(1200+16150))/3</f>
        <v>9565.3333333333339</v>
      </c>
      <c r="AF32" s="338"/>
      <c r="AG32" s="338"/>
      <c r="AH32" s="338"/>
      <c r="AI32" s="338">
        <f>((1000+1487)+(1050+7809)+(1200+16150)+(1250+10705))/4</f>
        <v>10162.75</v>
      </c>
      <c r="AJ32" s="338"/>
      <c r="AK32" s="338"/>
      <c r="AL32" s="338"/>
      <c r="AM32" s="338">
        <f>((1000+1487)+(1050+7809)+(1200+16150)+(1250+10705)+(1250+14118))/5</f>
        <v>11203.8</v>
      </c>
      <c r="AN32" s="338"/>
      <c r="AO32" s="338"/>
      <c r="AP32" s="338"/>
      <c r="AQ32" s="337" t="s">
        <v>621</v>
      </c>
      <c r="AR32" s="338"/>
      <c r="AS32" s="338"/>
      <c r="AT32" s="338"/>
      <c r="AU32" s="337" t="s">
        <v>621</v>
      </c>
      <c r="AV32" s="338"/>
      <c r="AW32" s="338"/>
      <c r="AX32" s="338"/>
    </row>
    <row r="33" spans="1:51" ht="23.25" customHeight="1" x14ac:dyDescent="0.15">
      <c r="A33" s="365" t="s">
        <v>533</v>
      </c>
      <c r="B33" s="366"/>
      <c r="C33" s="366"/>
      <c r="D33" s="366"/>
      <c r="E33" s="366"/>
      <c r="F33" s="367"/>
      <c r="G33" s="340" t="s">
        <v>534</v>
      </c>
      <c r="H33" s="340"/>
      <c r="I33" s="340"/>
      <c r="J33" s="340"/>
      <c r="K33" s="340"/>
      <c r="L33" s="340"/>
      <c r="M33" s="340"/>
      <c r="N33" s="340"/>
      <c r="O33" s="340"/>
      <c r="P33" s="340"/>
      <c r="Q33" s="340"/>
      <c r="R33" s="340"/>
      <c r="S33" s="340"/>
      <c r="T33" s="340"/>
      <c r="U33" s="340"/>
      <c r="V33" s="340"/>
      <c r="W33" s="340"/>
      <c r="X33" s="341"/>
      <c r="Y33" s="374"/>
      <c r="Z33" s="375"/>
      <c r="AA33" s="376"/>
      <c r="AB33" s="339" t="s">
        <v>11</v>
      </c>
      <c r="AC33" s="340"/>
      <c r="AD33" s="341"/>
      <c r="AE33" s="339" t="s">
        <v>371</v>
      </c>
      <c r="AF33" s="340"/>
      <c r="AG33" s="340"/>
      <c r="AH33" s="341"/>
      <c r="AI33" s="339" t="s">
        <v>523</v>
      </c>
      <c r="AJ33" s="340"/>
      <c r="AK33" s="340"/>
      <c r="AL33" s="341"/>
      <c r="AM33" s="339" t="s">
        <v>339</v>
      </c>
      <c r="AN33" s="340"/>
      <c r="AO33" s="340"/>
      <c r="AP33" s="341"/>
      <c r="AQ33" s="406" t="s">
        <v>544</v>
      </c>
      <c r="AR33" s="407"/>
      <c r="AS33" s="407"/>
      <c r="AT33" s="407"/>
      <c r="AU33" s="407"/>
      <c r="AV33" s="407"/>
      <c r="AW33" s="407"/>
      <c r="AX33" s="408"/>
    </row>
    <row r="34" spans="1:51" ht="23.25" customHeight="1" x14ac:dyDescent="0.15">
      <c r="A34" s="368"/>
      <c r="B34" s="369"/>
      <c r="C34" s="369"/>
      <c r="D34" s="369"/>
      <c r="E34" s="369"/>
      <c r="F34" s="370"/>
      <c r="G34" s="434" t="s">
        <v>598</v>
      </c>
      <c r="H34" s="435"/>
      <c r="I34" s="435"/>
      <c r="J34" s="435"/>
      <c r="K34" s="435"/>
      <c r="L34" s="435"/>
      <c r="M34" s="435"/>
      <c r="N34" s="435"/>
      <c r="O34" s="435"/>
      <c r="P34" s="435"/>
      <c r="Q34" s="435"/>
      <c r="R34" s="435"/>
      <c r="S34" s="435"/>
      <c r="T34" s="435"/>
      <c r="U34" s="435"/>
      <c r="V34" s="435"/>
      <c r="W34" s="435"/>
      <c r="X34" s="435"/>
      <c r="Y34" s="409" t="s">
        <v>533</v>
      </c>
      <c r="Z34" s="410"/>
      <c r="AA34" s="411"/>
      <c r="AB34" s="412" t="s">
        <v>600</v>
      </c>
      <c r="AC34" s="413"/>
      <c r="AD34" s="414"/>
      <c r="AE34" s="337">
        <v>15</v>
      </c>
      <c r="AF34" s="337"/>
      <c r="AG34" s="337"/>
      <c r="AH34" s="337"/>
      <c r="AI34" s="337">
        <v>11</v>
      </c>
      <c r="AJ34" s="337"/>
      <c r="AK34" s="337"/>
      <c r="AL34" s="337"/>
      <c r="AM34" s="337">
        <v>13</v>
      </c>
      <c r="AN34" s="337"/>
      <c r="AO34" s="337"/>
      <c r="AP34" s="337"/>
      <c r="AQ34" s="70">
        <v>21</v>
      </c>
      <c r="AR34" s="68"/>
      <c r="AS34" s="68"/>
      <c r="AT34" s="68"/>
      <c r="AU34" s="68"/>
      <c r="AV34" s="68"/>
      <c r="AW34" s="68"/>
      <c r="AX34" s="69"/>
    </row>
    <row r="35" spans="1:51" ht="21" customHeight="1" x14ac:dyDescent="0.15">
      <c r="A35" s="371"/>
      <c r="B35" s="372"/>
      <c r="C35" s="372"/>
      <c r="D35" s="372"/>
      <c r="E35" s="372"/>
      <c r="F35" s="373"/>
      <c r="G35" s="436"/>
      <c r="H35" s="437"/>
      <c r="I35" s="437"/>
      <c r="J35" s="437"/>
      <c r="K35" s="437"/>
      <c r="L35" s="437"/>
      <c r="M35" s="437"/>
      <c r="N35" s="437"/>
      <c r="O35" s="437"/>
      <c r="P35" s="437"/>
      <c r="Q35" s="437"/>
      <c r="R35" s="437"/>
      <c r="S35" s="437"/>
      <c r="T35" s="437"/>
      <c r="U35" s="437"/>
      <c r="V35" s="437"/>
      <c r="W35" s="437"/>
      <c r="X35" s="437"/>
      <c r="Y35" s="424" t="s">
        <v>535</v>
      </c>
      <c r="Z35" s="438"/>
      <c r="AA35" s="439"/>
      <c r="AB35" s="377" t="s">
        <v>599</v>
      </c>
      <c r="AC35" s="378"/>
      <c r="AD35" s="379"/>
      <c r="AE35" s="380" t="s">
        <v>602</v>
      </c>
      <c r="AF35" s="380"/>
      <c r="AG35" s="380"/>
      <c r="AH35" s="380"/>
      <c r="AI35" s="380" t="s">
        <v>603</v>
      </c>
      <c r="AJ35" s="380"/>
      <c r="AK35" s="380"/>
      <c r="AL35" s="380"/>
      <c r="AM35" s="380" t="s">
        <v>604</v>
      </c>
      <c r="AN35" s="380"/>
      <c r="AO35" s="380"/>
      <c r="AP35" s="380"/>
      <c r="AQ35" s="380" t="s">
        <v>606</v>
      </c>
      <c r="AR35" s="380"/>
      <c r="AS35" s="380"/>
      <c r="AT35" s="380"/>
      <c r="AU35" s="380"/>
      <c r="AV35" s="380"/>
      <c r="AW35" s="380"/>
      <c r="AX35" s="395"/>
    </row>
    <row r="36" spans="1:51" ht="18.75" customHeight="1" x14ac:dyDescent="0.15">
      <c r="A36" s="343" t="s">
        <v>200</v>
      </c>
      <c r="B36" s="344"/>
      <c r="C36" s="344"/>
      <c r="D36" s="344"/>
      <c r="E36" s="344"/>
      <c r="F36" s="345"/>
      <c r="G36" s="353" t="s">
        <v>132</v>
      </c>
      <c r="H36" s="144"/>
      <c r="I36" s="144"/>
      <c r="J36" s="144"/>
      <c r="K36" s="144"/>
      <c r="L36" s="144"/>
      <c r="M36" s="144"/>
      <c r="N36" s="144"/>
      <c r="O36" s="145"/>
      <c r="P36" s="146" t="s">
        <v>48</v>
      </c>
      <c r="Q36" s="144"/>
      <c r="R36" s="144"/>
      <c r="S36" s="144"/>
      <c r="T36" s="144"/>
      <c r="U36" s="144"/>
      <c r="V36" s="144"/>
      <c r="W36" s="144"/>
      <c r="X36" s="145"/>
      <c r="Y36" s="354"/>
      <c r="Z36" s="355"/>
      <c r="AA36" s="356"/>
      <c r="AB36" s="360" t="s">
        <v>11</v>
      </c>
      <c r="AC36" s="361"/>
      <c r="AD36" s="362"/>
      <c r="AE36" s="360" t="s">
        <v>371</v>
      </c>
      <c r="AF36" s="361"/>
      <c r="AG36" s="361"/>
      <c r="AH36" s="362"/>
      <c r="AI36" s="363" t="s">
        <v>523</v>
      </c>
      <c r="AJ36" s="363"/>
      <c r="AK36" s="363"/>
      <c r="AL36" s="360"/>
      <c r="AM36" s="363" t="s">
        <v>339</v>
      </c>
      <c r="AN36" s="363"/>
      <c r="AO36" s="363"/>
      <c r="AP36" s="360"/>
      <c r="AQ36" s="381" t="s">
        <v>160</v>
      </c>
      <c r="AR36" s="382"/>
      <c r="AS36" s="382"/>
      <c r="AT36" s="383"/>
      <c r="AU36" s="144" t="s">
        <v>121</v>
      </c>
      <c r="AV36" s="144"/>
      <c r="AW36" s="144"/>
      <c r="AX36" s="147"/>
    </row>
    <row r="37" spans="1:51" ht="18.75" customHeight="1" x14ac:dyDescent="0.15">
      <c r="A37" s="346"/>
      <c r="B37" s="347"/>
      <c r="C37" s="347"/>
      <c r="D37" s="347"/>
      <c r="E37" s="347"/>
      <c r="F37" s="348"/>
      <c r="G37" s="84"/>
      <c r="H37" s="85"/>
      <c r="I37" s="85"/>
      <c r="J37" s="85"/>
      <c r="K37" s="85"/>
      <c r="L37" s="85"/>
      <c r="M37" s="85"/>
      <c r="N37" s="85"/>
      <c r="O37" s="86"/>
      <c r="P37" s="88"/>
      <c r="Q37" s="85"/>
      <c r="R37" s="85"/>
      <c r="S37" s="85"/>
      <c r="T37" s="85"/>
      <c r="U37" s="85"/>
      <c r="V37" s="85"/>
      <c r="W37" s="85"/>
      <c r="X37" s="86"/>
      <c r="Y37" s="357"/>
      <c r="Z37" s="358"/>
      <c r="AA37" s="359"/>
      <c r="AB37" s="95"/>
      <c r="AC37" s="96"/>
      <c r="AD37" s="97"/>
      <c r="AE37" s="95"/>
      <c r="AF37" s="96"/>
      <c r="AG37" s="96"/>
      <c r="AH37" s="97"/>
      <c r="AI37" s="364"/>
      <c r="AJ37" s="364"/>
      <c r="AK37" s="364"/>
      <c r="AL37" s="95"/>
      <c r="AM37" s="364"/>
      <c r="AN37" s="364"/>
      <c r="AO37" s="364"/>
      <c r="AP37" s="95"/>
      <c r="AQ37" s="396" t="s">
        <v>621</v>
      </c>
      <c r="AR37" s="397"/>
      <c r="AS37" s="106" t="s">
        <v>161</v>
      </c>
      <c r="AT37" s="107"/>
      <c r="AU37" s="105" t="s">
        <v>621</v>
      </c>
      <c r="AV37" s="105"/>
      <c r="AW37" s="85" t="s">
        <v>159</v>
      </c>
      <c r="AX37" s="108"/>
    </row>
    <row r="38" spans="1:51" ht="23.25" customHeight="1" x14ac:dyDescent="0.15">
      <c r="A38" s="349"/>
      <c r="B38" s="347"/>
      <c r="C38" s="347"/>
      <c r="D38" s="347"/>
      <c r="E38" s="347"/>
      <c r="F38" s="348"/>
      <c r="G38" s="415" t="s">
        <v>585</v>
      </c>
      <c r="H38" s="416"/>
      <c r="I38" s="416"/>
      <c r="J38" s="416"/>
      <c r="K38" s="416"/>
      <c r="L38" s="416"/>
      <c r="M38" s="416"/>
      <c r="N38" s="416"/>
      <c r="O38" s="417"/>
      <c r="P38" s="415" t="s">
        <v>586</v>
      </c>
      <c r="Q38" s="416"/>
      <c r="R38" s="416"/>
      <c r="S38" s="416"/>
      <c r="T38" s="416"/>
      <c r="U38" s="416"/>
      <c r="V38" s="416"/>
      <c r="W38" s="416"/>
      <c r="X38" s="417"/>
      <c r="Y38" s="424" t="s">
        <v>12</v>
      </c>
      <c r="Z38" s="425"/>
      <c r="AA38" s="426"/>
      <c r="AB38" s="342" t="s">
        <v>14</v>
      </c>
      <c r="AC38" s="342"/>
      <c r="AD38" s="342"/>
      <c r="AE38" s="338">
        <v>21.8</v>
      </c>
      <c r="AF38" s="338"/>
      <c r="AG38" s="338"/>
      <c r="AH38" s="338"/>
      <c r="AI38" s="338">
        <v>24.8</v>
      </c>
      <c r="AJ38" s="338"/>
      <c r="AK38" s="338"/>
      <c r="AL38" s="338"/>
      <c r="AM38" s="334">
        <v>19</v>
      </c>
      <c r="AN38" s="335"/>
      <c r="AO38" s="335"/>
      <c r="AP38" s="336"/>
      <c r="AQ38" s="337" t="s">
        <v>605</v>
      </c>
      <c r="AR38" s="338"/>
      <c r="AS38" s="338"/>
      <c r="AT38" s="338"/>
      <c r="AU38" s="337" t="s">
        <v>605</v>
      </c>
      <c r="AV38" s="338"/>
      <c r="AW38" s="338"/>
      <c r="AX38" s="338"/>
    </row>
    <row r="39" spans="1:51" ht="23.25" customHeight="1" x14ac:dyDescent="0.15">
      <c r="A39" s="350"/>
      <c r="B39" s="351"/>
      <c r="C39" s="351"/>
      <c r="D39" s="351"/>
      <c r="E39" s="351"/>
      <c r="F39" s="352"/>
      <c r="G39" s="418"/>
      <c r="H39" s="419"/>
      <c r="I39" s="419"/>
      <c r="J39" s="419"/>
      <c r="K39" s="419"/>
      <c r="L39" s="419"/>
      <c r="M39" s="419"/>
      <c r="N39" s="419"/>
      <c r="O39" s="420"/>
      <c r="P39" s="418"/>
      <c r="Q39" s="419"/>
      <c r="R39" s="419"/>
      <c r="S39" s="419"/>
      <c r="T39" s="419"/>
      <c r="U39" s="419"/>
      <c r="V39" s="419"/>
      <c r="W39" s="419"/>
      <c r="X39" s="420"/>
      <c r="Y39" s="339" t="s">
        <v>43</v>
      </c>
      <c r="Z39" s="340"/>
      <c r="AA39" s="341"/>
      <c r="AB39" s="342" t="s">
        <v>14</v>
      </c>
      <c r="AC39" s="342"/>
      <c r="AD39" s="342"/>
      <c r="AE39" s="338">
        <v>20</v>
      </c>
      <c r="AF39" s="338"/>
      <c r="AG39" s="338"/>
      <c r="AH39" s="338"/>
      <c r="AI39" s="334">
        <v>20</v>
      </c>
      <c r="AJ39" s="335"/>
      <c r="AK39" s="335"/>
      <c r="AL39" s="336"/>
      <c r="AM39" s="334">
        <v>20</v>
      </c>
      <c r="AN39" s="335"/>
      <c r="AO39" s="335"/>
      <c r="AP39" s="336"/>
      <c r="AQ39" s="337" t="s">
        <v>605</v>
      </c>
      <c r="AR39" s="338"/>
      <c r="AS39" s="338"/>
      <c r="AT39" s="338"/>
      <c r="AU39" s="337" t="s">
        <v>605</v>
      </c>
      <c r="AV39" s="338"/>
      <c r="AW39" s="338"/>
      <c r="AX39" s="338"/>
    </row>
    <row r="40" spans="1:51" ht="32.450000000000003" customHeight="1" x14ac:dyDescent="0.15">
      <c r="A40" s="349"/>
      <c r="B40" s="347"/>
      <c r="C40" s="347"/>
      <c r="D40" s="347"/>
      <c r="E40" s="347"/>
      <c r="F40" s="348"/>
      <c r="G40" s="421"/>
      <c r="H40" s="422"/>
      <c r="I40" s="422"/>
      <c r="J40" s="422"/>
      <c r="K40" s="422"/>
      <c r="L40" s="422"/>
      <c r="M40" s="422"/>
      <c r="N40" s="422"/>
      <c r="O40" s="423"/>
      <c r="P40" s="421"/>
      <c r="Q40" s="422"/>
      <c r="R40" s="422"/>
      <c r="S40" s="422"/>
      <c r="T40" s="422"/>
      <c r="U40" s="422"/>
      <c r="V40" s="422"/>
      <c r="W40" s="422"/>
      <c r="X40" s="423"/>
      <c r="Y40" s="339" t="s">
        <v>13</v>
      </c>
      <c r="Z40" s="340"/>
      <c r="AA40" s="341"/>
      <c r="AB40" s="427" t="s">
        <v>14</v>
      </c>
      <c r="AC40" s="427"/>
      <c r="AD40" s="427"/>
      <c r="AE40" s="70">
        <f>MIN(100-(AE38-AE39),100)</f>
        <v>98.2</v>
      </c>
      <c r="AF40" s="68"/>
      <c r="AG40" s="68"/>
      <c r="AH40" s="68"/>
      <c r="AI40" s="70">
        <f t="shared" ref="AI40" si="0">MIN(100-(AI38-AI39),100)</f>
        <v>95.2</v>
      </c>
      <c r="AJ40" s="68"/>
      <c r="AK40" s="68"/>
      <c r="AL40" s="68"/>
      <c r="AM40" s="70">
        <f t="shared" ref="AM40" si="1">MIN(100-(AM38-AM39),100)</f>
        <v>100</v>
      </c>
      <c r="AN40" s="68"/>
      <c r="AO40" s="68"/>
      <c r="AP40" s="68"/>
      <c r="AQ40" s="65" t="s">
        <v>621</v>
      </c>
      <c r="AR40" s="66"/>
      <c r="AS40" s="66"/>
      <c r="AT40" s="67"/>
      <c r="AU40" s="68" t="s">
        <v>621</v>
      </c>
      <c r="AV40" s="68"/>
      <c r="AW40" s="68"/>
      <c r="AX40" s="69"/>
    </row>
    <row r="41" spans="1:51" ht="21" customHeight="1" x14ac:dyDescent="0.15">
      <c r="A41" s="326" t="s">
        <v>217</v>
      </c>
      <c r="B41" s="76"/>
      <c r="C41" s="76"/>
      <c r="D41" s="76"/>
      <c r="E41" s="76"/>
      <c r="F41" s="77"/>
      <c r="G41" s="328" t="s">
        <v>584</v>
      </c>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30"/>
    </row>
    <row r="42" spans="1:51" ht="21" customHeight="1" thickBot="1" x14ac:dyDescent="0.2">
      <c r="A42" s="327"/>
      <c r="B42" s="151"/>
      <c r="C42" s="151"/>
      <c r="D42" s="151"/>
      <c r="E42" s="151"/>
      <c r="F42" s="152"/>
      <c r="G42" s="331"/>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3"/>
    </row>
    <row r="43" spans="1:51" ht="40.15" customHeight="1" x14ac:dyDescent="0.15">
      <c r="A43" s="465" t="s">
        <v>531</v>
      </c>
      <c r="B43" s="466"/>
      <c r="C43" s="466"/>
      <c r="D43" s="466"/>
      <c r="E43" s="466"/>
      <c r="F43" s="467"/>
      <c r="G43" s="468" t="s">
        <v>587</v>
      </c>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70"/>
      <c r="AY43">
        <f>COUNTA($G$43)</f>
        <v>1</v>
      </c>
    </row>
    <row r="44" spans="1:51" ht="10.15" customHeight="1" x14ac:dyDescent="0.15">
      <c r="A44" s="148" t="s">
        <v>528</v>
      </c>
      <c r="B44" s="78" t="s">
        <v>529</v>
      </c>
      <c r="C44" s="79"/>
      <c r="D44" s="79"/>
      <c r="E44" s="79"/>
      <c r="F44" s="80"/>
      <c r="G44" s="144" t="s">
        <v>530</v>
      </c>
      <c r="H44" s="144"/>
      <c r="I44" s="144"/>
      <c r="J44" s="144"/>
      <c r="K44" s="144"/>
      <c r="L44" s="144"/>
      <c r="M44" s="144"/>
      <c r="N44" s="144"/>
      <c r="O44" s="144"/>
      <c r="P44" s="144"/>
      <c r="Q44" s="144"/>
      <c r="R44" s="144"/>
      <c r="S44" s="144"/>
      <c r="T44" s="144"/>
      <c r="U44" s="144"/>
      <c r="V44" s="144"/>
      <c r="W44" s="144"/>
      <c r="X44" s="144"/>
      <c r="Y44" s="144"/>
      <c r="Z44" s="144"/>
      <c r="AA44" s="145"/>
      <c r="AB44" s="146" t="s">
        <v>545</v>
      </c>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7"/>
      <c r="AY44">
        <f>COUNTA($G$46)</f>
        <v>1</v>
      </c>
    </row>
    <row r="45" spans="1:51" ht="10.15" customHeight="1" x14ac:dyDescent="0.15">
      <c r="A45" s="148"/>
      <c r="B45" s="78"/>
      <c r="C45" s="79"/>
      <c r="D45" s="79"/>
      <c r="E45" s="79"/>
      <c r="F45" s="80"/>
      <c r="G45" s="85"/>
      <c r="H45" s="85"/>
      <c r="I45" s="85"/>
      <c r="J45" s="85"/>
      <c r="K45" s="85"/>
      <c r="L45" s="85"/>
      <c r="M45" s="85"/>
      <c r="N45" s="85"/>
      <c r="O45" s="85"/>
      <c r="P45" s="85"/>
      <c r="Q45" s="85"/>
      <c r="R45" s="85"/>
      <c r="S45" s="85"/>
      <c r="T45" s="85"/>
      <c r="U45" s="85"/>
      <c r="V45" s="85"/>
      <c r="W45" s="85"/>
      <c r="X45" s="85"/>
      <c r="Y45" s="85"/>
      <c r="Z45" s="85"/>
      <c r="AA45" s="86"/>
      <c r="AB45" s="88"/>
      <c r="AC45" s="85"/>
      <c r="AD45" s="85"/>
      <c r="AE45" s="85"/>
      <c r="AF45" s="85"/>
      <c r="AG45" s="85"/>
      <c r="AH45" s="85"/>
      <c r="AI45" s="85"/>
      <c r="AJ45" s="85"/>
      <c r="AK45" s="85"/>
      <c r="AL45" s="85"/>
      <c r="AM45" s="85"/>
      <c r="AN45" s="85"/>
      <c r="AO45" s="85"/>
      <c r="AP45" s="85"/>
      <c r="AQ45" s="85"/>
      <c r="AR45" s="85"/>
      <c r="AS45" s="85"/>
      <c r="AT45" s="85"/>
      <c r="AU45" s="85"/>
      <c r="AV45" s="85"/>
      <c r="AW45" s="85"/>
      <c r="AX45" s="108"/>
      <c r="AY45">
        <f t="shared" ref="AY45:AY53" si="2">$AY$44</f>
        <v>1</v>
      </c>
    </row>
    <row r="46" spans="1:51" ht="18" customHeight="1" x14ac:dyDescent="0.15">
      <c r="A46" s="148"/>
      <c r="B46" s="78"/>
      <c r="C46" s="79"/>
      <c r="D46" s="79"/>
      <c r="E46" s="79"/>
      <c r="F46" s="80"/>
      <c r="G46" s="129" t="s">
        <v>575</v>
      </c>
      <c r="H46" s="129"/>
      <c r="I46" s="129"/>
      <c r="J46" s="129"/>
      <c r="K46" s="129"/>
      <c r="L46" s="129"/>
      <c r="M46" s="129"/>
      <c r="N46" s="129"/>
      <c r="O46" s="129"/>
      <c r="P46" s="129"/>
      <c r="Q46" s="129"/>
      <c r="R46" s="129"/>
      <c r="S46" s="129"/>
      <c r="T46" s="129"/>
      <c r="U46" s="129"/>
      <c r="V46" s="129"/>
      <c r="W46" s="129"/>
      <c r="X46" s="129"/>
      <c r="Y46" s="129"/>
      <c r="Z46" s="129"/>
      <c r="AA46" s="130"/>
      <c r="AB46" s="135" t="s">
        <v>588</v>
      </c>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6"/>
      <c r="AY46">
        <f t="shared" si="2"/>
        <v>1</v>
      </c>
    </row>
    <row r="47" spans="1:51" ht="18" customHeight="1" x14ac:dyDescent="0.15">
      <c r="A47" s="148"/>
      <c r="B47" s="78"/>
      <c r="C47" s="79"/>
      <c r="D47" s="79"/>
      <c r="E47" s="79"/>
      <c r="F47" s="80"/>
      <c r="G47" s="131"/>
      <c r="H47" s="131"/>
      <c r="I47" s="131"/>
      <c r="J47" s="131"/>
      <c r="K47" s="131"/>
      <c r="L47" s="131"/>
      <c r="M47" s="131"/>
      <c r="N47" s="131"/>
      <c r="O47" s="131"/>
      <c r="P47" s="131"/>
      <c r="Q47" s="131"/>
      <c r="R47" s="131"/>
      <c r="S47" s="131"/>
      <c r="T47" s="131"/>
      <c r="U47" s="131"/>
      <c r="V47" s="131"/>
      <c r="W47" s="131"/>
      <c r="X47" s="131"/>
      <c r="Y47" s="131"/>
      <c r="Z47" s="131"/>
      <c r="AA47" s="132"/>
      <c r="AB47" s="137"/>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8"/>
      <c r="AY47">
        <f t="shared" si="2"/>
        <v>1</v>
      </c>
    </row>
    <row r="48" spans="1:51" ht="18" customHeight="1" x14ac:dyDescent="0.15">
      <c r="A48" s="148"/>
      <c r="B48" s="150"/>
      <c r="C48" s="151"/>
      <c r="D48" s="151"/>
      <c r="E48" s="151"/>
      <c r="F48" s="152"/>
      <c r="G48" s="133"/>
      <c r="H48" s="133"/>
      <c r="I48" s="133"/>
      <c r="J48" s="133"/>
      <c r="K48" s="133"/>
      <c r="L48" s="133"/>
      <c r="M48" s="133"/>
      <c r="N48" s="133"/>
      <c r="O48" s="133"/>
      <c r="P48" s="133"/>
      <c r="Q48" s="133"/>
      <c r="R48" s="133"/>
      <c r="S48" s="133"/>
      <c r="T48" s="133"/>
      <c r="U48" s="133"/>
      <c r="V48" s="133"/>
      <c r="W48" s="133"/>
      <c r="X48" s="133"/>
      <c r="Y48" s="133"/>
      <c r="Z48" s="133"/>
      <c r="AA48" s="134"/>
      <c r="AB48" s="139"/>
      <c r="AC48" s="133"/>
      <c r="AD48" s="133"/>
      <c r="AE48" s="131"/>
      <c r="AF48" s="131"/>
      <c r="AG48" s="131"/>
      <c r="AH48" s="131"/>
      <c r="AI48" s="131"/>
      <c r="AJ48" s="131"/>
      <c r="AK48" s="131"/>
      <c r="AL48" s="131"/>
      <c r="AM48" s="131"/>
      <c r="AN48" s="131"/>
      <c r="AO48" s="131"/>
      <c r="AP48" s="131"/>
      <c r="AQ48" s="131"/>
      <c r="AR48" s="131"/>
      <c r="AS48" s="131"/>
      <c r="AT48" s="131"/>
      <c r="AU48" s="133"/>
      <c r="AV48" s="133"/>
      <c r="AW48" s="133"/>
      <c r="AX48" s="140"/>
      <c r="AY48">
        <f t="shared" si="2"/>
        <v>1</v>
      </c>
    </row>
    <row r="49" spans="1:60" ht="18.75" customHeight="1" x14ac:dyDescent="0.15">
      <c r="A49" s="148"/>
      <c r="B49" s="75" t="s">
        <v>131</v>
      </c>
      <c r="C49" s="76"/>
      <c r="D49" s="76"/>
      <c r="E49" s="76"/>
      <c r="F49" s="77"/>
      <c r="G49" s="81" t="s">
        <v>49</v>
      </c>
      <c r="H49" s="82"/>
      <c r="I49" s="82"/>
      <c r="J49" s="82"/>
      <c r="K49" s="82"/>
      <c r="L49" s="82"/>
      <c r="M49" s="82"/>
      <c r="N49" s="82"/>
      <c r="O49" s="83"/>
      <c r="P49" s="87" t="s">
        <v>51</v>
      </c>
      <c r="Q49" s="82"/>
      <c r="R49" s="82"/>
      <c r="S49" s="82"/>
      <c r="T49" s="82"/>
      <c r="U49" s="82"/>
      <c r="V49" s="82"/>
      <c r="W49" s="82"/>
      <c r="X49" s="83"/>
      <c r="Y49" s="89"/>
      <c r="Z49" s="90"/>
      <c r="AA49" s="91"/>
      <c r="AB49" s="92" t="s">
        <v>11</v>
      </c>
      <c r="AC49" s="93"/>
      <c r="AD49" s="94"/>
      <c r="AE49" s="98" t="s">
        <v>371</v>
      </c>
      <c r="AF49" s="98"/>
      <c r="AG49" s="98"/>
      <c r="AH49" s="98"/>
      <c r="AI49" s="98" t="s">
        <v>523</v>
      </c>
      <c r="AJ49" s="98"/>
      <c r="AK49" s="98"/>
      <c r="AL49" s="98"/>
      <c r="AM49" s="98" t="s">
        <v>339</v>
      </c>
      <c r="AN49" s="98"/>
      <c r="AO49" s="98"/>
      <c r="AP49" s="98"/>
      <c r="AQ49" s="99" t="s">
        <v>160</v>
      </c>
      <c r="AR49" s="100"/>
      <c r="AS49" s="100"/>
      <c r="AT49" s="101"/>
      <c r="AU49" s="102" t="s">
        <v>121</v>
      </c>
      <c r="AV49" s="102"/>
      <c r="AW49" s="102"/>
      <c r="AX49" s="103"/>
      <c r="AY49">
        <f t="shared" si="2"/>
        <v>1</v>
      </c>
      <c r="BA49" s="4"/>
      <c r="BB49" s="4"/>
      <c r="BC49" s="4"/>
    </row>
    <row r="50" spans="1:60" ht="18.75" customHeight="1" x14ac:dyDescent="0.15">
      <c r="A50" s="148"/>
      <c r="B50" s="78"/>
      <c r="C50" s="79"/>
      <c r="D50" s="79"/>
      <c r="E50" s="79"/>
      <c r="F50" s="80"/>
      <c r="G50" s="84"/>
      <c r="H50" s="85"/>
      <c r="I50" s="85"/>
      <c r="J50" s="85"/>
      <c r="K50" s="85"/>
      <c r="L50" s="85"/>
      <c r="M50" s="85"/>
      <c r="N50" s="85"/>
      <c r="O50" s="86"/>
      <c r="P50" s="88"/>
      <c r="Q50" s="85"/>
      <c r="R50" s="85"/>
      <c r="S50" s="85"/>
      <c r="T50" s="85"/>
      <c r="U50" s="85"/>
      <c r="V50" s="85"/>
      <c r="W50" s="85"/>
      <c r="X50" s="86"/>
      <c r="Y50" s="89"/>
      <c r="Z50" s="90"/>
      <c r="AA50" s="91"/>
      <c r="AB50" s="95"/>
      <c r="AC50" s="96"/>
      <c r="AD50" s="97"/>
      <c r="AE50" s="98"/>
      <c r="AF50" s="98"/>
      <c r="AG50" s="98"/>
      <c r="AH50" s="98"/>
      <c r="AI50" s="98"/>
      <c r="AJ50" s="98"/>
      <c r="AK50" s="98"/>
      <c r="AL50" s="98"/>
      <c r="AM50" s="98"/>
      <c r="AN50" s="98"/>
      <c r="AO50" s="98"/>
      <c r="AP50" s="98"/>
      <c r="AQ50" s="104" t="s">
        <v>621</v>
      </c>
      <c r="AR50" s="105"/>
      <c r="AS50" s="106" t="s">
        <v>161</v>
      </c>
      <c r="AT50" s="107"/>
      <c r="AU50" s="105" t="s">
        <v>621</v>
      </c>
      <c r="AV50" s="105"/>
      <c r="AW50" s="85" t="s">
        <v>159</v>
      </c>
      <c r="AX50" s="108"/>
      <c r="AY50">
        <f t="shared" si="2"/>
        <v>1</v>
      </c>
      <c r="BA50" s="4"/>
      <c r="BB50" s="4"/>
      <c r="BC50" s="4"/>
      <c r="BD50" s="4"/>
      <c r="BE50" s="4"/>
      <c r="BF50" s="4"/>
      <c r="BG50" s="4"/>
      <c r="BH50" s="4"/>
    </row>
    <row r="51" spans="1:60" ht="23.25" customHeight="1" x14ac:dyDescent="0.15">
      <c r="A51" s="148"/>
      <c r="B51" s="78"/>
      <c r="C51" s="79"/>
      <c r="D51" s="79"/>
      <c r="E51" s="79"/>
      <c r="F51" s="80"/>
      <c r="G51" s="109" t="s">
        <v>582</v>
      </c>
      <c r="H51" s="110"/>
      <c r="I51" s="110"/>
      <c r="J51" s="110"/>
      <c r="K51" s="110"/>
      <c r="L51" s="110"/>
      <c r="M51" s="110"/>
      <c r="N51" s="110"/>
      <c r="O51" s="111"/>
      <c r="P51" s="109" t="s">
        <v>583</v>
      </c>
      <c r="Q51" s="110"/>
      <c r="R51" s="110"/>
      <c r="S51" s="110"/>
      <c r="T51" s="110"/>
      <c r="U51" s="110"/>
      <c r="V51" s="110"/>
      <c r="W51" s="110"/>
      <c r="X51" s="111"/>
      <c r="Y51" s="124" t="s">
        <v>50</v>
      </c>
      <c r="Z51" s="125"/>
      <c r="AA51" s="126"/>
      <c r="AB51" s="127" t="s">
        <v>594</v>
      </c>
      <c r="AC51" s="127"/>
      <c r="AD51" s="127"/>
      <c r="AE51" s="70">
        <v>1</v>
      </c>
      <c r="AF51" s="68"/>
      <c r="AG51" s="68"/>
      <c r="AH51" s="68"/>
      <c r="AI51" s="70">
        <v>1</v>
      </c>
      <c r="AJ51" s="68"/>
      <c r="AK51" s="68"/>
      <c r="AL51" s="68"/>
      <c r="AM51" s="70">
        <v>1</v>
      </c>
      <c r="AN51" s="68"/>
      <c r="AO51" s="68"/>
      <c r="AP51" s="68"/>
      <c r="AQ51" s="70">
        <v>1</v>
      </c>
      <c r="AR51" s="68"/>
      <c r="AS51" s="68"/>
      <c r="AT51" s="68"/>
      <c r="AU51" s="70">
        <v>1</v>
      </c>
      <c r="AV51" s="68"/>
      <c r="AW51" s="68"/>
      <c r="AX51" s="68"/>
      <c r="AY51">
        <f t="shared" si="2"/>
        <v>1</v>
      </c>
    </row>
    <row r="52" spans="1:60" ht="23.25" customHeight="1" x14ac:dyDescent="0.15">
      <c r="A52" s="148"/>
      <c r="B52" s="78"/>
      <c r="C52" s="79"/>
      <c r="D52" s="79"/>
      <c r="E52" s="79"/>
      <c r="F52" s="80"/>
      <c r="G52" s="112"/>
      <c r="H52" s="113"/>
      <c r="I52" s="113"/>
      <c r="J52" s="113"/>
      <c r="K52" s="113"/>
      <c r="L52" s="113"/>
      <c r="M52" s="113"/>
      <c r="N52" s="113"/>
      <c r="O52" s="114"/>
      <c r="P52" s="112"/>
      <c r="Q52" s="113"/>
      <c r="R52" s="113"/>
      <c r="S52" s="113"/>
      <c r="T52" s="113"/>
      <c r="U52" s="113"/>
      <c r="V52" s="113"/>
      <c r="W52" s="113"/>
      <c r="X52" s="114"/>
      <c r="Y52" s="71" t="s">
        <v>43</v>
      </c>
      <c r="Z52" s="72"/>
      <c r="AA52" s="73"/>
      <c r="AB52" s="128" t="s">
        <v>594</v>
      </c>
      <c r="AC52" s="128"/>
      <c r="AD52" s="128"/>
      <c r="AE52" s="70">
        <v>1</v>
      </c>
      <c r="AF52" s="68"/>
      <c r="AG52" s="68"/>
      <c r="AH52" s="68"/>
      <c r="AI52" s="70">
        <v>1</v>
      </c>
      <c r="AJ52" s="68"/>
      <c r="AK52" s="68"/>
      <c r="AL52" s="68"/>
      <c r="AM52" s="70">
        <v>1</v>
      </c>
      <c r="AN52" s="68"/>
      <c r="AO52" s="68"/>
      <c r="AP52" s="68"/>
      <c r="AQ52" s="70">
        <v>1</v>
      </c>
      <c r="AR52" s="68"/>
      <c r="AS52" s="68"/>
      <c r="AT52" s="68"/>
      <c r="AU52" s="70">
        <v>1</v>
      </c>
      <c r="AV52" s="68"/>
      <c r="AW52" s="68"/>
      <c r="AX52" s="68"/>
      <c r="AY52">
        <f t="shared" si="2"/>
        <v>1</v>
      </c>
      <c r="BA52" s="4"/>
      <c r="BB52" s="4"/>
      <c r="BC52" s="4"/>
    </row>
    <row r="53" spans="1:60" ht="23.25" customHeight="1" x14ac:dyDescent="0.15">
      <c r="A53" s="148"/>
      <c r="B53" s="78"/>
      <c r="C53" s="79"/>
      <c r="D53" s="79"/>
      <c r="E53" s="79"/>
      <c r="F53" s="80"/>
      <c r="G53" s="115"/>
      <c r="H53" s="116"/>
      <c r="I53" s="116"/>
      <c r="J53" s="116"/>
      <c r="K53" s="116"/>
      <c r="L53" s="116"/>
      <c r="M53" s="116"/>
      <c r="N53" s="116"/>
      <c r="O53" s="117"/>
      <c r="P53" s="115"/>
      <c r="Q53" s="116"/>
      <c r="R53" s="116"/>
      <c r="S53" s="116"/>
      <c r="T53" s="116"/>
      <c r="U53" s="116"/>
      <c r="V53" s="116"/>
      <c r="W53" s="116"/>
      <c r="X53" s="117"/>
      <c r="Y53" s="71" t="s">
        <v>13</v>
      </c>
      <c r="Z53" s="72"/>
      <c r="AA53" s="73"/>
      <c r="AB53" s="74" t="s">
        <v>14</v>
      </c>
      <c r="AC53" s="74"/>
      <c r="AD53" s="74"/>
      <c r="AE53" s="70">
        <v>100</v>
      </c>
      <c r="AF53" s="68"/>
      <c r="AG53" s="68"/>
      <c r="AH53" s="68"/>
      <c r="AI53" s="70">
        <v>100</v>
      </c>
      <c r="AJ53" s="68"/>
      <c r="AK53" s="68"/>
      <c r="AL53" s="68"/>
      <c r="AM53" s="70">
        <v>100</v>
      </c>
      <c r="AN53" s="68"/>
      <c r="AO53" s="68"/>
      <c r="AP53" s="68"/>
      <c r="AQ53" s="70">
        <v>100</v>
      </c>
      <c r="AR53" s="68"/>
      <c r="AS53" s="68"/>
      <c r="AT53" s="68"/>
      <c r="AU53" s="70">
        <v>100</v>
      </c>
      <c r="AV53" s="68"/>
      <c r="AW53" s="68"/>
      <c r="AX53" s="68"/>
      <c r="AY53">
        <f t="shared" si="2"/>
        <v>1</v>
      </c>
      <c r="BA53" s="4"/>
      <c r="BB53" s="4"/>
      <c r="BC53" s="4"/>
      <c r="BD53" s="4"/>
      <c r="BE53" s="4"/>
      <c r="BF53" s="4"/>
      <c r="BG53" s="4"/>
      <c r="BH53" s="4"/>
    </row>
    <row r="54" spans="1:60" ht="18.75" customHeight="1" x14ac:dyDescent="0.15">
      <c r="A54" s="148"/>
      <c r="B54" s="75" t="s">
        <v>131</v>
      </c>
      <c r="C54" s="76"/>
      <c r="D54" s="76"/>
      <c r="E54" s="76"/>
      <c r="F54" s="77"/>
      <c r="G54" s="81" t="s">
        <v>49</v>
      </c>
      <c r="H54" s="82"/>
      <c r="I54" s="82"/>
      <c r="J54" s="82"/>
      <c r="K54" s="82"/>
      <c r="L54" s="82"/>
      <c r="M54" s="82"/>
      <c r="N54" s="82"/>
      <c r="O54" s="83"/>
      <c r="P54" s="87" t="s">
        <v>51</v>
      </c>
      <c r="Q54" s="82"/>
      <c r="R54" s="82"/>
      <c r="S54" s="82"/>
      <c r="T54" s="82"/>
      <c r="U54" s="82"/>
      <c r="V54" s="82"/>
      <c r="W54" s="82"/>
      <c r="X54" s="83"/>
      <c r="Y54" s="89"/>
      <c r="Z54" s="90"/>
      <c r="AA54" s="91"/>
      <c r="AB54" s="92" t="s">
        <v>11</v>
      </c>
      <c r="AC54" s="93"/>
      <c r="AD54" s="94"/>
      <c r="AE54" s="98" t="s">
        <v>371</v>
      </c>
      <c r="AF54" s="98"/>
      <c r="AG54" s="98"/>
      <c r="AH54" s="98"/>
      <c r="AI54" s="98" t="s">
        <v>523</v>
      </c>
      <c r="AJ54" s="98"/>
      <c r="AK54" s="98"/>
      <c r="AL54" s="98"/>
      <c r="AM54" s="98" t="s">
        <v>339</v>
      </c>
      <c r="AN54" s="98"/>
      <c r="AO54" s="98"/>
      <c r="AP54" s="98"/>
      <c r="AQ54" s="99" t="s">
        <v>160</v>
      </c>
      <c r="AR54" s="100"/>
      <c r="AS54" s="100"/>
      <c r="AT54" s="101"/>
      <c r="AU54" s="102" t="s">
        <v>121</v>
      </c>
      <c r="AV54" s="102"/>
      <c r="AW54" s="102"/>
      <c r="AX54" s="103"/>
      <c r="AY54" t="str">
        <f>$G$56</f>
        <v>「原子力利用に関する基本的考え方」に盛り込まれた施策の推進状況を把握する</v>
      </c>
      <c r="BA54" s="4"/>
      <c r="BB54" s="4"/>
      <c r="BC54" s="4"/>
    </row>
    <row r="55" spans="1:60" ht="18.75" customHeight="1" x14ac:dyDescent="0.15">
      <c r="A55" s="148"/>
      <c r="B55" s="78"/>
      <c r="C55" s="79"/>
      <c r="D55" s="79"/>
      <c r="E55" s="79"/>
      <c r="F55" s="80"/>
      <c r="G55" s="84"/>
      <c r="H55" s="85"/>
      <c r="I55" s="85"/>
      <c r="J55" s="85"/>
      <c r="K55" s="85"/>
      <c r="L55" s="85"/>
      <c r="M55" s="85"/>
      <c r="N55" s="85"/>
      <c r="O55" s="86"/>
      <c r="P55" s="88"/>
      <c r="Q55" s="85"/>
      <c r="R55" s="85"/>
      <c r="S55" s="85"/>
      <c r="T55" s="85"/>
      <c r="U55" s="85"/>
      <c r="V55" s="85"/>
      <c r="W55" s="85"/>
      <c r="X55" s="86"/>
      <c r="Y55" s="89"/>
      <c r="Z55" s="90"/>
      <c r="AA55" s="91"/>
      <c r="AB55" s="95"/>
      <c r="AC55" s="96"/>
      <c r="AD55" s="97"/>
      <c r="AE55" s="98"/>
      <c r="AF55" s="98"/>
      <c r="AG55" s="98"/>
      <c r="AH55" s="98"/>
      <c r="AI55" s="98"/>
      <c r="AJ55" s="98"/>
      <c r="AK55" s="98"/>
      <c r="AL55" s="98"/>
      <c r="AM55" s="98"/>
      <c r="AN55" s="98"/>
      <c r="AO55" s="98"/>
      <c r="AP55" s="98"/>
      <c r="AQ55" s="104" t="s">
        <v>621</v>
      </c>
      <c r="AR55" s="105"/>
      <c r="AS55" s="106" t="s">
        <v>161</v>
      </c>
      <c r="AT55" s="107"/>
      <c r="AU55" s="105" t="s">
        <v>621</v>
      </c>
      <c r="AV55" s="105"/>
      <c r="AW55" s="85" t="s">
        <v>159</v>
      </c>
      <c r="AX55" s="108"/>
      <c r="AY55" t="str">
        <f>$AY$54</f>
        <v>「原子力利用に関する基本的考え方」に盛り込まれた施策の推進状況を把握する</v>
      </c>
      <c r="BA55" s="4"/>
      <c r="BB55" s="4"/>
      <c r="BC55" s="4"/>
      <c r="BD55" s="4"/>
      <c r="BE55" s="4"/>
      <c r="BF55" s="4"/>
      <c r="BG55" s="4"/>
      <c r="BH55" s="4"/>
    </row>
    <row r="56" spans="1:60" ht="15" customHeight="1" x14ac:dyDescent="0.15">
      <c r="A56" s="148"/>
      <c r="B56" s="78"/>
      <c r="C56" s="79"/>
      <c r="D56" s="79"/>
      <c r="E56" s="79"/>
      <c r="F56" s="80"/>
      <c r="G56" s="109" t="s">
        <v>591</v>
      </c>
      <c r="H56" s="110"/>
      <c r="I56" s="110"/>
      <c r="J56" s="110"/>
      <c r="K56" s="110"/>
      <c r="L56" s="110"/>
      <c r="M56" s="110"/>
      <c r="N56" s="110"/>
      <c r="O56" s="111"/>
      <c r="P56" s="110" t="s">
        <v>592</v>
      </c>
      <c r="Q56" s="118"/>
      <c r="R56" s="118"/>
      <c r="S56" s="118"/>
      <c r="T56" s="118"/>
      <c r="U56" s="118"/>
      <c r="V56" s="118"/>
      <c r="W56" s="118"/>
      <c r="X56" s="119"/>
      <c r="Y56" s="124" t="s">
        <v>50</v>
      </c>
      <c r="Z56" s="125"/>
      <c r="AA56" s="126"/>
      <c r="AB56" s="127" t="s">
        <v>594</v>
      </c>
      <c r="AC56" s="127"/>
      <c r="AD56" s="127"/>
      <c r="AE56" s="70">
        <v>1</v>
      </c>
      <c r="AF56" s="68"/>
      <c r="AG56" s="68"/>
      <c r="AH56" s="68"/>
      <c r="AI56" s="70">
        <v>1</v>
      </c>
      <c r="AJ56" s="68"/>
      <c r="AK56" s="68"/>
      <c r="AL56" s="68"/>
      <c r="AM56" s="70">
        <v>1</v>
      </c>
      <c r="AN56" s="68"/>
      <c r="AO56" s="68"/>
      <c r="AP56" s="68"/>
      <c r="AQ56" s="70">
        <v>1</v>
      </c>
      <c r="AR56" s="68"/>
      <c r="AS56" s="68"/>
      <c r="AT56" s="68"/>
      <c r="AU56" s="70">
        <v>1</v>
      </c>
      <c r="AV56" s="68"/>
      <c r="AW56" s="68"/>
      <c r="AX56" s="68"/>
      <c r="AY56" t="str">
        <f>$AY$54</f>
        <v>「原子力利用に関する基本的考え方」に盛り込まれた施策の推進状況を把握する</v>
      </c>
    </row>
    <row r="57" spans="1:60" ht="15" customHeight="1" x14ac:dyDescent="0.15">
      <c r="A57" s="148"/>
      <c r="B57" s="78"/>
      <c r="C57" s="79"/>
      <c r="D57" s="79"/>
      <c r="E57" s="79"/>
      <c r="F57" s="80"/>
      <c r="G57" s="112"/>
      <c r="H57" s="113"/>
      <c r="I57" s="113"/>
      <c r="J57" s="113"/>
      <c r="K57" s="113"/>
      <c r="L57" s="113"/>
      <c r="M57" s="113"/>
      <c r="N57" s="113"/>
      <c r="O57" s="114"/>
      <c r="P57" s="120"/>
      <c r="Q57" s="120"/>
      <c r="R57" s="120"/>
      <c r="S57" s="120"/>
      <c r="T57" s="120"/>
      <c r="U57" s="120"/>
      <c r="V57" s="120"/>
      <c r="W57" s="120"/>
      <c r="X57" s="121"/>
      <c r="Y57" s="71" t="s">
        <v>43</v>
      </c>
      <c r="Z57" s="72"/>
      <c r="AA57" s="73"/>
      <c r="AB57" s="128" t="s">
        <v>594</v>
      </c>
      <c r="AC57" s="128"/>
      <c r="AD57" s="128"/>
      <c r="AE57" s="70">
        <v>1</v>
      </c>
      <c r="AF57" s="68"/>
      <c r="AG57" s="68"/>
      <c r="AH57" s="68"/>
      <c r="AI57" s="70">
        <v>1</v>
      </c>
      <c r="AJ57" s="68"/>
      <c r="AK57" s="68"/>
      <c r="AL57" s="68"/>
      <c r="AM57" s="70">
        <v>1</v>
      </c>
      <c r="AN57" s="68"/>
      <c r="AO57" s="68"/>
      <c r="AP57" s="68"/>
      <c r="AQ57" s="70">
        <v>1</v>
      </c>
      <c r="AR57" s="68"/>
      <c r="AS57" s="68"/>
      <c r="AT57" s="68"/>
      <c r="AU57" s="70">
        <v>1</v>
      </c>
      <c r="AV57" s="68"/>
      <c r="AW57" s="68"/>
      <c r="AX57" s="68"/>
      <c r="AY57" t="str">
        <f>$AY$54</f>
        <v>「原子力利用に関する基本的考え方」に盛り込まれた施策の推進状況を把握する</v>
      </c>
      <c r="BA57" s="4"/>
      <c r="BB57" s="4"/>
      <c r="BC57" s="4"/>
    </row>
    <row r="58" spans="1:60" ht="28.15" customHeight="1" x14ac:dyDescent="0.15">
      <c r="A58" s="148"/>
      <c r="B58" s="150"/>
      <c r="C58" s="151"/>
      <c r="D58" s="151"/>
      <c r="E58" s="151"/>
      <c r="F58" s="152"/>
      <c r="G58" s="115"/>
      <c r="H58" s="116"/>
      <c r="I58" s="116"/>
      <c r="J58" s="116"/>
      <c r="K58" s="116"/>
      <c r="L58" s="116"/>
      <c r="M58" s="116"/>
      <c r="N58" s="116"/>
      <c r="O58" s="117"/>
      <c r="P58" s="122"/>
      <c r="Q58" s="122"/>
      <c r="R58" s="122"/>
      <c r="S58" s="122"/>
      <c r="T58" s="122"/>
      <c r="U58" s="122"/>
      <c r="V58" s="122"/>
      <c r="W58" s="122"/>
      <c r="X58" s="123"/>
      <c r="Y58" s="71" t="s">
        <v>13</v>
      </c>
      <c r="Z58" s="72"/>
      <c r="AA58" s="73"/>
      <c r="AB58" s="74" t="s">
        <v>14</v>
      </c>
      <c r="AC58" s="74"/>
      <c r="AD58" s="74"/>
      <c r="AE58" s="70">
        <v>100</v>
      </c>
      <c r="AF58" s="68"/>
      <c r="AG58" s="68"/>
      <c r="AH58" s="68"/>
      <c r="AI58" s="70">
        <v>100</v>
      </c>
      <c r="AJ58" s="68"/>
      <c r="AK58" s="68"/>
      <c r="AL58" s="68"/>
      <c r="AM58" s="70">
        <v>100</v>
      </c>
      <c r="AN58" s="68"/>
      <c r="AO58" s="68"/>
      <c r="AP58" s="68"/>
      <c r="AQ58" s="70">
        <v>100</v>
      </c>
      <c r="AR58" s="68"/>
      <c r="AS58" s="68"/>
      <c r="AT58" s="68"/>
      <c r="AU58" s="70">
        <v>100</v>
      </c>
      <c r="AV58" s="68"/>
      <c r="AW58" s="68"/>
      <c r="AX58" s="68"/>
      <c r="AY58" t="str">
        <f>$AY$54</f>
        <v>「原子力利用に関する基本的考え方」に盛り込まれた施策の推進状況を把握する</v>
      </c>
      <c r="BA58" s="4"/>
      <c r="BB58" s="4"/>
      <c r="BC58" s="4"/>
      <c r="BD58" s="4"/>
      <c r="BE58" s="4"/>
      <c r="BF58" s="4"/>
      <c r="BG58" s="4"/>
      <c r="BH58" s="4"/>
    </row>
    <row r="59" spans="1:60" ht="18.75" customHeight="1" x14ac:dyDescent="0.15">
      <c r="A59" s="148"/>
      <c r="B59" s="78" t="s">
        <v>131</v>
      </c>
      <c r="C59" s="79"/>
      <c r="D59" s="79"/>
      <c r="E59" s="79"/>
      <c r="F59" s="80"/>
      <c r="G59" s="81" t="s">
        <v>49</v>
      </c>
      <c r="H59" s="82"/>
      <c r="I59" s="82"/>
      <c r="J59" s="82"/>
      <c r="K59" s="82"/>
      <c r="L59" s="82"/>
      <c r="M59" s="82"/>
      <c r="N59" s="82"/>
      <c r="O59" s="83"/>
      <c r="P59" s="87" t="s">
        <v>51</v>
      </c>
      <c r="Q59" s="82"/>
      <c r="R59" s="82"/>
      <c r="S59" s="82"/>
      <c r="T59" s="82"/>
      <c r="U59" s="82"/>
      <c r="V59" s="82"/>
      <c r="W59" s="82"/>
      <c r="X59" s="83"/>
      <c r="Y59" s="89"/>
      <c r="Z59" s="90"/>
      <c r="AA59" s="91"/>
      <c r="AB59" s="92" t="s">
        <v>11</v>
      </c>
      <c r="AC59" s="93"/>
      <c r="AD59" s="94"/>
      <c r="AE59" s="98" t="s">
        <v>371</v>
      </c>
      <c r="AF59" s="98"/>
      <c r="AG59" s="98"/>
      <c r="AH59" s="98"/>
      <c r="AI59" s="98" t="s">
        <v>523</v>
      </c>
      <c r="AJ59" s="98"/>
      <c r="AK59" s="98"/>
      <c r="AL59" s="98"/>
      <c r="AM59" s="98" t="s">
        <v>339</v>
      </c>
      <c r="AN59" s="98"/>
      <c r="AO59" s="98"/>
      <c r="AP59" s="98"/>
      <c r="AQ59" s="99" t="s">
        <v>160</v>
      </c>
      <c r="AR59" s="100"/>
      <c r="AS59" s="100"/>
      <c r="AT59" s="101"/>
      <c r="AU59" s="102" t="s">
        <v>121</v>
      </c>
      <c r="AV59" s="102"/>
      <c r="AW59" s="102"/>
      <c r="AX59" s="103"/>
      <c r="AY59" t="str">
        <f>$G$61</f>
        <v>「原子力利用に関する基本的考え方」に盛り込まれた施策の推進状況を把握する</v>
      </c>
      <c r="BA59" s="4"/>
      <c r="BB59" s="4"/>
      <c r="BC59" s="4"/>
    </row>
    <row r="60" spans="1:60" ht="18.75" customHeight="1" x14ac:dyDescent="0.15">
      <c r="A60" s="148"/>
      <c r="B60" s="78"/>
      <c r="C60" s="79"/>
      <c r="D60" s="79"/>
      <c r="E60" s="79"/>
      <c r="F60" s="80"/>
      <c r="G60" s="84"/>
      <c r="H60" s="85"/>
      <c r="I60" s="85"/>
      <c r="J60" s="85"/>
      <c r="K60" s="85"/>
      <c r="L60" s="85"/>
      <c r="M60" s="85"/>
      <c r="N60" s="85"/>
      <c r="O60" s="86"/>
      <c r="P60" s="88"/>
      <c r="Q60" s="85"/>
      <c r="R60" s="85"/>
      <c r="S60" s="85"/>
      <c r="T60" s="85"/>
      <c r="U60" s="85"/>
      <c r="V60" s="85"/>
      <c r="W60" s="85"/>
      <c r="X60" s="86"/>
      <c r="Y60" s="89"/>
      <c r="Z60" s="90"/>
      <c r="AA60" s="91"/>
      <c r="AB60" s="95"/>
      <c r="AC60" s="96"/>
      <c r="AD60" s="97"/>
      <c r="AE60" s="98"/>
      <c r="AF60" s="98"/>
      <c r="AG60" s="98"/>
      <c r="AH60" s="98"/>
      <c r="AI60" s="98"/>
      <c r="AJ60" s="98"/>
      <c r="AK60" s="98"/>
      <c r="AL60" s="98"/>
      <c r="AM60" s="98"/>
      <c r="AN60" s="98"/>
      <c r="AO60" s="98"/>
      <c r="AP60" s="98"/>
      <c r="AQ60" s="104" t="s">
        <v>621</v>
      </c>
      <c r="AR60" s="105"/>
      <c r="AS60" s="106" t="s">
        <v>161</v>
      </c>
      <c r="AT60" s="107"/>
      <c r="AU60" s="105" t="s">
        <v>621</v>
      </c>
      <c r="AV60" s="105"/>
      <c r="AW60" s="85" t="s">
        <v>159</v>
      </c>
      <c r="AX60" s="108"/>
      <c r="AY60" t="str">
        <f>$AY$59</f>
        <v>「原子力利用に関する基本的考え方」に盛り込まれた施策の推進状況を把握する</v>
      </c>
      <c r="BA60" s="4"/>
      <c r="BB60" s="4"/>
      <c r="BC60" s="4"/>
      <c r="BD60" s="4"/>
      <c r="BE60" s="4"/>
      <c r="BF60" s="4"/>
      <c r="BG60" s="4"/>
      <c r="BH60" s="4"/>
    </row>
    <row r="61" spans="1:60" ht="15" customHeight="1" x14ac:dyDescent="0.15">
      <c r="A61" s="148"/>
      <c r="B61" s="78"/>
      <c r="C61" s="79"/>
      <c r="D61" s="79"/>
      <c r="E61" s="79"/>
      <c r="F61" s="80"/>
      <c r="G61" s="109" t="s">
        <v>591</v>
      </c>
      <c r="H61" s="110"/>
      <c r="I61" s="110"/>
      <c r="J61" s="110"/>
      <c r="K61" s="110"/>
      <c r="L61" s="110"/>
      <c r="M61" s="110"/>
      <c r="N61" s="110"/>
      <c r="O61" s="111"/>
      <c r="P61" s="110" t="s">
        <v>576</v>
      </c>
      <c r="Q61" s="118"/>
      <c r="R61" s="118"/>
      <c r="S61" s="118"/>
      <c r="T61" s="118"/>
      <c r="U61" s="118"/>
      <c r="V61" s="118"/>
      <c r="W61" s="118"/>
      <c r="X61" s="119"/>
      <c r="Y61" s="124" t="s">
        <v>50</v>
      </c>
      <c r="Z61" s="125"/>
      <c r="AA61" s="126"/>
      <c r="AB61" s="127" t="s">
        <v>593</v>
      </c>
      <c r="AC61" s="127"/>
      <c r="AD61" s="127"/>
      <c r="AE61" s="70">
        <v>1</v>
      </c>
      <c r="AF61" s="68"/>
      <c r="AG61" s="68"/>
      <c r="AH61" s="68"/>
      <c r="AI61" s="70">
        <v>1</v>
      </c>
      <c r="AJ61" s="68"/>
      <c r="AK61" s="68"/>
      <c r="AL61" s="68"/>
      <c r="AM61" s="70">
        <v>1</v>
      </c>
      <c r="AN61" s="68"/>
      <c r="AO61" s="68"/>
      <c r="AP61" s="68"/>
      <c r="AQ61" s="70">
        <v>1</v>
      </c>
      <c r="AR61" s="68"/>
      <c r="AS61" s="68"/>
      <c r="AT61" s="68"/>
      <c r="AU61" s="70">
        <v>1</v>
      </c>
      <c r="AV61" s="68"/>
      <c r="AW61" s="68"/>
      <c r="AX61" s="68"/>
      <c r="AY61" t="str">
        <f>$AY$59</f>
        <v>「原子力利用に関する基本的考え方」に盛り込まれた施策の推進状況を把握する</v>
      </c>
    </row>
    <row r="62" spans="1:60" ht="15" customHeight="1" x14ac:dyDescent="0.15">
      <c r="A62" s="148"/>
      <c r="B62" s="78"/>
      <c r="C62" s="79"/>
      <c r="D62" s="79"/>
      <c r="E62" s="79"/>
      <c r="F62" s="80"/>
      <c r="G62" s="112"/>
      <c r="H62" s="113"/>
      <c r="I62" s="113"/>
      <c r="J62" s="113"/>
      <c r="K62" s="113"/>
      <c r="L62" s="113"/>
      <c r="M62" s="113"/>
      <c r="N62" s="113"/>
      <c r="O62" s="114"/>
      <c r="P62" s="120"/>
      <c r="Q62" s="120"/>
      <c r="R62" s="120"/>
      <c r="S62" s="120"/>
      <c r="T62" s="120"/>
      <c r="U62" s="120"/>
      <c r="V62" s="120"/>
      <c r="W62" s="120"/>
      <c r="X62" s="121"/>
      <c r="Y62" s="71" t="s">
        <v>43</v>
      </c>
      <c r="Z62" s="72"/>
      <c r="AA62" s="73"/>
      <c r="AB62" s="128" t="s">
        <v>593</v>
      </c>
      <c r="AC62" s="128"/>
      <c r="AD62" s="128"/>
      <c r="AE62" s="70">
        <v>1</v>
      </c>
      <c r="AF62" s="68"/>
      <c r="AG62" s="68"/>
      <c r="AH62" s="68"/>
      <c r="AI62" s="70">
        <v>1</v>
      </c>
      <c r="AJ62" s="68"/>
      <c r="AK62" s="68"/>
      <c r="AL62" s="68"/>
      <c r="AM62" s="70">
        <v>1</v>
      </c>
      <c r="AN62" s="68"/>
      <c r="AO62" s="68"/>
      <c r="AP62" s="68"/>
      <c r="AQ62" s="70">
        <v>1</v>
      </c>
      <c r="AR62" s="68"/>
      <c r="AS62" s="68"/>
      <c r="AT62" s="68"/>
      <c r="AU62" s="70">
        <v>1</v>
      </c>
      <c r="AV62" s="68"/>
      <c r="AW62" s="68"/>
      <c r="AX62" s="68"/>
      <c r="AY62" t="str">
        <f>$AY$59</f>
        <v>「原子力利用に関する基本的考え方」に盛り込まれた施策の推進状況を把握する</v>
      </c>
      <c r="BA62" s="4"/>
      <c r="BB62" s="4"/>
      <c r="BC62" s="4"/>
    </row>
    <row r="63" spans="1:60" ht="31.15" customHeight="1" thickBot="1" x14ac:dyDescent="0.2">
      <c r="A63" s="149"/>
      <c r="B63" s="141"/>
      <c r="C63" s="142"/>
      <c r="D63" s="142"/>
      <c r="E63" s="142"/>
      <c r="F63" s="143"/>
      <c r="G63" s="115"/>
      <c r="H63" s="116"/>
      <c r="I63" s="116"/>
      <c r="J63" s="116"/>
      <c r="K63" s="116"/>
      <c r="L63" s="116"/>
      <c r="M63" s="116"/>
      <c r="N63" s="116"/>
      <c r="O63" s="117"/>
      <c r="P63" s="122"/>
      <c r="Q63" s="122"/>
      <c r="R63" s="122"/>
      <c r="S63" s="122"/>
      <c r="T63" s="122"/>
      <c r="U63" s="122"/>
      <c r="V63" s="122"/>
      <c r="W63" s="122"/>
      <c r="X63" s="123"/>
      <c r="Y63" s="71" t="s">
        <v>13</v>
      </c>
      <c r="Z63" s="72"/>
      <c r="AA63" s="73"/>
      <c r="AB63" s="74" t="s">
        <v>14</v>
      </c>
      <c r="AC63" s="74"/>
      <c r="AD63" s="74"/>
      <c r="AE63" s="70">
        <v>100</v>
      </c>
      <c r="AF63" s="68"/>
      <c r="AG63" s="68"/>
      <c r="AH63" s="68"/>
      <c r="AI63" s="70">
        <v>100</v>
      </c>
      <c r="AJ63" s="68"/>
      <c r="AK63" s="68"/>
      <c r="AL63" s="68"/>
      <c r="AM63" s="70">
        <v>100</v>
      </c>
      <c r="AN63" s="68"/>
      <c r="AO63" s="68"/>
      <c r="AP63" s="68"/>
      <c r="AQ63" s="70">
        <v>100</v>
      </c>
      <c r="AR63" s="68"/>
      <c r="AS63" s="68"/>
      <c r="AT63" s="68"/>
      <c r="AU63" s="70">
        <v>100</v>
      </c>
      <c r="AV63" s="68"/>
      <c r="AW63" s="68"/>
      <c r="AX63" s="68"/>
      <c r="AY63" t="str">
        <f>$AY$59</f>
        <v>「原子力利用に関する基本的考え方」に盛り込まれた施策の推進状況を把握する</v>
      </c>
      <c r="BA63" s="4"/>
      <c r="BB63" s="4"/>
      <c r="BC63" s="4"/>
      <c r="BD63" s="4"/>
      <c r="BE63" s="4"/>
      <c r="BF63" s="4"/>
      <c r="BG63" s="4"/>
      <c r="BH63" s="4"/>
    </row>
    <row r="64" spans="1:60" ht="40.15" customHeight="1" x14ac:dyDescent="0.15">
      <c r="A64" s="450" t="s">
        <v>531</v>
      </c>
      <c r="B64" s="451"/>
      <c r="C64" s="451"/>
      <c r="D64" s="451"/>
      <c r="E64" s="451"/>
      <c r="F64" s="452"/>
      <c r="G64" s="453" t="s">
        <v>595</v>
      </c>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5"/>
      <c r="AY64">
        <f>COUNTA($G$64)</f>
        <v>1</v>
      </c>
    </row>
    <row r="65" spans="1:60" ht="12.6" customHeight="1" x14ac:dyDescent="0.15">
      <c r="A65" s="148" t="s">
        <v>528</v>
      </c>
      <c r="B65" s="78" t="s">
        <v>529</v>
      </c>
      <c r="C65" s="79"/>
      <c r="D65" s="79"/>
      <c r="E65" s="79"/>
      <c r="F65" s="80"/>
      <c r="G65" s="144" t="s">
        <v>530</v>
      </c>
      <c r="H65" s="144"/>
      <c r="I65" s="144"/>
      <c r="J65" s="144"/>
      <c r="K65" s="144"/>
      <c r="L65" s="144"/>
      <c r="M65" s="144"/>
      <c r="N65" s="144"/>
      <c r="O65" s="144"/>
      <c r="P65" s="144"/>
      <c r="Q65" s="144"/>
      <c r="R65" s="144"/>
      <c r="S65" s="144"/>
      <c r="T65" s="144"/>
      <c r="U65" s="144"/>
      <c r="V65" s="144"/>
      <c r="W65" s="144"/>
      <c r="X65" s="144"/>
      <c r="Y65" s="144"/>
      <c r="Z65" s="144"/>
      <c r="AA65" s="145"/>
      <c r="AB65" s="146" t="s">
        <v>545</v>
      </c>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7"/>
      <c r="AY65">
        <f>COUNTA($G$67)</f>
        <v>1</v>
      </c>
    </row>
    <row r="66" spans="1:60" ht="7.15" customHeight="1" x14ac:dyDescent="0.15">
      <c r="A66" s="148"/>
      <c r="B66" s="78"/>
      <c r="C66" s="79"/>
      <c r="D66" s="79"/>
      <c r="E66" s="79"/>
      <c r="F66" s="80"/>
      <c r="G66" s="85"/>
      <c r="H66" s="85"/>
      <c r="I66" s="85"/>
      <c r="J66" s="85"/>
      <c r="K66" s="85"/>
      <c r="L66" s="85"/>
      <c r="M66" s="85"/>
      <c r="N66" s="85"/>
      <c r="O66" s="85"/>
      <c r="P66" s="85"/>
      <c r="Q66" s="85"/>
      <c r="R66" s="85"/>
      <c r="S66" s="85"/>
      <c r="T66" s="85"/>
      <c r="U66" s="85"/>
      <c r="V66" s="85"/>
      <c r="W66" s="85"/>
      <c r="X66" s="85"/>
      <c r="Y66" s="85"/>
      <c r="Z66" s="85"/>
      <c r="AA66" s="86"/>
      <c r="AB66" s="88"/>
      <c r="AC66" s="85"/>
      <c r="AD66" s="85"/>
      <c r="AE66" s="85"/>
      <c r="AF66" s="85"/>
      <c r="AG66" s="85"/>
      <c r="AH66" s="85"/>
      <c r="AI66" s="85"/>
      <c r="AJ66" s="85"/>
      <c r="AK66" s="85"/>
      <c r="AL66" s="85"/>
      <c r="AM66" s="85"/>
      <c r="AN66" s="85"/>
      <c r="AO66" s="85"/>
      <c r="AP66" s="85"/>
      <c r="AQ66" s="85"/>
      <c r="AR66" s="85"/>
      <c r="AS66" s="85"/>
      <c r="AT66" s="85"/>
      <c r="AU66" s="85"/>
      <c r="AV66" s="85"/>
      <c r="AW66" s="85"/>
      <c r="AX66" s="108"/>
      <c r="AY66">
        <f t="shared" ref="AY66:AY74" si="3">$AY$65</f>
        <v>1</v>
      </c>
    </row>
    <row r="67" spans="1:60" ht="22.5" customHeight="1" x14ac:dyDescent="0.15">
      <c r="A67" s="148"/>
      <c r="B67" s="78"/>
      <c r="C67" s="79"/>
      <c r="D67" s="79"/>
      <c r="E67" s="79"/>
      <c r="F67" s="80"/>
      <c r="G67" s="129" t="s">
        <v>596</v>
      </c>
      <c r="H67" s="129"/>
      <c r="I67" s="129"/>
      <c r="J67" s="129"/>
      <c r="K67" s="129"/>
      <c r="L67" s="129"/>
      <c r="M67" s="129"/>
      <c r="N67" s="129"/>
      <c r="O67" s="129"/>
      <c r="P67" s="129"/>
      <c r="Q67" s="129"/>
      <c r="R67" s="129"/>
      <c r="S67" s="129"/>
      <c r="T67" s="129"/>
      <c r="U67" s="129"/>
      <c r="V67" s="129"/>
      <c r="W67" s="129"/>
      <c r="X67" s="129"/>
      <c r="Y67" s="129"/>
      <c r="Z67" s="129"/>
      <c r="AA67" s="130"/>
      <c r="AB67" s="135" t="s">
        <v>577</v>
      </c>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6"/>
      <c r="AY67">
        <f t="shared" si="3"/>
        <v>1</v>
      </c>
    </row>
    <row r="68" spans="1:60" ht="22.5" customHeight="1" x14ac:dyDescent="0.15">
      <c r="A68" s="148"/>
      <c r="B68" s="78"/>
      <c r="C68" s="79"/>
      <c r="D68" s="79"/>
      <c r="E68" s="79"/>
      <c r="F68" s="80"/>
      <c r="G68" s="131"/>
      <c r="H68" s="131"/>
      <c r="I68" s="131"/>
      <c r="J68" s="131"/>
      <c r="K68" s="131"/>
      <c r="L68" s="131"/>
      <c r="M68" s="131"/>
      <c r="N68" s="131"/>
      <c r="O68" s="131"/>
      <c r="P68" s="131"/>
      <c r="Q68" s="131"/>
      <c r="R68" s="131"/>
      <c r="S68" s="131"/>
      <c r="T68" s="131"/>
      <c r="U68" s="131"/>
      <c r="V68" s="131"/>
      <c r="W68" s="131"/>
      <c r="X68" s="131"/>
      <c r="Y68" s="131"/>
      <c r="Z68" s="131"/>
      <c r="AA68" s="132"/>
      <c r="AB68" s="137"/>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8"/>
      <c r="AY68">
        <f t="shared" si="3"/>
        <v>1</v>
      </c>
    </row>
    <row r="69" spans="1:60" ht="26.45" customHeight="1" x14ac:dyDescent="0.15">
      <c r="A69" s="148"/>
      <c r="B69" s="150"/>
      <c r="C69" s="151"/>
      <c r="D69" s="151"/>
      <c r="E69" s="151"/>
      <c r="F69" s="152"/>
      <c r="G69" s="133"/>
      <c r="H69" s="133"/>
      <c r="I69" s="133"/>
      <c r="J69" s="133"/>
      <c r="K69" s="133"/>
      <c r="L69" s="133"/>
      <c r="M69" s="133"/>
      <c r="N69" s="133"/>
      <c r="O69" s="133"/>
      <c r="P69" s="133"/>
      <c r="Q69" s="133"/>
      <c r="R69" s="133"/>
      <c r="S69" s="133"/>
      <c r="T69" s="133"/>
      <c r="U69" s="133"/>
      <c r="V69" s="133"/>
      <c r="W69" s="133"/>
      <c r="X69" s="133"/>
      <c r="Y69" s="133"/>
      <c r="Z69" s="133"/>
      <c r="AA69" s="134"/>
      <c r="AB69" s="139"/>
      <c r="AC69" s="133"/>
      <c r="AD69" s="133"/>
      <c r="AE69" s="131"/>
      <c r="AF69" s="131"/>
      <c r="AG69" s="131"/>
      <c r="AH69" s="131"/>
      <c r="AI69" s="131"/>
      <c r="AJ69" s="131"/>
      <c r="AK69" s="131"/>
      <c r="AL69" s="131"/>
      <c r="AM69" s="131"/>
      <c r="AN69" s="131"/>
      <c r="AO69" s="131"/>
      <c r="AP69" s="131"/>
      <c r="AQ69" s="131"/>
      <c r="AR69" s="131"/>
      <c r="AS69" s="131"/>
      <c r="AT69" s="131"/>
      <c r="AU69" s="133"/>
      <c r="AV69" s="133"/>
      <c r="AW69" s="133"/>
      <c r="AX69" s="140"/>
      <c r="AY69">
        <f t="shared" si="3"/>
        <v>1</v>
      </c>
    </row>
    <row r="70" spans="1:60" ht="18.75" customHeight="1" x14ac:dyDescent="0.15">
      <c r="A70" s="148"/>
      <c r="B70" s="75" t="s">
        <v>131</v>
      </c>
      <c r="C70" s="76"/>
      <c r="D70" s="76"/>
      <c r="E70" s="76"/>
      <c r="F70" s="77"/>
      <c r="G70" s="81" t="s">
        <v>49</v>
      </c>
      <c r="H70" s="82"/>
      <c r="I70" s="82"/>
      <c r="J70" s="82"/>
      <c r="K70" s="82"/>
      <c r="L70" s="82"/>
      <c r="M70" s="82"/>
      <c r="N70" s="82"/>
      <c r="O70" s="83"/>
      <c r="P70" s="87" t="s">
        <v>51</v>
      </c>
      <c r="Q70" s="82"/>
      <c r="R70" s="82"/>
      <c r="S70" s="82"/>
      <c r="T70" s="82"/>
      <c r="U70" s="82"/>
      <c r="V70" s="82"/>
      <c r="W70" s="82"/>
      <c r="X70" s="83"/>
      <c r="Y70" s="89"/>
      <c r="Z70" s="90"/>
      <c r="AA70" s="91"/>
      <c r="AB70" s="92" t="s">
        <v>11</v>
      </c>
      <c r="AC70" s="93"/>
      <c r="AD70" s="94"/>
      <c r="AE70" s="98" t="s">
        <v>371</v>
      </c>
      <c r="AF70" s="98"/>
      <c r="AG70" s="98"/>
      <c r="AH70" s="98"/>
      <c r="AI70" s="98" t="s">
        <v>523</v>
      </c>
      <c r="AJ70" s="98"/>
      <c r="AK70" s="98"/>
      <c r="AL70" s="98"/>
      <c r="AM70" s="98" t="s">
        <v>339</v>
      </c>
      <c r="AN70" s="98"/>
      <c r="AO70" s="98"/>
      <c r="AP70" s="98"/>
      <c r="AQ70" s="99" t="s">
        <v>160</v>
      </c>
      <c r="AR70" s="100"/>
      <c r="AS70" s="100"/>
      <c r="AT70" s="101"/>
      <c r="AU70" s="102" t="s">
        <v>121</v>
      </c>
      <c r="AV70" s="102"/>
      <c r="AW70" s="102"/>
      <c r="AX70" s="103"/>
      <c r="AY70">
        <f t="shared" si="3"/>
        <v>1</v>
      </c>
      <c r="BA70" s="4"/>
      <c r="BB70" s="4"/>
      <c r="BC70" s="4"/>
    </row>
    <row r="71" spans="1:60" ht="18.75" customHeight="1" x14ac:dyDescent="0.15">
      <c r="A71" s="148"/>
      <c r="B71" s="78"/>
      <c r="C71" s="79"/>
      <c r="D71" s="79"/>
      <c r="E71" s="79"/>
      <c r="F71" s="80"/>
      <c r="G71" s="84"/>
      <c r="H71" s="85"/>
      <c r="I71" s="85"/>
      <c r="J71" s="85"/>
      <c r="K71" s="85"/>
      <c r="L71" s="85"/>
      <c r="M71" s="85"/>
      <c r="N71" s="85"/>
      <c r="O71" s="86"/>
      <c r="P71" s="88"/>
      <c r="Q71" s="85"/>
      <c r="R71" s="85"/>
      <c r="S71" s="85"/>
      <c r="T71" s="85"/>
      <c r="U71" s="85"/>
      <c r="V71" s="85"/>
      <c r="W71" s="85"/>
      <c r="X71" s="86"/>
      <c r="Y71" s="89"/>
      <c r="Z71" s="90"/>
      <c r="AA71" s="91"/>
      <c r="AB71" s="95"/>
      <c r="AC71" s="96"/>
      <c r="AD71" s="97"/>
      <c r="AE71" s="98"/>
      <c r="AF71" s="98"/>
      <c r="AG71" s="98"/>
      <c r="AH71" s="98"/>
      <c r="AI71" s="98"/>
      <c r="AJ71" s="98"/>
      <c r="AK71" s="98"/>
      <c r="AL71" s="98"/>
      <c r="AM71" s="98"/>
      <c r="AN71" s="98"/>
      <c r="AO71" s="98"/>
      <c r="AP71" s="98"/>
      <c r="AQ71" s="104" t="s">
        <v>621</v>
      </c>
      <c r="AR71" s="105"/>
      <c r="AS71" s="106" t="s">
        <v>161</v>
      </c>
      <c r="AT71" s="107"/>
      <c r="AU71" s="105" t="s">
        <v>621</v>
      </c>
      <c r="AV71" s="105"/>
      <c r="AW71" s="85" t="s">
        <v>159</v>
      </c>
      <c r="AX71" s="108"/>
      <c r="AY71">
        <f t="shared" si="3"/>
        <v>1</v>
      </c>
      <c r="BA71" s="4"/>
      <c r="BB71" s="4"/>
      <c r="BC71" s="4"/>
      <c r="BD71" s="4"/>
      <c r="BE71" s="4"/>
      <c r="BF71" s="4"/>
      <c r="BG71" s="4"/>
      <c r="BH71" s="4"/>
    </row>
    <row r="72" spans="1:60" ht="23.25" customHeight="1" x14ac:dyDescent="0.15">
      <c r="A72" s="148"/>
      <c r="B72" s="78"/>
      <c r="C72" s="79"/>
      <c r="D72" s="79"/>
      <c r="E72" s="79"/>
      <c r="F72" s="80"/>
      <c r="G72" s="109" t="s">
        <v>579</v>
      </c>
      <c r="H72" s="110"/>
      <c r="I72" s="110"/>
      <c r="J72" s="110"/>
      <c r="K72" s="110"/>
      <c r="L72" s="110"/>
      <c r="M72" s="110"/>
      <c r="N72" s="110"/>
      <c r="O72" s="111"/>
      <c r="P72" s="110" t="s">
        <v>578</v>
      </c>
      <c r="Q72" s="118"/>
      <c r="R72" s="118"/>
      <c r="S72" s="118"/>
      <c r="T72" s="118"/>
      <c r="U72" s="118"/>
      <c r="V72" s="118"/>
      <c r="W72" s="118"/>
      <c r="X72" s="119"/>
      <c r="Y72" s="124" t="s">
        <v>50</v>
      </c>
      <c r="Z72" s="125"/>
      <c r="AA72" s="126"/>
      <c r="AB72" s="127" t="s">
        <v>621</v>
      </c>
      <c r="AC72" s="127"/>
      <c r="AD72" s="127"/>
      <c r="AE72" s="70" t="s">
        <v>581</v>
      </c>
      <c r="AF72" s="68"/>
      <c r="AG72" s="68"/>
      <c r="AH72" s="68"/>
      <c r="AI72" s="70" t="s">
        <v>581</v>
      </c>
      <c r="AJ72" s="68"/>
      <c r="AK72" s="68"/>
      <c r="AL72" s="68"/>
      <c r="AM72" s="70" t="s">
        <v>581</v>
      </c>
      <c r="AN72" s="68"/>
      <c r="AO72" s="68"/>
      <c r="AP72" s="68"/>
      <c r="AQ72" s="65" t="s">
        <v>621</v>
      </c>
      <c r="AR72" s="66"/>
      <c r="AS72" s="66"/>
      <c r="AT72" s="67"/>
      <c r="AU72" s="68" t="s">
        <v>621</v>
      </c>
      <c r="AV72" s="68"/>
      <c r="AW72" s="68"/>
      <c r="AX72" s="69"/>
      <c r="AY72">
        <f t="shared" si="3"/>
        <v>1</v>
      </c>
    </row>
    <row r="73" spans="1:60" ht="23.25" customHeight="1" x14ac:dyDescent="0.15">
      <c r="A73" s="148"/>
      <c r="B73" s="78"/>
      <c r="C73" s="79"/>
      <c r="D73" s="79"/>
      <c r="E73" s="79"/>
      <c r="F73" s="80"/>
      <c r="G73" s="112"/>
      <c r="H73" s="113"/>
      <c r="I73" s="113"/>
      <c r="J73" s="113"/>
      <c r="K73" s="113"/>
      <c r="L73" s="113"/>
      <c r="M73" s="113"/>
      <c r="N73" s="113"/>
      <c r="O73" s="114"/>
      <c r="P73" s="120"/>
      <c r="Q73" s="120"/>
      <c r="R73" s="120"/>
      <c r="S73" s="120"/>
      <c r="T73" s="120"/>
      <c r="U73" s="120"/>
      <c r="V73" s="120"/>
      <c r="W73" s="120"/>
      <c r="X73" s="121"/>
      <c r="Y73" s="71" t="s">
        <v>43</v>
      </c>
      <c r="Z73" s="72"/>
      <c r="AA73" s="73"/>
      <c r="AB73" s="128" t="s">
        <v>621</v>
      </c>
      <c r="AC73" s="128"/>
      <c r="AD73" s="128"/>
      <c r="AE73" s="70" t="s">
        <v>581</v>
      </c>
      <c r="AF73" s="68"/>
      <c r="AG73" s="68"/>
      <c r="AH73" s="68"/>
      <c r="AI73" s="70" t="s">
        <v>581</v>
      </c>
      <c r="AJ73" s="68"/>
      <c r="AK73" s="68"/>
      <c r="AL73" s="68"/>
      <c r="AM73" s="70" t="s">
        <v>581</v>
      </c>
      <c r="AN73" s="68"/>
      <c r="AO73" s="68"/>
      <c r="AP73" s="68"/>
      <c r="AQ73" s="65" t="s">
        <v>621</v>
      </c>
      <c r="AR73" s="66"/>
      <c r="AS73" s="66"/>
      <c r="AT73" s="67"/>
      <c r="AU73" s="68" t="s">
        <v>621</v>
      </c>
      <c r="AV73" s="68"/>
      <c r="AW73" s="68"/>
      <c r="AX73" s="69"/>
      <c r="AY73">
        <f t="shared" si="3"/>
        <v>1</v>
      </c>
      <c r="BA73" s="4"/>
      <c r="BB73" s="4"/>
      <c r="BC73" s="4"/>
    </row>
    <row r="74" spans="1:60" ht="19.149999999999999" customHeight="1" thickBot="1" x14ac:dyDescent="0.2">
      <c r="A74" s="148"/>
      <c r="B74" s="78"/>
      <c r="C74" s="79"/>
      <c r="D74" s="79"/>
      <c r="E74" s="79"/>
      <c r="F74" s="80"/>
      <c r="G74" s="115"/>
      <c r="H74" s="116"/>
      <c r="I74" s="116"/>
      <c r="J74" s="116"/>
      <c r="K74" s="116"/>
      <c r="L74" s="116"/>
      <c r="M74" s="116"/>
      <c r="N74" s="116"/>
      <c r="O74" s="117"/>
      <c r="P74" s="122"/>
      <c r="Q74" s="122"/>
      <c r="R74" s="122"/>
      <c r="S74" s="122"/>
      <c r="T74" s="122"/>
      <c r="U74" s="122"/>
      <c r="V74" s="122"/>
      <c r="W74" s="122"/>
      <c r="X74" s="123"/>
      <c r="Y74" s="71" t="s">
        <v>13</v>
      </c>
      <c r="Z74" s="72"/>
      <c r="AA74" s="73"/>
      <c r="AB74" s="74" t="s">
        <v>14</v>
      </c>
      <c r="AC74" s="74"/>
      <c r="AD74" s="74"/>
      <c r="AE74" s="63" t="s">
        <v>621</v>
      </c>
      <c r="AF74" s="64"/>
      <c r="AG74" s="64"/>
      <c r="AH74" s="64"/>
      <c r="AI74" s="63" t="s">
        <v>621</v>
      </c>
      <c r="AJ74" s="64"/>
      <c r="AK74" s="64"/>
      <c r="AL74" s="64"/>
      <c r="AM74" s="63" t="s">
        <v>621</v>
      </c>
      <c r="AN74" s="64"/>
      <c r="AO74" s="64"/>
      <c r="AP74" s="64"/>
      <c r="AQ74" s="65" t="s">
        <v>621</v>
      </c>
      <c r="AR74" s="66"/>
      <c r="AS74" s="66"/>
      <c r="AT74" s="67"/>
      <c r="AU74" s="68" t="s">
        <v>621</v>
      </c>
      <c r="AV74" s="68"/>
      <c r="AW74" s="68"/>
      <c r="AX74" s="69"/>
      <c r="AY74">
        <f t="shared" si="3"/>
        <v>1</v>
      </c>
      <c r="BA74" s="4"/>
      <c r="BB74" s="4"/>
      <c r="BC74" s="4"/>
      <c r="BD74" s="4"/>
      <c r="BE74" s="4"/>
      <c r="BF74" s="4"/>
      <c r="BG74" s="4"/>
      <c r="BH74" s="4"/>
    </row>
    <row r="75" spans="1:60" ht="45" customHeight="1" x14ac:dyDescent="0.15">
      <c r="A75" s="243" t="s">
        <v>238</v>
      </c>
      <c r="B75" s="244"/>
      <c r="C75" s="247" t="s">
        <v>162</v>
      </c>
      <c r="D75" s="244"/>
      <c r="E75" s="249" t="s">
        <v>175</v>
      </c>
      <c r="F75" s="250"/>
      <c r="G75" s="251" t="s">
        <v>609</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row>
    <row r="76" spans="1:60" ht="32.25" customHeight="1" x14ac:dyDescent="0.15">
      <c r="A76" s="245"/>
      <c r="B76" s="246"/>
      <c r="C76" s="248"/>
      <c r="D76" s="246"/>
      <c r="E76" s="75" t="s">
        <v>174</v>
      </c>
      <c r="F76" s="77"/>
      <c r="G76" s="109" t="s">
        <v>610</v>
      </c>
      <c r="H76" s="110"/>
      <c r="I76" s="110"/>
      <c r="J76" s="110"/>
      <c r="K76" s="110"/>
      <c r="L76" s="110"/>
      <c r="M76" s="110"/>
      <c r="N76" s="110"/>
      <c r="O76" s="110"/>
      <c r="P76" s="110"/>
      <c r="Q76" s="110"/>
      <c r="R76" s="110"/>
      <c r="S76" s="110"/>
      <c r="T76" s="110"/>
      <c r="U76" s="110"/>
      <c r="V76" s="111"/>
      <c r="W76" s="312" t="s">
        <v>536</v>
      </c>
      <c r="X76" s="313"/>
      <c r="Y76" s="313"/>
      <c r="Z76" s="313"/>
      <c r="AA76" s="314"/>
      <c r="AB76" s="315" t="s">
        <v>611</v>
      </c>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7"/>
    </row>
    <row r="77" spans="1:60" ht="21" customHeight="1" x14ac:dyDescent="0.15">
      <c r="A77" s="245"/>
      <c r="B77" s="246"/>
      <c r="C77" s="248"/>
      <c r="D77" s="246"/>
      <c r="E77" s="150"/>
      <c r="F77" s="152"/>
      <c r="G77" s="115"/>
      <c r="H77" s="116"/>
      <c r="I77" s="116"/>
      <c r="J77" s="116"/>
      <c r="K77" s="116"/>
      <c r="L77" s="116"/>
      <c r="M77" s="116"/>
      <c r="N77" s="116"/>
      <c r="O77" s="116"/>
      <c r="P77" s="116"/>
      <c r="Q77" s="116"/>
      <c r="R77" s="116"/>
      <c r="S77" s="116"/>
      <c r="T77" s="116"/>
      <c r="U77" s="116"/>
      <c r="V77" s="117"/>
      <c r="W77" s="318" t="s">
        <v>537</v>
      </c>
      <c r="X77" s="319"/>
      <c r="Y77" s="319"/>
      <c r="Z77" s="319"/>
      <c r="AA77" s="320"/>
      <c r="AB77" s="315" t="s">
        <v>612</v>
      </c>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row>
    <row r="78" spans="1:60" ht="40.9" customHeight="1" x14ac:dyDescent="0.15">
      <c r="A78" s="245"/>
      <c r="B78" s="246"/>
      <c r="C78" s="321" t="s">
        <v>549</v>
      </c>
      <c r="D78" s="322"/>
      <c r="E78" s="75" t="s">
        <v>234</v>
      </c>
      <c r="F78" s="77"/>
      <c r="G78" s="302" t="s">
        <v>165</v>
      </c>
      <c r="H78" s="303"/>
      <c r="I78" s="303"/>
      <c r="J78" s="323" t="s">
        <v>580</v>
      </c>
      <c r="K78" s="324"/>
      <c r="L78" s="324"/>
      <c r="M78" s="324"/>
      <c r="N78" s="324"/>
      <c r="O78" s="324"/>
      <c r="P78" s="324"/>
      <c r="Q78" s="324"/>
      <c r="R78" s="324"/>
      <c r="S78" s="324"/>
      <c r="T78" s="325"/>
      <c r="U78" s="300" t="s">
        <v>621</v>
      </c>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45"/>
    </row>
    <row r="79" spans="1:60" ht="40.9" customHeight="1" x14ac:dyDescent="0.15">
      <c r="A79" s="245"/>
      <c r="B79" s="246"/>
      <c r="C79" s="248"/>
      <c r="D79" s="246"/>
      <c r="E79" s="78"/>
      <c r="F79" s="80"/>
      <c r="G79" s="302" t="s">
        <v>550</v>
      </c>
      <c r="H79" s="303"/>
      <c r="I79" s="303"/>
      <c r="J79" s="303"/>
      <c r="K79" s="303"/>
      <c r="L79" s="303"/>
      <c r="M79" s="303"/>
      <c r="N79" s="303"/>
      <c r="O79" s="303"/>
      <c r="P79" s="303"/>
      <c r="Q79" s="303"/>
      <c r="R79" s="303"/>
      <c r="S79" s="303"/>
      <c r="T79" s="303"/>
      <c r="U79" s="299" t="s">
        <v>608</v>
      </c>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5"/>
    </row>
    <row r="80" spans="1:60" ht="40.9" customHeight="1" thickBot="1" x14ac:dyDescent="0.2">
      <c r="A80" s="245"/>
      <c r="B80" s="246"/>
      <c r="C80" s="248"/>
      <c r="D80" s="246"/>
      <c r="E80" s="150"/>
      <c r="F80" s="152"/>
      <c r="G80" s="302" t="s">
        <v>537</v>
      </c>
      <c r="H80" s="303"/>
      <c r="I80" s="303"/>
      <c r="J80" s="303"/>
      <c r="K80" s="303"/>
      <c r="L80" s="303"/>
      <c r="M80" s="303"/>
      <c r="N80" s="303"/>
      <c r="O80" s="303"/>
      <c r="P80" s="303"/>
      <c r="Q80" s="303"/>
      <c r="R80" s="303"/>
      <c r="S80" s="303"/>
      <c r="T80" s="303"/>
      <c r="U80" s="547" t="s">
        <v>608</v>
      </c>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6"/>
      <c r="AY80" s="45"/>
    </row>
    <row r="81" spans="1:50" ht="22.15" customHeight="1" x14ac:dyDescent="0.15">
      <c r="A81" s="304" t="s">
        <v>37</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row>
    <row r="82" spans="1:50" ht="21" customHeight="1" x14ac:dyDescent="0.15">
      <c r="A82" s="2"/>
      <c r="B82" s="3"/>
      <c r="C82" s="307" t="s">
        <v>22</v>
      </c>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9"/>
      <c r="AD82" s="308" t="s">
        <v>26</v>
      </c>
      <c r="AE82" s="308"/>
      <c r="AF82" s="308"/>
      <c r="AG82" s="310" t="s">
        <v>21</v>
      </c>
      <c r="AH82" s="308"/>
      <c r="AI82" s="308"/>
      <c r="AJ82" s="308"/>
      <c r="AK82" s="308"/>
      <c r="AL82" s="308"/>
      <c r="AM82" s="308"/>
      <c r="AN82" s="308"/>
      <c r="AO82" s="308"/>
      <c r="AP82" s="308"/>
      <c r="AQ82" s="308"/>
      <c r="AR82" s="308"/>
      <c r="AS82" s="308"/>
      <c r="AT82" s="308"/>
      <c r="AU82" s="308"/>
      <c r="AV82" s="308"/>
      <c r="AW82" s="308"/>
      <c r="AX82" s="311"/>
    </row>
    <row r="83" spans="1:50" ht="57" customHeight="1" x14ac:dyDescent="0.15">
      <c r="A83" s="274" t="s">
        <v>126</v>
      </c>
      <c r="B83" s="275"/>
      <c r="C83" s="280" t="s">
        <v>127</v>
      </c>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2"/>
      <c r="AD83" s="283" t="s">
        <v>562</v>
      </c>
      <c r="AE83" s="284"/>
      <c r="AF83" s="284"/>
      <c r="AG83" s="285" t="s">
        <v>571</v>
      </c>
      <c r="AH83" s="286"/>
      <c r="AI83" s="286"/>
      <c r="AJ83" s="286"/>
      <c r="AK83" s="286"/>
      <c r="AL83" s="286"/>
      <c r="AM83" s="286"/>
      <c r="AN83" s="286"/>
      <c r="AO83" s="286"/>
      <c r="AP83" s="286"/>
      <c r="AQ83" s="286"/>
      <c r="AR83" s="286"/>
      <c r="AS83" s="286"/>
      <c r="AT83" s="286"/>
      <c r="AU83" s="286"/>
      <c r="AV83" s="286"/>
      <c r="AW83" s="286"/>
      <c r="AX83" s="287"/>
    </row>
    <row r="84" spans="1:50" ht="53.45" customHeight="1" x14ac:dyDescent="0.15">
      <c r="A84" s="276"/>
      <c r="B84" s="277"/>
      <c r="C84" s="288" t="s">
        <v>27</v>
      </c>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05"/>
      <c r="AD84" s="206" t="s">
        <v>562</v>
      </c>
      <c r="AE84" s="207"/>
      <c r="AF84" s="207"/>
      <c r="AG84" s="201" t="s">
        <v>572</v>
      </c>
      <c r="AH84" s="202"/>
      <c r="AI84" s="202"/>
      <c r="AJ84" s="202"/>
      <c r="AK84" s="202"/>
      <c r="AL84" s="202"/>
      <c r="AM84" s="202"/>
      <c r="AN84" s="202"/>
      <c r="AO84" s="202"/>
      <c r="AP84" s="202"/>
      <c r="AQ84" s="202"/>
      <c r="AR84" s="202"/>
      <c r="AS84" s="202"/>
      <c r="AT84" s="202"/>
      <c r="AU84" s="202"/>
      <c r="AV84" s="202"/>
      <c r="AW84" s="202"/>
      <c r="AX84" s="203"/>
    </row>
    <row r="85" spans="1:50" ht="53.45" customHeight="1" x14ac:dyDescent="0.15">
      <c r="A85" s="278"/>
      <c r="B85" s="279"/>
      <c r="C85" s="290" t="s">
        <v>128</v>
      </c>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2"/>
      <c r="AD85" s="238" t="s">
        <v>562</v>
      </c>
      <c r="AE85" s="239"/>
      <c r="AF85" s="239"/>
      <c r="AG85" s="222" t="s">
        <v>573</v>
      </c>
      <c r="AH85" s="113"/>
      <c r="AI85" s="113"/>
      <c r="AJ85" s="113"/>
      <c r="AK85" s="113"/>
      <c r="AL85" s="113"/>
      <c r="AM85" s="113"/>
      <c r="AN85" s="113"/>
      <c r="AO85" s="113"/>
      <c r="AP85" s="113"/>
      <c r="AQ85" s="113"/>
      <c r="AR85" s="113"/>
      <c r="AS85" s="113"/>
      <c r="AT85" s="113"/>
      <c r="AU85" s="113"/>
      <c r="AV85" s="113"/>
      <c r="AW85" s="113"/>
      <c r="AX85" s="223"/>
    </row>
    <row r="86" spans="1:50" ht="19.899999999999999" customHeight="1" x14ac:dyDescent="0.15">
      <c r="A86" s="181" t="s">
        <v>29</v>
      </c>
      <c r="B86" s="254"/>
      <c r="C86" s="256" t="s">
        <v>31</v>
      </c>
      <c r="D86" s="216"/>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8"/>
      <c r="AD86" s="217" t="s">
        <v>622</v>
      </c>
      <c r="AE86" s="218"/>
      <c r="AF86" s="218"/>
      <c r="AG86" s="220"/>
      <c r="AH86" s="110"/>
      <c r="AI86" s="110"/>
      <c r="AJ86" s="110"/>
      <c r="AK86" s="110"/>
      <c r="AL86" s="110"/>
      <c r="AM86" s="110"/>
      <c r="AN86" s="110"/>
      <c r="AO86" s="110"/>
      <c r="AP86" s="110"/>
      <c r="AQ86" s="110"/>
      <c r="AR86" s="110"/>
      <c r="AS86" s="110"/>
      <c r="AT86" s="110"/>
      <c r="AU86" s="110"/>
      <c r="AV86" s="110"/>
      <c r="AW86" s="110"/>
      <c r="AX86" s="221"/>
    </row>
    <row r="87" spans="1:50" ht="29.45" customHeight="1" x14ac:dyDescent="0.15">
      <c r="A87" s="183"/>
      <c r="B87" s="255"/>
      <c r="C87" s="259"/>
      <c r="D87" s="260"/>
      <c r="E87" s="263" t="s">
        <v>218</v>
      </c>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5"/>
      <c r="AD87" s="206"/>
      <c r="AE87" s="207"/>
      <c r="AF87" s="266"/>
      <c r="AG87" s="222"/>
      <c r="AH87" s="113"/>
      <c r="AI87" s="113"/>
      <c r="AJ87" s="113"/>
      <c r="AK87" s="113"/>
      <c r="AL87" s="113"/>
      <c r="AM87" s="113"/>
      <c r="AN87" s="113"/>
      <c r="AO87" s="113"/>
      <c r="AP87" s="113"/>
      <c r="AQ87" s="113"/>
      <c r="AR87" s="113"/>
      <c r="AS87" s="113"/>
      <c r="AT87" s="113"/>
      <c r="AU87" s="113"/>
      <c r="AV87" s="113"/>
      <c r="AW87" s="113"/>
      <c r="AX87" s="223"/>
    </row>
    <row r="88" spans="1:50" ht="19.899999999999999" customHeight="1" x14ac:dyDescent="0.15">
      <c r="A88" s="183"/>
      <c r="B88" s="255"/>
      <c r="C88" s="261"/>
      <c r="D88" s="262"/>
      <c r="E88" s="267" t="s">
        <v>191</v>
      </c>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9"/>
      <c r="AD88" s="270"/>
      <c r="AE88" s="271"/>
      <c r="AF88" s="271"/>
      <c r="AG88" s="222"/>
      <c r="AH88" s="113"/>
      <c r="AI88" s="113"/>
      <c r="AJ88" s="113"/>
      <c r="AK88" s="113"/>
      <c r="AL88" s="113"/>
      <c r="AM88" s="113"/>
      <c r="AN88" s="113"/>
      <c r="AO88" s="113"/>
      <c r="AP88" s="113"/>
      <c r="AQ88" s="113"/>
      <c r="AR88" s="113"/>
      <c r="AS88" s="113"/>
      <c r="AT88" s="113"/>
      <c r="AU88" s="113"/>
      <c r="AV88" s="113"/>
      <c r="AW88" s="113"/>
      <c r="AX88" s="223"/>
    </row>
    <row r="89" spans="1:50" ht="22.15" customHeight="1" x14ac:dyDescent="0.15">
      <c r="A89" s="183"/>
      <c r="B89" s="184"/>
      <c r="C89" s="272" t="s">
        <v>32</v>
      </c>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190" t="s">
        <v>622</v>
      </c>
      <c r="AE89" s="191"/>
      <c r="AF89" s="191"/>
      <c r="AG89" s="193"/>
      <c r="AH89" s="194"/>
      <c r="AI89" s="194"/>
      <c r="AJ89" s="194"/>
      <c r="AK89" s="194"/>
      <c r="AL89" s="194"/>
      <c r="AM89" s="194"/>
      <c r="AN89" s="194"/>
      <c r="AO89" s="194"/>
      <c r="AP89" s="194"/>
      <c r="AQ89" s="194"/>
      <c r="AR89" s="194"/>
      <c r="AS89" s="194"/>
      <c r="AT89" s="194"/>
      <c r="AU89" s="194"/>
      <c r="AV89" s="194"/>
      <c r="AW89" s="194"/>
      <c r="AX89" s="195"/>
    </row>
    <row r="90" spans="1:50" ht="22.15" customHeight="1" x14ac:dyDescent="0.15">
      <c r="A90" s="183"/>
      <c r="B90" s="184"/>
      <c r="C90" s="204" t="s">
        <v>129</v>
      </c>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6" t="s">
        <v>622</v>
      </c>
      <c r="AE90" s="207"/>
      <c r="AF90" s="207"/>
      <c r="AG90" s="201"/>
      <c r="AH90" s="202"/>
      <c r="AI90" s="202"/>
      <c r="AJ90" s="202"/>
      <c r="AK90" s="202"/>
      <c r="AL90" s="202"/>
      <c r="AM90" s="202"/>
      <c r="AN90" s="202"/>
      <c r="AO90" s="202"/>
      <c r="AP90" s="202"/>
      <c r="AQ90" s="202"/>
      <c r="AR90" s="202"/>
      <c r="AS90" s="202"/>
      <c r="AT90" s="202"/>
      <c r="AU90" s="202"/>
      <c r="AV90" s="202"/>
      <c r="AW90" s="202"/>
      <c r="AX90" s="203"/>
    </row>
    <row r="91" spans="1:50" ht="22.15" customHeight="1" x14ac:dyDescent="0.15">
      <c r="A91" s="183"/>
      <c r="B91" s="184"/>
      <c r="C91" s="204" t="s">
        <v>28</v>
      </c>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6" t="s">
        <v>622</v>
      </c>
      <c r="AE91" s="207"/>
      <c r="AF91" s="207"/>
      <c r="AG91" s="201"/>
      <c r="AH91" s="202"/>
      <c r="AI91" s="202"/>
      <c r="AJ91" s="202"/>
      <c r="AK91" s="202"/>
      <c r="AL91" s="202"/>
      <c r="AM91" s="202"/>
      <c r="AN91" s="202"/>
      <c r="AO91" s="202"/>
      <c r="AP91" s="202"/>
      <c r="AQ91" s="202"/>
      <c r="AR91" s="202"/>
      <c r="AS91" s="202"/>
      <c r="AT91" s="202"/>
      <c r="AU91" s="202"/>
      <c r="AV91" s="202"/>
      <c r="AW91" s="202"/>
      <c r="AX91" s="203"/>
    </row>
    <row r="92" spans="1:50" ht="22.15" customHeight="1" x14ac:dyDescent="0.15">
      <c r="A92" s="183"/>
      <c r="B92" s="184"/>
      <c r="C92" s="204" t="s">
        <v>33</v>
      </c>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37"/>
      <c r="AD92" s="206" t="s">
        <v>622</v>
      </c>
      <c r="AE92" s="207"/>
      <c r="AF92" s="207"/>
      <c r="AG92" s="201"/>
      <c r="AH92" s="202"/>
      <c r="AI92" s="202"/>
      <c r="AJ92" s="202"/>
      <c r="AK92" s="202"/>
      <c r="AL92" s="202"/>
      <c r="AM92" s="202"/>
      <c r="AN92" s="202"/>
      <c r="AO92" s="202"/>
      <c r="AP92" s="202"/>
      <c r="AQ92" s="202"/>
      <c r="AR92" s="202"/>
      <c r="AS92" s="202"/>
      <c r="AT92" s="202"/>
      <c r="AU92" s="202"/>
      <c r="AV92" s="202"/>
      <c r="AW92" s="202"/>
      <c r="AX92" s="203"/>
    </row>
    <row r="93" spans="1:50" ht="22.15" customHeight="1" x14ac:dyDescent="0.15">
      <c r="A93" s="183"/>
      <c r="B93" s="184"/>
      <c r="C93" s="204" t="s">
        <v>198</v>
      </c>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37"/>
      <c r="AD93" s="238" t="s">
        <v>622</v>
      </c>
      <c r="AE93" s="239"/>
      <c r="AF93" s="239"/>
      <c r="AG93" s="240"/>
      <c r="AH93" s="241"/>
      <c r="AI93" s="241"/>
      <c r="AJ93" s="241"/>
      <c r="AK93" s="241"/>
      <c r="AL93" s="241"/>
      <c r="AM93" s="241"/>
      <c r="AN93" s="241"/>
      <c r="AO93" s="241"/>
      <c r="AP93" s="241"/>
      <c r="AQ93" s="241"/>
      <c r="AR93" s="241"/>
      <c r="AS93" s="241"/>
      <c r="AT93" s="241"/>
      <c r="AU93" s="241"/>
      <c r="AV93" s="241"/>
      <c r="AW93" s="241"/>
      <c r="AX93" s="242"/>
    </row>
    <row r="94" spans="1:50" ht="22.15" customHeight="1" x14ac:dyDescent="0.15">
      <c r="A94" s="183"/>
      <c r="B94" s="184"/>
      <c r="C94" s="293" t="s">
        <v>199</v>
      </c>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5"/>
      <c r="AD94" s="206" t="s">
        <v>622</v>
      </c>
      <c r="AE94" s="207"/>
      <c r="AF94" s="266"/>
      <c r="AG94" s="201"/>
      <c r="AH94" s="202"/>
      <c r="AI94" s="202"/>
      <c r="AJ94" s="202"/>
      <c r="AK94" s="202"/>
      <c r="AL94" s="202"/>
      <c r="AM94" s="202"/>
      <c r="AN94" s="202"/>
      <c r="AO94" s="202"/>
      <c r="AP94" s="202"/>
      <c r="AQ94" s="202"/>
      <c r="AR94" s="202"/>
      <c r="AS94" s="202"/>
      <c r="AT94" s="202"/>
      <c r="AU94" s="202"/>
      <c r="AV94" s="202"/>
      <c r="AW94" s="202"/>
      <c r="AX94" s="203"/>
    </row>
    <row r="95" spans="1:50" ht="18.600000000000001" customHeight="1" x14ac:dyDescent="0.15">
      <c r="A95" s="185"/>
      <c r="B95" s="186"/>
      <c r="C95" s="296" t="s">
        <v>192</v>
      </c>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8"/>
      <c r="AD95" s="231" t="s">
        <v>622</v>
      </c>
      <c r="AE95" s="232"/>
      <c r="AF95" s="233"/>
      <c r="AG95" s="234"/>
      <c r="AH95" s="235"/>
      <c r="AI95" s="235"/>
      <c r="AJ95" s="235"/>
      <c r="AK95" s="235"/>
      <c r="AL95" s="235"/>
      <c r="AM95" s="235"/>
      <c r="AN95" s="235"/>
      <c r="AO95" s="235"/>
      <c r="AP95" s="235"/>
      <c r="AQ95" s="235"/>
      <c r="AR95" s="235"/>
      <c r="AS95" s="235"/>
      <c r="AT95" s="235"/>
      <c r="AU95" s="235"/>
      <c r="AV95" s="235"/>
      <c r="AW95" s="235"/>
      <c r="AX95" s="236"/>
    </row>
    <row r="96" spans="1:50" ht="18.600000000000001" customHeight="1" x14ac:dyDescent="0.15">
      <c r="A96" s="181" t="s">
        <v>30</v>
      </c>
      <c r="B96" s="182"/>
      <c r="C96" s="187" t="s">
        <v>193</v>
      </c>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9"/>
      <c r="AD96" s="190" t="s">
        <v>622</v>
      </c>
      <c r="AE96" s="191"/>
      <c r="AF96" s="192"/>
      <c r="AG96" s="193"/>
      <c r="AH96" s="194"/>
      <c r="AI96" s="194"/>
      <c r="AJ96" s="194"/>
      <c r="AK96" s="194"/>
      <c r="AL96" s="194"/>
      <c r="AM96" s="194"/>
      <c r="AN96" s="194"/>
      <c r="AO96" s="194"/>
      <c r="AP96" s="194"/>
      <c r="AQ96" s="194"/>
      <c r="AR96" s="194"/>
      <c r="AS96" s="194"/>
      <c r="AT96" s="194"/>
      <c r="AU96" s="194"/>
      <c r="AV96" s="194"/>
      <c r="AW96" s="194"/>
      <c r="AX96" s="195"/>
    </row>
    <row r="97" spans="1:50" ht="29.45" customHeight="1" x14ac:dyDescent="0.15">
      <c r="A97" s="183"/>
      <c r="B97" s="184"/>
      <c r="C97" s="196" t="s">
        <v>35</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8"/>
      <c r="AD97" s="199" t="s">
        <v>622</v>
      </c>
      <c r="AE97" s="200"/>
      <c r="AF97" s="200"/>
      <c r="AG97" s="201"/>
      <c r="AH97" s="202"/>
      <c r="AI97" s="202"/>
      <c r="AJ97" s="202"/>
      <c r="AK97" s="202"/>
      <c r="AL97" s="202"/>
      <c r="AM97" s="202"/>
      <c r="AN97" s="202"/>
      <c r="AO97" s="202"/>
      <c r="AP97" s="202"/>
      <c r="AQ97" s="202"/>
      <c r="AR97" s="202"/>
      <c r="AS97" s="202"/>
      <c r="AT97" s="202"/>
      <c r="AU97" s="202"/>
      <c r="AV97" s="202"/>
      <c r="AW97" s="202"/>
      <c r="AX97" s="203"/>
    </row>
    <row r="98" spans="1:50" ht="21" customHeight="1" x14ac:dyDescent="0.15">
      <c r="A98" s="183"/>
      <c r="B98" s="184"/>
      <c r="C98" s="204" t="s">
        <v>163</v>
      </c>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6" t="s">
        <v>622</v>
      </c>
      <c r="AE98" s="207"/>
      <c r="AF98" s="207"/>
      <c r="AG98" s="201"/>
      <c r="AH98" s="202"/>
      <c r="AI98" s="202"/>
      <c r="AJ98" s="202"/>
      <c r="AK98" s="202"/>
      <c r="AL98" s="202"/>
      <c r="AM98" s="202"/>
      <c r="AN98" s="202"/>
      <c r="AO98" s="202"/>
      <c r="AP98" s="202"/>
      <c r="AQ98" s="202"/>
      <c r="AR98" s="202"/>
      <c r="AS98" s="202"/>
      <c r="AT98" s="202"/>
      <c r="AU98" s="202"/>
      <c r="AV98" s="202"/>
      <c r="AW98" s="202"/>
      <c r="AX98" s="203"/>
    </row>
    <row r="99" spans="1:50" ht="21" customHeight="1" x14ac:dyDescent="0.15">
      <c r="A99" s="185"/>
      <c r="B99" s="186"/>
      <c r="C99" s="204" t="s">
        <v>34</v>
      </c>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6" t="s">
        <v>622</v>
      </c>
      <c r="AE99" s="207"/>
      <c r="AF99" s="207"/>
      <c r="AG99" s="224"/>
      <c r="AH99" s="116"/>
      <c r="AI99" s="116"/>
      <c r="AJ99" s="116"/>
      <c r="AK99" s="116"/>
      <c r="AL99" s="116"/>
      <c r="AM99" s="116"/>
      <c r="AN99" s="116"/>
      <c r="AO99" s="116"/>
      <c r="AP99" s="116"/>
      <c r="AQ99" s="116"/>
      <c r="AR99" s="116"/>
      <c r="AS99" s="116"/>
      <c r="AT99" s="116"/>
      <c r="AU99" s="116"/>
      <c r="AV99" s="116"/>
      <c r="AW99" s="116"/>
      <c r="AX99" s="225"/>
    </row>
    <row r="100" spans="1:50" ht="31.9" customHeight="1" x14ac:dyDescent="0.15">
      <c r="A100" s="208" t="s">
        <v>47</v>
      </c>
      <c r="B100" s="209"/>
      <c r="C100" s="214" t="s">
        <v>130</v>
      </c>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6"/>
      <c r="AD100" s="217"/>
      <c r="AE100" s="218"/>
      <c r="AF100" s="219"/>
      <c r="AG100" s="220"/>
      <c r="AH100" s="110"/>
      <c r="AI100" s="110"/>
      <c r="AJ100" s="110"/>
      <c r="AK100" s="110"/>
      <c r="AL100" s="110"/>
      <c r="AM100" s="110"/>
      <c r="AN100" s="110"/>
      <c r="AO100" s="110"/>
      <c r="AP100" s="110"/>
      <c r="AQ100" s="110"/>
      <c r="AR100" s="110"/>
      <c r="AS100" s="110"/>
      <c r="AT100" s="110"/>
      <c r="AU100" s="110"/>
      <c r="AV100" s="110"/>
      <c r="AW100" s="110"/>
      <c r="AX100" s="221"/>
    </row>
    <row r="101" spans="1:50" ht="19.7" customHeight="1" x14ac:dyDescent="0.15">
      <c r="A101" s="210"/>
      <c r="B101" s="211"/>
      <c r="C101" s="616" t="s">
        <v>0</v>
      </c>
      <c r="D101" s="617"/>
      <c r="E101" s="617"/>
      <c r="F101" s="617"/>
      <c r="G101" s="617"/>
      <c r="H101" s="617"/>
      <c r="I101" s="617"/>
      <c r="J101" s="617"/>
      <c r="K101" s="617"/>
      <c r="L101" s="617"/>
      <c r="M101" s="617"/>
      <c r="N101" s="617"/>
      <c r="O101" s="613" t="s">
        <v>555</v>
      </c>
      <c r="P101" s="614"/>
      <c r="Q101" s="614"/>
      <c r="R101" s="614"/>
      <c r="S101" s="614"/>
      <c r="T101" s="614"/>
      <c r="U101" s="614"/>
      <c r="V101" s="614"/>
      <c r="W101" s="614"/>
      <c r="X101" s="614"/>
      <c r="Y101" s="614"/>
      <c r="Z101" s="614"/>
      <c r="AA101" s="614"/>
      <c r="AB101" s="614"/>
      <c r="AC101" s="614"/>
      <c r="AD101" s="614"/>
      <c r="AE101" s="614"/>
      <c r="AF101" s="615"/>
      <c r="AG101" s="222"/>
      <c r="AH101" s="113"/>
      <c r="AI101" s="113"/>
      <c r="AJ101" s="113"/>
      <c r="AK101" s="113"/>
      <c r="AL101" s="113"/>
      <c r="AM101" s="113"/>
      <c r="AN101" s="113"/>
      <c r="AO101" s="113"/>
      <c r="AP101" s="113"/>
      <c r="AQ101" s="113"/>
      <c r="AR101" s="113"/>
      <c r="AS101" s="113"/>
      <c r="AT101" s="113"/>
      <c r="AU101" s="113"/>
      <c r="AV101" s="113"/>
      <c r="AW101" s="113"/>
      <c r="AX101" s="223"/>
    </row>
    <row r="102" spans="1:50" ht="24.75" customHeight="1" x14ac:dyDescent="0.15">
      <c r="A102" s="212"/>
      <c r="B102" s="213"/>
      <c r="C102" s="226"/>
      <c r="D102" s="227"/>
      <c r="E102" s="228"/>
      <c r="F102" s="228"/>
      <c r="G102" s="228"/>
      <c r="H102" s="229"/>
      <c r="I102" s="229"/>
      <c r="J102" s="230"/>
      <c r="K102" s="230"/>
      <c r="L102" s="230"/>
      <c r="M102" s="608"/>
      <c r="N102" s="609"/>
      <c r="O102" s="610"/>
      <c r="P102" s="611"/>
      <c r="Q102" s="611"/>
      <c r="R102" s="611"/>
      <c r="S102" s="611"/>
      <c r="T102" s="611"/>
      <c r="U102" s="611"/>
      <c r="V102" s="611"/>
      <c r="W102" s="611"/>
      <c r="X102" s="611"/>
      <c r="Y102" s="611"/>
      <c r="Z102" s="611"/>
      <c r="AA102" s="611"/>
      <c r="AB102" s="611"/>
      <c r="AC102" s="611"/>
      <c r="AD102" s="611"/>
      <c r="AE102" s="611"/>
      <c r="AF102" s="612"/>
      <c r="AG102" s="224"/>
      <c r="AH102" s="116"/>
      <c r="AI102" s="116"/>
      <c r="AJ102" s="116"/>
      <c r="AK102" s="116"/>
      <c r="AL102" s="116"/>
      <c r="AM102" s="116"/>
      <c r="AN102" s="116"/>
      <c r="AO102" s="116"/>
      <c r="AP102" s="116"/>
      <c r="AQ102" s="116"/>
      <c r="AR102" s="116"/>
      <c r="AS102" s="116"/>
      <c r="AT102" s="116"/>
      <c r="AU102" s="116"/>
      <c r="AV102" s="116"/>
      <c r="AW102" s="116"/>
      <c r="AX102" s="225"/>
    </row>
    <row r="103" spans="1:50" ht="51.6" customHeight="1" x14ac:dyDescent="0.15">
      <c r="A103" s="181" t="s">
        <v>38</v>
      </c>
      <c r="B103" s="628"/>
      <c r="C103" s="456" t="s">
        <v>42</v>
      </c>
      <c r="D103" s="457"/>
      <c r="E103" s="457"/>
      <c r="F103" s="458"/>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2"/>
    </row>
    <row r="104" spans="1:50" ht="51.6" customHeight="1" thickBot="1" x14ac:dyDescent="0.2">
      <c r="A104" s="629"/>
      <c r="B104" s="630"/>
      <c r="C104" s="633" t="s">
        <v>46</v>
      </c>
      <c r="D104" s="634"/>
      <c r="E104" s="634"/>
      <c r="F104" s="635"/>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6"/>
      <c r="AN104" s="636"/>
      <c r="AO104" s="636"/>
      <c r="AP104" s="636"/>
      <c r="AQ104" s="636"/>
      <c r="AR104" s="636"/>
      <c r="AS104" s="636"/>
      <c r="AT104" s="636"/>
      <c r="AU104" s="636"/>
      <c r="AV104" s="636"/>
      <c r="AW104" s="636"/>
      <c r="AX104" s="637"/>
    </row>
    <row r="105" spans="1:50" ht="24" customHeight="1" x14ac:dyDescent="0.15">
      <c r="A105" s="618" t="s">
        <v>23</v>
      </c>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0"/>
    </row>
    <row r="106" spans="1:50" ht="16.899999999999999" customHeight="1" thickBot="1" x14ac:dyDescent="0.2">
      <c r="A106" s="621"/>
      <c r="B106" s="622"/>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3"/>
    </row>
    <row r="107" spans="1:50" ht="24.75" customHeight="1" x14ac:dyDescent="0.15">
      <c r="A107" s="624" t="s">
        <v>24</v>
      </c>
      <c r="B107" s="625"/>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6"/>
    </row>
    <row r="108" spans="1:50" ht="17.45" customHeight="1" thickBot="1" x14ac:dyDescent="0.2">
      <c r="A108" s="165"/>
      <c r="B108" s="166"/>
      <c r="C108" s="166"/>
      <c r="D108" s="166"/>
      <c r="E108" s="167"/>
      <c r="F108" s="627"/>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3"/>
    </row>
    <row r="109" spans="1:50" ht="24.75" customHeight="1" x14ac:dyDescent="0.15">
      <c r="A109" s="624" t="s">
        <v>36</v>
      </c>
      <c r="B109" s="625"/>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6"/>
    </row>
    <row r="110" spans="1:50" ht="19.149999999999999" customHeight="1" thickBot="1" x14ac:dyDescent="0.2">
      <c r="A110" s="165"/>
      <c r="B110" s="166"/>
      <c r="C110" s="166"/>
      <c r="D110" s="166"/>
      <c r="E110" s="167"/>
      <c r="F110" s="168"/>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row>
    <row r="111" spans="1:50" ht="24.75" customHeight="1" x14ac:dyDescent="0.15">
      <c r="A111" s="171" t="s">
        <v>25</v>
      </c>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3"/>
    </row>
    <row r="112" spans="1:50" ht="21" customHeight="1" thickBot="1" x14ac:dyDescent="0.2">
      <c r="A112" s="174"/>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row>
    <row r="113" spans="1:51" ht="24.75" customHeight="1" x14ac:dyDescent="0.15">
      <c r="A113" s="177" t="s">
        <v>201</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9"/>
    </row>
    <row r="114" spans="1:51" ht="18" customHeight="1" x14ac:dyDescent="0.15">
      <c r="A114" s="180" t="s">
        <v>232</v>
      </c>
      <c r="B114" s="72"/>
      <c r="C114" s="72"/>
      <c r="D114" s="73"/>
      <c r="E114" s="161" t="s">
        <v>614</v>
      </c>
      <c r="F114" s="162"/>
      <c r="G114" s="162"/>
      <c r="H114" s="162"/>
      <c r="I114" s="162"/>
      <c r="J114" s="162"/>
      <c r="K114" s="162"/>
      <c r="L114" s="162"/>
      <c r="M114" s="162"/>
      <c r="N114" s="162"/>
      <c r="O114" s="162"/>
      <c r="P114" s="163"/>
      <c r="Q114" s="161"/>
      <c r="R114" s="162"/>
      <c r="S114" s="162"/>
      <c r="T114" s="162"/>
      <c r="U114" s="162"/>
      <c r="V114" s="162"/>
      <c r="W114" s="162"/>
      <c r="X114" s="162"/>
      <c r="Y114" s="162"/>
      <c r="Z114" s="162"/>
      <c r="AA114" s="162"/>
      <c r="AB114" s="163"/>
      <c r="AC114" s="161"/>
      <c r="AD114" s="162"/>
      <c r="AE114" s="162"/>
      <c r="AF114" s="162"/>
      <c r="AG114" s="162"/>
      <c r="AH114" s="162"/>
      <c r="AI114" s="162"/>
      <c r="AJ114" s="162"/>
      <c r="AK114" s="162"/>
      <c r="AL114" s="162"/>
      <c r="AM114" s="162"/>
      <c r="AN114" s="163"/>
      <c r="AO114" s="161"/>
      <c r="AP114" s="162"/>
      <c r="AQ114" s="162"/>
      <c r="AR114" s="162"/>
      <c r="AS114" s="162"/>
      <c r="AT114" s="162"/>
      <c r="AU114" s="162"/>
      <c r="AV114" s="162"/>
      <c r="AW114" s="162"/>
      <c r="AX114" s="164"/>
      <c r="AY114" s="49"/>
    </row>
    <row r="115" spans="1:51" ht="18" customHeight="1" x14ac:dyDescent="0.15">
      <c r="A115" s="160" t="s">
        <v>231</v>
      </c>
      <c r="B115" s="160"/>
      <c r="C115" s="160"/>
      <c r="D115" s="160"/>
      <c r="E115" s="161" t="s">
        <v>615</v>
      </c>
      <c r="F115" s="162"/>
      <c r="G115" s="162"/>
      <c r="H115" s="162"/>
      <c r="I115" s="162"/>
      <c r="J115" s="162"/>
      <c r="K115" s="162"/>
      <c r="L115" s="162"/>
      <c r="M115" s="162"/>
      <c r="N115" s="162"/>
      <c r="O115" s="162"/>
      <c r="P115" s="163"/>
      <c r="Q115" s="161"/>
      <c r="R115" s="162"/>
      <c r="S115" s="162"/>
      <c r="T115" s="162"/>
      <c r="U115" s="162"/>
      <c r="V115" s="162"/>
      <c r="W115" s="162"/>
      <c r="X115" s="162"/>
      <c r="Y115" s="162"/>
      <c r="Z115" s="162"/>
      <c r="AA115" s="162"/>
      <c r="AB115" s="163"/>
      <c r="AC115" s="161"/>
      <c r="AD115" s="162"/>
      <c r="AE115" s="162"/>
      <c r="AF115" s="162"/>
      <c r="AG115" s="162"/>
      <c r="AH115" s="162"/>
      <c r="AI115" s="162"/>
      <c r="AJ115" s="162"/>
      <c r="AK115" s="162"/>
      <c r="AL115" s="162"/>
      <c r="AM115" s="162"/>
      <c r="AN115" s="163"/>
      <c r="AO115" s="161"/>
      <c r="AP115" s="162"/>
      <c r="AQ115" s="162"/>
      <c r="AR115" s="162"/>
      <c r="AS115" s="162"/>
      <c r="AT115" s="162"/>
      <c r="AU115" s="162"/>
      <c r="AV115" s="162"/>
      <c r="AW115" s="162"/>
      <c r="AX115" s="164"/>
    </row>
    <row r="116" spans="1:51" ht="17.25" customHeight="1" x14ac:dyDescent="0.15">
      <c r="A116" s="160" t="s">
        <v>230</v>
      </c>
      <c r="B116" s="160"/>
      <c r="C116" s="160"/>
      <c r="D116" s="160"/>
      <c r="E116" s="161" t="s">
        <v>616</v>
      </c>
      <c r="F116" s="162"/>
      <c r="G116" s="162"/>
      <c r="H116" s="162"/>
      <c r="I116" s="162"/>
      <c r="J116" s="162"/>
      <c r="K116" s="162"/>
      <c r="L116" s="162"/>
      <c r="M116" s="162"/>
      <c r="N116" s="162"/>
      <c r="O116" s="162"/>
      <c r="P116" s="163"/>
      <c r="Q116" s="161"/>
      <c r="R116" s="162"/>
      <c r="S116" s="162"/>
      <c r="T116" s="162"/>
      <c r="U116" s="162"/>
      <c r="V116" s="162"/>
      <c r="W116" s="162"/>
      <c r="X116" s="162"/>
      <c r="Y116" s="162"/>
      <c r="Z116" s="162"/>
      <c r="AA116" s="162"/>
      <c r="AB116" s="163"/>
      <c r="AC116" s="161"/>
      <c r="AD116" s="162"/>
      <c r="AE116" s="162"/>
      <c r="AF116" s="162"/>
      <c r="AG116" s="162"/>
      <c r="AH116" s="162"/>
      <c r="AI116" s="162"/>
      <c r="AJ116" s="162"/>
      <c r="AK116" s="162"/>
      <c r="AL116" s="162"/>
      <c r="AM116" s="162"/>
      <c r="AN116" s="163"/>
      <c r="AO116" s="161"/>
      <c r="AP116" s="162"/>
      <c r="AQ116" s="162"/>
      <c r="AR116" s="162"/>
      <c r="AS116" s="162"/>
      <c r="AT116" s="162"/>
      <c r="AU116" s="162"/>
      <c r="AV116" s="162"/>
      <c r="AW116" s="162"/>
      <c r="AX116" s="164"/>
    </row>
    <row r="117" spans="1:51" ht="18" customHeight="1" x14ac:dyDescent="0.15">
      <c r="A117" s="160" t="s">
        <v>229</v>
      </c>
      <c r="B117" s="160"/>
      <c r="C117" s="160"/>
      <c r="D117" s="160"/>
      <c r="E117" s="161" t="s">
        <v>620</v>
      </c>
      <c r="F117" s="162"/>
      <c r="G117" s="162"/>
      <c r="H117" s="162"/>
      <c r="I117" s="162"/>
      <c r="J117" s="162"/>
      <c r="K117" s="162"/>
      <c r="L117" s="162"/>
      <c r="M117" s="162"/>
      <c r="N117" s="162"/>
      <c r="O117" s="162"/>
      <c r="P117" s="163"/>
      <c r="Q117" s="161"/>
      <c r="R117" s="162"/>
      <c r="S117" s="162"/>
      <c r="T117" s="162"/>
      <c r="U117" s="162"/>
      <c r="V117" s="162"/>
      <c r="W117" s="162"/>
      <c r="X117" s="162"/>
      <c r="Y117" s="162"/>
      <c r="Z117" s="162"/>
      <c r="AA117" s="162"/>
      <c r="AB117" s="163"/>
      <c r="AC117" s="161"/>
      <c r="AD117" s="162"/>
      <c r="AE117" s="162"/>
      <c r="AF117" s="162"/>
      <c r="AG117" s="162"/>
      <c r="AH117" s="162"/>
      <c r="AI117" s="162"/>
      <c r="AJ117" s="162"/>
      <c r="AK117" s="162"/>
      <c r="AL117" s="162"/>
      <c r="AM117" s="162"/>
      <c r="AN117" s="163"/>
      <c r="AO117" s="161"/>
      <c r="AP117" s="162"/>
      <c r="AQ117" s="162"/>
      <c r="AR117" s="162"/>
      <c r="AS117" s="162"/>
      <c r="AT117" s="162"/>
      <c r="AU117" s="162"/>
      <c r="AV117" s="162"/>
      <c r="AW117" s="162"/>
      <c r="AX117" s="164"/>
    </row>
    <row r="118" spans="1:51" ht="18" customHeight="1" x14ac:dyDescent="0.15">
      <c r="A118" s="160" t="s">
        <v>228</v>
      </c>
      <c r="B118" s="160"/>
      <c r="C118" s="160"/>
      <c r="D118" s="160"/>
      <c r="E118" s="161" t="s">
        <v>617</v>
      </c>
      <c r="F118" s="162"/>
      <c r="G118" s="162"/>
      <c r="H118" s="162"/>
      <c r="I118" s="162"/>
      <c r="J118" s="162"/>
      <c r="K118" s="162"/>
      <c r="L118" s="162"/>
      <c r="M118" s="162"/>
      <c r="N118" s="162"/>
      <c r="O118" s="162"/>
      <c r="P118" s="163"/>
      <c r="Q118" s="161"/>
      <c r="R118" s="162"/>
      <c r="S118" s="162"/>
      <c r="T118" s="162"/>
      <c r="U118" s="162"/>
      <c r="V118" s="162"/>
      <c r="W118" s="162"/>
      <c r="X118" s="162"/>
      <c r="Y118" s="162"/>
      <c r="Z118" s="162"/>
      <c r="AA118" s="162"/>
      <c r="AB118" s="163"/>
      <c r="AC118" s="161"/>
      <c r="AD118" s="162"/>
      <c r="AE118" s="162"/>
      <c r="AF118" s="162"/>
      <c r="AG118" s="162"/>
      <c r="AH118" s="162"/>
      <c r="AI118" s="162"/>
      <c r="AJ118" s="162"/>
      <c r="AK118" s="162"/>
      <c r="AL118" s="162"/>
      <c r="AM118" s="162"/>
      <c r="AN118" s="163"/>
      <c r="AO118" s="161"/>
      <c r="AP118" s="162"/>
      <c r="AQ118" s="162"/>
      <c r="AR118" s="162"/>
      <c r="AS118" s="162"/>
      <c r="AT118" s="162"/>
      <c r="AU118" s="162"/>
      <c r="AV118" s="162"/>
      <c r="AW118" s="162"/>
      <c r="AX118" s="164"/>
    </row>
    <row r="119" spans="1:51" ht="19.5" customHeight="1" x14ac:dyDescent="0.15">
      <c r="A119" s="160" t="s">
        <v>227</v>
      </c>
      <c r="B119" s="160"/>
      <c r="C119" s="160"/>
      <c r="D119" s="160"/>
      <c r="E119" s="161" t="s">
        <v>618</v>
      </c>
      <c r="F119" s="162"/>
      <c r="G119" s="162"/>
      <c r="H119" s="162"/>
      <c r="I119" s="162"/>
      <c r="J119" s="162"/>
      <c r="K119" s="162"/>
      <c r="L119" s="162"/>
      <c r="M119" s="162"/>
      <c r="N119" s="162"/>
      <c r="O119" s="162"/>
      <c r="P119" s="163"/>
      <c r="Q119" s="161"/>
      <c r="R119" s="162"/>
      <c r="S119" s="162"/>
      <c r="T119" s="162"/>
      <c r="U119" s="162"/>
      <c r="V119" s="162"/>
      <c r="W119" s="162"/>
      <c r="X119" s="162"/>
      <c r="Y119" s="162"/>
      <c r="Z119" s="162"/>
      <c r="AA119" s="162"/>
      <c r="AB119" s="163"/>
      <c r="AC119" s="161"/>
      <c r="AD119" s="162"/>
      <c r="AE119" s="162"/>
      <c r="AF119" s="162"/>
      <c r="AG119" s="162"/>
      <c r="AH119" s="162"/>
      <c r="AI119" s="162"/>
      <c r="AJ119" s="162"/>
      <c r="AK119" s="162"/>
      <c r="AL119" s="162"/>
      <c r="AM119" s="162"/>
      <c r="AN119" s="163"/>
      <c r="AO119" s="161"/>
      <c r="AP119" s="162"/>
      <c r="AQ119" s="162"/>
      <c r="AR119" s="162"/>
      <c r="AS119" s="162"/>
      <c r="AT119" s="162"/>
      <c r="AU119" s="162"/>
      <c r="AV119" s="162"/>
      <c r="AW119" s="162"/>
      <c r="AX119" s="164"/>
    </row>
    <row r="120" spans="1:51" ht="18.75" customHeight="1" x14ac:dyDescent="0.15">
      <c r="A120" s="160" t="s">
        <v>226</v>
      </c>
      <c r="B120" s="160"/>
      <c r="C120" s="160"/>
      <c r="D120" s="160"/>
      <c r="E120" s="161" t="s">
        <v>619</v>
      </c>
      <c r="F120" s="162"/>
      <c r="G120" s="162"/>
      <c r="H120" s="162"/>
      <c r="I120" s="162"/>
      <c r="J120" s="162"/>
      <c r="K120" s="162"/>
      <c r="L120" s="162"/>
      <c r="M120" s="162"/>
      <c r="N120" s="162"/>
      <c r="O120" s="162"/>
      <c r="P120" s="163"/>
      <c r="Q120" s="161"/>
      <c r="R120" s="162"/>
      <c r="S120" s="162"/>
      <c r="T120" s="162"/>
      <c r="U120" s="162"/>
      <c r="V120" s="162"/>
      <c r="W120" s="162"/>
      <c r="X120" s="162"/>
      <c r="Y120" s="162"/>
      <c r="Z120" s="162"/>
      <c r="AA120" s="162"/>
      <c r="AB120" s="163"/>
      <c r="AC120" s="161"/>
      <c r="AD120" s="162"/>
      <c r="AE120" s="162"/>
      <c r="AF120" s="162"/>
      <c r="AG120" s="162"/>
      <c r="AH120" s="162"/>
      <c r="AI120" s="162"/>
      <c r="AJ120" s="162"/>
      <c r="AK120" s="162"/>
      <c r="AL120" s="162"/>
      <c r="AM120" s="162"/>
      <c r="AN120" s="163"/>
      <c r="AO120" s="161"/>
      <c r="AP120" s="162"/>
      <c r="AQ120" s="162"/>
      <c r="AR120" s="162"/>
      <c r="AS120" s="162"/>
      <c r="AT120" s="162"/>
      <c r="AU120" s="162"/>
      <c r="AV120" s="162"/>
      <c r="AW120" s="162"/>
      <c r="AX120" s="164"/>
    </row>
    <row r="121" spans="1:51" ht="18.75" customHeight="1" x14ac:dyDescent="0.15">
      <c r="A121" s="160" t="s">
        <v>225</v>
      </c>
      <c r="B121" s="160"/>
      <c r="C121" s="160"/>
      <c r="D121" s="160"/>
      <c r="E121" s="161" t="s">
        <v>619</v>
      </c>
      <c r="F121" s="162"/>
      <c r="G121" s="162"/>
      <c r="H121" s="162"/>
      <c r="I121" s="162"/>
      <c r="J121" s="162"/>
      <c r="K121" s="162"/>
      <c r="L121" s="162"/>
      <c r="M121" s="162"/>
      <c r="N121" s="162"/>
      <c r="O121" s="162"/>
      <c r="P121" s="163"/>
      <c r="Q121" s="161"/>
      <c r="R121" s="162"/>
      <c r="S121" s="162"/>
      <c r="T121" s="162"/>
      <c r="U121" s="162"/>
      <c r="V121" s="162"/>
      <c r="W121" s="162"/>
      <c r="X121" s="162"/>
      <c r="Y121" s="162"/>
      <c r="Z121" s="162"/>
      <c r="AA121" s="162"/>
      <c r="AB121" s="163"/>
      <c r="AC121" s="161"/>
      <c r="AD121" s="162"/>
      <c r="AE121" s="162"/>
      <c r="AF121" s="162"/>
      <c r="AG121" s="162"/>
      <c r="AH121" s="162"/>
      <c r="AI121" s="162"/>
      <c r="AJ121" s="162"/>
      <c r="AK121" s="162"/>
      <c r="AL121" s="162"/>
      <c r="AM121" s="162"/>
      <c r="AN121" s="163"/>
      <c r="AO121" s="161"/>
      <c r="AP121" s="162"/>
      <c r="AQ121" s="162"/>
      <c r="AR121" s="162"/>
      <c r="AS121" s="162"/>
      <c r="AT121" s="162"/>
      <c r="AU121" s="162"/>
      <c r="AV121" s="162"/>
      <c r="AW121" s="162"/>
      <c r="AX121" s="164"/>
    </row>
    <row r="122" spans="1:51" ht="20.25" customHeight="1" x14ac:dyDescent="0.15">
      <c r="A122" s="160" t="s">
        <v>371</v>
      </c>
      <c r="B122" s="160"/>
      <c r="C122" s="160"/>
      <c r="D122" s="160"/>
      <c r="E122" s="59" t="s">
        <v>557</v>
      </c>
      <c r="F122" s="58"/>
      <c r="G122" s="58"/>
      <c r="H122" s="52" t="str">
        <f>IF(E122="","","-")</f>
        <v>-</v>
      </c>
      <c r="I122" s="58"/>
      <c r="J122" s="58"/>
      <c r="K122" s="52" t="str">
        <f>IF(I122="","","-")</f>
        <v/>
      </c>
      <c r="L122" s="60">
        <v>38</v>
      </c>
      <c r="M122" s="60"/>
      <c r="N122" s="52" t="str">
        <f>IF(O122="","","-")</f>
        <v/>
      </c>
      <c r="O122" s="61"/>
      <c r="P122" s="62"/>
      <c r="Q122" s="59"/>
      <c r="R122" s="58"/>
      <c r="S122" s="58"/>
      <c r="T122" s="52" t="str">
        <f>IF(Q122="","","-")</f>
        <v/>
      </c>
      <c r="U122" s="58"/>
      <c r="V122" s="58"/>
      <c r="W122" s="52" t="str">
        <f>IF(U122="","","-")</f>
        <v/>
      </c>
      <c r="X122" s="60"/>
      <c r="Y122" s="60"/>
      <c r="Z122" s="52" t="str">
        <f>IF(AA122="","","-")</f>
        <v/>
      </c>
      <c r="AA122" s="61"/>
      <c r="AB122" s="62"/>
      <c r="AC122" s="59"/>
      <c r="AD122" s="58"/>
      <c r="AE122" s="58"/>
      <c r="AF122" s="52" t="str">
        <f>IF(AC122="","","-")</f>
        <v/>
      </c>
      <c r="AG122" s="58"/>
      <c r="AH122" s="58"/>
      <c r="AI122" s="52" t="str">
        <f>IF(AG122="","","-")</f>
        <v/>
      </c>
      <c r="AJ122" s="60"/>
      <c r="AK122" s="60"/>
      <c r="AL122" s="52" t="str">
        <f>IF(AM122="","","-")</f>
        <v/>
      </c>
      <c r="AM122" s="61"/>
      <c r="AN122" s="62"/>
      <c r="AO122" s="59"/>
      <c r="AP122" s="58"/>
      <c r="AQ122" s="52" t="str">
        <f>IF(AO122="","","-")</f>
        <v/>
      </c>
      <c r="AR122" s="58"/>
      <c r="AS122" s="58"/>
      <c r="AT122" s="52" t="str">
        <f>IF(AR122="","","-")</f>
        <v/>
      </c>
      <c r="AU122" s="60"/>
      <c r="AV122" s="60"/>
      <c r="AW122" s="52" t="str">
        <f>IF(AX122="","","-")</f>
        <v/>
      </c>
      <c r="AX122" s="54"/>
    </row>
    <row r="123" spans="1:51" ht="22.5" customHeight="1" x14ac:dyDescent="0.15">
      <c r="A123" s="160" t="s">
        <v>546</v>
      </c>
      <c r="B123" s="160"/>
      <c r="C123" s="160"/>
      <c r="D123" s="160"/>
      <c r="E123" s="59" t="s">
        <v>557</v>
      </c>
      <c r="F123" s="58"/>
      <c r="G123" s="58"/>
      <c r="H123" s="52"/>
      <c r="I123" s="58"/>
      <c r="J123" s="58"/>
      <c r="K123" s="52"/>
      <c r="L123" s="60">
        <v>37</v>
      </c>
      <c r="M123" s="60"/>
      <c r="N123" s="52" t="str">
        <f>IF(O123="","","-")</f>
        <v/>
      </c>
      <c r="O123" s="61"/>
      <c r="P123" s="62"/>
      <c r="Q123" s="59"/>
      <c r="R123" s="58"/>
      <c r="S123" s="58"/>
      <c r="T123" s="52" t="str">
        <f>IF(Q123="","","-")</f>
        <v/>
      </c>
      <c r="U123" s="58"/>
      <c r="V123" s="58"/>
      <c r="W123" s="52" t="str">
        <f>IF(U123="","","-")</f>
        <v/>
      </c>
      <c r="X123" s="60"/>
      <c r="Y123" s="60"/>
      <c r="Z123" s="52" t="str">
        <f>IF(AA123="","","-")</f>
        <v/>
      </c>
      <c r="AA123" s="61"/>
      <c r="AB123" s="62"/>
      <c r="AC123" s="59"/>
      <c r="AD123" s="58"/>
      <c r="AE123" s="58"/>
      <c r="AF123" s="52" t="str">
        <f>IF(AC123="","","-")</f>
        <v/>
      </c>
      <c r="AG123" s="58"/>
      <c r="AH123" s="58"/>
      <c r="AI123" s="52" t="str">
        <f>IF(AG123="","","-")</f>
        <v/>
      </c>
      <c r="AJ123" s="60"/>
      <c r="AK123" s="60"/>
      <c r="AL123" s="52" t="str">
        <f>IF(AM123="","","-")</f>
        <v/>
      </c>
      <c r="AM123" s="61"/>
      <c r="AN123" s="62"/>
      <c r="AO123" s="59"/>
      <c r="AP123" s="58"/>
      <c r="AQ123" s="52" t="str">
        <f>IF(AO123="","","-")</f>
        <v/>
      </c>
      <c r="AR123" s="58"/>
      <c r="AS123" s="58"/>
      <c r="AT123" s="52" t="str">
        <f>IF(AR123="","","-")</f>
        <v/>
      </c>
      <c r="AU123" s="60"/>
      <c r="AV123" s="60"/>
      <c r="AW123" s="52" t="str">
        <f>IF(AX123="","","-")</f>
        <v/>
      </c>
      <c r="AX123" s="54"/>
    </row>
    <row r="124" spans="1:51" ht="24.75" customHeight="1" x14ac:dyDescent="0.15">
      <c r="A124" s="160" t="s">
        <v>339</v>
      </c>
      <c r="B124" s="160"/>
      <c r="C124" s="160"/>
      <c r="D124" s="160"/>
      <c r="E124" s="56">
        <v>2021</v>
      </c>
      <c r="F124" s="57"/>
      <c r="G124" s="58" t="s">
        <v>613</v>
      </c>
      <c r="H124" s="58"/>
      <c r="I124" s="58"/>
      <c r="J124" s="57">
        <v>20</v>
      </c>
      <c r="K124" s="57"/>
      <c r="L124" s="60">
        <v>49</v>
      </c>
      <c r="M124" s="60"/>
      <c r="N124" s="60"/>
      <c r="O124" s="57"/>
      <c r="P124" s="57"/>
      <c r="Q124" s="56"/>
      <c r="R124" s="57"/>
      <c r="S124" s="58"/>
      <c r="T124" s="58"/>
      <c r="U124" s="58"/>
      <c r="V124" s="57"/>
      <c r="W124" s="57"/>
      <c r="X124" s="60"/>
      <c r="Y124" s="60"/>
      <c r="Z124" s="60"/>
      <c r="AA124" s="57"/>
      <c r="AB124" s="153"/>
      <c r="AC124" s="56"/>
      <c r="AD124" s="57"/>
      <c r="AE124" s="58"/>
      <c r="AF124" s="58"/>
      <c r="AG124" s="58"/>
      <c r="AH124" s="57"/>
      <c r="AI124" s="57"/>
      <c r="AJ124" s="60"/>
      <c r="AK124" s="60"/>
      <c r="AL124" s="60"/>
      <c r="AM124" s="57"/>
      <c r="AN124" s="153"/>
      <c r="AO124" s="56"/>
      <c r="AP124" s="57"/>
      <c r="AQ124" s="58"/>
      <c r="AR124" s="58"/>
      <c r="AS124" s="58"/>
      <c r="AT124" s="57"/>
      <c r="AU124" s="57"/>
      <c r="AV124" s="60"/>
      <c r="AW124" s="60"/>
      <c r="AX124" s="54"/>
    </row>
    <row r="125" spans="1:51" ht="12.6" customHeight="1" x14ac:dyDescent="0.15">
      <c r="A125" s="154" t="s">
        <v>220</v>
      </c>
      <c r="B125" s="155"/>
      <c r="C125" s="155"/>
      <c r="D125" s="155"/>
      <c r="E125" s="155"/>
      <c r="F125" s="156"/>
      <c r="G125" s="39" t="s">
        <v>548</v>
      </c>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1" ht="28.35" customHeight="1" x14ac:dyDescent="0.15">
      <c r="A126" s="154"/>
      <c r="B126" s="155"/>
      <c r="C126" s="155"/>
      <c r="D126" s="155"/>
      <c r="E126" s="155"/>
      <c r="F126" s="156"/>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1" ht="28.35" customHeight="1" x14ac:dyDescent="0.15">
      <c r="A127" s="154"/>
      <c r="B127" s="155"/>
      <c r="C127" s="155"/>
      <c r="D127" s="155"/>
      <c r="E127" s="155"/>
      <c r="F127" s="156"/>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1" ht="27.75" customHeight="1" x14ac:dyDescent="0.15">
      <c r="A128" s="154"/>
      <c r="B128" s="155"/>
      <c r="C128" s="155"/>
      <c r="D128" s="155"/>
      <c r="E128" s="155"/>
      <c r="F128" s="156"/>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15">
      <c r="A129" s="154"/>
      <c r="B129" s="155"/>
      <c r="C129" s="155"/>
      <c r="D129" s="155"/>
      <c r="E129" s="155"/>
      <c r="F129" s="156"/>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8.35" customHeight="1" x14ac:dyDescent="0.15">
      <c r="A130" s="154"/>
      <c r="B130" s="155"/>
      <c r="C130" s="155"/>
      <c r="D130" s="155"/>
      <c r="E130" s="155"/>
      <c r="F130" s="156"/>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7.75" customHeight="1" x14ac:dyDescent="0.15">
      <c r="A131" s="154"/>
      <c r="B131" s="155"/>
      <c r="C131" s="155"/>
      <c r="D131" s="155"/>
      <c r="E131" s="155"/>
      <c r="F131" s="156"/>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15">
      <c r="A132" s="154"/>
      <c r="B132" s="155"/>
      <c r="C132" s="155"/>
      <c r="D132" s="155"/>
      <c r="E132" s="155"/>
      <c r="F132" s="156"/>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8.35" customHeight="1" x14ac:dyDescent="0.15">
      <c r="A133" s="154"/>
      <c r="B133" s="155"/>
      <c r="C133" s="155"/>
      <c r="D133" s="155"/>
      <c r="E133" s="155"/>
      <c r="F133" s="156"/>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154"/>
      <c r="B134" s="155"/>
      <c r="C134" s="155"/>
      <c r="D134" s="155"/>
      <c r="E134" s="155"/>
      <c r="F134" s="156"/>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15">
      <c r="A135" s="154"/>
      <c r="B135" s="155"/>
      <c r="C135" s="155"/>
      <c r="D135" s="155"/>
      <c r="E135" s="155"/>
      <c r="F135" s="156"/>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15">
      <c r="A136" s="154"/>
      <c r="B136" s="155"/>
      <c r="C136" s="155"/>
      <c r="D136" s="155"/>
      <c r="E136" s="155"/>
      <c r="F136" s="156"/>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7.75" customHeight="1" x14ac:dyDescent="0.15">
      <c r="A137" s="154"/>
      <c r="B137" s="155"/>
      <c r="C137" s="155"/>
      <c r="D137" s="155"/>
      <c r="E137" s="155"/>
      <c r="F137" s="156"/>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15">
      <c r="A138" s="154"/>
      <c r="B138" s="155"/>
      <c r="C138" s="155"/>
      <c r="D138" s="155"/>
      <c r="E138" s="155"/>
      <c r="F138" s="156"/>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15">
      <c r="A139" s="154"/>
      <c r="B139" s="155"/>
      <c r="C139" s="155"/>
      <c r="D139" s="155"/>
      <c r="E139" s="155"/>
      <c r="F139" s="156"/>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15">
      <c r="A140" s="154"/>
      <c r="B140" s="155"/>
      <c r="C140" s="155"/>
      <c r="D140" s="155"/>
      <c r="E140" s="155"/>
      <c r="F140" s="156"/>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52.5" customHeight="1" x14ac:dyDescent="0.15">
      <c r="A141" s="154"/>
      <c r="B141" s="155"/>
      <c r="C141" s="155"/>
      <c r="D141" s="155"/>
      <c r="E141" s="155"/>
      <c r="F141" s="156"/>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15.75" customHeight="1" thickBot="1" x14ac:dyDescent="0.2">
      <c r="A142" s="157"/>
      <c r="B142" s="158"/>
      <c r="C142" s="158"/>
      <c r="D142" s="158"/>
      <c r="E142" s="158"/>
      <c r="F142" s="159"/>
      <c r="G142" s="30"/>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2"/>
    </row>
  </sheetData>
  <sheetProtection formatRows="0"/>
  <dataConsolidate link="1"/>
  <mergeCells count="570">
    <mergeCell ref="AT124:AU124"/>
    <mergeCell ref="AV124:AW124"/>
    <mergeCell ref="A105:AX105"/>
    <mergeCell ref="A106:AX106"/>
    <mergeCell ref="A107:AX107"/>
    <mergeCell ref="A108:E108"/>
    <mergeCell ref="F108:AX108"/>
    <mergeCell ref="A109:AX109"/>
    <mergeCell ref="A103:B104"/>
    <mergeCell ref="C103:F103"/>
    <mergeCell ref="G103:AX103"/>
    <mergeCell ref="C104:F104"/>
    <mergeCell ref="G104:AX104"/>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76:V77"/>
    <mergeCell ref="U80:AX80"/>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3:AC23"/>
    <mergeCell ref="AD23:AX28"/>
    <mergeCell ref="G24:O24"/>
    <mergeCell ref="G21:O21"/>
    <mergeCell ref="P21:V21"/>
    <mergeCell ref="W21:AC21"/>
    <mergeCell ref="AD21:AJ21"/>
    <mergeCell ref="AK21:AQ21"/>
    <mergeCell ref="AR21:AX21"/>
    <mergeCell ref="A22:F28"/>
    <mergeCell ref="G22:O22"/>
    <mergeCell ref="P22:V22"/>
    <mergeCell ref="W22:AC22"/>
    <mergeCell ref="A64:F64"/>
    <mergeCell ref="G64:AX64"/>
    <mergeCell ref="A65:A74"/>
    <mergeCell ref="B65:F69"/>
    <mergeCell ref="G65:AA66"/>
    <mergeCell ref="AB65:AX66"/>
    <mergeCell ref="G28:O28"/>
    <mergeCell ref="P28:V28"/>
    <mergeCell ref="W28:AC28"/>
    <mergeCell ref="A29:F29"/>
    <mergeCell ref="G29:AX29"/>
    <mergeCell ref="A43:F43"/>
    <mergeCell ref="G43:AX43"/>
    <mergeCell ref="G31:O32"/>
    <mergeCell ref="P31:X32"/>
    <mergeCell ref="Y31:AA31"/>
    <mergeCell ref="AB31:AD31"/>
    <mergeCell ref="AD22:AX22"/>
    <mergeCell ref="G23:O23"/>
    <mergeCell ref="P23:V23"/>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G38:O40"/>
    <mergeCell ref="P38:X40"/>
    <mergeCell ref="Y38:AA38"/>
    <mergeCell ref="AB38:AD38"/>
    <mergeCell ref="AE38:AH38"/>
    <mergeCell ref="AI38:AL38"/>
    <mergeCell ref="Y40:AA40"/>
    <mergeCell ref="AB40:AD40"/>
    <mergeCell ref="AE40:AH40"/>
    <mergeCell ref="AQ30:AT30"/>
    <mergeCell ref="AU30:AX30"/>
    <mergeCell ref="AM33:AP33"/>
    <mergeCell ref="AQ33:AX33"/>
    <mergeCell ref="Y34:AA34"/>
    <mergeCell ref="AB34:AD34"/>
    <mergeCell ref="AE31:AH31"/>
    <mergeCell ref="AI31:AL31"/>
    <mergeCell ref="AU39:AX39"/>
    <mergeCell ref="B54:F58"/>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33:F35"/>
    <mergeCell ref="G33:X33"/>
    <mergeCell ref="Y33:AA33"/>
    <mergeCell ref="AB33:AD33"/>
    <mergeCell ref="AE33:AH33"/>
    <mergeCell ref="AI33:AL33"/>
    <mergeCell ref="AB35:AD35"/>
    <mergeCell ref="AE35:AH35"/>
    <mergeCell ref="AI35:AL35"/>
    <mergeCell ref="G46:AA48"/>
    <mergeCell ref="AB46:AX48"/>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Q36:AT36"/>
    <mergeCell ref="AU36:AX36"/>
    <mergeCell ref="W76:AA76"/>
    <mergeCell ref="AB76:AX76"/>
    <mergeCell ref="W77:AA77"/>
    <mergeCell ref="AB77:AX77"/>
    <mergeCell ref="C78:D80"/>
    <mergeCell ref="E78:F80"/>
    <mergeCell ref="G78:I78"/>
    <mergeCell ref="J78:T78"/>
    <mergeCell ref="U78:AX78"/>
    <mergeCell ref="G79:T79"/>
    <mergeCell ref="AG85:AX85"/>
    <mergeCell ref="C94:AC94"/>
    <mergeCell ref="AD94:AF94"/>
    <mergeCell ref="AG94:AX94"/>
    <mergeCell ref="C95:AC95"/>
    <mergeCell ref="U79:AX79"/>
    <mergeCell ref="G80:T80"/>
    <mergeCell ref="A81:AX81"/>
    <mergeCell ref="C82:AC82"/>
    <mergeCell ref="AD82:AF82"/>
    <mergeCell ref="AG82:AX82"/>
    <mergeCell ref="A75:B80"/>
    <mergeCell ref="C75:D77"/>
    <mergeCell ref="E75:F75"/>
    <mergeCell ref="G75:AX75"/>
    <mergeCell ref="E76:F77"/>
    <mergeCell ref="A86:B95"/>
    <mergeCell ref="C86:AC86"/>
    <mergeCell ref="AD86:AF86"/>
    <mergeCell ref="AG86:AX88"/>
    <mergeCell ref="C87:D88"/>
    <mergeCell ref="E87:AC87"/>
    <mergeCell ref="AD87:AF87"/>
    <mergeCell ref="E88:AC88"/>
    <mergeCell ref="AD88:AF88"/>
    <mergeCell ref="C89:AC89"/>
    <mergeCell ref="A83:B85"/>
    <mergeCell ref="C83:AC83"/>
    <mergeCell ref="AD83:AF83"/>
    <mergeCell ref="AG83:AX83"/>
    <mergeCell ref="C84:AC84"/>
    <mergeCell ref="AD84:AF84"/>
    <mergeCell ref="AG84:AX84"/>
    <mergeCell ref="C85:AC85"/>
    <mergeCell ref="AD85:AF85"/>
    <mergeCell ref="C92:AC92"/>
    <mergeCell ref="AD92:AF92"/>
    <mergeCell ref="AG92:AX92"/>
    <mergeCell ref="C93:AC93"/>
    <mergeCell ref="AD93:AF93"/>
    <mergeCell ref="AG93:AX93"/>
    <mergeCell ref="AD89:AF89"/>
    <mergeCell ref="AG89:AX89"/>
    <mergeCell ref="C90:AC90"/>
    <mergeCell ref="AD90:AF90"/>
    <mergeCell ref="AG90:AX90"/>
    <mergeCell ref="C91:AC91"/>
    <mergeCell ref="AD91:AF91"/>
    <mergeCell ref="AG91:AX91"/>
    <mergeCell ref="A100:B102"/>
    <mergeCell ref="C100:AC100"/>
    <mergeCell ref="AD100:AF100"/>
    <mergeCell ref="AG100:AX102"/>
    <mergeCell ref="C102:D102"/>
    <mergeCell ref="E102:G102"/>
    <mergeCell ref="H102:I102"/>
    <mergeCell ref="J102:L102"/>
    <mergeCell ref="AD95:AF95"/>
    <mergeCell ref="AG95:AX95"/>
    <mergeCell ref="AG99:AX99"/>
    <mergeCell ref="M102:N102"/>
    <mergeCell ref="O102:AF102"/>
    <mergeCell ref="O101:AF101"/>
    <mergeCell ref="C101:N101"/>
    <mergeCell ref="A96:B99"/>
    <mergeCell ref="C96:AC96"/>
    <mergeCell ref="AD96:AF96"/>
    <mergeCell ref="AG96:AX96"/>
    <mergeCell ref="C97:AC97"/>
    <mergeCell ref="AD97:AF97"/>
    <mergeCell ref="AG97:AX97"/>
    <mergeCell ref="C98:AC98"/>
    <mergeCell ref="AD98:AF98"/>
    <mergeCell ref="AG98:AX98"/>
    <mergeCell ref="C99:AC99"/>
    <mergeCell ref="AD99:AF99"/>
    <mergeCell ref="A110:E110"/>
    <mergeCell ref="F110:AX110"/>
    <mergeCell ref="A111:AX111"/>
    <mergeCell ref="A112:AX112"/>
    <mergeCell ref="A113:AX113"/>
    <mergeCell ref="A114:D114"/>
    <mergeCell ref="E114:P114"/>
    <mergeCell ref="Q114:AB114"/>
    <mergeCell ref="AC114:AN114"/>
    <mergeCell ref="AO114:AX114"/>
    <mergeCell ref="E115:P115"/>
    <mergeCell ref="Q115:AB115"/>
    <mergeCell ref="AC115:AN115"/>
    <mergeCell ref="AO115:AX115"/>
    <mergeCell ref="A116:D116"/>
    <mergeCell ref="E116:P116"/>
    <mergeCell ref="Q116:AB116"/>
    <mergeCell ref="AC116:AN116"/>
    <mergeCell ref="AO116:AX116"/>
    <mergeCell ref="A115:D115"/>
    <mergeCell ref="A117:D117"/>
    <mergeCell ref="E117:P117"/>
    <mergeCell ref="Q117:AB117"/>
    <mergeCell ref="AC117:AN117"/>
    <mergeCell ref="AO117:AX117"/>
    <mergeCell ref="A118:D118"/>
    <mergeCell ref="E118:P118"/>
    <mergeCell ref="Q118:AB118"/>
    <mergeCell ref="AC118:AN118"/>
    <mergeCell ref="AO118:AX118"/>
    <mergeCell ref="A121:D121"/>
    <mergeCell ref="E121:P121"/>
    <mergeCell ref="Q121:AB121"/>
    <mergeCell ref="AC121:AN121"/>
    <mergeCell ref="AO121:AX121"/>
    <mergeCell ref="A122:D122"/>
    <mergeCell ref="A119:D119"/>
    <mergeCell ref="E119:P119"/>
    <mergeCell ref="Q119:AB119"/>
    <mergeCell ref="AC119:AN119"/>
    <mergeCell ref="AO119:AX119"/>
    <mergeCell ref="A120:D120"/>
    <mergeCell ref="E120:P120"/>
    <mergeCell ref="Q120:AB120"/>
    <mergeCell ref="AC120:AN120"/>
    <mergeCell ref="AO120:AX120"/>
    <mergeCell ref="AA122:AB122"/>
    <mergeCell ref="AC122:AE122"/>
    <mergeCell ref="AG122:AH122"/>
    <mergeCell ref="AJ122:AK122"/>
    <mergeCell ref="AM122:AN122"/>
    <mergeCell ref="AO122:AP122"/>
    <mergeCell ref="G44:AA45"/>
    <mergeCell ref="AB44:AX45"/>
    <mergeCell ref="A44:A63"/>
    <mergeCell ref="B44:F48"/>
    <mergeCell ref="AM124:AN124"/>
    <mergeCell ref="AO124:AP124"/>
    <mergeCell ref="A125:F142"/>
    <mergeCell ref="AA124:AB124"/>
    <mergeCell ref="AM123:AN123"/>
    <mergeCell ref="AO123:AP123"/>
    <mergeCell ref="AR123:AS123"/>
    <mergeCell ref="AU123:AV123"/>
    <mergeCell ref="A124:D124"/>
    <mergeCell ref="O124:P124"/>
    <mergeCell ref="U123:V123"/>
    <mergeCell ref="X123:Y123"/>
    <mergeCell ref="AA123:AB123"/>
    <mergeCell ref="AC123:AE123"/>
    <mergeCell ref="AG123:AH123"/>
    <mergeCell ref="AJ123:AK123"/>
    <mergeCell ref="A123:D123"/>
    <mergeCell ref="E123:G123"/>
    <mergeCell ref="I123:J123"/>
    <mergeCell ref="L123:M123"/>
    <mergeCell ref="B59:F63"/>
    <mergeCell ref="G59:O60"/>
    <mergeCell ref="P59:X60"/>
    <mergeCell ref="G61:O63"/>
    <mergeCell ref="AM62:AP62"/>
    <mergeCell ref="AI59:AL60"/>
    <mergeCell ref="AM59:AP60"/>
    <mergeCell ref="AQ59:AT59"/>
    <mergeCell ref="AU59:AX59"/>
    <mergeCell ref="AQ60:AR60"/>
    <mergeCell ref="AS60:AT60"/>
    <mergeCell ref="AU60:AV60"/>
    <mergeCell ref="AW60:AX60"/>
    <mergeCell ref="Y59:AA60"/>
    <mergeCell ref="AB59:AD60"/>
    <mergeCell ref="AE59:AH60"/>
    <mergeCell ref="Y61:AA61"/>
    <mergeCell ref="AB61:AD61"/>
    <mergeCell ref="AE62:AH62"/>
    <mergeCell ref="AI62:AL62"/>
    <mergeCell ref="P61:X63"/>
    <mergeCell ref="AE61:AH61"/>
    <mergeCell ref="AI61:AL61"/>
    <mergeCell ref="Y62:AA62"/>
    <mergeCell ref="AB62:AD62"/>
    <mergeCell ref="Y73:AA73"/>
    <mergeCell ref="AB73:AD73"/>
    <mergeCell ref="AE73:AH73"/>
    <mergeCell ref="AI73:AL73"/>
    <mergeCell ref="AM73:AP73"/>
    <mergeCell ref="AQ73:AT73"/>
    <mergeCell ref="AU73:AX73"/>
    <mergeCell ref="G67:AA69"/>
    <mergeCell ref="AB67:AX69"/>
    <mergeCell ref="AQ62:AT62"/>
    <mergeCell ref="AU62:AX62"/>
    <mergeCell ref="Y63:AA63"/>
    <mergeCell ref="AB63:AD63"/>
    <mergeCell ref="AE63:AH63"/>
    <mergeCell ref="AI63:AL63"/>
    <mergeCell ref="AM63:AP63"/>
    <mergeCell ref="AQ63:AT63"/>
    <mergeCell ref="AU63:AX63"/>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G54:O55"/>
    <mergeCell ref="P54:X55"/>
    <mergeCell ref="Y54:AA55"/>
    <mergeCell ref="AB54:AD55"/>
    <mergeCell ref="AE54:AH55"/>
    <mergeCell ref="AI54:AL55"/>
    <mergeCell ref="AM54:AP55"/>
    <mergeCell ref="AQ54:AT54"/>
    <mergeCell ref="AU54:AX54"/>
    <mergeCell ref="AQ55:AR55"/>
    <mergeCell ref="AS55:AT55"/>
    <mergeCell ref="AU55:AV55"/>
    <mergeCell ref="AW55:AX55"/>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B49:F53"/>
    <mergeCell ref="G49:O50"/>
    <mergeCell ref="P49:X50"/>
    <mergeCell ref="Y49:AA50"/>
    <mergeCell ref="AB49:AD50"/>
    <mergeCell ref="AE49:AH50"/>
    <mergeCell ref="AI49:AL50"/>
    <mergeCell ref="AM49:AP50"/>
    <mergeCell ref="AQ49:AT49"/>
    <mergeCell ref="B70:F74"/>
    <mergeCell ref="G70:O71"/>
    <mergeCell ref="P70:X71"/>
    <mergeCell ref="Y70:AA71"/>
    <mergeCell ref="AB70:AD71"/>
    <mergeCell ref="AE70:AH71"/>
    <mergeCell ref="AI70:AL71"/>
    <mergeCell ref="AM70:AP71"/>
    <mergeCell ref="AQ70:AT70"/>
    <mergeCell ref="AQ71:AR71"/>
    <mergeCell ref="AS71:AT71"/>
    <mergeCell ref="G72:O74"/>
    <mergeCell ref="P72:X74"/>
    <mergeCell ref="Y72:AA72"/>
    <mergeCell ref="AB72:AD72"/>
    <mergeCell ref="AE72:AH72"/>
    <mergeCell ref="AI72:AL72"/>
    <mergeCell ref="AM72:AP72"/>
    <mergeCell ref="AQ72:AT72"/>
    <mergeCell ref="Y74:AA74"/>
    <mergeCell ref="AB74:AD74"/>
    <mergeCell ref="AE74:AH74"/>
    <mergeCell ref="AI74:AL74"/>
    <mergeCell ref="AU122:AV122"/>
    <mergeCell ref="AM74:AP74"/>
    <mergeCell ref="AQ74:AT74"/>
    <mergeCell ref="AU74:AX74"/>
    <mergeCell ref="AQ52:AT52"/>
    <mergeCell ref="AU52:AX52"/>
    <mergeCell ref="Y53:AA53"/>
    <mergeCell ref="AB53:AD53"/>
    <mergeCell ref="AE53:AH53"/>
    <mergeCell ref="AI53:AL53"/>
    <mergeCell ref="AM53:AP53"/>
    <mergeCell ref="AQ53:AT53"/>
    <mergeCell ref="AU53:AX53"/>
    <mergeCell ref="AU70:AX70"/>
    <mergeCell ref="AU71:AV71"/>
    <mergeCell ref="AW71:AX71"/>
    <mergeCell ref="AU72:AX72"/>
    <mergeCell ref="AI58:AL58"/>
    <mergeCell ref="AM58:AP58"/>
    <mergeCell ref="AQ58:AT58"/>
    <mergeCell ref="AU58:AX58"/>
    <mergeCell ref="AM61:AP61"/>
    <mergeCell ref="AQ61:AT61"/>
    <mergeCell ref="AU61:AX61"/>
    <mergeCell ref="AQ124:AS124"/>
    <mergeCell ref="E122:G122"/>
    <mergeCell ref="I122:J122"/>
    <mergeCell ref="L122:M122"/>
    <mergeCell ref="O122:P122"/>
    <mergeCell ref="Q122:S122"/>
    <mergeCell ref="U122:V122"/>
    <mergeCell ref="X122:Y122"/>
    <mergeCell ref="AR122:AS122"/>
    <mergeCell ref="O123:P123"/>
    <mergeCell ref="Q123:S123"/>
    <mergeCell ref="L124:N124"/>
    <mergeCell ref="X124:Z124"/>
    <mergeCell ref="AJ124:AL124"/>
    <mergeCell ref="E124:F124"/>
    <mergeCell ref="G124:I124"/>
    <mergeCell ref="J124:K124"/>
    <mergeCell ref="Q124:R124"/>
    <mergeCell ref="S124:U124"/>
    <mergeCell ref="V124:W124"/>
    <mergeCell ref="AC124:AD124"/>
    <mergeCell ref="AE124:AG124"/>
    <mergeCell ref="AH124:AI124"/>
  </mergeCells>
  <phoneticPr fontId="5"/>
  <conditionalFormatting sqref="P18:AX18">
    <cfRule type="expression" dxfId="185" priority="1189">
      <formula>IF(RIGHT(TEXT(P18,"0.#"),1)=".",FALSE,TRUE)</formula>
    </cfRule>
    <cfRule type="expression" dxfId="184" priority="1190">
      <formula>IF(RIGHT(TEXT(P18,"0.#"),1)=".",TRUE,FALSE)</formula>
    </cfRule>
  </conditionalFormatting>
  <conditionalFormatting sqref="AR15:AX15 P13:AX13 P14:AQ17">
    <cfRule type="expression" dxfId="183" priority="1183">
      <formula>IF(RIGHT(TEXT(P13,"0.#"),1)=".",FALSE,TRUE)</formula>
    </cfRule>
    <cfRule type="expression" dxfId="182" priority="1184">
      <formula>IF(RIGHT(TEXT(P13,"0.#"),1)=".",TRUE,FALSE)</formula>
    </cfRule>
  </conditionalFormatting>
  <conditionalFormatting sqref="P19:AJ19">
    <cfRule type="expression" dxfId="181" priority="1181">
      <formula>IF(RIGHT(TEXT(P19,"0.#"),1)=".",FALSE,TRUE)</formula>
    </cfRule>
    <cfRule type="expression" dxfId="180" priority="1182">
      <formula>IF(RIGHT(TEXT(P19,"0.#"),1)=".",TRUE,FALSE)</formula>
    </cfRule>
  </conditionalFormatting>
  <conditionalFormatting sqref="AE31">
    <cfRule type="expression" dxfId="179" priority="1179">
      <formula>IF(RIGHT(TEXT(AE31,"0.#"),1)=".",FALSE,TRUE)</formula>
    </cfRule>
    <cfRule type="expression" dxfId="178" priority="1180">
      <formula>IF(RIGHT(TEXT(AE31,"0.#"),1)=".",TRUE,FALSE)</formula>
    </cfRule>
  </conditionalFormatting>
  <conditionalFormatting sqref="AE32">
    <cfRule type="expression" dxfId="177" priority="1153">
      <formula>IF(RIGHT(TEXT(AE32,"0.#"),1)=".",FALSE,TRUE)</formula>
    </cfRule>
    <cfRule type="expression" dxfId="176" priority="1154">
      <formula>IF(RIGHT(TEXT(AE32,"0.#"),1)=".",TRUE,FALSE)</formula>
    </cfRule>
  </conditionalFormatting>
  <conditionalFormatting sqref="W23">
    <cfRule type="expression" dxfId="175" priority="1105">
      <formula>IF(RIGHT(TEXT(W23,"0.#"),1)=".",FALSE,TRUE)</formula>
    </cfRule>
    <cfRule type="expression" dxfId="174" priority="1106">
      <formula>IF(RIGHT(TEXT(W23,"0.#"),1)=".",TRUE,FALSE)</formula>
    </cfRule>
  </conditionalFormatting>
  <conditionalFormatting sqref="W24:W27">
    <cfRule type="expression" dxfId="173" priority="1103">
      <formula>IF(RIGHT(TEXT(W24,"0.#"),1)=".",FALSE,TRUE)</formula>
    </cfRule>
    <cfRule type="expression" dxfId="172" priority="1104">
      <formula>IF(RIGHT(TEXT(W24,"0.#"),1)=".",TRUE,FALSE)</formula>
    </cfRule>
  </conditionalFormatting>
  <conditionalFormatting sqref="P23">
    <cfRule type="expression" dxfId="171" priority="1099">
      <formula>IF(RIGHT(TEXT(P23,"0.#"),1)=".",FALSE,TRUE)</formula>
    </cfRule>
    <cfRule type="expression" dxfId="170" priority="1100">
      <formula>IF(RIGHT(TEXT(P23,"0.#"),1)=".",TRUE,FALSE)</formula>
    </cfRule>
  </conditionalFormatting>
  <conditionalFormatting sqref="P24:P27">
    <cfRule type="expression" dxfId="169" priority="1097">
      <formula>IF(RIGHT(TEXT(P24,"0.#"),1)=".",FALSE,TRUE)</formula>
    </cfRule>
    <cfRule type="expression" dxfId="168" priority="1098">
      <formula>IF(RIGHT(TEXT(P24,"0.#"),1)=".",TRUE,FALSE)</formula>
    </cfRule>
  </conditionalFormatting>
  <conditionalFormatting sqref="P28:AC28">
    <cfRule type="expression" dxfId="167" priority="961">
      <formula>IF(RIGHT(TEXT(P28,"0.#"),1)=".",FALSE,TRUE)</formula>
    </cfRule>
    <cfRule type="expression" dxfId="166" priority="962">
      <formula>IF(RIGHT(TEXT(P28,"0.#"),1)=".",TRUE,FALSE)</formula>
    </cfRule>
  </conditionalFormatting>
  <conditionalFormatting sqref="AQ40">
    <cfRule type="expression" dxfId="165" priority="941">
      <formula>IF(RIGHT(TEXT(AQ40,"0.#"),1)=".",FALSE,TRUE)</formula>
    </cfRule>
    <cfRule type="expression" dxfId="164" priority="942">
      <formula>IF(RIGHT(TEXT(AQ40,"0.#"),1)=".",TRUE,FALSE)</formula>
    </cfRule>
  </conditionalFormatting>
  <conditionalFormatting sqref="AU40">
    <cfRule type="expression" dxfId="163" priority="939">
      <formula>IF(RIGHT(TEXT(AU40,"0.#"),1)=".",FALSE,TRUE)</formula>
    </cfRule>
    <cfRule type="expression" dxfId="162" priority="940">
      <formula>IF(RIGHT(TEXT(AU40,"0.#"),1)=".",TRUE,FALSE)</formula>
    </cfRule>
  </conditionalFormatting>
  <conditionalFormatting sqref="AE40 AI40 AM40">
    <cfRule type="expression" dxfId="161" priority="955">
      <formula>IF(RIGHT(TEXT(AE40,"0.#"),1)=".",FALSE,TRUE)</formula>
    </cfRule>
    <cfRule type="expression" dxfId="160" priority="956">
      <formula>IF(RIGHT(TEXT(AE40,"0.#"),1)=".",TRUE,FALSE)</formula>
    </cfRule>
  </conditionalFormatting>
  <conditionalFormatting sqref="AM34">
    <cfRule type="expression" dxfId="159" priority="827">
      <formula>IF(RIGHT(TEXT(AM34,"0.#"),1)=".",FALSE,TRUE)</formula>
    </cfRule>
    <cfRule type="expression" dxfId="158" priority="828">
      <formula>IF(RIGHT(TEXT(AM34,"0.#"),1)=".",TRUE,FALSE)</formula>
    </cfRule>
  </conditionalFormatting>
  <conditionalFormatting sqref="AE35 AM35">
    <cfRule type="expression" dxfId="157" priority="825">
      <formula>IF(RIGHT(TEXT(AE35,"0.#"),1)=".",FALSE,TRUE)</formula>
    </cfRule>
    <cfRule type="expression" dxfId="156" priority="826">
      <formula>IF(RIGHT(TEXT(AE35,"0.#"),1)=".",TRUE,FALSE)</formula>
    </cfRule>
  </conditionalFormatting>
  <conditionalFormatting sqref="AI35">
    <cfRule type="expression" dxfId="155" priority="823">
      <formula>IF(RIGHT(TEXT(AI35,"0.#"),1)=".",FALSE,TRUE)</formula>
    </cfRule>
    <cfRule type="expression" dxfId="154" priority="824">
      <formula>IF(RIGHT(TEXT(AI35,"0.#"),1)=".",TRUE,FALSE)</formula>
    </cfRule>
  </conditionalFormatting>
  <conditionalFormatting sqref="AQ35">
    <cfRule type="expression" dxfId="153" priority="821">
      <formula>IF(RIGHT(TEXT(AQ35,"0.#"),1)=".",FALSE,TRUE)</formula>
    </cfRule>
    <cfRule type="expression" dxfId="152" priority="822">
      <formula>IF(RIGHT(TEXT(AQ35,"0.#"),1)=".",TRUE,FALSE)</formula>
    </cfRule>
  </conditionalFormatting>
  <conditionalFormatting sqref="AE34 AQ34">
    <cfRule type="expression" dxfId="151" priority="831">
      <formula>IF(RIGHT(TEXT(AE34,"0.#"),1)=".",FALSE,TRUE)</formula>
    </cfRule>
    <cfRule type="expression" dxfId="150" priority="832">
      <formula>IF(RIGHT(TEXT(AE34,"0.#"),1)=".",TRUE,FALSE)</formula>
    </cfRule>
  </conditionalFormatting>
  <conditionalFormatting sqref="AI34">
    <cfRule type="expression" dxfId="149" priority="829">
      <formula>IF(RIGHT(TEXT(AI34,"0.#"),1)=".",FALSE,TRUE)</formula>
    </cfRule>
    <cfRule type="expression" dxfId="148" priority="830">
      <formula>IF(RIGHT(TEXT(AI34,"0.#"),1)=".",TRUE,FALSE)</formula>
    </cfRule>
  </conditionalFormatting>
  <conditionalFormatting sqref="AE72">
    <cfRule type="expression" dxfId="147" priority="439">
      <formula>IF(RIGHT(TEXT(AE72,"0.#"),1)=".",FALSE,TRUE)</formula>
    </cfRule>
    <cfRule type="expression" dxfId="146" priority="440">
      <formula>IF(RIGHT(TEXT(AE72,"0.#"),1)=".",TRUE,FALSE)</formula>
    </cfRule>
  </conditionalFormatting>
  <conditionalFormatting sqref="AE73">
    <cfRule type="expression" dxfId="145" priority="437">
      <formula>IF(RIGHT(TEXT(AE73,"0.#"),1)=".",FALSE,TRUE)</formula>
    </cfRule>
    <cfRule type="expression" dxfId="144" priority="438">
      <formula>IF(RIGHT(TEXT(AE73,"0.#"),1)=".",TRUE,FALSE)</formula>
    </cfRule>
  </conditionalFormatting>
  <conditionalFormatting sqref="AM72">
    <cfRule type="expression" dxfId="143" priority="427">
      <formula>IF(RIGHT(TEXT(AM72,"0.#"),1)=".",FALSE,TRUE)</formula>
    </cfRule>
    <cfRule type="expression" dxfId="142" priority="428">
      <formula>IF(RIGHT(TEXT(AM72,"0.#"),1)=".",TRUE,FALSE)</formula>
    </cfRule>
  </conditionalFormatting>
  <conditionalFormatting sqref="AE74">
    <cfRule type="expression" dxfId="141" priority="435">
      <formula>IF(RIGHT(TEXT(AE74,"0.#"),1)=".",FALSE,TRUE)</formula>
    </cfRule>
    <cfRule type="expression" dxfId="140" priority="436">
      <formula>IF(RIGHT(TEXT(AE74,"0.#"),1)=".",TRUE,FALSE)</formula>
    </cfRule>
  </conditionalFormatting>
  <conditionalFormatting sqref="AI74">
    <cfRule type="expression" dxfId="139" priority="433">
      <formula>IF(RIGHT(TEXT(AI74,"0.#"),1)=".",FALSE,TRUE)</formula>
    </cfRule>
    <cfRule type="expression" dxfId="138" priority="434">
      <formula>IF(RIGHT(TEXT(AI74,"0.#"),1)=".",TRUE,FALSE)</formula>
    </cfRule>
  </conditionalFormatting>
  <conditionalFormatting sqref="AI73">
    <cfRule type="expression" dxfId="137" priority="431">
      <formula>IF(RIGHT(TEXT(AI73,"0.#"),1)=".",FALSE,TRUE)</formula>
    </cfRule>
    <cfRule type="expression" dxfId="136" priority="432">
      <formula>IF(RIGHT(TEXT(AI73,"0.#"),1)=".",TRUE,FALSE)</formula>
    </cfRule>
  </conditionalFormatting>
  <conditionalFormatting sqref="AI72">
    <cfRule type="expression" dxfId="135" priority="429">
      <formula>IF(RIGHT(TEXT(AI72,"0.#"),1)=".",FALSE,TRUE)</formula>
    </cfRule>
    <cfRule type="expression" dxfId="134" priority="430">
      <formula>IF(RIGHT(TEXT(AI72,"0.#"),1)=".",TRUE,FALSE)</formula>
    </cfRule>
  </conditionalFormatting>
  <conditionalFormatting sqref="AM73">
    <cfRule type="expression" dxfId="133" priority="425">
      <formula>IF(RIGHT(TEXT(AM73,"0.#"),1)=".",FALSE,TRUE)</formula>
    </cfRule>
    <cfRule type="expression" dxfId="132" priority="426">
      <formula>IF(RIGHT(TEXT(AM73,"0.#"),1)=".",TRUE,FALSE)</formula>
    </cfRule>
  </conditionalFormatting>
  <conditionalFormatting sqref="AM74">
    <cfRule type="expression" dxfId="131" priority="423">
      <formula>IF(RIGHT(TEXT(AM74,"0.#"),1)=".",FALSE,TRUE)</formula>
    </cfRule>
    <cfRule type="expression" dxfId="130" priority="424">
      <formula>IF(RIGHT(TEXT(AM74,"0.#"),1)=".",TRUE,FALSE)</formula>
    </cfRule>
  </conditionalFormatting>
  <conditionalFormatting sqref="AQ72:AQ74">
    <cfRule type="expression" dxfId="129" priority="421">
      <formula>IF(RIGHT(TEXT(AQ72,"0.#"),1)=".",FALSE,TRUE)</formula>
    </cfRule>
    <cfRule type="expression" dxfId="128" priority="422">
      <formula>IF(RIGHT(TEXT(AQ72,"0.#"),1)=".",TRUE,FALSE)</formula>
    </cfRule>
  </conditionalFormatting>
  <conditionalFormatting sqref="AU72:AU74">
    <cfRule type="expression" dxfId="127" priority="419">
      <formula>IF(RIGHT(TEXT(AU72,"0.#"),1)=".",FALSE,TRUE)</formula>
    </cfRule>
    <cfRule type="expression" dxfId="126" priority="420">
      <formula>IF(RIGHT(TEXT(AU72,"0.#"),1)=".",TRUE,FALSE)</formula>
    </cfRule>
  </conditionalFormatting>
  <conditionalFormatting sqref="AI31">
    <cfRule type="expression" dxfId="125" priority="285">
      <formula>IF(RIGHT(TEXT(AI31,"0.#"),1)=".",FALSE,TRUE)</formula>
    </cfRule>
    <cfRule type="expression" dxfId="124" priority="286">
      <formula>IF(RIGHT(TEXT(AI31,"0.#"),1)=".",TRUE,FALSE)</formula>
    </cfRule>
  </conditionalFormatting>
  <conditionalFormatting sqref="AI32">
    <cfRule type="expression" dxfId="123" priority="283">
      <formula>IF(RIGHT(TEXT(AI32,"0.#"),1)=".",FALSE,TRUE)</formula>
    </cfRule>
    <cfRule type="expression" dxfId="122" priority="284">
      <formula>IF(RIGHT(TEXT(AI32,"0.#"),1)=".",TRUE,FALSE)</formula>
    </cfRule>
  </conditionalFormatting>
  <conditionalFormatting sqref="AM31">
    <cfRule type="expression" dxfId="121" priority="281">
      <formula>IF(RIGHT(TEXT(AM31,"0.#"),1)=".",FALSE,TRUE)</formula>
    </cfRule>
    <cfRule type="expression" dxfId="120" priority="282">
      <formula>IF(RIGHT(TEXT(AM31,"0.#"),1)=".",TRUE,FALSE)</formula>
    </cfRule>
  </conditionalFormatting>
  <conditionalFormatting sqref="AM32">
    <cfRule type="expression" dxfId="119" priority="279">
      <formula>IF(RIGHT(TEXT(AM32,"0.#"),1)=".",FALSE,TRUE)</formula>
    </cfRule>
    <cfRule type="expression" dxfId="118" priority="280">
      <formula>IF(RIGHT(TEXT(AM32,"0.#"),1)=".",TRUE,FALSE)</formula>
    </cfRule>
  </conditionalFormatting>
  <conditionalFormatting sqref="AQ31">
    <cfRule type="expression" dxfId="117" priority="277">
      <formula>IF(RIGHT(TEXT(AQ31,"0.#"),1)=".",FALSE,TRUE)</formula>
    </cfRule>
    <cfRule type="expression" dxfId="116" priority="278">
      <formula>IF(RIGHT(TEXT(AQ31,"0.#"),1)=".",TRUE,FALSE)</formula>
    </cfRule>
  </conditionalFormatting>
  <conditionalFormatting sqref="AQ32">
    <cfRule type="expression" dxfId="115" priority="275">
      <formula>IF(RIGHT(TEXT(AQ32,"0.#"),1)=".",FALSE,TRUE)</formula>
    </cfRule>
    <cfRule type="expression" dxfId="114" priority="276">
      <formula>IF(RIGHT(TEXT(AQ32,"0.#"),1)=".",TRUE,FALSE)</formula>
    </cfRule>
  </conditionalFormatting>
  <conditionalFormatting sqref="AU31">
    <cfRule type="expression" dxfId="113" priority="273">
      <formula>IF(RIGHT(TEXT(AU31,"0.#"),1)=".",FALSE,TRUE)</formula>
    </cfRule>
    <cfRule type="expression" dxfId="112" priority="274">
      <formula>IF(RIGHT(TEXT(AU31,"0.#"),1)=".",TRUE,FALSE)</formula>
    </cfRule>
  </conditionalFormatting>
  <conditionalFormatting sqref="AU32">
    <cfRule type="expression" dxfId="111" priority="271">
      <formula>IF(RIGHT(TEXT(AU32,"0.#"),1)=".",FALSE,TRUE)</formula>
    </cfRule>
    <cfRule type="expression" dxfId="110" priority="272">
      <formula>IF(RIGHT(TEXT(AU32,"0.#"),1)=".",TRUE,FALSE)</formula>
    </cfRule>
  </conditionalFormatting>
  <conditionalFormatting sqref="AE38">
    <cfRule type="expression" dxfId="109" priority="207">
      <formula>IF(RIGHT(TEXT(AE38,"0.#"),1)=".",FALSE,TRUE)</formula>
    </cfRule>
    <cfRule type="expression" dxfId="108" priority="208">
      <formula>IF(RIGHT(TEXT(AE38,"0.#"),1)=".",TRUE,FALSE)</formula>
    </cfRule>
  </conditionalFormatting>
  <conditionalFormatting sqref="AE39">
    <cfRule type="expression" dxfId="107" priority="205">
      <formula>IF(RIGHT(TEXT(AE39,"0.#"),1)=".",FALSE,TRUE)</formula>
    </cfRule>
    <cfRule type="expression" dxfId="106" priority="206">
      <formula>IF(RIGHT(TEXT(AE39,"0.#"),1)=".",TRUE,FALSE)</formula>
    </cfRule>
  </conditionalFormatting>
  <conditionalFormatting sqref="AQ38">
    <cfRule type="expression" dxfId="105" priority="195">
      <formula>IF(RIGHT(TEXT(AQ38,"0.#"),1)=".",FALSE,TRUE)</formula>
    </cfRule>
    <cfRule type="expression" dxfId="104" priority="196">
      <formula>IF(RIGHT(TEXT(AQ38,"0.#"),1)=".",TRUE,FALSE)</formula>
    </cfRule>
  </conditionalFormatting>
  <conditionalFormatting sqref="AQ39">
    <cfRule type="expression" dxfId="103" priority="193">
      <formula>IF(RIGHT(TEXT(AQ39,"0.#"),1)=".",FALSE,TRUE)</formula>
    </cfRule>
    <cfRule type="expression" dxfId="102" priority="194">
      <formula>IF(RIGHT(TEXT(AQ39,"0.#"),1)=".",TRUE,FALSE)</formula>
    </cfRule>
  </conditionalFormatting>
  <conditionalFormatting sqref="AU38">
    <cfRule type="expression" dxfId="101" priority="191">
      <formula>IF(RIGHT(TEXT(AU38,"0.#"),1)=".",FALSE,TRUE)</formula>
    </cfRule>
    <cfRule type="expression" dxfId="100" priority="192">
      <formula>IF(RIGHT(TEXT(AU38,"0.#"),1)=".",TRUE,FALSE)</formula>
    </cfRule>
  </conditionalFormatting>
  <conditionalFormatting sqref="AU39">
    <cfRule type="expression" dxfId="99" priority="189">
      <formula>IF(RIGHT(TEXT(AU39,"0.#"),1)=".",FALSE,TRUE)</formula>
    </cfRule>
    <cfRule type="expression" dxfId="98" priority="190">
      <formula>IF(RIGHT(TEXT(AU39,"0.#"),1)=".",TRUE,FALSE)</formula>
    </cfRule>
  </conditionalFormatting>
  <conditionalFormatting sqref="AE51">
    <cfRule type="expression" dxfId="97" priority="99">
      <formula>IF(RIGHT(TEXT(AE51,"0.#"),1)=".",FALSE,TRUE)</formula>
    </cfRule>
    <cfRule type="expression" dxfId="96" priority="100">
      <formula>IF(RIGHT(TEXT(AE51,"0.#"),1)=".",TRUE,FALSE)</formula>
    </cfRule>
  </conditionalFormatting>
  <conditionalFormatting sqref="AE52">
    <cfRule type="expression" dxfId="95" priority="97">
      <formula>IF(RIGHT(TEXT(AE52,"0.#"),1)=".",FALSE,TRUE)</formula>
    </cfRule>
    <cfRule type="expression" dxfId="94" priority="98">
      <formula>IF(RIGHT(TEXT(AE52,"0.#"),1)=".",TRUE,FALSE)</formula>
    </cfRule>
  </conditionalFormatting>
  <conditionalFormatting sqref="AE53">
    <cfRule type="expression" dxfId="93" priority="95">
      <formula>IF(RIGHT(TEXT(AE53,"0.#"),1)=".",FALSE,TRUE)</formula>
    </cfRule>
    <cfRule type="expression" dxfId="92" priority="96">
      <formula>IF(RIGHT(TEXT(AE53,"0.#"),1)=".",TRUE,FALSE)</formula>
    </cfRule>
  </conditionalFormatting>
  <conditionalFormatting sqref="AI51">
    <cfRule type="expression" dxfId="91" priority="93">
      <formula>IF(RIGHT(TEXT(AI51,"0.#"),1)=".",FALSE,TRUE)</formula>
    </cfRule>
    <cfRule type="expression" dxfId="90" priority="94">
      <formula>IF(RIGHT(TEXT(AI51,"0.#"),1)=".",TRUE,FALSE)</formula>
    </cfRule>
  </conditionalFormatting>
  <conditionalFormatting sqref="AI52">
    <cfRule type="expression" dxfId="89" priority="91">
      <formula>IF(RIGHT(TEXT(AI52,"0.#"),1)=".",FALSE,TRUE)</formula>
    </cfRule>
    <cfRule type="expression" dxfId="88" priority="92">
      <formula>IF(RIGHT(TEXT(AI52,"0.#"),1)=".",TRUE,FALSE)</formula>
    </cfRule>
  </conditionalFormatting>
  <conditionalFormatting sqref="AM51">
    <cfRule type="expression" dxfId="87" priority="89">
      <formula>IF(RIGHT(TEXT(AM51,"0.#"),1)=".",FALSE,TRUE)</formula>
    </cfRule>
    <cfRule type="expression" dxfId="86" priority="90">
      <formula>IF(RIGHT(TEXT(AM51,"0.#"),1)=".",TRUE,FALSE)</formula>
    </cfRule>
  </conditionalFormatting>
  <conditionalFormatting sqref="AM52">
    <cfRule type="expression" dxfId="85" priority="87">
      <formula>IF(RIGHT(TEXT(AM52,"0.#"),1)=".",FALSE,TRUE)</formula>
    </cfRule>
    <cfRule type="expression" dxfId="84" priority="88">
      <formula>IF(RIGHT(TEXT(AM52,"0.#"),1)=".",TRUE,FALSE)</formula>
    </cfRule>
  </conditionalFormatting>
  <conditionalFormatting sqref="AQ51">
    <cfRule type="expression" dxfId="83" priority="85">
      <formula>IF(RIGHT(TEXT(AQ51,"0.#"),1)=".",FALSE,TRUE)</formula>
    </cfRule>
    <cfRule type="expression" dxfId="82" priority="86">
      <formula>IF(RIGHT(TEXT(AQ51,"0.#"),1)=".",TRUE,FALSE)</formula>
    </cfRule>
  </conditionalFormatting>
  <conditionalFormatting sqref="AQ52">
    <cfRule type="expression" dxfId="81" priority="83">
      <formula>IF(RIGHT(TEXT(AQ52,"0.#"),1)=".",FALSE,TRUE)</formula>
    </cfRule>
    <cfRule type="expression" dxfId="80" priority="84">
      <formula>IF(RIGHT(TEXT(AQ52,"0.#"),1)=".",TRUE,FALSE)</formula>
    </cfRule>
  </conditionalFormatting>
  <conditionalFormatting sqref="AU51">
    <cfRule type="expression" dxfId="79" priority="81">
      <formula>IF(RIGHT(TEXT(AU51,"0.#"),1)=".",FALSE,TRUE)</formula>
    </cfRule>
    <cfRule type="expression" dxfId="78" priority="82">
      <formula>IF(RIGHT(TEXT(AU51,"0.#"),1)=".",TRUE,FALSE)</formula>
    </cfRule>
  </conditionalFormatting>
  <conditionalFormatting sqref="AU52">
    <cfRule type="expression" dxfId="77" priority="79">
      <formula>IF(RIGHT(TEXT(AU52,"0.#"),1)=".",FALSE,TRUE)</formula>
    </cfRule>
    <cfRule type="expression" dxfId="76" priority="80">
      <formula>IF(RIGHT(TEXT(AU52,"0.#"),1)=".",TRUE,FALSE)</formula>
    </cfRule>
  </conditionalFormatting>
  <conditionalFormatting sqref="AI53">
    <cfRule type="expression" dxfId="75" priority="77">
      <formula>IF(RIGHT(TEXT(AI53,"0.#"),1)=".",FALSE,TRUE)</formula>
    </cfRule>
    <cfRule type="expression" dxfId="74" priority="78">
      <formula>IF(RIGHT(TEXT(AI53,"0.#"),1)=".",TRUE,FALSE)</formula>
    </cfRule>
  </conditionalFormatting>
  <conditionalFormatting sqref="AM53">
    <cfRule type="expression" dxfId="73" priority="75">
      <formula>IF(RIGHT(TEXT(AM53,"0.#"),1)=".",FALSE,TRUE)</formula>
    </cfRule>
    <cfRule type="expression" dxfId="72" priority="76">
      <formula>IF(RIGHT(TEXT(AM53,"0.#"),1)=".",TRUE,FALSE)</formula>
    </cfRule>
  </conditionalFormatting>
  <conditionalFormatting sqref="AQ53">
    <cfRule type="expression" dxfId="71" priority="73">
      <formula>IF(RIGHT(TEXT(AQ53,"0.#"),1)=".",FALSE,TRUE)</formula>
    </cfRule>
    <cfRule type="expression" dxfId="70" priority="74">
      <formula>IF(RIGHT(TEXT(AQ53,"0.#"),1)=".",TRUE,FALSE)</formula>
    </cfRule>
  </conditionalFormatting>
  <conditionalFormatting sqref="AU53">
    <cfRule type="expression" dxfId="69" priority="71">
      <formula>IF(RIGHT(TEXT(AU53,"0.#"),1)=".",FALSE,TRUE)</formula>
    </cfRule>
    <cfRule type="expression" dxfId="68" priority="72">
      <formula>IF(RIGHT(TEXT(AU53,"0.#"),1)=".",TRUE,FALSE)</formula>
    </cfRule>
  </conditionalFormatting>
  <conditionalFormatting sqref="AM38">
    <cfRule type="expression" dxfId="67" priority="67">
      <formula>IF(RIGHT(TEXT(AM38,"0.#"),1)=".",FALSE,TRUE)</formula>
    </cfRule>
    <cfRule type="expression" dxfId="66" priority="68">
      <formula>IF(RIGHT(TEXT(AM38,"0.#"),1)=".",TRUE,FALSE)</formula>
    </cfRule>
  </conditionalFormatting>
  <conditionalFormatting sqref="AM39">
    <cfRule type="expression" dxfId="65" priority="65">
      <formula>IF(RIGHT(TEXT(AM39,"0.#"),1)=".",FALSE,TRUE)</formula>
    </cfRule>
    <cfRule type="expression" dxfId="64" priority="66">
      <formula>IF(RIGHT(TEXT(AM39,"0.#"),1)=".",TRUE,FALSE)</formula>
    </cfRule>
  </conditionalFormatting>
  <conditionalFormatting sqref="AI38">
    <cfRule type="expression" dxfId="63" priority="63">
      <formula>IF(RIGHT(TEXT(AI38,"0.#"),1)=".",FALSE,TRUE)</formula>
    </cfRule>
    <cfRule type="expression" dxfId="62" priority="64">
      <formula>IF(RIGHT(TEXT(AI38,"0.#"),1)=".",TRUE,FALSE)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E61">
    <cfRule type="expression" dxfId="59" priority="59">
      <formula>IF(RIGHT(TEXT(AE61,"0.#"),1)=".",FALSE,TRUE)</formula>
    </cfRule>
    <cfRule type="expression" dxfId="58" priority="60">
      <formula>IF(RIGHT(TEXT(AE61,"0.#"),1)=".",TRUE,FALSE)</formula>
    </cfRule>
  </conditionalFormatting>
  <conditionalFormatting sqref="AE62">
    <cfRule type="expression" dxfId="57" priority="57">
      <formula>IF(RIGHT(TEXT(AE62,"0.#"),1)=".",FALSE,TRUE)</formula>
    </cfRule>
    <cfRule type="expression" dxfId="56" priority="58">
      <formula>IF(RIGHT(TEXT(AE62,"0.#"),1)=".",TRUE,FALSE)</formula>
    </cfRule>
  </conditionalFormatting>
  <conditionalFormatting sqref="AE63">
    <cfRule type="expression" dxfId="55" priority="55">
      <formula>IF(RIGHT(TEXT(AE63,"0.#"),1)=".",FALSE,TRUE)</formula>
    </cfRule>
    <cfRule type="expression" dxfId="54" priority="56">
      <formula>IF(RIGHT(TEXT(AE63,"0.#"),1)=".",TRUE,FALSE)</formula>
    </cfRule>
  </conditionalFormatting>
  <conditionalFormatting sqref="AI61">
    <cfRule type="expression" dxfId="53" priority="53">
      <formula>IF(RIGHT(TEXT(AI61,"0.#"),1)=".",FALSE,TRUE)</formula>
    </cfRule>
    <cfRule type="expression" dxfId="52" priority="54">
      <formula>IF(RIGHT(TEXT(AI61,"0.#"),1)=".",TRUE,FALSE)</formula>
    </cfRule>
  </conditionalFormatting>
  <conditionalFormatting sqref="AI62">
    <cfRule type="expression" dxfId="51" priority="51">
      <formula>IF(RIGHT(TEXT(AI62,"0.#"),1)=".",FALSE,TRUE)</formula>
    </cfRule>
    <cfRule type="expression" dxfId="50" priority="52">
      <formula>IF(RIGHT(TEXT(AI62,"0.#"),1)=".",TRUE,FALSE)</formula>
    </cfRule>
  </conditionalFormatting>
  <conditionalFormatting sqref="AM61">
    <cfRule type="expression" dxfId="49" priority="49">
      <formula>IF(RIGHT(TEXT(AM61,"0.#"),1)=".",FALSE,TRUE)</formula>
    </cfRule>
    <cfRule type="expression" dxfId="48" priority="50">
      <formula>IF(RIGHT(TEXT(AM61,"0.#"),1)=".",TRUE,FALSE)</formula>
    </cfRule>
  </conditionalFormatting>
  <conditionalFormatting sqref="AM62">
    <cfRule type="expression" dxfId="47" priority="47">
      <formula>IF(RIGHT(TEXT(AM62,"0.#"),1)=".",FALSE,TRUE)</formula>
    </cfRule>
    <cfRule type="expression" dxfId="46" priority="48">
      <formula>IF(RIGHT(TEXT(AM62,"0.#"),1)=".",TRUE,FALSE)</formula>
    </cfRule>
  </conditionalFormatting>
  <conditionalFormatting sqref="AQ61">
    <cfRule type="expression" dxfId="45" priority="45">
      <formula>IF(RIGHT(TEXT(AQ61,"0.#"),1)=".",FALSE,TRUE)</formula>
    </cfRule>
    <cfRule type="expression" dxfId="44" priority="46">
      <formula>IF(RIGHT(TEXT(AQ61,"0.#"),1)=".",TRUE,FALSE)</formula>
    </cfRule>
  </conditionalFormatting>
  <conditionalFormatting sqref="AQ62">
    <cfRule type="expression" dxfId="43" priority="43">
      <formula>IF(RIGHT(TEXT(AQ62,"0.#"),1)=".",FALSE,TRUE)</formula>
    </cfRule>
    <cfRule type="expression" dxfId="42" priority="44">
      <formula>IF(RIGHT(TEXT(AQ62,"0.#"),1)=".",TRUE,FALSE)</formula>
    </cfRule>
  </conditionalFormatting>
  <conditionalFormatting sqref="AU61">
    <cfRule type="expression" dxfId="41" priority="41">
      <formula>IF(RIGHT(TEXT(AU61,"0.#"),1)=".",FALSE,TRUE)</formula>
    </cfRule>
    <cfRule type="expression" dxfId="40" priority="42">
      <formula>IF(RIGHT(TEXT(AU61,"0.#"),1)=".",TRUE,FALSE)</formula>
    </cfRule>
  </conditionalFormatting>
  <conditionalFormatting sqref="AU62">
    <cfRule type="expression" dxfId="39" priority="39">
      <formula>IF(RIGHT(TEXT(AU62,"0.#"),1)=".",FALSE,TRUE)</formula>
    </cfRule>
    <cfRule type="expression" dxfId="38" priority="40">
      <formula>IF(RIGHT(TEXT(AU62,"0.#"),1)=".",TRUE,FALSE)</formula>
    </cfRule>
  </conditionalFormatting>
  <conditionalFormatting sqref="AI63">
    <cfRule type="expression" dxfId="37" priority="37">
      <formula>IF(RIGHT(TEXT(AI63,"0.#"),1)=".",FALSE,TRUE)</formula>
    </cfRule>
    <cfRule type="expression" dxfId="36" priority="38">
      <formula>IF(RIGHT(TEXT(AI63,"0.#"),1)=".",TRUE,FALSE)</formula>
    </cfRule>
  </conditionalFormatting>
  <conditionalFormatting sqref="AM63">
    <cfRule type="expression" dxfId="35" priority="35">
      <formula>IF(RIGHT(TEXT(AM63,"0.#"),1)=".",FALSE,TRUE)</formula>
    </cfRule>
    <cfRule type="expression" dxfId="34" priority="36">
      <formula>IF(RIGHT(TEXT(AM63,"0.#"),1)=".",TRUE,FALSE)</formula>
    </cfRule>
  </conditionalFormatting>
  <conditionalFormatting sqref="AQ63">
    <cfRule type="expression" dxfId="33" priority="33">
      <formula>IF(RIGHT(TEXT(AQ63,"0.#"),1)=".",FALSE,TRUE)</formula>
    </cfRule>
    <cfRule type="expression" dxfId="32" priority="34">
      <formula>IF(RIGHT(TEXT(AQ63,"0.#"),1)=".",TRUE,FALSE)</formula>
    </cfRule>
  </conditionalFormatting>
  <conditionalFormatting sqref="AU63">
    <cfRule type="expression" dxfId="31" priority="31">
      <formula>IF(RIGHT(TEXT(AU63,"0.#"),1)=".",FALSE,TRUE)</formula>
    </cfRule>
    <cfRule type="expression" dxfId="30" priority="32">
      <formula>IF(RIGHT(TEXT(AU63,"0.#"),1)=".",TRUE,FALSE)</formula>
    </cfRule>
  </conditionalFormatting>
  <conditionalFormatting sqref="AE56">
    <cfRule type="expression" dxfId="29" priority="29">
      <formula>IF(RIGHT(TEXT(AE56,"0.#"),1)=".",FALSE,TRUE)</formula>
    </cfRule>
    <cfRule type="expression" dxfId="28" priority="30">
      <formula>IF(RIGHT(TEXT(AE56,"0.#"),1)=".",TRUE,FALSE)</formula>
    </cfRule>
  </conditionalFormatting>
  <conditionalFormatting sqref="AE57">
    <cfRule type="expression" dxfId="27" priority="27">
      <formula>IF(RIGHT(TEXT(AE57,"0.#"),1)=".",FALSE,TRUE)</formula>
    </cfRule>
    <cfRule type="expression" dxfId="26" priority="28">
      <formula>IF(RIGHT(TEXT(AE57,"0.#"),1)=".",TRUE,FALSE)</formula>
    </cfRule>
  </conditionalFormatting>
  <conditionalFormatting sqref="AE58">
    <cfRule type="expression" dxfId="25" priority="25">
      <formula>IF(RIGHT(TEXT(AE58,"0.#"),1)=".",FALSE,TRUE)</formula>
    </cfRule>
    <cfRule type="expression" dxfId="24" priority="26">
      <formula>IF(RIGHT(TEXT(AE58,"0.#"),1)=".",TRUE,FALSE)</formula>
    </cfRule>
  </conditionalFormatting>
  <conditionalFormatting sqref="AI56">
    <cfRule type="expression" dxfId="23" priority="23">
      <formula>IF(RIGHT(TEXT(AI56,"0.#"),1)=".",FALSE,TRUE)</formula>
    </cfRule>
    <cfRule type="expression" dxfId="22" priority="24">
      <formula>IF(RIGHT(TEXT(AI56,"0.#"),1)=".",TRUE,FALSE)</formula>
    </cfRule>
  </conditionalFormatting>
  <conditionalFormatting sqref="AI57">
    <cfRule type="expression" dxfId="21" priority="21">
      <formula>IF(RIGHT(TEXT(AI57,"0.#"),1)=".",FALSE,TRUE)</formula>
    </cfRule>
    <cfRule type="expression" dxfId="20" priority="22">
      <formula>IF(RIGHT(TEXT(AI57,"0.#"),1)=".",TRUE,FALSE)</formula>
    </cfRule>
  </conditionalFormatting>
  <conditionalFormatting sqref="AM56">
    <cfRule type="expression" dxfId="19" priority="19">
      <formula>IF(RIGHT(TEXT(AM56,"0.#"),1)=".",FALSE,TRUE)</formula>
    </cfRule>
    <cfRule type="expression" dxfId="18" priority="20">
      <formula>IF(RIGHT(TEXT(AM56,"0.#"),1)=".",TRUE,FALSE)</formula>
    </cfRule>
  </conditionalFormatting>
  <conditionalFormatting sqref="AM57">
    <cfRule type="expression" dxfId="17" priority="17">
      <formula>IF(RIGHT(TEXT(AM57,"0.#"),1)=".",FALSE,TRUE)</formula>
    </cfRule>
    <cfRule type="expression" dxfId="16" priority="18">
      <formula>IF(RIGHT(TEXT(AM57,"0.#"),1)=".",TRUE,FALSE)</formula>
    </cfRule>
  </conditionalFormatting>
  <conditionalFormatting sqref="AQ56">
    <cfRule type="expression" dxfId="15" priority="15">
      <formula>IF(RIGHT(TEXT(AQ56,"0.#"),1)=".",FALSE,TRUE)</formula>
    </cfRule>
    <cfRule type="expression" dxfId="14" priority="16">
      <formula>IF(RIGHT(TEXT(AQ56,"0.#"),1)=".",TRUE,FALSE)</formula>
    </cfRule>
  </conditionalFormatting>
  <conditionalFormatting sqref="AQ57">
    <cfRule type="expression" dxfId="13" priority="13">
      <formula>IF(RIGHT(TEXT(AQ57,"0.#"),1)=".",FALSE,TRUE)</formula>
    </cfRule>
    <cfRule type="expression" dxfId="12" priority="14">
      <formula>IF(RIGHT(TEXT(AQ57,"0.#"),1)=".",TRUE,FALSE)</formula>
    </cfRule>
  </conditionalFormatting>
  <conditionalFormatting sqref="AU56">
    <cfRule type="expression" dxfId="11" priority="11">
      <formula>IF(RIGHT(TEXT(AU56,"0.#"),1)=".",FALSE,TRUE)</formula>
    </cfRule>
    <cfRule type="expression" dxfId="10" priority="12">
      <formula>IF(RIGHT(TEXT(AU56,"0.#"),1)=".",TRUE,FALSE)</formula>
    </cfRule>
  </conditionalFormatting>
  <conditionalFormatting sqref="AU57">
    <cfRule type="expression" dxfId="9" priority="9">
      <formula>IF(RIGHT(TEXT(AU57,"0.#"),1)=".",FALSE,TRUE)</formula>
    </cfRule>
    <cfRule type="expression" dxfId="8" priority="10">
      <formula>IF(RIGHT(TEXT(AU57,"0.#"),1)=".",TRUE,FALSE)</formula>
    </cfRule>
  </conditionalFormatting>
  <conditionalFormatting sqref="AI58">
    <cfRule type="expression" dxfId="7" priority="7">
      <formula>IF(RIGHT(TEXT(AI58,"0.#"),1)=".",FALSE,TRUE)</formula>
    </cfRule>
    <cfRule type="expression" dxfId="6" priority="8">
      <formula>IF(RIGHT(TEXT(AI58,"0.#"),1)=".",TRUE,FALSE)</formula>
    </cfRule>
  </conditionalFormatting>
  <conditionalFormatting sqref="AM58">
    <cfRule type="expression" dxfId="5" priority="5">
      <formula>IF(RIGHT(TEXT(AM58,"0.#"),1)=".",FALSE,TRUE)</formula>
    </cfRule>
    <cfRule type="expression" dxfId="4" priority="6">
      <formula>IF(RIGHT(TEXT(AM58,"0.#"),1)=".",TRUE,FALSE)</formula>
    </cfRule>
  </conditionalFormatting>
  <conditionalFormatting sqref="AQ58">
    <cfRule type="expression" dxfId="3" priority="3">
      <formula>IF(RIGHT(TEXT(AQ58,"0.#"),1)=".",FALSE,TRUE)</formula>
    </cfRule>
    <cfRule type="expression" dxfId="2" priority="4">
      <formula>IF(RIGHT(TEXT(AQ58,"0.#"),1)=".",TRUE,FALSE)</formula>
    </cfRule>
  </conditionalFormatting>
  <conditionalFormatting sqref="AU58">
    <cfRule type="expression" dxfId="1" priority="1">
      <formula>IF(RIGHT(TEXT(AU58,"0.#"),1)=".",FALSE,TRUE)</formula>
    </cfRule>
    <cfRule type="expression" dxfId="0" priority="2">
      <formula>IF(RIGHT(TEXT(AU58,"0.#"),1)=".",TRUE,FALSE)</formula>
    </cfRule>
  </conditionalFormatting>
  <dataValidations count="14">
    <dataValidation type="whole" allowBlank="1" showInputMessage="1" showErrorMessage="1" sqref="O122:P123 AX122:AX124 AA122:AB123 AM122:AN123">
      <formula1>0</formula1>
      <formula2>99</formula2>
    </dataValidation>
    <dataValidation type="whole" allowBlank="1" showInputMessage="1" showErrorMessage="1" sqref="AJ122:AK123 X122:Y123 AJ124 L122:L124 M122:M123 X124 AU122:AV123 J10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8:E108">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10:E110">
      <formula1>T所見を踏まえた改善点</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7:AR37 AU37:AX37 AE38:AX40 AE31:AX32 AE34:AX34 AU60:AX60 AE61:AX63 AQ60:AR60 AU55:AX55 AE56:AX58 AQ55:AR55 AU50:AX50 AE51:AX53 AQ50:AR50 AU71:AX71 AE72:AX74 AQ71:AR71 P23:AC28">
      <formula1>OR(ISNUMBER(P13), P13="-")</formula1>
    </dataValidation>
    <dataValidation type="list" allowBlank="1" showInputMessage="1" showErrorMessage="1" sqref="Q124:R124 AC124:AD124 AO124:AP124">
      <formula1>#REF!</formula1>
    </dataValidation>
    <dataValidation type="list" allowBlank="1" showInputMessage="1" showErrorMessage="1" sqref="H102:I102">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49" man="1"/>
    <brk id="80" max="49" man="1"/>
    <brk id="12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U123:V123 I123:J123 AG123:AH123 AR123:AS123</xm:sqref>
        </x14:dataValidation>
        <x14:dataValidation type="list" allowBlank="1" showInputMessage="1" showErrorMessage="1">
          <x14:formula1>
            <xm:f>入力規則等!$U$40:$U$42</xm:f>
          </x14:formula1>
          <xm:sqref>AG122:AH122 U122:V122 I122:J122 AR122:AS122</xm:sqref>
        </x14:dataValidation>
        <x14:dataValidation type="list" allowBlank="1" showInputMessage="1" showErrorMessage="1">
          <x14:formula1>
            <xm:f>入力規則等!$AI$2:$AI$8</xm:f>
          </x14:formula1>
          <xm:sqref>J78:T78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AO122:AP123 Q122:S123 AC122:AE123 E122:G123</xm:sqref>
        </x14:dataValidation>
        <x14:dataValidation type="list" allowBlank="1" showInputMessage="1" showErrorMessage="1">
          <x14:formula1>
            <xm:f>入力規則等!$U$48</xm:f>
          </x14:formula1>
          <xm:sqref>E124:F124</xm:sqref>
        </x14:dataValidation>
        <x14:dataValidation type="list" allowBlank="1" showInputMessage="1" showErrorMessage="1">
          <x14:formula1>
            <xm:f>入力規則等!$U$13:$U$35</xm:f>
          </x14:formula1>
          <xm:sqref>AJ2:AM2 AE124:AG124 G124:I124 AQ124:AS124 S124:U124 E102:G102</xm:sqref>
        </x14:dataValidation>
        <x14:dataValidation type="list" allowBlank="1" showInputMessage="1" showErrorMessage="1">
          <x14:formula1>
            <xm:f>入力規則等!$U$56:$U$58</xm:f>
          </x14:formula1>
          <xm:sqref>J124:K124 AT124:AU124 AH124:AI124 V124:W124</xm:sqref>
        </x14:dataValidation>
        <x14:dataValidation type="list" allowBlank="1" showInputMessage="1" showErrorMessage="1">
          <x14:formula1>
            <xm:f>入力規則等!$U$49</xm:f>
          </x14:formula1>
          <xm:sqref>C102:D102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372</v>
      </c>
      <c r="AA1" s="21" t="s">
        <v>70</v>
      </c>
      <c r="AB1" s="21" t="s">
        <v>373</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562</v>
      </c>
      <c r="H2" s="7" t="str">
        <f>IF(G2="","",F2)</f>
        <v>一般会計</v>
      </c>
      <c r="I2" s="7" t="str">
        <f>IF(H2="","",IF(I1&lt;&gt;"",CONCATENATE(I1,"、",H2),H2))</f>
        <v>一般会計</v>
      </c>
      <c r="K2" s="8" t="s">
        <v>90</v>
      </c>
      <c r="L2" s="9"/>
      <c r="M2" s="7" t="str">
        <f>IF(L2="","",K2)</f>
        <v/>
      </c>
      <c r="N2" s="7" t="str">
        <f>IF(M2="","",IF(N1&lt;&gt;"",CONCATENATE(N1,"、",M2),M2))</f>
        <v/>
      </c>
      <c r="O2" s="7"/>
      <c r="P2" s="6" t="s">
        <v>62</v>
      </c>
      <c r="Q2" s="11" t="s">
        <v>562</v>
      </c>
      <c r="R2" s="7" t="str">
        <f>IF(Q2="","",P2)</f>
        <v>直接実施</v>
      </c>
      <c r="S2" s="7" t="str">
        <f>IF(R2="","",IF(S1&lt;&gt;"",CONCATENATE(S1,"、",R2),R2))</f>
        <v>直接実施</v>
      </c>
      <c r="T2" s="7"/>
      <c r="U2" s="53">
        <v>21</v>
      </c>
      <c r="W2" s="24" t="s">
        <v>158</v>
      </c>
      <c r="Y2" s="24" t="s">
        <v>56</v>
      </c>
      <c r="Z2" s="24" t="s">
        <v>56</v>
      </c>
      <c r="AA2" s="46" t="s">
        <v>242</v>
      </c>
      <c r="AB2" s="46" t="s">
        <v>467</v>
      </c>
      <c r="AC2" s="47" t="s">
        <v>122</v>
      </c>
      <c r="AD2" s="20"/>
      <c r="AE2" s="26" t="s">
        <v>154</v>
      </c>
      <c r="AF2" s="22"/>
      <c r="AG2" s="34" t="s">
        <v>209</v>
      </c>
      <c r="AI2" s="33" t="s">
        <v>239</v>
      </c>
      <c r="AK2" s="33" t="s">
        <v>172</v>
      </c>
      <c r="AM2" s="38"/>
      <c r="AN2" s="38"/>
      <c r="AP2" s="34"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562</v>
      </c>
      <c r="R3" s="7" t="str">
        <f t="shared" ref="R3:R8" si="3">IF(Q3="","",P3)</f>
        <v>委託・請負</v>
      </c>
      <c r="S3" s="7" t="str">
        <f t="shared" ref="S3:S8" si="4">IF(R3="",S2,IF(S2&lt;&gt;"",CONCATENATE(S2,"、",R3),R3))</f>
        <v>直接実施、委託・請負</v>
      </c>
      <c r="T3" s="7"/>
      <c r="U3" s="24" t="s">
        <v>498</v>
      </c>
      <c r="W3" s="24" t="s">
        <v>133</v>
      </c>
      <c r="Y3" s="24" t="s">
        <v>57</v>
      </c>
      <c r="Z3" s="24" t="s">
        <v>374</v>
      </c>
      <c r="AA3" s="46" t="s">
        <v>340</v>
      </c>
      <c r="AB3" s="46" t="s">
        <v>468</v>
      </c>
      <c r="AC3" s="47" t="s">
        <v>123</v>
      </c>
      <c r="AD3" s="20"/>
      <c r="AE3" s="26" t="s">
        <v>155</v>
      </c>
      <c r="AF3" s="22"/>
      <c r="AG3" s="34" t="s">
        <v>210</v>
      </c>
      <c r="AI3" s="33" t="s">
        <v>166</v>
      </c>
      <c r="AK3" s="33" t="str">
        <f>CHAR(CODE(AK2)+1)</f>
        <v>B</v>
      </c>
      <c r="AM3" s="38"/>
      <c r="AN3" s="38"/>
      <c r="AP3" s="34"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直接実施、委託・請負</v>
      </c>
      <c r="T4" s="7"/>
      <c r="U4" s="24" t="s">
        <v>554</v>
      </c>
      <c r="W4" s="24" t="s">
        <v>134</v>
      </c>
      <c r="Y4" s="24" t="s">
        <v>247</v>
      </c>
      <c r="Z4" s="24" t="s">
        <v>375</v>
      </c>
      <c r="AA4" s="46" t="s">
        <v>341</v>
      </c>
      <c r="AB4" s="46" t="s">
        <v>469</v>
      </c>
      <c r="AC4" s="46" t="s">
        <v>124</v>
      </c>
      <c r="AD4" s="20"/>
      <c r="AE4" s="26" t="s">
        <v>156</v>
      </c>
      <c r="AF4" s="22"/>
      <c r="AG4" s="34" t="s">
        <v>211</v>
      </c>
      <c r="AI4" s="33" t="s">
        <v>168</v>
      </c>
      <c r="AK4" s="33" t="str">
        <f t="shared" ref="AK4:AK49" si="7">CHAR(CODE(AK3)+1)</f>
        <v>C</v>
      </c>
      <c r="AM4" s="38"/>
      <c r="AN4" s="38"/>
      <c r="AP4" s="34"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直接実施、委託・請負</v>
      </c>
      <c r="T5" s="7"/>
      <c r="W5" s="24" t="s">
        <v>522</v>
      </c>
      <c r="Y5" s="24" t="s">
        <v>248</v>
      </c>
      <c r="Z5" s="24" t="s">
        <v>376</v>
      </c>
      <c r="AA5" s="46" t="s">
        <v>342</v>
      </c>
      <c r="AB5" s="46" t="s">
        <v>470</v>
      </c>
      <c r="AC5" s="46" t="s">
        <v>157</v>
      </c>
      <c r="AD5" s="23"/>
      <c r="AE5" s="26" t="s">
        <v>221</v>
      </c>
      <c r="AF5" s="22"/>
      <c r="AG5" s="34" t="s">
        <v>212</v>
      </c>
      <c r="AI5" s="33" t="s">
        <v>245</v>
      </c>
      <c r="AK5" s="33" t="str">
        <f t="shared" si="7"/>
        <v>D</v>
      </c>
      <c r="AP5" s="34" t="s">
        <v>212</v>
      </c>
    </row>
    <row r="6" spans="1:42" ht="13.5" customHeight="1" x14ac:dyDescent="0.15">
      <c r="A6" s="8" t="s">
        <v>77</v>
      </c>
      <c r="B6" s="9" t="s">
        <v>562</v>
      </c>
      <c r="C6" s="7" t="str">
        <f t="shared" si="0"/>
        <v>科学技術・イノベーション</v>
      </c>
      <c r="D6" s="7" t="str">
        <f t="shared" ref="D6:D21" si="8">IF(C6="",D5,IF(D5&lt;&gt;"",CONCATENATE(D5,"、",C6),C6))</f>
        <v>科学技術・イノベーション</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直接実施、委託・請負</v>
      </c>
      <c r="T6" s="7"/>
      <c r="U6" s="24" t="s">
        <v>222</v>
      </c>
      <c r="W6" s="24" t="s">
        <v>524</v>
      </c>
      <c r="Y6" s="24" t="s">
        <v>249</v>
      </c>
      <c r="Z6" s="24" t="s">
        <v>377</v>
      </c>
      <c r="AA6" s="46" t="s">
        <v>343</v>
      </c>
      <c r="AB6" s="46" t="s">
        <v>471</v>
      </c>
      <c r="AC6" s="46" t="s">
        <v>125</v>
      </c>
      <c r="AD6" s="23"/>
      <c r="AE6" s="26" t="s">
        <v>219</v>
      </c>
      <c r="AF6" s="22"/>
      <c r="AG6" s="34" t="s">
        <v>213</v>
      </c>
      <c r="AI6" s="33" t="s">
        <v>246</v>
      </c>
      <c r="AK6" s="33" t="str">
        <f>CHAR(CODE(AK5)+1)</f>
        <v>E</v>
      </c>
      <c r="AP6" s="34" t="s">
        <v>213</v>
      </c>
    </row>
    <row r="7" spans="1:42" ht="13.5" customHeight="1" x14ac:dyDescent="0.15">
      <c r="A7" s="8" t="s">
        <v>78</v>
      </c>
      <c r="B7" s="9"/>
      <c r="C7" s="7" t="str">
        <f t="shared" si="0"/>
        <v/>
      </c>
      <c r="D7" s="7" t="str">
        <f t="shared" si="8"/>
        <v>科学技術・イノベーション</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直接実施、委託・請負</v>
      </c>
      <c r="T7" s="7"/>
      <c r="U7" s="24"/>
      <c r="W7" s="24" t="s">
        <v>135</v>
      </c>
      <c r="Y7" s="24" t="s">
        <v>250</v>
      </c>
      <c r="Z7" s="24" t="s">
        <v>378</v>
      </c>
      <c r="AA7" s="46" t="s">
        <v>344</v>
      </c>
      <c r="AB7" s="46" t="s">
        <v>472</v>
      </c>
      <c r="AC7" s="23"/>
      <c r="AD7" s="23"/>
      <c r="AE7" s="24" t="s">
        <v>125</v>
      </c>
      <c r="AF7" s="22"/>
      <c r="AG7" s="34" t="s">
        <v>214</v>
      </c>
      <c r="AH7" s="41"/>
      <c r="AI7" s="34" t="s">
        <v>235</v>
      </c>
      <c r="AK7" s="33" t="str">
        <f>CHAR(CODE(AK6)+1)</f>
        <v>F</v>
      </c>
      <c r="AP7" s="34" t="s">
        <v>214</v>
      </c>
    </row>
    <row r="8" spans="1:42" ht="13.5" customHeight="1" x14ac:dyDescent="0.15">
      <c r="A8" s="8" t="s">
        <v>79</v>
      </c>
      <c r="B8" s="9"/>
      <c r="C8" s="7" t="str">
        <f t="shared" si="0"/>
        <v/>
      </c>
      <c r="D8" s="7" t="str">
        <f t="shared" si="8"/>
        <v>科学技術・イノベーション</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直接実施、委託・請負</v>
      </c>
      <c r="T8" s="7"/>
      <c r="U8" s="24" t="s">
        <v>243</v>
      </c>
      <c r="W8" s="24" t="s">
        <v>136</v>
      </c>
      <c r="Y8" s="24" t="s">
        <v>251</v>
      </c>
      <c r="Z8" s="24" t="s">
        <v>379</v>
      </c>
      <c r="AA8" s="46" t="s">
        <v>345</v>
      </c>
      <c r="AB8" s="46" t="s">
        <v>473</v>
      </c>
      <c r="AC8" s="23"/>
      <c r="AD8" s="23"/>
      <c r="AE8" s="23"/>
      <c r="AF8" s="22"/>
      <c r="AG8" s="34" t="s">
        <v>215</v>
      </c>
      <c r="AI8" s="33" t="s">
        <v>236</v>
      </c>
      <c r="AK8" s="33" t="str">
        <f t="shared" si="7"/>
        <v>G</v>
      </c>
      <c r="AP8" s="34" t="s">
        <v>215</v>
      </c>
    </row>
    <row r="9" spans="1:42" ht="13.5" customHeight="1" x14ac:dyDescent="0.15">
      <c r="A9" s="8" t="s">
        <v>80</v>
      </c>
      <c r="B9" s="9"/>
      <c r="C9" s="7" t="str">
        <f t="shared" si="0"/>
        <v/>
      </c>
      <c r="D9" s="7" t="str">
        <f t="shared" si="8"/>
        <v>科学技術・イノベーション</v>
      </c>
      <c r="F9" s="12" t="s">
        <v>177</v>
      </c>
      <c r="G9" s="11"/>
      <c r="H9" s="7" t="str">
        <f t="shared" si="1"/>
        <v/>
      </c>
      <c r="I9" s="7" t="str">
        <f t="shared" si="5"/>
        <v>一般会計</v>
      </c>
      <c r="K9" s="8" t="s">
        <v>97</v>
      </c>
      <c r="L9" s="9"/>
      <c r="M9" s="7" t="str">
        <f t="shared" si="2"/>
        <v/>
      </c>
      <c r="N9" s="7" t="str">
        <f t="shared" si="6"/>
        <v/>
      </c>
      <c r="O9" s="7"/>
      <c r="P9" s="7"/>
      <c r="Q9" s="13"/>
      <c r="T9" s="7"/>
      <c r="U9" s="24" t="s">
        <v>244</v>
      </c>
      <c r="W9" s="24" t="s">
        <v>137</v>
      </c>
      <c r="Y9" s="24" t="s">
        <v>252</v>
      </c>
      <c r="Z9" s="24" t="s">
        <v>380</v>
      </c>
      <c r="AA9" s="46" t="s">
        <v>346</v>
      </c>
      <c r="AB9" s="46" t="s">
        <v>474</v>
      </c>
      <c r="AC9" s="23"/>
      <c r="AD9" s="23"/>
      <c r="AE9" s="23"/>
      <c r="AF9" s="22"/>
      <c r="AG9" s="34" t="s">
        <v>216</v>
      </c>
      <c r="AI9" s="37"/>
      <c r="AK9" s="33" t="str">
        <f t="shared" si="7"/>
        <v>H</v>
      </c>
      <c r="AP9" s="34" t="s">
        <v>216</v>
      </c>
    </row>
    <row r="10" spans="1:42" ht="13.5" customHeight="1" x14ac:dyDescent="0.15">
      <c r="A10" s="8" t="s">
        <v>194</v>
      </c>
      <c r="B10" s="9"/>
      <c r="C10" s="7" t="str">
        <f t="shared" si="0"/>
        <v/>
      </c>
      <c r="D10" s="7" t="str">
        <f t="shared" si="8"/>
        <v>科学技術・イノベーション</v>
      </c>
      <c r="F10" s="12" t="s">
        <v>104</v>
      </c>
      <c r="G10" s="11"/>
      <c r="H10" s="7" t="str">
        <f t="shared" si="1"/>
        <v/>
      </c>
      <c r="I10" s="7" t="str">
        <f t="shared" si="5"/>
        <v>一般会計</v>
      </c>
      <c r="K10" s="8" t="s">
        <v>195</v>
      </c>
      <c r="L10" s="9"/>
      <c r="M10" s="7" t="str">
        <f t="shared" si="2"/>
        <v/>
      </c>
      <c r="N10" s="7" t="str">
        <f t="shared" si="6"/>
        <v/>
      </c>
      <c r="O10" s="7"/>
      <c r="P10" s="7" t="str">
        <f>S8</f>
        <v>直接実施、委託・請負</v>
      </c>
      <c r="Q10" s="13"/>
      <c r="T10" s="7"/>
      <c r="W10" s="24" t="s">
        <v>138</v>
      </c>
      <c r="Y10" s="24" t="s">
        <v>253</v>
      </c>
      <c r="Z10" s="24" t="s">
        <v>381</v>
      </c>
      <c r="AA10" s="46" t="s">
        <v>347</v>
      </c>
      <c r="AB10" s="46" t="s">
        <v>475</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科学技術・イノベーション</v>
      </c>
      <c r="F11" s="12" t="s">
        <v>105</v>
      </c>
      <c r="G11" s="11"/>
      <c r="H11" s="7" t="str">
        <f t="shared" si="1"/>
        <v/>
      </c>
      <c r="I11" s="7" t="str">
        <f t="shared" si="5"/>
        <v>一般会計</v>
      </c>
      <c r="K11" s="8" t="s">
        <v>98</v>
      </c>
      <c r="L11" s="9" t="s">
        <v>562</v>
      </c>
      <c r="M11" s="7" t="str">
        <f t="shared" si="2"/>
        <v>その他の事項経費</v>
      </c>
      <c r="N11" s="7" t="str">
        <f t="shared" si="6"/>
        <v>その他の事項経費</v>
      </c>
      <c r="O11" s="7"/>
      <c r="P11" s="7"/>
      <c r="Q11" s="13"/>
      <c r="T11" s="7"/>
      <c r="W11" s="24" t="s">
        <v>551</v>
      </c>
      <c r="Y11" s="24" t="s">
        <v>254</v>
      </c>
      <c r="Z11" s="24" t="s">
        <v>382</v>
      </c>
      <c r="AA11" s="46" t="s">
        <v>348</v>
      </c>
      <c r="AB11" s="46" t="s">
        <v>476</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科学技術・イノベーション</v>
      </c>
      <c r="F12" s="12" t="s">
        <v>106</v>
      </c>
      <c r="G12" s="11"/>
      <c r="H12" s="7" t="str">
        <f t="shared" si="1"/>
        <v/>
      </c>
      <c r="I12" s="7" t="str">
        <f t="shared" si="5"/>
        <v>一般会計</v>
      </c>
      <c r="K12" s="7"/>
      <c r="L12" s="7"/>
      <c r="O12" s="7"/>
      <c r="P12" s="7"/>
      <c r="Q12" s="13"/>
      <c r="T12" s="7"/>
      <c r="U12" s="21" t="s">
        <v>499</v>
      </c>
      <c r="W12" s="24" t="s">
        <v>139</v>
      </c>
      <c r="Y12" s="24" t="s">
        <v>255</v>
      </c>
      <c r="Z12" s="24" t="s">
        <v>383</v>
      </c>
      <c r="AA12" s="46" t="s">
        <v>349</v>
      </c>
      <c r="AB12" s="46" t="s">
        <v>477</v>
      </c>
      <c r="AC12" s="23"/>
      <c r="AD12" s="23"/>
      <c r="AE12" s="23"/>
      <c r="AF12" s="22"/>
      <c r="AG12" s="33" t="s">
        <v>206</v>
      </c>
      <c r="AK12" s="33" t="str">
        <f t="shared" si="7"/>
        <v>K</v>
      </c>
    </row>
    <row r="13" spans="1:42" ht="13.5" customHeight="1" x14ac:dyDescent="0.15">
      <c r="A13" s="8" t="s">
        <v>83</v>
      </c>
      <c r="B13" s="9"/>
      <c r="C13" s="7" t="str">
        <f t="shared" si="9"/>
        <v/>
      </c>
      <c r="D13" s="7" t="str">
        <f t="shared" si="8"/>
        <v>科学技術・イノベーション</v>
      </c>
      <c r="F13" s="12" t="s">
        <v>107</v>
      </c>
      <c r="G13" s="11"/>
      <c r="H13" s="7" t="str">
        <f t="shared" si="1"/>
        <v/>
      </c>
      <c r="I13" s="7" t="str">
        <f t="shared" si="5"/>
        <v>一般会計</v>
      </c>
      <c r="K13" s="7" t="str">
        <f>N11</f>
        <v>その他の事項経費</v>
      </c>
      <c r="L13" s="7"/>
      <c r="O13" s="7"/>
      <c r="P13" s="7"/>
      <c r="Q13" s="13"/>
      <c r="T13" s="7"/>
      <c r="U13" s="24" t="s">
        <v>158</v>
      </c>
      <c r="W13" s="24" t="s">
        <v>140</v>
      </c>
      <c r="Y13" s="24" t="s">
        <v>256</v>
      </c>
      <c r="Z13" s="24" t="s">
        <v>384</v>
      </c>
      <c r="AA13" s="46" t="s">
        <v>350</v>
      </c>
      <c r="AB13" s="46" t="s">
        <v>478</v>
      </c>
      <c r="AC13" s="23"/>
      <c r="AD13" s="23"/>
      <c r="AE13" s="23"/>
      <c r="AF13" s="22"/>
      <c r="AG13" s="33" t="s">
        <v>207</v>
      </c>
      <c r="AK13" s="33" t="str">
        <f t="shared" si="7"/>
        <v>L</v>
      </c>
    </row>
    <row r="14" spans="1:42" ht="13.5" customHeight="1" x14ac:dyDescent="0.15">
      <c r="A14" s="8" t="s">
        <v>84</v>
      </c>
      <c r="B14" s="9"/>
      <c r="C14" s="7" t="str">
        <f t="shared" si="9"/>
        <v/>
      </c>
      <c r="D14" s="7" t="str">
        <f t="shared" si="8"/>
        <v>科学技術・イノベーション</v>
      </c>
      <c r="F14" s="12" t="s">
        <v>108</v>
      </c>
      <c r="G14" s="11"/>
      <c r="H14" s="7" t="str">
        <f t="shared" si="1"/>
        <v/>
      </c>
      <c r="I14" s="7" t="str">
        <f t="shared" si="5"/>
        <v>一般会計</v>
      </c>
      <c r="K14" s="7"/>
      <c r="L14" s="7"/>
      <c r="O14" s="7"/>
      <c r="P14" s="7"/>
      <c r="Q14" s="13"/>
      <c r="T14" s="7"/>
      <c r="U14" s="24" t="s">
        <v>500</v>
      </c>
      <c r="W14" s="24" t="s">
        <v>141</v>
      </c>
      <c r="Y14" s="24" t="s">
        <v>257</v>
      </c>
      <c r="Z14" s="24" t="s">
        <v>385</v>
      </c>
      <c r="AA14" s="46" t="s">
        <v>351</v>
      </c>
      <c r="AB14" s="46" t="s">
        <v>479</v>
      </c>
      <c r="AC14" s="23"/>
      <c r="AD14" s="23"/>
      <c r="AE14" s="23"/>
      <c r="AF14" s="22"/>
      <c r="AG14" s="37"/>
      <c r="AK14" s="33" t="str">
        <f t="shared" si="7"/>
        <v>M</v>
      </c>
    </row>
    <row r="15" spans="1:42" ht="13.5" customHeight="1" x14ac:dyDescent="0.15">
      <c r="A15" s="8" t="s">
        <v>85</v>
      </c>
      <c r="B15" s="9"/>
      <c r="C15" s="7" t="str">
        <f t="shared" si="9"/>
        <v/>
      </c>
      <c r="D15" s="7" t="str">
        <f t="shared" si="8"/>
        <v>科学技術・イノベーション</v>
      </c>
      <c r="F15" s="12" t="s">
        <v>109</v>
      </c>
      <c r="G15" s="11"/>
      <c r="H15" s="7" t="str">
        <f t="shared" si="1"/>
        <v/>
      </c>
      <c r="I15" s="7" t="str">
        <f t="shared" si="5"/>
        <v>一般会計</v>
      </c>
      <c r="K15" s="7"/>
      <c r="L15" s="7"/>
      <c r="O15" s="7"/>
      <c r="P15" s="7"/>
      <c r="Q15" s="13"/>
      <c r="T15" s="7"/>
      <c r="U15" s="24" t="s">
        <v>501</v>
      </c>
      <c r="W15" s="24" t="s">
        <v>142</v>
      </c>
      <c r="Y15" s="24" t="s">
        <v>258</v>
      </c>
      <c r="Z15" s="24" t="s">
        <v>386</v>
      </c>
      <c r="AA15" s="46" t="s">
        <v>352</v>
      </c>
      <c r="AB15" s="46" t="s">
        <v>480</v>
      </c>
      <c r="AC15" s="23"/>
      <c r="AD15" s="23"/>
      <c r="AE15" s="23"/>
      <c r="AF15" s="22"/>
      <c r="AG15" s="38"/>
      <c r="AK15" s="33" t="str">
        <f t="shared" si="7"/>
        <v>N</v>
      </c>
    </row>
    <row r="16" spans="1:42" ht="13.5" customHeight="1" x14ac:dyDescent="0.15">
      <c r="A16" s="8" t="s">
        <v>86</v>
      </c>
      <c r="B16" s="9"/>
      <c r="C16" s="7" t="str">
        <f t="shared" si="9"/>
        <v/>
      </c>
      <c r="D16" s="7" t="str">
        <f t="shared" si="8"/>
        <v>科学技術・イノベーション</v>
      </c>
      <c r="F16" s="12" t="s">
        <v>110</v>
      </c>
      <c r="G16" s="11"/>
      <c r="H16" s="7" t="str">
        <f t="shared" si="1"/>
        <v/>
      </c>
      <c r="I16" s="7" t="str">
        <f t="shared" si="5"/>
        <v>一般会計</v>
      </c>
      <c r="K16" s="7"/>
      <c r="L16" s="7"/>
      <c r="O16" s="7"/>
      <c r="P16" s="7"/>
      <c r="Q16" s="13"/>
      <c r="T16" s="7"/>
      <c r="U16" s="24" t="s">
        <v>502</v>
      </c>
      <c r="W16" s="24" t="s">
        <v>143</v>
      </c>
      <c r="Y16" s="24" t="s">
        <v>259</v>
      </c>
      <c r="Z16" s="24" t="s">
        <v>387</v>
      </c>
      <c r="AA16" s="46" t="s">
        <v>353</v>
      </c>
      <c r="AB16" s="46" t="s">
        <v>481</v>
      </c>
      <c r="AC16" s="23"/>
      <c r="AD16" s="23"/>
      <c r="AE16" s="23"/>
      <c r="AF16" s="22"/>
      <c r="AG16" s="38"/>
      <c r="AK16" s="33" t="str">
        <f t="shared" si="7"/>
        <v>O</v>
      </c>
    </row>
    <row r="17" spans="1:37" ht="13.5" customHeight="1" x14ac:dyDescent="0.15">
      <c r="A17" s="8" t="s">
        <v>87</v>
      </c>
      <c r="B17" s="9"/>
      <c r="C17" s="7" t="str">
        <f t="shared" si="9"/>
        <v/>
      </c>
      <c r="D17" s="7" t="str">
        <f t="shared" si="8"/>
        <v>科学技術・イノベーション</v>
      </c>
      <c r="F17" s="12" t="s">
        <v>111</v>
      </c>
      <c r="G17" s="11"/>
      <c r="H17" s="7" t="str">
        <f t="shared" si="1"/>
        <v/>
      </c>
      <c r="I17" s="7" t="str">
        <f t="shared" si="5"/>
        <v>一般会計</v>
      </c>
      <c r="K17" s="7"/>
      <c r="L17" s="7"/>
      <c r="O17" s="7"/>
      <c r="P17" s="7"/>
      <c r="Q17" s="13"/>
      <c r="T17" s="7"/>
      <c r="U17" s="24" t="s">
        <v>520</v>
      </c>
      <c r="W17" s="24" t="s">
        <v>144</v>
      </c>
      <c r="Y17" s="24" t="s">
        <v>260</v>
      </c>
      <c r="Z17" s="24" t="s">
        <v>388</v>
      </c>
      <c r="AA17" s="46" t="s">
        <v>354</v>
      </c>
      <c r="AB17" s="46" t="s">
        <v>482</v>
      </c>
      <c r="AC17" s="23"/>
      <c r="AD17" s="23"/>
      <c r="AE17" s="23"/>
      <c r="AF17" s="22"/>
      <c r="AG17" s="38"/>
      <c r="AK17" s="33" t="str">
        <f t="shared" si="7"/>
        <v>P</v>
      </c>
    </row>
    <row r="18" spans="1:37" ht="13.5" customHeight="1" x14ac:dyDescent="0.15">
      <c r="A18" s="8" t="s">
        <v>88</v>
      </c>
      <c r="B18" s="9"/>
      <c r="C18" s="7" t="str">
        <f t="shared" si="9"/>
        <v/>
      </c>
      <c r="D18" s="7" t="str">
        <f t="shared" si="8"/>
        <v>科学技術・イノベーション</v>
      </c>
      <c r="F18" s="12" t="s">
        <v>112</v>
      </c>
      <c r="G18" s="11"/>
      <c r="H18" s="7" t="str">
        <f t="shared" si="1"/>
        <v/>
      </c>
      <c r="I18" s="7" t="str">
        <f t="shared" si="5"/>
        <v>一般会計</v>
      </c>
      <c r="K18" s="7"/>
      <c r="L18" s="7"/>
      <c r="O18" s="7"/>
      <c r="P18" s="7"/>
      <c r="Q18" s="13"/>
      <c r="T18" s="7"/>
      <c r="U18" s="24" t="s">
        <v>503</v>
      </c>
      <c r="W18" s="24" t="s">
        <v>145</v>
      </c>
      <c r="Y18" s="24" t="s">
        <v>261</v>
      </c>
      <c r="Z18" s="24" t="s">
        <v>389</v>
      </c>
      <c r="AA18" s="46" t="s">
        <v>355</v>
      </c>
      <c r="AB18" s="46" t="s">
        <v>483</v>
      </c>
      <c r="AC18" s="23"/>
      <c r="AD18" s="23"/>
      <c r="AE18" s="23"/>
      <c r="AF18" s="22"/>
      <c r="AK18" s="33" t="str">
        <f t="shared" si="7"/>
        <v>Q</v>
      </c>
    </row>
    <row r="19" spans="1:37" ht="13.5" customHeight="1" x14ac:dyDescent="0.15">
      <c r="A19" s="8" t="s">
        <v>187</v>
      </c>
      <c r="B19" s="9"/>
      <c r="C19" s="7" t="str">
        <f t="shared" si="9"/>
        <v/>
      </c>
      <c r="D19" s="7" t="str">
        <f t="shared" si="8"/>
        <v>科学技術・イノベーション</v>
      </c>
      <c r="F19" s="12" t="s">
        <v>113</v>
      </c>
      <c r="G19" s="11"/>
      <c r="H19" s="7" t="str">
        <f t="shared" si="1"/>
        <v/>
      </c>
      <c r="I19" s="7" t="str">
        <f t="shared" si="5"/>
        <v>一般会計</v>
      </c>
      <c r="K19" s="7"/>
      <c r="L19" s="7"/>
      <c r="O19" s="7"/>
      <c r="P19" s="7"/>
      <c r="Q19" s="13"/>
      <c r="T19" s="7"/>
      <c r="U19" s="24" t="s">
        <v>504</v>
      </c>
      <c r="W19" s="24" t="s">
        <v>146</v>
      </c>
      <c r="Y19" s="24" t="s">
        <v>262</v>
      </c>
      <c r="Z19" s="24" t="s">
        <v>390</v>
      </c>
      <c r="AA19" s="46" t="s">
        <v>356</v>
      </c>
      <c r="AB19" s="46" t="s">
        <v>484</v>
      </c>
      <c r="AC19" s="23"/>
      <c r="AD19" s="23"/>
      <c r="AE19" s="23"/>
      <c r="AF19" s="22"/>
      <c r="AK19" s="33" t="str">
        <f t="shared" si="7"/>
        <v>R</v>
      </c>
    </row>
    <row r="20" spans="1:37" ht="13.5" customHeight="1" x14ac:dyDescent="0.15">
      <c r="A20" s="8" t="s">
        <v>188</v>
      </c>
      <c r="B20" s="9"/>
      <c r="C20" s="7" t="str">
        <f t="shared" si="9"/>
        <v/>
      </c>
      <c r="D20" s="7" t="str">
        <f t="shared" si="8"/>
        <v>科学技術・イノベーション</v>
      </c>
      <c r="F20" s="12" t="s">
        <v>186</v>
      </c>
      <c r="G20" s="11"/>
      <c r="H20" s="7" t="str">
        <f t="shared" si="1"/>
        <v/>
      </c>
      <c r="I20" s="7" t="str">
        <f t="shared" si="5"/>
        <v>一般会計</v>
      </c>
      <c r="K20" s="7"/>
      <c r="L20" s="7"/>
      <c r="O20" s="7"/>
      <c r="P20" s="7"/>
      <c r="Q20" s="13"/>
      <c r="T20" s="7"/>
      <c r="U20" s="24" t="s">
        <v>505</v>
      </c>
      <c r="W20" s="24" t="s">
        <v>147</v>
      </c>
      <c r="Y20" s="24" t="s">
        <v>263</v>
      </c>
      <c r="Z20" s="24" t="s">
        <v>391</v>
      </c>
      <c r="AA20" s="46" t="s">
        <v>357</v>
      </c>
      <c r="AB20" s="46" t="s">
        <v>485</v>
      </c>
      <c r="AC20" s="23"/>
      <c r="AD20" s="23"/>
      <c r="AE20" s="23"/>
      <c r="AF20" s="22"/>
      <c r="AK20" s="33" t="str">
        <f t="shared" si="7"/>
        <v>S</v>
      </c>
    </row>
    <row r="21" spans="1:37" ht="13.5" customHeight="1" x14ac:dyDescent="0.15">
      <c r="A21" s="8" t="s">
        <v>189</v>
      </c>
      <c r="B21" s="9"/>
      <c r="C21" s="7" t="str">
        <f t="shared" si="9"/>
        <v/>
      </c>
      <c r="D21" s="7" t="str">
        <f t="shared" si="8"/>
        <v>科学技術・イノベーション</v>
      </c>
      <c r="F21" s="12" t="s">
        <v>114</v>
      </c>
      <c r="G21" s="11"/>
      <c r="H21" s="7" t="str">
        <f t="shared" si="1"/>
        <v/>
      </c>
      <c r="I21" s="7" t="str">
        <f t="shared" si="5"/>
        <v>一般会計</v>
      </c>
      <c r="K21" s="7"/>
      <c r="L21" s="7"/>
      <c r="O21" s="7"/>
      <c r="P21" s="7"/>
      <c r="Q21" s="13"/>
      <c r="T21" s="7"/>
      <c r="U21" s="24" t="s">
        <v>506</v>
      </c>
      <c r="W21" s="24" t="s">
        <v>148</v>
      </c>
      <c r="Y21" s="24" t="s">
        <v>264</v>
      </c>
      <c r="Z21" s="24" t="s">
        <v>392</v>
      </c>
      <c r="AA21" s="46" t="s">
        <v>358</v>
      </c>
      <c r="AB21" s="46" t="s">
        <v>486</v>
      </c>
      <c r="AC21" s="23"/>
      <c r="AD21" s="23"/>
      <c r="AE21" s="23"/>
      <c r="AF21" s="22"/>
      <c r="AK21" s="33" t="str">
        <f t="shared" si="7"/>
        <v>T</v>
      </c>
    </row>
    <row r="22" spans="1:37" ht="13.5" customHeight="1" x14ac:dyDescent="0.15">
      <c r="A22" s="8" t="s">
        <v>190</v>
      </c>
      <c r="B22" s="9"/>
      <c r="C22" s="7" t="str">
        <f t="shared" si="9"/>
        <v/>
      </c>
      <c r="D22" s="7" t="str">
        <f>IF(C22="",D21,IF(D21&lt;&gt;"",CONCATENATE(D21,"、",C22),C22))</f>
        <v>科学技術・イノベーション</v>
      </c>
      <c r="F22" s="12" t="s">
        <v>115</v>
      </c>
      <c r="G22" s="11"/>
      <c r="H22" s="7" t="str">
        <f t="shared" si="1"/>
        <v/>
      </c>
      <c r="I22" s="7" t="str">
        <f t="shared" si="5"/>
        <v>一般会計</v>
      </c>
      <c r="K22" s="7"/>
      <c r="L22" s="7"/>
      <c r="O22" s="7"/>
      <c r="P22" s="7"/>
      <c r="Q22" s="13"/>
      <c r="T22" s="7"/>
      <c r="U22" s="24" t="s">
        <v>553</v>
      </c>
      <c r="W22" s="24" t="s">
        <v>149</v>
      </c>
      <c r="Y22" s="24" t="s">
        <v>265</v>
      </c>
      <c r="Z22" s="24" t="s">
        <v>393</v>
      </c>
      <c r="AA22" s="46" t="s">
        <v>359</v>
      </c>
      <c r="AB22" s="46" t="s">
        <v>487</v>
      </c>
      <c r="AC22" s="23"/>
      <c r="AD22" s="23"/>
      <c r="AE22" s="23"/>
      <c r="AF22" s="22"/>
      <c r="AK22" s="33" t="str">
        <f t="shared" si="7"/>
        <v>U</v>
      </c>
    </row>
    <row r="23" spans="1:37" ht="13.5" customHeight="1" x14ac:dyDescent="0.15">
      <c r="A23" s="44" t="s">
        <v>237</v>
      </c>
      <c r="B23" s="9"/>
      <c r="C23" s="7" t="str">
        <f t="shared" si="9"/>
        <v/>
      </c>
      <c r="D23" s="7" t="str">
        <f>IF(C23="",D22,IF(D22&lt;&gt;"",CONCATENATE(D22,"、",C23),C23))</f>
        <v>科学技術・イノベーション</v>
      </c>
      <c r="F23" s="12" t="s">
        <v>116</v>
      </c>
      <c r="G23" s="11"/>
      <c r="H23" s="7" t="str">
        <f t="shared" si="1"/>
        <v/>
      </c>
      <c r="I23" s="7" t="str">
        <f t="shared" si="5"/>
        <v>一般会計</v>
      </c>
      <c r="K23" s="7"/>
      <c r="L23" s="7"/>
      <c r="O23" s="7"/>
      <c r="P23" s="7"/>
      <c r="Q23" s="13"/>
      <c r="T23" s="7"/>
      <c r="U23" s="24" t="s">
        <v>507</v>
      </c>
      <c r="W23" s="24" t="s">
        <v>150</v>
      </c>
      <c r="Y23" s="24" t="s">
        <v>266</v>
      </c>
      <c r="Z23" s="24" t="s">
        <v>394</v>
      </c>
      <c r="AA23" s="46" t="s">
        <v>360</v>
      </c>
      <c r="AB23" s="46" t="s">
        <v>488</v>
      </c>
      <c r="AC23" s="23"/>
      <c r="AD23" s="23"/>
      <c r="AE23" s="23"/>
      <c r="AF23" s="22"/>
      <c r="AK23" s="33" t="str">
        <f t="shared" si="7"/>
        <v>V</v>
      </c>
    </row>
    <row r="24" spans="1:37" ht="13.5" customHeight="1" x14ac:dyDescent="0.15">
      <c r="A24" s="55"/>
      <c r="B24" s="42"/>
      <c r="F24" s="12" t="s">
        <v>240</v>
      </c>
      <c r="G24" s="11"/>
      <c r="H24" s="7" t="str">
        <f t="shared" si="1"/>
        <v/>
      </c>
      <c r="I24" s="7" t="str">
        <f t="shared" si="5"/>
        <v>一般会計</v>
      </c>
      <c r="K24" s="7"/>
      <c r="L24" s="7"/>
      <c r="O24" s="7"/>
      <c r="P24" s="7"/>
      <c r="Q24" s="13"/>
      <c r="T24" s="7"/>
      <c r="U24" s="24" t="s">
        <v>508</v>
      </c>
      <c r="W24" s="24" t="s">
        <v>151</v>
      </c>
      <c r="Y24" s="24" t="s">
        <v>267</v>
      </c>
      <c r="Z24" s="24" t="s">
        <v>395</v>
      </c>
      <c r="AA24" s="46" t="s">
        <v>361</v>
      </c>
      <c r="AB24" s="46" t="s">
        <v>489</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509</v>
      </c>
      <c r="W25" s="36"/>
      <c r="Y25" s="24" t="s">
        <v>268</v>
      </c>
      <c r="Z25" s="24" t="s">
        <v>396</v>
      </c>
      <c r="AA25" s="46" t="s">
        <v>362</v>
      </c>
      <c r="AB25" s="46" t="s">
        <v>490</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510</v>
      </c>
      <c r="Y26" s="24" t="s">
        <v>269</v>
      </c>
      <c r="Z26" s="24" t="s">
        <v>397</v>
      </c>
      <c r="AA26" s="46" t="s">
        <v>363</v>
      </c>
      <c r="AB26" s="46" t="s">
        <v>491</v>
      </c>
      <c r="AC26" s="23"/>
      <c r="AD26" s="23"/>
      <c r="AE26" s="23"/>
      <c r="AF26" s="22"/>
      <c r="AK26" s="33" t="str">
        <f t="shared" si="7"/>
        <v>Y</v>
      </c>
    </row>
    <row r="27" spans="1:37" ht="13.5" customHeight="1" x14ac:dyDescent="0.15">
      <c r="A27" s="7" t="str">
        <f>IF(D23="", "-", D23)</f>
        <v>科学技術・イノベーション</v>
      </c>
      <c r="B27" s="7"/>
      <c r="F27" s="12" t="s">
        <v>119</v>
      </c>
      <c r="G27" s="11"/>
      <c r="H27" s="7" t="str">
        <f t="shared" si="1"/>
        <v/>
      </c>
      <c r="I27" s="7" t="str">
        <f t="shared" si="5"/>
        <v>一般会計</v>
      </c>
      <c r="K27" s="7"/>
      <c r="L27" s="7"/>
      <c r="O27" s="7"/>
      <c r="P27" s="7"/>
      <c r="Q27" s="13"/>
      <c r="T27" s="7"/>
      <c r="U27" s="24" t="s">
        <v>511</v>
      </c>
      <c r="Y27" s="24" t="s">
        <v>270</v>
      </c>
      <c r="Z27" s="24" t="s">
        <v>398</v>
      </c>
      <c r="AA27" s="46" t="s">
        <v>364</v>
      </c>
      <c r="AB27" s="46" t="s">
        <v>492</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512</v>
      </c>
      <c r="Y28" s="24" t="s">
        <v>271</v>
      </c>
      <c r="Z28" s="24" t="s">
        <v>399</v>
      </c>
      <c r="AA28" s="46" t="s">
        <v>365</v>
      </c>
      <c r="AB28" s="46" t="s">
        <v>493</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513</v>
      </c>
      <c r="Y29" s="24" t="s">
        <v>272</v>
      </c>
      <c r="Z29" s="24" t="s">
        <v>400</v>
      </c>
      <c r="AA29" s="46" t="s">
        <v>366</v>
      </c>
      <c r="AB29" s="46" t="s">
        <v>494</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514</v>
      </c>
      <c r="Y30" s="24" t="s">
        <v>273</v>
      </c>
      <c r="Z30" s="24" t="s">
        <v>401</v>
      </c>
      <c r="AA30" s="46" t="s">
        <v>367</v>
      </c>
      <c r="AB30" s="46" t="s">
        <v>495</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515</v>
      </c>
      <c r="Y31" s="24" t="s">
        <v>274</v>
      </c>
      <c r="Z31" s="24" t="s">
        <v>402</v>
      </c>
      <c r="AA31" s="46" t="s">
        <v>368</v>
      </c>
      <c r="AB31" s="46" t="s">
        <v>496</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516</v>
      </c>
      <c r="Y32" s="24" t="s">
        <v>275</v>
      </c>
      <c r="Z32" s="24" t="s">
        <v>403</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517</v>
      </c>
      <c r="Y33" s="24" t="s">
        <v>276</v>
      </c>
      <c r="Z33" s="24" t="s">
        <v>404</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518</v>
      </c>
      <c r="Y34" s="24" t="s">
        <v>277</v>
      </c>
      <c r="Z34" s="24" t="s">
        <v>405</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519</v>
      </c>
      <c r="Y35" s="24" t="s">
        <v>278</v>
      </c>
      <c r="Z35" s="24" t="s">
        <v>406</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279</v>
      </c>
      <c r="Z36" s="24" t="s">
        <v>407</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280</v>
      </c>
      <c r="Z37" s="24" t="s">
        <v>408</v>
      </c>
      <c r="AF37" s="22"/>
      <c r="AK37" s="33" t="str">
        <f t="shared" si="7"/>
        <v>j</v>
      </c>
    </row>
    <row r="38" spans="1:37" x14ac:dyDescent="0.15">
      <c r="A38" s="7"/>
      <c r="B38" s="7"/>
      <c r="F38" s="7"/>
      <c r="G38" s="13"/>
      <c r="K38" s="7"/>
      <c r="L38" s="7"/>
      <c r="O38" s="7"/>
      <c r="P38" s="7"/>
      <c r="Q38" s="13"/>
      <c r="T38" s="7"/>
      <c r="Y38" s="24" t="s">
        <v>281</v>
      </c>
      <c r="Z38" s="24" t="s">
        <v>409</v>
      </c>
      <c r="AF38" s="22"/>
      <c r="AK38" s="33" t="str">
        <f t="shared" si="7"/>
        <v>k</v>
      </c>
    </row>
    <row r="39" spans="1:37" x14ac:dyDescent="0.15">
      <c r="A39" s="7"/>
      <c r="B39" s="7"/>
      <c r="F39" s="7" t="str">
        <f>I37</f>
        <v>一般会計</v>
      </c>
      <c r="G39" s="13"/>
      <c r="K39" s="7"/>
      <c r="L39" s="7"/>
      <c r="O39" s="7"/>
      <c r="P39" s="7"/>
      <c r="Q39" s="13"/>
      <c r="T39" s="7"/>
      <c r="U39" s="24" t="s">
        <v>521</v>
      </c>
      <c r="Y39" s="24" t="s">
        <v>282</v>
      </c>
      <c r="Z39" s="24" t="s">
        <v>410</v>
      </c>
      <c r="AF39" s="22"/>
      <c r="AK39" s="33" t="str">
        <f t="shared" si="7"/>
        <v>l</v>
      </c>
    </row>
    <row r="40" spans="1:37" x14ac:dyDescent="0.15">
      <c r="A40" s="7"/>
      <c r="B40" s="7"/>
      <c r="F40" s="7"/>
      <c r="G40" s="13"/>
      <c r="K40" s="7"/>
      <c r="L40" s="7"/>
      <c r="O40" s="7"/>
      <c r="P40" s="7"/>
      <c r="Q40" s="13"/>
      <c r="T40" s="7"/>
      <c r="U40" s="24"/>
      <c r="Y40" s="24" t="s">
        <v>283</v>
      </c>
      <c r="Z40" s="24" t="s">
        <v>411</v>
      </c>
      <c r="AF40" s="22"/>
      <c r="AK40" s="33" t="str">
        <f t="shared" si="7"/>
        <v>m</v>
      </c>
    </row>
    <row r="41" spans="1:37" x14ac:dyDescent="0.15">
      <c r="A41" s="7"/>
      <c r="B41" s="7"/>
      <c r="F41" s="7"/>
      <c r="G41" s="13"/>
      <c r="K41" s="7"/>
      <c r="L41" s="7"/>
      <c r="O41" s="7"/>
      <c r="P41" s="7"/>
      <c r="Q41" s="13"/>
      <c r="T41" s="7"/>
      <c r="U41" s="24" t="s">
        <v>223</v>
      </c>
      <c r="Y41" s="24" t="s">
        <v>284</v>
      </c>
      <c r="Z41" s="24" t="s">
        <v>412</v>
      </c>
      <c r="AF41" s="22"/>
      <c r="AK41" s="33" t="str">
        <f t="shared" si="7"/>
        <v>n</v>
      </c>
    </row>
    <row r="42" spans="1:37" x14ac:dyDescent="0.15">
      <c r="A42" s="7"/>
      <c r="B42" s="7"/>
      <c r="F42" s="7"/>
      <c r="G42" s="13"/>
      <c r="K42" s="7"/>
      <c r="L42" s="7"/>
      <c r="O42" s="7"/>
      <c r="P42" s="7"/>
      <c r="Q42" s="13"/>
      <c r="T42" s="7"/>
      <c r="U42" s="24" t="s">
        <v>233</v>
      </c>
      <c r="Y42" s="24" t="s">
        <v>285</v>
      </c>
      <c r="Z42" s="24" t="s">
        <v>413</v>
      </c>
      <c r="AF42" s="22"/>
      <c r="AK42" s="33" t="str">
        <f t="shared" si="7"/>
        <v>o</v>
      </c>
    </row>
    <row r="43" spans="1:37" x14ac:dyDescent="0.15">
      <c r="A43" s="7"/>
      <c r="B43" s="7"/>
      <c r="F43" s="7"/>
      <c r="G43" s="13"/>
      <c r="K43" s="7"/>
      <c r="L43" s="7"/>
      <c r="O43" s="7"/>
      <c r="P43" s="7"/>
      <c r="Q43" s="13"/>
      <c r="T43" s="7"/>
      <c r="Y43" s="24" t="s">
        <v>286</v>
      </c>
      <c r="Z43" s="24" t="s">
        <v>414</v>
      </c>
      <c r="AF43" s="22"/>
      <c r="AK43" s="33" t="str">
        <f t="shared" si="7"/>
        <v>p</v>
      </c>
    </row>
    <row r="44" spans="1:37" x14ac:dyDescent="0.15">
      <c r="A44" s="7"/>
      <c r="B44" s="7"/>
      <c r="F44" s="7"/>
      <c r="G44" s="13"/>
      <c r="K44" s="7"/>
      <c r="L44" s="7"/>
      <c r="O44" s="7"/>
      <c r="P44" s="7"/>
      <c r="Q44" s="13"/>
      <c r="T44" s="7"/>
      <c r="Y44" s="24" t="s">
        <v>287</v>
      </c>
      <c r="Z44" s="24" t="s">
        <v>415</v>
      </c>
      <c r="AF44" s="22"/>
      <c r="AK44" s="33" t="str">
        <f t="shared" si="7"/>
        <v>q</v>
      </c>
    </row>
    <row r="45" spans="1:37" x14ac:dyDescent="0.15">
      <c r="A45" s="7"/>
      <c r="B45" s="7"/>
      <c r="F45" s="7"/>
      <c r="G45" s="13"/>
      <c r="K45" s="7"/>
      <c r="L45" s="7"/>
      <c r="O45" s="7"/>
      <c r="P45" s="7"/>
      <c r="Q45" s="13"/>
      <c r="T45" s="7"/>
      <c r="U45" s="21" t="s">
        <v>153</v>
      </c>
      <c r="Y45" s="24" t="s">
        <v>288</v>
      </c>
      <c r="Z45" s="24" t="s">
        <v>416</v>
      </c>
      <c r="AF45" s="22"/>
      <c r="AK45" s="33" t="str">
        <f t="shared" si="7"/>
        <v>r</v>
      </c>
    </row>
    <row r="46" spans="1:37" x14ac:dyDescent="0.15">
      <c r="A46" s="7"/>
      <c r="B46" s="7"/>
      <c r="F46" s="7"/>
      <c r="G46" s="13"/>
      <c r="K46" s="7"/>
      <c r="L46" s="7"/>
      <c r="O46" s="7"/>
      <c r="P46" s="7"/>
      <c r="Q46" s="13"/>
      <c r="T46" s="7"/>
      <c r="U46" s="53" t="s">
        <v>552</v>
      </c>
      <c r="Y46" s="24" t="s">
        <v>289</v>
      </c>
      <c r="Z46" s="24" t="s">
        <v>417</v>
      </c>
      <c r="AF46" s="22"/>
      <c r="AK46" s="33" t="str">
        <f t="shared" si="7"/>
        <v>s</v>
      </c>
    </row>
    <row r="47" spans="1:37" x14ac:dyDescent="0.15">
      <c r="A47" s="7"/>
      <c r="B47" s="7"/>
      <c r="F47" s="7"/>
      <c r="G47" s="13"/>
      <c r="K47" s="7"/>
      <c r="L47" s="7"/>
      <c r="O47" s="7"/>
      <c r="P47" s="7"/>
      <c r="Q47" s="13"/>
      <c r="T47" s="7"/>
      <c r="Y47" s="24" t="s">
        <v>290</v>
      </c>
      <c r="Z47" s="24" t="s">
        <v>418</v>
      </c>
      <c r="AF47" s="22"/>
      <c r="AK47" s="33" t="str">
        <f t="shared" si="7"/>
        <v>t</v>
      </c>
    </row>
    <row r="48" spans="1:37" x14ac:dyDescent="0.15">
      <c r="A48" s="7"/>
      <c r="B48" s="7"/>
      <c r="F48" s="7"/>
      <c r="G48" s="13"/>
      <c r="K48" s="7"/>
      <c r="L48" s="7"/>
      <c r="O48" s="7"/>
      <c r="P48" s="7"/>
      <c r="Q48" s="13"/>
      <c r="T48" s="7"/>
      <c r="U48" s="53">
        <v>2021</v>
      </c>
      <c r="Y48" s="24" t="s">
        <v>291</v>
      </c>
      <c r="Z48" s="24" t="s">
        <v>419</v>
      </c>
      <c r="AF48" s="22"/>
      <c r="AK48" s="33" t="str">
        <f t="shared" si="7"/>
        <v>u</v>
      </c>
    </row>
    <row r="49" spans="1:37" x14ac:dyDescent="0.15">
      <c r="A49" s="7"/>
      <c r="B49" s="7"/>
      <c r="F49" s="7"/>
      <c r="G49" s="13"/>
      <c r="K49" s="7"/>
      <c r="L49" s="7"/>
      <c r="O49" s="7"/>
      <c r="P49" s="7"/>
      <c r="Q49" s="13"/>
      <c r="T49" s="7"/>
      <c r="U49" s="53">
        <v>2022</v>
      </c>
      <c r="Y49" s="24" t="s">
        <v>292</v>
      </c>
      <c r="Z49" s="24" t="s">
        <v>420</v>
      </c>
      <c r="AF49" s="22"/>
      <c r="AK49" s="33" t="str">
        <f t="shared" si="7"/>
        <v>v</v>
      </c>
    </row>
    <row r="50" spans="1:37" x14ac:dyDescent="0.15">
      <c r="A50" s="7"/>
      <c r="B50" s="7"/>
      <c r="F50" s="7"/>
      <c r="G50" s="13"/>
      <c r="K50" s="7"/>
      <c r="L50" s="7"/>
      <c r="O50" s="7"/>
      <c r="P50" s="7"/>
      <c r="Q50" s="13"/>
      <c r="T50" s="7"/>
      <c r="U50" s="53">
        <v>2023</v>
      </c>
      <c r="Y50" s="24" t="s">
        <v>293</v>
      </c>
      <c r="Z50" s="24" t="s">
        <v>421</v>
      </c>
      <c r="AF50" s="22"/>
    </row>
    <row r="51" spans="1:37" x14ac:dyDescent="0.15">
      <c r="A51" s="7"/>
      <c r="B51" s="7"/>
      <c r="F51" s="7"/>
      <c r="G51" s="13"/>
      <c r="K51" s="7"/>
      <c r="L51" s="7"/>
      <c r="O51" s="7"/>
      <c r="P51" s="7"/>
      <c r="Q51" s="13"/>
      <c r="T51" s="7"/>
      <c r="U51" s="53">
        <v>2024</v>
      </c>
      <c r="Y51" s="24" t="s">
        <v>294</v>
      </c>
      <c r="Z51" s="24" t="s">
        <v>422</v>
      </c>
      <c r="AF51" s="22"/>
    </row>
    <row r="52" spans="1:37" x14ac:dyDescent="0.15">
      <c r="A52" s="7"/>
      <c r="B52" s="7"/>
      <c r="F52" s="7"/>
      <c r="G52" s="13"/>
      <c r="K52" s="7"/>
      <c r="L52" s="7"/>
      <c r="O52" s="7"/>
      <c r="P52" s="7"/>
      <c r="Q52" s="13"/>
      <c r="T52" s="7"/>
      <c r="U52" s="53">
        <v>2025</v>
      </c>
      <c r="Y52" s="24" t="s">
        <v>295</v>
      </c>
      <c r="Z52" s="24" t="s">
        <v>423</v>
      </c>
      <c r="AF52" s="22"/>
    </row>
    <row r="53" spans="1:37" x14ac:dyDescent="0.15">
      <c r="A53" s="7"/>
      <c r="B53" s="7"/>
      <c r="F53" s="7"/>
      <c r="G53" s="13"/>
      <c r="K53" s="7"/>
      <c r="L53" s="7"/>
      <c r="O53" s="7"/>
      <c r="P53" s="7"/>
      <c r="Q53" s="13"/>
      <c r="T53" s="7"/>
      <c r="U53" s="53">
        <v>2026</v>
      </c>
      <c r="Y53" s="24" t="s">
        <v>296</v>
      </c>
      <c r="Z53" s="24" t="s">
        <v>424</v>
      </c>
      <c r="AF53" s="22"/>
    </row>
    <row r="54" spans="1:37" x14ac:dyDescent="0.15">
      <c r="A54" s="7"/>
      <c r="B54" s="7"/>
      <c r="F54" s="7"/>
      <c r="G54" s="13"/>
      <c r="K54" s="7"/>
      <c r="L54" s="7"/>
      <c r="O54" s="7"/>
      <c r="P54" s="14"/>
      <c r="Q54" s="13"/>
      <c r="T54" s="7"/>
      <c r="Y54" s="24" t="s">
        <v>297</v>
      </c>
      <c r="Z54" s="24" t="s">
        <v>425</v>
      </c>
      <c r="AF54" s="22"/>
    </row>
    <row r="55" spans="1:37" x14ac:dyDescent="0.15">
      <c r="A55" s="7"/>
      <c r="B55" s="7"/>
      <c r="F55" s="7"/>
      <c r="G55" s="13"/>
      <c r="K55" s="7"/>
      <c r="L55" s="7"/>
      <c r="O55" s="7"/>
      <c r="P55" s="7"/>
      <c r="Q55" s="13"/>
      <c r="T55" s="7"/>
      <c r="Y55" s="24" t="s">
        <v>298</v>
      </c>
      <c r="Z55" s="24" t="s">
        <v>426</v>
      </c>
      <c r="AF55" s="22"/>
    </row>
    <row r="56" spans="1:37" x14ac:dyDescent="0.15">
      <c r="A56" s="7"/>
      <c r="B56" s="7"/>
      <c r="F56" s="7"/>
      <c r="G56" s="13"/>
      <c r="K56" s="7"/>
      <c r="L56" s="7"/>
      <c r="O56" s="7"/>
      <c r="P56" s="7"/>
      <c r="Q56" s="13"/>
      <c r="T56" s="7"/>
      <c r="U56" s="53">
        <v>20</v>
      </c>
      <c r="Y56" s="24" t="s">
        <v>299</v>
      </c>
      <c r="Z56" s="24" t="s">
        <v>427</v>
      </c>
      <c r="AF56" s="22"/>
    </row>
    <row r="57" spans="1:37" x14ac:dyDescent="0.15">
      <c r="A57" s="7"/>
      <c r="B57" s="7"/>
      <c r="F57" s="7"/>
      <c r="G57" s="13"/>
      <c r="K57" s="7"/>
      <c r="L57" s="7"/>
      <c r="O57" s="7"/>
      <c r="P57" s="7"/>
      <c r="Q57" s="13"/>
      <c r="T57" s="7"/>
      <c r="U57" s="24" t="s">
        <v>497</v>
      </c>
      <c r="Y57" s="24" t="s">
        <v>300</v>
      </c>
      <c r="Z57" s="24" t="s">
        <v>428</v>
      </c>
      <c r="AF57" s="22"/>
    </row>
    <row r="58" spans="1:37" x14ac:dyDescent="0.15">
      <c r="A58" s="7"/>
      <c r="B58" s="7"/>
      <c r="F58" s="7"/>
      <c r="G58" s="13"/>
      <c r="K58" s="7"/>
      <c r="L58" s="7"/>
      <c r="O58" s="7"/>
      <c r="P58" s="7"/>
      <c r="Q58" s="13"/>
      <c r="T58" s="7"/>
      <c r="U58" s="24" t="s">
        <v>498</v>
      </c>
      <c r="Y58" s="24" t="s">
        <v>301</v>
      </c>
      <c r="Z58" s="24" t="s">
        <v>429</v>
      </c>
      <c r="AF58" s="22"/>
    </row>
    <row r="59" spans="1:37" x14ac:dyDescent="0.15">
      <c r="A59" s="7"/>
      <c r="B59" s="7"/>
      <c r="F59" s="7"/>
      <c r="G59" s="13"/>
      <c r="K59" s="7"/>
      <c r="L59" s="7"/>
      <c r="O59" s="7"/>
      <c r="P59" s="7"/>
      <c r="Q59" s="13"/>
      <c r="T59" s="7"/>
      <c r="Y59" s="24" t="s">
        <v>302</v>
      </c>
      <c r="Z59" s="24" t="s">
        <v>430</v>
      </c>
      <c r="AF59" s="22"/>
    </row>
    <row r="60" spans="1:37" x14ac:dyDescent="0.15">
      <c r="A60" s="7"/>
      <c r="B60" s="7"/>
      <c r="F60" s="7"/>
      <c r="G60" s="13"/>
      <c r="K60" s="7"/>
      <c r="L60" s="7"/>
      <c r="O60" s="7"/>
      <c r="P60" s="7"/>
      <c r="Q60" s="13"/>
      <c r="T60" s="7"/>
      <c r="Y60" s="24" t="s">
        <v>303</v>
      </c>
      <c r="Z60" s="24" t="s">
        <v>431</v>
      </c>
      <c r="AF60" s="22"/>
    </row>
    <row r="61" spans="1:37" x14ac:dyDescent="0.15">
      <c r="A61" s="7"/>
      <c r="B61" s="7"/>
      <c r="F61" s="7"/>
      <c r="G61" s="13"/>
      <c r="K61" s="7"/>
      <c r="L61" s="7"/>
      <c r="O61" s="7"/>
      <c r="P61" s="7"/>
      <c r="Q61" s="13"/>
      <c r="T61" s="7"/>
      <c r="Y61" s="24" t="s">
        <v>304</v>
      </c>
      <c r="Z61" s="24" t="s">
        <v>432</v>
      </c>
      <c r="AF61" s="22"/>
    </row>
    <row r="62" spans="1:37" x14ac:dyDescent="0.15">
      <c r="A62" s="7"/>
      <c r="B62" s="7"/>
      <c r="F62" s="7"/>
      <c r="G62" s="13"/>
      <c r="K62" s="7"/>
      <c r="L62" s="7"/>
      <c r="O62" s="7"/>
      <c r="P62" s="7"/>
      <c r="Q62" s="13"/>
      <c r="T62" s="7"/>
      <c r="Y62" s="24" t="s">
        <v>305</v>
      </c>
      <c r="Z62" s="24" t="s">
        <v>433</v>
      </c>
      <c r="AF62" s="22"/>
    </row>
    <row r="63" spans="1:37" x14ac:dyDescent="0.15">
      <c r="A63" s="7"/>
      <c r="B63" s="7"/>
      <c r="F63" s="7"/>
      <c r="G63" s="13"/>
      <c r="K63" s="7"/>
      <c r="L63" s="7"/>
      <c r="O63" s="7"/>
      <c r="P63" s="7"/>
      <c r="Q63" s="13"/>
      <c r="T63" s="7"/>
      <c r="Y63" s="24" t="s">
        <v>306</v>
      </c>
      <c r="Z63" s="24" t="s">
        <v>434</v>
      </c>
      <c r="AF63" s="22"/>
    </row>
    <row r="64" spans="1:37" x14ac:dyDescent="0.15">
      <c r="A64" s="7"/>
      <c r="B64" s="7"/>
      <c r="F64" s="7"/>
      <c r="G64" s="13"/>
      <c r="K64" s="7"/>
      <c r="L64" s="7"/>
      <c r="O64" s="7"/>
      <c r="P64" s="7"/>
      <c r="Q64" s="13"/>
      <c r="T64" s="7"/>
      <c r="Y64" s="24" t="s">
        <v>307</v>
      </c>
      <c r="Z64" s="24" t="s">
        <v>435</v>
      </c>
      <c r="AF64" s="22"/>
    </row>
    <row r="65" spans="1:32" x14ac:dyDescent="0.15">
      <c r="A65" s="7"/>
      <c r="B65" s="7"/>
      <c r="F65" s="7"/>
      <c r="G65" s="13"/>
      <c r="K65" s="7"/>
      <c r="L65" s="7"/>
      <c r="O65" s="7"/>
      <c r="P65" s="7"/>
      <c r="Q65" s="13"/>
      <c r="T65" s="7"/>
      <c r="Y65" s="24" t="s">
        <v>308</v>
      </c>
      <c r="Z65" s="24" t="s">
        <v>436</v>
      </c>
      <c r="AF65" s="22"/>
    </row>
    <row r="66" spans="1:32" x14ac:dyDescent="0.15">
      <c r="A66" s="7"/>
      <c r="B66" s="7"/>
      <c r="F66" s="7"/>
      <c r="G66" s="13"/>
      <c r="K66" s="7"/>
      <c r="L66" s="7"/>
      <c r="O66" s="7"/>
      <c r="P66" s="7"/>
      <c r="Q66" s="13"/>
      <c r="T66" s="7"/>
      <c r="Y66" s="24" t="s">
        <v>59</v>
      </c>
      <c r="Z66" s="24" t="s">
        <v>437</v>
      </c>
      <c r="AF66" s="22"/>
    </row>
    <row r="67" spans="1:32" x14ac:dyDescent="0.15">
      <c r="A67" s="7"/>
      <c r="B67" s="7"/>
      <c r="F67" s="7"/>
      <c r="G67" s="13"/>
      <c r="K67" s="7"/>
      <c r="L67" s="7"/>
      <c r="O67" s="7"/>
      <c r="P67" s="7"/>
      <c r="Q67" s="13"/>
      <c r="T67" s="7"/>
      <c r="Y67" s="24" t="s">
        <v>309</v>
      </c>
      <c r="Z67" s="24" t="s">
        <v>438</v>
      </c>
      <c r="AF67" s="22"/>
    </row>
    <row r="68" spans="1:32" x14ac:dyDescent="0.15">
      <c r="A68" s="7"/>
      <c r="B68" s="7"/>
      <c r="F68" s="7"/>
      <c r="G68" s="13"/>
      <c r="K68" s="7"/>
      <c r="L68" s="7"/>
      <c r="O68" s="7"/>
      <c r="P68" s="7"/>
      <c r="Q68" s="13"/>
      <c r="T68" s="7"/>
      <c r="Y68" s="24" t="s">
        <v>310</v>
      </c>
      <c r="Z68" s="24" t="s">
        <v>439</v>
      </c>
      <c r="AF68" s="22"/>
    </row>
    <row r="69" spans="1:32" x14ac:dyDescent="0.15">
      <c r="A69" s="7"/>
      <c r="B69" s="7"/>
      <c r="F69" s="7"/>
      <c r="G69" s="13"/>
      <c r="K69" s="7"/>
      <c r="L69" s="7"/>
      <c r="O69" s="7"/>
      <c r="P69" s="7"/>
      <c r="Q69" s="13"/>
      <c r="T69" s="7"/>
      <c r="Y69" s="24" t="s">
        <v>311</v>
      </c>
      <c r="Z69" s="24" t="s">
        <v>440</v>
      </c>
      <c r="AF69" s="22"/>
    </row>
    <row r="70" spans="1:32" x14ac:dyDescent="0.15">
      <c r="A70" s="7"/>
      <c r="B70" s="7"/>
      <c r="Y70" s="24" t="s">
        <v>312</v>
      </c>
      <c r="Z70" s="24" t="s">
        <v>441</v>
      </c>
    </row>
    <row r="71" spans="1:32" x14ac:dyDescent="0.15">
      <c r="Y71" s="24" t="s">
        <v>313</v>
      </c>
      <c r="Z71" s="24" t="s">
        <v>442</v>
      </c>
    </row>
    <row r="72" spans="1:32" x14ac:dyDescent="0.15">
      <c r="Y72" s="24" t="s">
        <v>314</v>
      </c>
      <c r="Z72" s="24" t="s">
        <v>443</v>
      </c>
    </row>
    <row r="73" spans="1:32" x14ac:dyDescent="0.15">
      <c r="Y73" s="24" t="s">
        <v>315</v>
      </c>
      <c r="Z73" s="24" t="s">
        <v>444</v>
      </c>
    </row>
    <row r="74" spans="1:32" x14ac:dyDescent="0.15">
      <c r="Y74" s="24" t="s">
        <v>316</v>
      </c>
      <c r="Z74" s="24" t="s">
        <v>445</v>
      </c>
    </row>
    <row r="75" spans="1:32" x14ac:dyDescent="0.15">
      <c r="Y75" s="24" t="s">
        <v>317</v>
      </c>
      <c r="Z75" s="24" t="s">
        <v>446</v>
      </c>
    </row>
    <row r="76" spans="1:32" x14ac:dyDescent="0.15">
      <c r="Y76" s="24" t="s">
        <v>318</v>
      </c>
      <c r="Z76" s="24" t="s">
        <v>447</v>
      </c>
    </row>
    <row r="77" spans="1:32" x14ac:dyDescent="0.15">
      <c r="Y77" s="24" t="s">
        <v>319</v>
      </c>
      <c r="Z77" s="24" t="s">
        <v>448</v>
      </c>
    </row>
    <row r="78" spans="1:32" x14ac:dyDescent="0.15">
      <c r="Y78" s="24" t="s">
        <v>320</v>
      </c>
      <c r="Z78" s="24" t="s">
        <v>449</v>
      </c>
    </row>
    <row r="79" spans="1:32" x14ac:dyDescent="0.15">
      <c r="Y79" s="24" t="s">
        <v>321</v>
      </c>
      <c r="Z79" s="24" t="s">
        <v>450</v>
      </c>
    </row>
    <row r="80" spans="1:32" x14ac:dyDescent="0.15">
      <c r="Y80" s="24" t="s">
        <v>322</v>
      </c>
      <c r="Z80" s="24" t="s">
        <v>451</v>
      </c>
    </row>
    <row r="81" spans="25:26" x14ac:dyDescent="0.15">
      <c r="Y81" s="24" t="s">
        <v>323</v>
      </c>
      <c r="Z81" s="24" t="s">
        <v>452</v>
      </c>
    </row>
    <row r="82" spans="25:26" x14ac:dyDescent="0.15">
      <c r="Y82" s="24" t="s">
        <v>324</v>
      </c>
      <c r="Z82" s="24" t="s">
        <v>453</v>
      </c>
    </row>
    <row r="83" spans="25:26" x14ac:dyDescent="0.15">
      <c r="Y83" s="24" t="s">
        <v>325</v>
      </c>
      <c r="Z83" s="24" t="s">
        <v>454</v>
      </c>
    </row>
    <row r="84" spans="25:26" x14ac:dyDescent="0.15">
      <c r="Y84" s="24" t="s">
        <v>326</v>
      </c>
      <c r="Z84" s="24" t="s">
        <v>455</v>
      </c>
    </row>
    <row r="85" spans="25:26" x14ac:dyDescent="0.15">
      <c r="Y85" s="24" t="s">
        <v>327</v>
      </c>
      <c r="Z85" s="24" t="s">
        <v>456</v>
      </c>
    </row>
    <row r="86" spans="25:26" x14ac:dyDescent="0.15">
      <c r="Y86" s="24" t="s">
        <v>328</v>
      </c>
      <c r="Z86" s="24" t="s">
        <v>457</v>
      </c>
    </row>
    <row r="87" spans="25:26" x14ac:dyDescent="0.15">
      <c r="Y87" s="24" t="s">
        <v>329</v>
      </c>
      <c r="Z87" s="24" t="s">
        <v>458</v>
      </c>
    </row>
    <row r="88" spans="25:26" x14ac:dyDescent="0.15">
      <c r="Y88" s="24" t="s">
        <v>330</v>
      </c>
      <c r="Z88" s="24" t="s">
        <v>459</v>
      </c>
    </row>
    <row r="89" spans="25:26" x14ac:dyDescent="0.15">
      <c r="Y89" s="24" t="s">
        <v>331</v>
      </c>
      <c r="Z89" s="24" t="s">
        <v>460</v>
      </c>
    </row>
    <row r="90" spans="25:26" x14ac:dyDescent="0.15">
      <c r="Y90" s="24" t="s">
        <v>332</v>
      </c>
      <c r="Z90" s="24" t="s">
        <v>461</v>
      </c>
    </row>
    <row r="91" spans="25:26" x14ac:dyDescent="0.15">
      <c r="Y91" s="24" t="s">
        <v>333</v>
      </c>
      <c r="Z91" s="24" t="s">
        <v>462</v>
      </c>
    </row>
    <row r="92" spans="25:26" x14ac:dyDescent="0.15">
      <c r="Y92" s="24" t="s">
        <v>334</v>
      </c>
      <c r="Z92" s="24" t="s">
        <v>463</v>
      </c>
    </row>
    <row r="93" spans="25:26" x14ac:dyDescent="0.15">
      <c r="Y93" s="24" t="s">
        <v>335</v>
      </c>
      <c r="Z93" s="24" t="s">
        <v>464</v>
      </c>
    </row>
    <row r="94" spans="25:26" x14ac:dyDescent="0.15">
      <c r="Y94" s="24" t="s">
        <v>336</v>
      </c>
      <c r="Z94" s="24" t="s">
        <v>465</v>
      </c>
    </row>
    <row r="95" spans="25:26" x14ac:dyDescent="0.15">
      <c r="Y95" s="24" t="s">
        <v>337</v>
      </c>
      <c r="Z95" s="24" t="s">
        <v>466</v>
      </c>
    </row>
    <row r="96" spans="25:26" x14ac:dyDescent="0.15">
      <c r="Y96" s="24" t="s">
        <v>241</v>
      </c>
      <c r="Z96" s="24" t="s">
        <v>467</v>
      </c>
    </row>
    <row r="97" spans="25:26" x14ac:dyDescent="0.15">
      <c r="Y97" s="24" t="s">
        <v>338</v>
      </c>
      <c r="Z97" s="24" t="s">
        <v>468</v>
      </c>
    </row>
    <row r="98" spans="25:26" x14ac:dyDescent="0.15">
      <c r="Y98" s="24" t="s">
        <v>339</v>
      </c>
      <c r="Z98" s="24" t="s">
        <v>469</v>
      </c>
    </row>
    <row r="99" spans="25:26" x14ac:dyDescent="0.15">
      <c r="Y99" s="24" t="s">
        <v>369</v>
      </c>
      <c r="Z99" s="24" t="s">
        <v>470</v>
      </c>
    </row>
    <row r="100" spans="25:26" x14ac:dyDescent="0.15">
      <c r="Y100" s="24" t="s">
        <v>556</v>
      </c>
      <c r="Z100"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2022-09-02T04:56:10Z</dcterms:created>
  <dcterms:modified xsi:type="dcterms:W3CDTF">2022-09-02T04:59:46Z</dcterms:modified>
</cp:coreProperties>
</file>