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行政事業レビューシート!$AZ$1:$AZ$116</definedName>
    <definedName name="_xlnm.Print_Area" localSheetId="0">行政事業レビューシート!$A$1:$AY$116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11" l="1"/>
  <c r="AY49" i="11" l="1"/>
  <c r="AY54" i="11" s="1"/>
  <c r="AY46" i="11"/>
  <c r="AY47" i="11" s="1"/>
  <c r="AY43" i="11"/>
  <c r="AY45" i="11" s="1"/>
  <c r="AY42" i="11"/>
  <c r="AY48" i="11" l="1"/>
  <c r="AY44" i="11"/>
  <c r="AY53" i="11"/>
  <c r="AY51" i="11"/>
  <c r="AY55" i="11"/>
  <c r="AY52" i="11"/>
  <c r="AY50" i="11"/>
  <c r="AD21" i="11" l="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<sst xmlns="http://schemas.openxmlformats.org/spreadsheetml/2006/main" count="803" uniqueCount="584">
  <si>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</si>
  <si>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</si>
  <si>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</si>
  <si>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</si>
  <si>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</si>
  <si>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</si>
  <si>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</si>
  <si>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</si>
  <si>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</si>
  <si>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</si>
  <si>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</si>
  <si>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</si>
  <si>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</si>
  <si>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</si>
  <si>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</si>
  <si>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</si>
  <si>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</si>
  <si>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</si>
  <si>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</si>
  <si>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</si>
  <si>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</si>
  <si>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</si>
  <si>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</si>
  <si>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</si>
  <si>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</si>
  <si>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</si>
  <si>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</si>
  <si>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</si>
  <si>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</si>
  <si>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</si>
  <si>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</si>
  <si>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</si>
  <si>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</si>
  <si>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</si>
  <si>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</si>
  <si>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</si>
  <si>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</si>
  <si>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</si>
  <si>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</si>
  <si>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</si>
  <si>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</si>
  <si>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</si>
  <si>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</si>
  <si>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</si>
  <si>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</si>
  <si>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</si>
  <si>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</si>
  <si>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</si>
  <si>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</si>
  <si>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</si>
  <si>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</si>
  <si>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</si>
  <si>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</si>
  <si>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</si>
  <si>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</si>
  <si>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</si>
  <si>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</si>
  <si>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</si>
  <si>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</si>
  <si>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</si>
  <si>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</si>
  <si>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</si>
  <si>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</si>
  <si>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</si>
  <si>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</si>
  <si>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</si>
  <si>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</si>
  <si>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</si>
  <si>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</si>
  <si>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</si>
  <si>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</si>
  <si>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</si>
  <si>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</si>
  <si>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</si>
  <si>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</si>
  <si>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</si>
  <si>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</si>
  <si>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</si>
  <si>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</si>
  <si>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</si>
  <si>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</si>
  <si>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</si>
  <si>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</si>
  <si>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</si>
  <si>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</si>
  <si>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</si>
  <si>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</si>
  <si>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</si>
  <si>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</si>
  <si>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</si>
  <si>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</si>
  <si>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</si>
  <si>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</si>
  <si>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</si>
  <si>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</si>
  <si>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</si>
  <si>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</si>
  <si>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</si>
  <si>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</si>
  <si>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</si>
  <si>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</si>
  <si>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</si>
  <si>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</si>
  <si>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</si>
  <si>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</si>
  <si>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</si>
  <si>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</si>
  <si>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</si>
  <si>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</si>
  <si>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</si>
  <si>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</si>
  <si>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</si>
  <si>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</si>
  <si>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</si>
  <si>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</si>
  <si>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</si>
  <si>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</si>
  <si>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</si>
  <si>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</si>
  <si>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</si>
  <si>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</si>
  <si>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</si>
  <si>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</si>
  <si>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</si>
  <si>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</si>
  <si>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</si>
  <si>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</si>
  <si>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</si>
  <si>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</si>
  <si>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</si>
  <si>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</si>
  <si>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</si>
  <si>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</si>
  <si>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</si>
  <si>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</si>
  <si>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</si>
  <si>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</si>
  <si>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</si>
  <si>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</si>
  <si>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</si>
  <si>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</si>
  <si>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</si>
  <si>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</si>
  <si>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</si>
  <si>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</si>
  <si>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</si>
  <si>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</si>
  <si>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</si>
  <si>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</si>
  <si>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</si>
  <si>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</si>
  <si>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</si>
  <si>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</si>
  <si>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</si>
  <si>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</si>
  <si>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</si>
  <si>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</si>
  <si>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</si>
  <si>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</si>
  <si>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</si>
  <si>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</si>
  <si>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</si>
  <si>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</si>
  <si>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</si>
  <si>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</si>
  <si>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</si>
  <si>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</si>
  <si>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</si>
  <si>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</si>
  <si>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</si>
  <si>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</si>
  <si>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</si>
  <si>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</si>
  <si>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</si>
  <si>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</si>
  <si>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</si>
  <si>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</si>
  <si>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</si>
  <si>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</si>
  <si>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</si>
  <si>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</si>
  <si>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</si>
  <si>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</si>
  <si>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</si>
  <si>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</si>
  <si>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</si>
  <si>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</si>
  <si>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</si>
  <si>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</si>
  <si>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</si>
  <si>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</si>
  <si>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</si>
  <si>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</si>
  <si>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</si>
  <si>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</si>
  <si>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</si>
  <si>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</si>
  <si>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</si>
  <si>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</si>
  <si>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</si>
  <si>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</si>
  <si>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</si>
  <si>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</si>
  <si>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</si>
  <si>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</si>
  <si>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</si>
  <si>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</si>
  <si>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</si>
  <si>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</si>
  <si>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</si>
  <si>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</si>
  <si>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</si>
  <si>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</si>
  <si>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</si>
  <si>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</si>
  <si>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</si>
  <si>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</si>
  <si>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</si>
  <si>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</si>
  <si>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</si>
  <si>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</si>
  <si>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</si>
  <si>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</si>
  <si>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</si>
  <si>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</si>
  <si>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</si>
  <si>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</si>
  <si>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</si>
  <si>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</si>
  <si>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</si>
  <si>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</si>
  <si>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</si>
  <si>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</si>
  <si>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</si>
  <si>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</si>
  <si>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</si>
  <si>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</si>
  <si>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</si>
  <si>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</si>
  <si>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</si>
  <si>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</si>
  <si>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</si>
  <si>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</si>
  <si>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</si>
  <si>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</si>
  <si>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</si>
  <si>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</si>
  <si>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</si>
  <si>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</si>
  <si>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</si>
  <si>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</si>
  <si>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</si>
  <si>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</si>
  <si>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</si>
  <si>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</si>
  <si>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</si>
  <si>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</si>
  <si>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</si>
  <si>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</si>
  <si>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</si>
  <si>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</si>
  <si>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</si>
  <si>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</si>
  <si>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</si>
  <si>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</si>
  <si>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</si>
  <si>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</si>
  <si>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</si>
  <si>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</si>
  <si>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</si>
  <si>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</si>
  <si>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</si>
  <si>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</si>
  <si>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</si>
  <si>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</si>
  <si>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</si>
  <si>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</si>
  <si>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</si>
  <si>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</si>
  <si>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</si>
  <si>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</si>
  <si>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</si>
  <si>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</si>
  <si>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</si>
  <si>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</si>
  <si>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</si>
  <si>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</si>
  <si>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</si>
  <si>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</si>
  <si>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</si>
  <si>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</si>
  <si>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</si>
  <si>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</si>
  <si>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</si>
  <si>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</si>
  <si>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</si>
  <si>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</si>
  <si>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</si>
  <si>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</si>
  <si>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</si>
  <si>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</si>
  <si>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</si>
  <si>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</si>
  <si>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</si>
  <si>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</si>
  <si>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</si>
  <si>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</si>
  <si>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</si>
  <si>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</si>
  <si>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</si>
  <si>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</si>
  <si>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</si>
  <si>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</si>
  <si>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</si>
  <si>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</si>
  <si>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</si>
  <si>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</si>
  <si>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</si>
  <si>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</si>
  <si>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</si>
  <si>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</si>
  <si>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</si>
  <si>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</si>
  <si>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</si>
  <si>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</si>
  <si>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</si>
  <si>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</si>
  <si>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</si>
  <si>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</si>
  <si>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</si>
  <si>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</si>
  <si>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</si>
  <si>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</si>
  <si>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</si>
  <si>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</si>
  <si>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</si>
  <si>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</si>
  <si>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</si>
  <si>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</si>
  <si>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</si>
  <si>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</si>
  <si>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</si>
  <si>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</si>
  <si>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</si>
  <si>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</si>
  <si>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</si>
  <si>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</si>
  <si>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</si>
  <si>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</si>
  <si>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</si>
  <si>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</si>
  <si>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</si>
  <si>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</si>
  <si>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</si>
  <si>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</si>
  <si>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</si>
  <si>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</si>
  <si>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</si>
  <si>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</si>
  <si>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</si>
  <si>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</si>
  <si>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</si>
  <si>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</si>
  <si>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</si>
  <si>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</si>
  <si>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</si>
  <si>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</si>
  <si>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</si>
  <si>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</si>
  <si>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</si>
  <si>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</si>
  <si>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</si>
  <si>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</si>
  <si>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</si>
  <si>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</si>
  <si>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</si>
  <si>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</si>
  <si>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</si>
  <si>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</si>
  <si>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</si>
  <si>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</si>
  <si>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</si>
  <si>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</si>
  <si>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</si>
  <si>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</si>
  <si>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</si>
  <si>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</si>
  <si>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</si>
  <si>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</si>
  <si>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</si>
  <si>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</si>
  <si>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</si>
  <si>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</si>
  <si>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</si>
  <si>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</si>
  <si>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</si>
  <si>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</si>
  <si>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</si>
  <si>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</si>
  <si>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</si>
  <si>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</si>
  <si>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</si>
  <si>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</si>
  <si>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</si>
  <si>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</si>
  <si>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</si>
  <si>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</si>
  <si>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</si>
  <si>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</si>
  <si>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</si>
  <si>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</si>
  <si>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</si>
  <si>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</si>
  <si>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</si>
  <si>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</si>
  <si>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</si>
  <si>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</si>
  <si>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</si>
  <si>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</si>
  <si>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</si>
  <si>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</si>
  <si>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</si>
  <si>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</si>
  <si>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</si>
  <si>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</si>
  <si>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</si>
  <si>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</si>
  <si>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</si>
  <si>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</si>
  <si>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</si>
  <si>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</si>
  <si>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</si>
  <si>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</si>
  <si>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</si>
  <si>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</si>
  <si>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</si>
  <si>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</si>
  <si>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</si>
  <si>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</si>
  <si>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</si>
  <si>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</si>
  <si>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</si>
  <si>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</si>
  <si>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</si>
  <si>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</si>
  <si>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</si>
  <si>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</si>
  <si>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</si>
  <si>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</si>
  <si>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</si>
  <si>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</si>
  <si>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</si>
  <si>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</si>
  <si>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</si>
  <si>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</si>
  <si>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</si>
  <si>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</si>
  <si>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</si>
  <si>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</si>
  <si>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</si>
  <si>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</si>
  <si>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</si>
  <si>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</si>
  <si>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</si>
  <si>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</si>
  <si>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</si>
  <si>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</si>
  <si>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</si>
  <si>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</si>
  <si>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</si>
  <si>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</si>
  <si>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</si>
  <si>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</si>
  <si>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</si>
  <si>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</si>
  <si>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</si>
  <si>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</si>
  <si>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</si>
  <si>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</si>
  <si>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</si>
  <si>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</si>
  <si>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</si>
  <si>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</si>
  <si>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</si>
  <si>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</si>
  <si>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</si>
  <si>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</si>
  <si>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</si>
  <si>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</si>
  <si>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</si>
  <si>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</si>
  <si>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</si>
  <si>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</si>
  <si>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</si>
  <si>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</si>
  <si>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</si>
  <si>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</si>
  <si>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</si>
  <si>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</si>
  <si>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</si>
  <si>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</si>
  <si>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</si>
  <si>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</si>
  <si>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</si>
  <si>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</si>
  <si>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</si>
  <si>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</si>
  <si>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</si>
  <si>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</si>
  <si>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</si>
  <si>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</si>
  <si>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</si>
  <si>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</si>
  <si>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</si>
  <si>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</si>
  <si>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</si>
  <si>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</si>
  <si>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</si>
  <si>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</si>
  <si>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</si>
  <si>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</si>
  <si>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</si>
  <si>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</si>
  <si>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</si>
  <si>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</si>
  <si>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</si>
  <si>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</si>
  <si>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</si>
  <si>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</si>
  <si>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</si>
  <si>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</si>
  <si>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</si>
  <si>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</si>
  <si>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</si>
  <si>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</si>
  <si>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</si>
  <si>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</si>
  <si>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</si>
  <si>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</si>
  <si>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</si>
  <si>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</si>
  <si>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政策統括官（沖縄政策担当）</t>
  </si>
  <si>
    <t>中村　浩一郎</t>
  </si>
  <si>
    <t>-</t>
  </si>
  <si>
    <t>百万円</t>
  </si>
  <si>
    <t>○</t>
  </si>
  <si>
    <t>府</t>
  </si>
  <si>
    <t>-</t>
    <phoneticPr fontId="5"/>
  </si>
  <si>
    <t>９．沖縄政策</t>
    <phoneticPr fontId="5"/>
  </si>
  <si>
    <t>９．沖縄振興に関する施策の推進</t>
    <phoneticPr fontId="5"/>
  </si>
  <si>
    <t>‐</t>
  </si>
  <si>
    <t>X/Y</t>
    <phoneticPr fontId="5"/>
  </si>
  <si>
    <t>-</t>
    <phoneticPr fontId="5"/>
  </si>
  <si>
    <t>-</t>
    <phoneticPr fontId="5"/>
  </si>
  <si>
    <t>諸謝金</t>
    <rPh sb="0" eb="3">
      <t>ショシャキン</t>
    </rPh>
    <phoneticPr fontId="5"/>
  </si>
  <si>
    <t>産業振興担当参事官室</t>
    <phoneticPr fontId="5"/>
  </si>
  <si>
    <t>沖縄型スタートアップ拠点化推進事業</t>
    <rPh sb="0" eb="2">
      <t>オキナワ</t>
    </rPh>
    <rPh sb="2" eb="3">
      <t>ガタ</t>
    </rPh>
    <rPh sb="10" eb="13">
      <t>キョテンカ</t>
    </rPh>
    <rPh sb="13" eb="15">
      <t>スイシン</t>
    </rPh>
    <rPh sb="15" eb="17">
      <t>ジギョウ</t>
    </rPh>
    <phoneticPr fontId="5"/>
  </si>
  <si>
    <t>・沖縄振興基本方針(令和4年5月10日 内閣総理大臣決定）
・新しい資本主義のグランドデザイン及び実行計画（令和4年6月7日 閣議決定）
・経済財政運営と改革の基本方針2022（令和4年6月7日 閣議決定）</t>
    <rPh sb="10" eb="12">
      <t>レイワ</t>
    </rPh>
    <rPh sb="13" eb="14">
      <t>ネン</t>
    </rPh>
    <rPh sb="15" eb="16">
      <t>ガツ</t>
    </rPh>
    <rPh sb="18" eb="19">
      <t>ニチ</t>
    </rPh>
    <rPh sb="26" eb="28">
      <t>ケッテイ</t>
    </rPh>
    <rPh sb="31" eb="32">
      <t>アタラ</t>
    </rPh>
    <rPh sb="34" eb="36">
      <t>シホン</t>
    </rPh>
    <rPh sb="36" eb="38">
      <t>シュギ</t>
    </rPh>
    <rPh sb="47" eb="48">
      <t>オヨ</t>
    </rPh>
    <rPh sb="49" eb="51">
      <t>ジッコウ</t>
    </rPh>
    <rPh sb="54" eb="56">
      <t>レイワ</t>
    </rPh>
    <rPh sb="89" eb="91">
      <t>レイワ</t>
    </rPh>
    <phoneticPr fontId="5"/>
  </si>
  <si>
    <t>　沖縄では、アジアと近接した地理的優位性や充実したテレワーク設備を活かしたIT分野や、沖縄ならではの気候・風土・自然環境が強みになりうるバイオ分野に関して、特に高いポテンシャルを有している。他方、本土から離れているという地理的不利性や、スタートアップ輩出事例が乏しい等の理由から、専門家招致や資金調達が本土と比較して難しく、大半のスタートアップが廃業を余儀なくされている。そこで、県内テレワーク施設等を活用したスタートアップ集積拠点化の推進によるスタートアップエコシステムの構築、及び、バイオベンチャー等の研究開発型スタートアップに対して創業や研究開発・事業化等に必要な支援を行うことで、活発化している沖縄発スタートアップの更なる創出及び着実な成長を後押しすることにより、民間主導による自立型経済を構築し「強い沖縄経済」の実現を目的とする。</t>
    <rPh sb="78" eb="79">
      <t>トク</t>
    </rPh>
    <phoneticPr fontId="5"/>
  </si>
  <si>
    <t>-</t>
    <phoneticPr fontId="5"/>
  </si>
  <si>
    <t>職員旅費</t>
    <rPh sb="0" eb="2">
      <t>ショクイン</t>
    </rPh>
    <rPh sb="2" eb="4">
      <t>リョヒ</t>
    </rPh>
    <phoneticPr fontId="5"/>
  </si>
  <si>
    <t>委員等旅費</t>
    <rPh sb="0" eb="2">
      <t>イイン</t>
    </rPh>
    <rPh sb="2" eb="3">
      <t>トウ</t>
    </rPh>
    <rPh sb="3" eb="5">
      <t>リョヒ</t>
    </rPh>
    <phoneticPr fontId="5"/>
  </si>
  <si>
    <t>沖縄産業創出支援事業費補助金</t>
    <rPh sb="0" eb="2">
      <t>オキナワ</t>
    </rPh>
    <rPh sb="2" eb="4">
      <t>サンギョウ</t>
    </rPh>
    <rPh sb="4" eb="6">
      <t>ソウシュツ</t>
    </rPh>
    <rPh sb="6" eb="8">
      <t>シエン</t>
    </rPh>
    <rPh sb="8" eb="11">
      <t>ジギョウヒ</t>
    </rPh>
    <rPh sb="11" eb="14">
      <t>ホジョキン</t>
    </rPh>
    <phoneticPr fontId="5"/>
  </si>
  <si>
    <t>新設に伴う増</t>
    <rPh sb="0" eb="2">
      <t>シンセツ</t>
    </rPh>
    <rPh sb="3" eb="4">
      <t>トモナ</t>
    </rPh>
    <rPh sb="5" eb="6">
      <t>ゾウ</t>
    </rPh>
    <phoneticPr fontId="5"/>
  </si>
  <si>
    <t>スタートアップ集積拠点におけるスタートアップ支援の取組に対する補助</t>
    <rPh sb="7" eb="9">
      <t>シュウセキ</t>
    </rPh>
    <rPh sb="9" eb="11">
      <t>キョテン</t>
    </rPh>
    <rPh sb="22" eb="24">
      <t>シエン</t>
    </rPh>
    <rPh sb="25" eb="26">
      <t>ト</t>
    </rPh>
    <rPh sb="26" eb="27">
      <t>ク</t>
    </rPh>
    <rPh sb="28" eb="29">
      <t>タイ</t>
    </rPh>
    <rPh sb="31" eb="33">
      <t>ホジョ</t>
    </rPh>
    <phoneticPr fontId="5"/>
  </si>
  <si>
    <t>バイオベンチャー等の研究開発型スタートアップに対して、研究開発及び事業化・商品化に必要な経費を補助</t>
    <rPh sb="8" eb="9">
      <t>トウ</t>
    </rPh>
    <rPh sb="10" eb="12">
      <t>ケンキュウ</t>
    </rPh>
    <rPh sb="12" eb="15">
      <t>カイハツガタ</t>
    </rPh>
    <rPh sb="23" eb="24">
      <t>タイ</t>
    </rPh>
    <rPh sb="27" eb="29">
      <t>ケンキュウ</t>
    </rPh>
    <rPh sb="29" eb="31">
      <t>カイハツ</t>
    </rPh>
    <rPh sb="31" eb="32">
      <t>オヨ</t>
    </rPh>
    <rPh sb="33" eb="36">
      <t>ジギョウカ</t>
    </rPh>
    <rPh sb="37" eb="40">
      <t>ショウヒンカ</t>
    </rPh>
    <rPh sb="41" eb="43">
      <t>ヒツヨウ</t>
    </rPh>
    <rPh sb="44" eb="46">
      <t>ケイヒ</t>
    </rPh>
    <rPh sb="47" eb="49">
      <t>ホジョ</t>
    </rPh>
    <phoneticPr fontId="5"/>
  </si>
  <si>
    <t>件</t>
    <phoneticPr fontId="5"/>
  </si>
  <si>
    <t>事業の採択件数
※当初見込は、毎年度の申請に基づき事業を実施するため記入は困難</t>
    <rPh sb="0" eb="2">
      <t>ジギョウ</t>
    </rPh>
    <rPh sb="3" eb="5">
      <t>サイタク</t>
    </rPh>
    <rPh sb="5" eb="7">
      <t>ケンスウ</t>
    </rPh>
    <rPh sb="9" eb="11">
      <t>トウショ</t>
    </rPh>
    <rPh sb="11" eb="13">
      <t>ミコ</t>
    </rPh>
    <rPh sb="15" eb="18">
      <t>マイネンド</t>
    </rPh>
    <rPh sb="19" eb="21">
      <t>シンセイ</t>
    </rPh>
    <rPh sb="22" eb="23">
      <t>モト</t>
    </rPh>
    <rPh sb="25" eb="27">
      <t>ジギョウ</t>
    </rPh>
    <rPh sb="28" eb="30">
      <t>ジッシ</t>
    </rPh>
    <rPh sb="34" eb="36">
      <t>キニュウ</t>
    </rPh>
    <rPh sb="37" eb="39">
      <t>コンナン</t>
    </rPh>
    <phoneticPr fontId="5"/>
  </si>
  <si>
    <t>執行額（X）／採択件数（Y）　　　　　　　　　　　　　　</t>
    <rPh sb="7" eb="9">
      <t>サイタク</t>
    </rPh>
    <rPh sb="9" eb="11">
      <t>ケンスウ</t>
    </rPh>
    <phoneticPr fontId="5"/>
  </si>
  <si>
    <t>執行額（Ｘ）／採択件数（Ｙ）</t>
    <rPh sb="0" eb="2">
      <t>シッコウ</t>
    </rPh>
    <rPh sb="2" eb="3">
      <t>ガク</t>
    </rPh>
    <rPh sb="7" eb="9">
      <t>サイタク</t>
    </rPh>
    <rPh sb="9" eb="11">
      <t>ケンスウ</t>
    </rPh>
    <phoneticPr fontId="5"/>
  </si>
  <si>
    <t>百万円</t>
    <phoneticPr fontId="5"/>
  </si>
  <si>
    <t>沖縄は開業率が全国一位であるなど近年スタートアップ創出に向けた機運が高まってきている一方で、大都市から離れているという地理的不利性や専門家人材の不足など、創業後に大きく成長を遂げるための課題に基づくニーズを的確に反映しており、社会的ニーズも高く、沖縄県民にも裨益するものである。</t>
    <rPh sb="0" eb="2">
      <t>オキナワ</t>
    </rPh>
    <rPh sb="3" eb="6">
      <t>カイギョウリツ</t>
    </rPh>
    <rPh sb="7" eb="9">
      <t>ゼンコク</t>
    </rPh>
    <rPh sb="9" eb="11">
      <t>イチイ</t>
    </rPh>
    <rPh sb="16" eb="18">
      <t>キンネン</t>
    </rPh>
    <rPh sb="25" eb="27">
      <t>ソウシュツ</t>
    </rPh>
    <rPh sb="28" eb="29">
      <t>ム</t>
    </rPh>
    <rPh sb="31" eb="33">
      <t>キウン</t>
    </rPh>
    <rPh sb="34" eb="35">
      <t>タカ</t>
    </rPh>
    <rPh sb="42" eb="44">
      <t>イッポウ</t>
    </rPh>
    <rPh sb="46" eb="49">
      <t>ダイトシ</t>
    </rPh>
    <rPh sb="51" eb="52">
      <t>ハナ</t>
    </rPh>
    <rPh sb="59" eb="62">
      <t>チリテキ</t>
    </rPh>
    <rPh sb="62" eb="65">
      <t>フリセイ</t>
    </rPh>
    <rPh sb="66" eb="69">
      <t>センモンカ</t>
    </rPh>
    <rPh sb="69" eb="71">
      <t>ジンザイ</t>
    </rPh>
    <rPh sb="72" eb="74">
      <t>フソク</t>
    </rPh>
    <rPh sb="77" eb="79">
      <t>ソウギョウ</t>
    </rPh>
    <rPh sb="79" eb="80">
      <t>ゴ</t>
    </rPh>
    <rPh sb="81" eb="82">
      <t>オオ</t>
    </rPh>
    <rPh sb="84" eb="86">
      <t>セイチョウ</t>
    </rPh>
    <rPh sb="87" eb="88">
      <t>ト</t>
    </rPh>
    <rPh sb="93" eb="95">
      <t>カダイ</t>
    </rPh>
    <rPh sb="96" eb="97">
      <t>モト</t>
    </rPh>
    <rPh sb="103" eb="105">
      <t>テキカク</t>
    </rPh>
    <rPh sb="106" eb="108">
      <t>ハンエイ</t>
    </rPh>
    <rPh sb="113" eb="116">
      <t>シャカイテキ</t>
    </rPh>
    <rPh sb="120" eb="121">
      <t>タカ</t>
    </rPh>
    <rPh sb="123" eb="127">
      <t>オキナワケンミン</t>
    </rPh>
    <rPh sb="129" eb="131">
      <t>ヒエキ</t>
    </rPh>
    <phoneticPr fontId="5"/>
  </si>
  <si>
    <t>沖縄振興は引き続き国家戦略として取り組むべき事項に位置付けられており、国が責任をもって事業を実施する必要がある。</t>
    <rPh sb="0" eb="2">
      <t>オキナワ</t>
    </rPh>
    <rPh sb="2" eb="4">
      <t>シンコウ</t>
    </rPh>
    <rPh sb="5" eb="6">
      <t>ヒ</t>
    </rPh>
    <rPh sb="7" eb="8">
      <t>ツヅ</t>
    </rPh>
    <rPh sb="9" eb="11">
      <t>コッカ</t>
    </rPh>
    <rPh sb="11" eb="13">
      <t>センリャク</t>
    </rPh>
    <rPh sb="16" eb="17">
      <t>ト</t>
    </rPh>
    <rPh sb="18" eb="19">
      <t>ク</t>
    </rPh>
    <rPh sb="22" eb="24">
      <t>ジコウ</t>
    </rPh>
    <rPh sb="25" eb="28">
      <t>イチヅ</t>
    </rPh>
    <rPh sb="35" eb="36">
      <t>クニ</t>
    </rPh>
    <rPh sb="37" eb="39">
      <t>セキニン</t>
    </rPh>
    <rPh sb="43" eb="45">
      <t>ジギョウ</t>
    </rPh>
    <rPh sb="46" eb="48">
      <t>ジッシ</t>
    </rPh>
    <rPh sb="50" eb="52">
      <t>ヒツヨウ</t>
    </rPh>
    <phoneticPr fontId="5"/>
  </si>
  <si>
    <t>沖縄の自立型経済の構築、及び強い沖縄経済の実現に向けた県内スタートアップ創出等を目的とした事業であり、必要かつ適切であるとともに、優先度は高い。</t>
    <rPh sb="0" eb="2">
      <t>オキナワ</t>
    </rPh>
    <rPh sb="3" eb="6">
      <t>ジリツガタ</t>
    </rPh>
    <rPh sb="6" eb="8">
      <t>ケイザイ</t>
    </rPh>
    <rPh sb="9" eb="11">
      <t>コウチク</t>
    </rPh>
    <rPh sb="12" eb="13">
      <t>オヨ</t>
    </rPh>
    <rPh sb="14" eb="15">
      <t>ツヨ</t>
    </rPh>
    <rPh sb="16" eb="18">
      <t>オキナワ</t>
    </rPh>
    <rPh sb="18" eb="20">
      <t>ケイザイ</t>
    </rPh>
    <rPh sb="21" eb="23">
      <t>ジツゲン</t>
    </rPh>
    <rPh sb="24" eb="25">
      <t>ム</t>
    </rPh>
    <rPh sb="27" eb="29">
      <t>ケンナイ</t>
    </rPh>
    <rPh sb="36" eb="38">
      <t>ソウシュツ</t>
    </rPh>
    <rPh sb="38" eb="39">
      <t>トウ</t>
    </rPh>
    <rPh sb="40" eb="42">
      <t>モクテキ</t>
    </rPh>
    <rPh sb="45" eb="47">
      <t>ジギョウ</t>
    </rPh>
    <rPh sb="51" eb="53">
      <t>ヒツヨウ</t>
    </rPh>
    <rPh sb="55" eb="57">
      <t>テキセツ</t>
    </rPh>
    <rPh sb="65" eb="68">
      <t>ユウセンド</t>
    </rPh>
    <rPh sb="69" eb="70">
      <t>タカ</t>
    </rPh>
    <phoneticPr fontId="5"/>
  </si>
  <si>
    <t>本事業により専門的な成長支援を受けた企業を輩出</t>
    <rPh sb="0" eb="1">
      <t>ホン</t>
    </rPh>
    <rPh sb="1" eb="3">
      <t>ジギョウ</t>
    </rPh>
    <rPh sb="6" eb="9">
      <t>センモンテキ</t>
    </rPh>
    <rPh sb="10" eb="12">
      <t>セイチョウ</t>
    </rPh>
    <rPh sb="12" eb="14">
      <t>シエン</t>
    </rPh>
    <rPh sb="15" eb="16">
      <t>ウ</t>
    </rPh>
    <rPh sb="18" eb="20">
      <t>キギョウ</t>
    </rPh>
    <rPh sb="21" eb="23">
      <t>ハイシュツ</t>
    </rPh>
    <phoneticPr fontId="5"/>
  </si>
  <si>
    <t>施設から支援を受けた企業数</t>
    <rPh sb="0" eb="2">
      <t>シセツ</t>
    </rPh>
    <rPh sb="4" eb="6">
      <t>シエン</t>
    </rPh>
    <rPh sb="7" eb="8">
      <t>ウ</t>
    </rPh>
    <rPh sb="10" eb="13">
      <t>キギョウスウ</t>
    </rPh>
    <phoneticPr fontId="5"/>
  </si>
  <si>
    <t>社</t>
    <rPh sb="0" eb="1">
      <t>シャ</t>
    </rPh>
    <phoneticPr fontId="5"/>
  </si>
  <si>
    <t>　県内のテレワーク施設等の中で、コミュニティマネージャーの設置など一定の要件を満たした施設を「スタートアップ集積拠点」として、当該施設で実施するスタートアップ支援の取組を支援する。また、県内バイオベンチャー等に対して、研究開発及び事業化・商品化に必要な経費を補助する。</t>
    <phoneticPr fontId="5"/>
  </si>
  <si>
    <t>内閣府の調査（ヒアリング等）</t>
    <rPh sb="0" eb="2">
      <t>ナイカク</t>
    </rPh>
    <rPh sb="2" eb="3">
      <t>フ</t>
    </rPh>
    <rPh sb="4" eb="6">
      <t>チョウサ</t>
    </rPh>
    <rPh sb="12" eb="13">
      <t>トウ</t>
    </rPh>
    <phoneticPr fontId="5"/>
  </si>
  <si>
    <t>-</t>
    <phoneticPr fontId="5"/>
  </si>
  <si>
    <t>本事業での支援先のうち、事業終了後５年での事業化・商品化率を３０％以上にする</t>
    <rPh sb="0" eb="1">
      <t>ホン</t>
    </rPh>
    <rPh sb="1" eb="3">
      <t>ジギョウ</t>
    </rPh>
    <rPh sb="5" eb="7">
      <t>シエン</t>
    </rPh>
    <rPh sb="7" eb="8">
      <t>サキ</t>
    </rPh>
    <rPh sb="12" eb="14">
      <t>ジギョウ</t>
    </rPh>
    <rPh sb="14" eb="16">
      <t>シュウリョウ</t>
    </rPh>
    <rPh sb="16" eb="17">
      <t>ゴ</t>
    </rPh>
    <rPh sb="18" eb="19">
      <t>ネン</t>
    </rPh>
    <rPh sb="21" eb="24">
      <t>ジギョウカ</t>
    </rPh>
    <rPh sb="25" eb="28">
      <t>ショウヒンカ</t>
    </rPh>
    <rPh sb="28" eb="29">
      <t>リツ</t>
    </rPh>
    <rPh sb="33" eb="35">
      <t>イジョウ</t>
    </rPh>
    <phoneticPr fontId="5"/>
  </si>
  <si>
    <t>事業終了後５年での事業化・商品化率</t>
    <rPh sb="0" eb="2">
      <t>ジギョウ</t>
    </rPh>
    <rPh sb="2" eb="4">
      <t>シュウリョウ</t>
    </rPh>
    <rPh sb="4" eb="5">
      <t>ゴ</t>
    </rPh>
    <rPh sb="6" eb="7">
      <t>ネン</t>
    </rPh>
    <rPh sb="9" eb="12">
      <t>ジギョウカ</t>
    </rPh>
    <rPh sb="13" eb="16">
      <t>ショウヒンカ</t>
    </rPh>
    <rPh sb="16" eb="17">
      <t>リツ</t>
    </rPh>
    <phoneticPr fontId="5"/>
  </si>
  <si>
    <t>事業終了後１年後に施設利用企業のうちシード以上の企業を20社輩出</t>
    <rPh sb="0" eb="2">
      <t>ジギョウ</t>
    </rPh>
    <rPh sb="2" eb="4">
      <t>シュウリョウ</t>
    </rPh>
    <rPh sb="4" eb="5">
      <t>ゴ</t>
    </rPh>
    <rPh sb="6" eb="8">
      <t>ネンゴ</t>
    </rPh>
    <rPh sb="9" eb="11">
      <t>シセツ</t>
    </rPh>
    <rPh sb="11" eb="13">
      <t>リヨウ</t>
    </rPh>
    <rPh sb="13" eb="15">
      <t>キギョウ</t>
    </rPh>
    <rPh sb="21" eb="23">
      <t>イジョウ</t>
    </rPh>
    <rPh sb="24" eb="26">
      <t>キギョウ</t>
    </rPh>
    <rPh sb="29" eb="30">
      <t>シャ</t>
    </rPh>
    <rPh sb="30" eb="32">
      <t>ハイシュツ</t>
    </rPh>
    <phoneticPr fontId="5"/>
  </si>
  <si>
    <t>施設利用企業のうちシード以上の企業数</t>
    <rPh sb="0" eb="2">
      <t>シセツ</t>
    </rPh>
    <rPh sb="2" eb="4">
      <t>リヨウ</t>
    </rPh>
    <rPh sb="4" eb="6">
      <t>キギョウ</t>
    </rPh>
    <rPh sb="12" eb="14">
      <t>イジョウ</t>
    </rPh>
    <rPh sb="15" eb="17">
      <t>キギョウ</t>
    </rPh>
    <rPh sb="17" eb="18">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</si>
</sst>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6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3"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5"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5" xfId="0" applyFont="1" applyFill="1" applyBorder="1" applyAlignment="1">
      <alignment vertical="center" wrapText="1"/>
    </xf>
    <xf numFmtId="0" fontId="0" fillId="5" borderId="99" xfId="0" applyFont="1" applyFill="1" applyBorder="1" applyAlignment="1">
      <alignment vertical="center" wrapText="1"/>
    </xf>
    <xf numFmtId="0" fontId="0" fillId="5" borderId="117"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9" xfId="0" applyFont="1" applyBorder="1" applyAlignment="1">
      <alignment horizontal="center" vertical="center"/>
    </xf>
    <xf numFmtId="0" fontId="13" fillId="6" borderId="110" xfId="0" applyFont="1" applyFill="1" applyBorder="1" applyAlignment="1">
      <alignment horizontal="center" vertical="center" wrapText="1"/>
    </xf>
    <xf numFmtId="0" fontId="13" fillId="6" borderId="113" xfId="0" applyFont="1" applyFill="1" applyBorder="1" applyAlignment="1">
      <alignment horizontal="center" vertical="center"/>
    </xf>
    <xf numFmtId="0" fontId="13" fillId="6" borderId="126"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0" fontId="0" fillId="2" borderId="9"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3" fillId="2" borderId="110" xfId="0" applyFont="1" applyFill="1" applyBorder="1" applyAlignment="1">
      <alignment horizontal="center" vertical="center" wrapText="1"/>
    </xf>
    <xf numFmtId="0" fontId="13" fillId="2" borderId="113"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18" xfId="0" applyFont="1" applyFill="1" applyBorder="1" applyAlignment="1">
      <alignment horizontal="center" vertical="center"/>
    </xf>
    <xf numFmtId="0" fontId="0" fillId="2" borderId="113"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176" fontId="3" fillId="0" borderId="9"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2" borderId="1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6" fontId="0" fillId="0" borderId="98" xfId="0" applyNumberFormat="1" applyFont="1" applyFill="1" applyBorder="1" applyAlignment="1" applyProtection="1">
      <alignment horizontal="center" vertical="center"/>
      <protection locked="0"/>
    </xf>
    <xf numFmtId="176" fontId="0" fillId="0" borderId="99" xfId="0" applyNumberFormat="1" applyFont="1" applyFill="1" applyBorder="1" applyAlignment="1" applyProtection="1">
      <alignment horizontal="center" vertical="center"/>
      <protection locked="0"/>
    </xf>
    <xf numFmtId="176" fontId="0" fillId="0" borderId="117"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90"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172338</xdr:colOff>
      <xdr:row>110</xdr:row>
      <xdr:rowOff>352979</xdr:rowOff>
    </xdr:from>
    <xdr:to>
      <xdr:col>41</xdr:col>
      <xdr:colOff>190625</xdr:colOff>
      <xdr:row>111</xdr:row>
      <xdr:rowOff>593364</xdr:rowOff>
    </xdr:to>
    <xdr:sp macro="" textlink="">
      <xdr:nvSpPr>
        <xdr:cNvPr id="29" name="正方形/長方形 28"/>
        <xdr:cNvSpPr/>
      </xdr:nvSpPr>
      <xdr:spPr>
        <a:xfrm>
          <a:off x="5748793" y="46263479"/>
          <a:ext cx="2607355" cy="90713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800">
              <a:latin typeface="+mn-ea"/>
              <a:ea typeface="+mn-ea"/>
            </a:rPr>
            <a:t>Ｂ</a:t>
          </a:r>
          <a:r>
            <a:rPr kumimoji="1" lang="en-US" altLang="ja-JP" sz="1800">
              <a:latin typeface="+mn-ea"/>
              <a:ea typeface="+mn-ea"/>
            </a:rPr>
            <a:t>.</a:t>
          </a:r>
          <a:r>
            <a:rPr kumimoji="1" lang="ja-JP" altLang="en-US" sz="1800">
              <a:latin typeface="+mn-ea"/>
              <a:ea typeface="+mn-ea"/>
            </a:rPr>
            <a:t>民間企業等</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161</a:t>
          </a:r>
          <a:r>
            <a:rPr kumimoji="1" lang="ja-JP" altLang="en-US" sz="1800">
              <a:latin typeface="+mn-ea"/>
              <a:ea typeface="+mn-ea"/>
            </a:rPr>
            <a:t>百万円</a:t>
          </a:r>
        </a:p>
      </xdr:txBody>
    </xdr:sp>
    <xdr:clientData/>
  </xdr:twoCellAnchor>
  <xdr:twoCellAnchor>
    <xdr:from>
      <xdr:col>11</xdr:col>
      <xdr:colOff>42455</xdr:colOff>
      <xdr:row>96</xdr:row>
      <xdr:rowOff>6628</xdr:rowOff>
    </xdr:from>
    <xdr:to>
      <xdr:col>35</xdr:col>
      <xdr:colOff>131378</xdr:colOff>
      <xdr:row>112</xdr:row>
      <xdr:rowOff>551266</xdr:rowOff>
    </xdr:to>
    <xdr:grpSp>
      <xdr:nvGrpSpPr>
        <xdr:cNvPr id="27" name="グループ化 26"/>
        <xdr:cNvGrpSpPr/>
      </xdr:nvGrpSpPr>
      <xdr:grpSpPr>
        <a:xfrm>
          <a:off x="2261220" y="40941716"/>
          <a:ext cx="4929864" cy="6752697"/>
          <a:chOff x="2259635" y="92273622"/>
          <a:chExt cx="4931447" cy="6761659"/>
        </a:xfrm>
      </xdr:grpSpPr>
      <xdr:sp macro="" textlink="">
        <xdr:nvSpPr>
          <xdr:cNvPr id="10" name="正方形/長方形 9"/>
          <xdr:cNvSpPr/>
        </xdr:nvSpPr>
        <xdr:spPr>
          <a:xfrm>
            <a:off x="4058316" y="92273622"/>
            <a:ext cx="2576547" cy="109369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205</a:t>
            </a:r>
            <a:r>
              <a:rPr kumimoji="1" lang="ja-JP" altLang="en-US" sz="1800">
                <a:latin typeface="+mj-ea"/>
                <a:ea typeface="+mj-ea"/>
              </a:rPr>
              <a:t>百万円</a:t>
            </a:r>
          </a:p>
        </xdr:txBody>
      </xdr:sp>
      <xdr:sp macro="" textlink="">
        <xdr:nvSpPr>
          <xdr:cNvPr id="11" name="正方形/長方形 10"/>
          <xdr:cNvSpPr/>
        </xdr:nvSpPr>
        <xdr:spPr>
          <a:xfrm>
            <a:off x="2340961" y="97524557"/>
            <a:ext cx="2640936" cy="89563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43</a:t>
            </a:r>
            <a:r>
              <a:rPr kumimoji="1" lang="ja-JP" altLang="en-US" sz="1800">
                <a:latin typeface="+mn-ea"/>
                <a:ea typeface="+mn-ea"/>
              </a:rPr>
              <a:t>百万円</a:t>
            </a:r>
          </a:p>
        </xdr:txBody>
      </xdr:sp>
      <xdr:sp macro="" textlink="">
        <xdr:nvSpPr>
          <xdr:cNvPr id="12" name="テキスト ボックス 11"/>
          <xdr:cNvSpPr txBox="1"/>
        </xdr:nvSpPr>
        <xdr:spPr>
          <a:xfrm>
            <a:off x="3214998" y="97250051"/>
            <a:ext cx="2276269" cy="31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latin typeface="+mn-ea"/>
                <a:ea typeface="+mn-ea"/>
              </a:rPr>
              <a:t>【</a:t>
            </a:r>
            <a:r>
              <a:rPr kumimoji="1" lang="ja-JP" altLang="en-US" sz="1200">
                <a:latin typeface="+mn-ea"/>
                <a:ea typeface="+mn-ea"/>
              </a:rPr>
              <a:t>補助：補助率</a:t>
            </a:r>
            <a:r>
              <a:rPr kumimoji="1" lang="en-US" altLang="ja-JP" sz="1200">
                <a:latin typeface="+mn-ea"/>
                <a:ea typeface="+mn-ea"/>
              </a:rPr>
              <a:t>8/10】</a:t>
            </a:r>
            <a:r>
              <a:rPr kumimoji="1" lang="ja-JP" altLang="en-US" sz="1200">
                <a:latin typeface="+mn-ea"/>
                <a:ea typeface="+mn-ea"/>
              </a:rPr>
              <a:t>　</a:t>
            </a:r>
          </a:p>
        </xdr:txBody>
      </xdr:sp>
      <xdr:sp macro="" textlink="">
        <xdr:nvSpPr>
          <xdr:cNvPr id="13" name="大かっこ 12"/>
          <xdr:cNvSpPr/>
        </xdr:nvSpPr>
        <xdr:spPr bwMode="auto">
          <a:xfrm>
            <a:off x="3585882" y="95571268"/>
            <a:ext cx="3605200" cy="5517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沖縄型スタートアップ拠点化推進事業を実施する事業者の公募・選定、実施結果の報告・管理業務</a:t>
            </a:r>
          </a:p>
        </xdr:txBody>
      </xdr:sp>
      <xdr:sp macro="" textlink="">
        <xdr:nvSpPr>
          <xdr:cNvPr id="14" name="大かっこ 13"/>
          <xdr:cNvSpPr/>
        </xdr:nvSpPr>
        <xdr:spPr bwMode="auto">
          <a:xfrm>
            <a:off x="2259635" y="98453214"/>
            <a:ext cx="2767046" cy="5820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スタートアップ集積拠点支援事業を実施</a:t>
            </a:r>
          </a:p>
        </xdr:txBody>
      </xdr:sp>
      <xdr:cxnSp macro="">
        <xdr:nvCxnSpPr>
          <xdr:cNvPr id="15" name="直線矢印コネクタ 14"/>
          <xdr:cNvCxnSpPr/>
        </xdr:nvCxnSpPr>
        <xdr:spPr bwMode="auto">
          <a:xfrm flipH="1">
            <a:off x="5248895" y="93404819"/>
            <a:ext cx="0" cy="55502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 name="テキスト ボックス 22"/>
          <xdr:cNvSpPr txBox="1"/>
        </xdr:nvSpPr>
        <xdr:spPr>
          <a:xfrm>
            <a:off x="3866029" y="94319913"/>
            <a:ext cx="2969737" cy="120326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205</a:t>
            </a:r>
            <a:r>
              <a:rPr kumimoji="1" lang="ja-JP" altLang="en-US" sz="1600">
                <a:latin typeface="+mn-ea"/>
                <a:ea typeface="+mn-ea"/>
              </a:rPr>
              <a:t>百万円</a:t>
            </a:r>
          </a:p>
        </xdr:txBody>
      </xdr:sp>
      <xdr:sp macro="" textlink="">
        <xdr:nvSpPr>
          <xdr:cNvPr id="24" name="テキスト ボックス 23"/>
          <xdr:cNvSpPr txBox="1"/>
        </xdr:nvSpPr>
        <xdr:spPr>
          <a:xfrm>
            <a:off x="4874558" y="93994939"/>
            <a:ext cx="95410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r>
              <a:rPr kumimoji="1" lang="ja-JP" altLang="en-US" sz="1200"/>
              <a:t>支出委任</a:t>
            </a:r>
            <a:r>
              <a:rPr kumimoji="1" lang="en-US" altLang="ja-JP" sz="1200"/>
              <a:t>】</a:t>
            </a:r>
            <a:endParaRPr kumimoji="1" lang="ja-JP" altLang="en-US" sz="1200"/>
          </a:p>
        </xdr:txBody>
      </xdr:sp>
    </xdr:grpSp>
    <xdr:clientData/>
  </xdr:twoCellAnchor>
  <xdr:twoCellAnchor>
    <xdr:from>
      <xdr:col>25</xdr:col>
      <xdr:colOff>195075</xdr:colOff>
      <xdr:row>107</xdr:row>
      <xdr:rowOff>17320</xdr:rowOff>
    </xdr:from>
    <xdr:to>
      <xdr:col>26</xdr:col>
      <xdr:colOff>0</xdr:colOff>
      <xdr:row>109</xdr:row>
      <xdr:rowOff>77932</xdr:rowOff>
    </xdr:to>
    <xdr:cxnSp macro="">
      <xdr:nvCxnSpPr>
        <xdr:cNvPr id="16" name="直線コネクタ 15"/>
        <xdr:cNvCxnSpPr/>
      </xdr:nvCxnSpPr>
      <xdr:spPr>
        <a:xfrm flipH="1" flipV="1">
          <a:off x="5174052" y="44862752"/>
          <a:ext cx="4084" cy="77065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xdr:colOff>
      <xdr:row>109</xdr:row>
      <xdr:rowOff>95251</xdr:rowOff>
    </xdr:from>
    <xdr:to>
      <xdr:col>17</xdr:col>
      <xdr:colOff>13834</xdr:colOff>
      <xdr:row>110</xdr:row>
      <xdr:rowOff>362358</xdr:rowOff>
    </xdr:to>
    <xdr:cxnSp macro="">
      <xdr:nvCxnSpPr>
        <xdr:cNvPr id="17" name="直線矢印コネクタ 16"/>
        <xdr:cNvCxnSpPr/>
      </xdr:nvCxnSpPr>
      <xdr:spPr>
        <a:xfrm>
          <a:off x="3394364" y="45650728"/>
          <a:ext cx="5175" cy="62213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8659</xdr:colOff>
      <xdr:row>109</xdr:row>
      <xdr:rowOff>95251</xdr:rowOff>
    </xdr:from>
    <xdr:to>
      <xdr:col>26</xdr:col>
      <xdr:colOff>0</xdr:colOff>
      <xdr:row>109</xdr:row>
      <xdr:rowOff>95252</xdr:rowOff>
    </xdr:to>
    <xdr:cxnSp macro="">
      <xdr:nvCxnSpPr>
        <xdr:cNvPr id="19" name="直線コネクタ 18"/>
        <xdr:cNvCxnSpPr/>
      </xdr:nvCxnSpPr>
      <xdr:spPr>
        <a:xfrm flipV="1">
          <a:off x="3394364" y="45650728"/>
          <a:ext cx="1783772"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109</xdr:row>
      <xdr:rowOff>86592</xdr:rowOff>
    </xdr:from>
    <xdr:to>
      <xdr:col>35</xdr:col>
      <xdr:colOff>23623</xdr:colOff>
      <xdr:row>109</xdr:row>
      <xdr:rowOff>88325</xdr:rowOff>
    </xdr:to>
    <xdr:cxnSp macro="">
      <xdr:nvCxnSpPr>
        <xdr:cNvPr id="25" name="直線コネクタ 24"/>
        <xdr:cNvCxnSpPr/>
      </xdr:nvCxnSpPr>
      <xdr:spPr>
        <a:xfrm>
          <a:off x="5178136" y="45642069"/>
          <a:ext cx="1816055" cy="17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8659</xdr:colOff>
      <xdr:row>109</xdr:row>
      <xdr:rowOff>86591</xdr:rowOff>
    </xdr:from>
    <xdr:to>
      <xdr:col>35</xdr:col>
      <xdr:colOff>10362</xdr:colOff>
      <xdr:row>110</xdr:row>
      <xdr:rowOff>350235</xdr:rowOff>
    </xdr:to>
    <xdr:cxnSp macro="">
      <xdr:nvCxnSpPr>
        <xdr:cNvPr id="28" name="直線矢印コネクタ 27"/>
        <xdr:cNvCxnSpPr/>
      </xdr:nvCxnSpPr>
      <xdr:spPr>
        <a:xfrm>
          <a:off x="6979227" y="45642068"/>
          <a:ext cx="1703" cy="61866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85749</xdr:colOff>
      <xdr:row>111</xdr:row>
      <xdr:rowOff>647390</xdr:rowOff>
    </xdr:from>
    <xdr:to>
      <xdr:col>42</xdr:col>
      <xdr:colOff>29383</xdr:colOff>
      <xdr:row>112</xdr:row>
      <xdr:rowOff>570179</xdr:rowOff>
    </xdr:to>
    <xdr:sp macro="" textlink="">
      <xdr:nvSpPr>
        <xdr:cNvPr id="31" name="大かっこ 30"/>
        <xdr:cNvSpPr/>
      </xdr:nvSpPr>
      <xdr:spPr bwMode="auto">
        <a:xfrm>
          <a:off x="5662204" y="47224640"/>
          <a:ext cx="2731861" cy="5895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研究開発型スタートアップ支援事業を実施</a:t>
          </a:r>
        </a:p>
      </xdr:txBody>
    </xdr:sp>
    <xdr:clientData/>
  </xdr:twoCellAnchor>
  <xdr:twoCellAnchor>
    <xdr:from>
      <xdr:col>33</xdr:col>
      <xdr:colOff>8659</xdr:colOff>
      <xdr:row>110</xdr:row>
      <xdr:rowOff>86592</xdr:rowOff>
    </xdr:from>
    <xdr:to>
      <xdr:col>44</xdr:col>
      <xdr:colOff>65234</xdr:colOff>
      <xdr:row>110</xdr:row>
      <xdr:rowOff>400571</xdr:rowOff>
    </xdr:to>
    <xdr:sp macro="" textlink="">
      <xdr:nvSpPr>
        <xdr:cNvPr id="18" name="テキスト ボックス 17"/>
        <xdr:cNvSpPr txBox="1"/>
      </xdr:nvSpPr>
      <xdr:spPr>
        <a:xfrm>
          <a:off x="6580909" y="45997092"/>
          <a:ext cx="2247325" cy="313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latin typeface="+mn-ea"/>
              <a:ea typeface="+mn-ea"/>
            </a:rPr>
            <a:t>【</a:t>
          </a:r>
          <a:r>
            <a:rPr kumimoji="1" lang="ja-JP" altLang="en-US" sz="1200">
              <a:latin typeface="+mn-ea"/>
              <a:ea typeface="+mn-ea"/>
            </a:rPr>
            <a:t>補助：補助率</a:t>
          </a:r>
          <a:r>
            <a:rPr kumimoji="1" lang="en-US" altLang="ja-JP" sz="1200">
              <a:latin typeface="+mn-ea"/>
              <a:ea typeface="+mn-ea"/>
            </a:rPr>
            <a:t>8/10】</a:t>
          </a:r>
          <a:r>
            <a:rPr kumimoji="1" lang="ja-JP" altLang="en-US" sz="1200">
              <a:latin typeface="+mn-ea"/>
              <a:ea typeface="+mn-ea"/>
            </a:rPr>
            <a:t>　</a:t>
          </a:r>
        </a:p>
      </xdr:txBody>
    </xdr:sp>
    <xdr:clientData/>
  </xdr:twoCellAnchor>
  <xdr:twoCellAnchor>
    <xdr:from>
      <xdr:col>28</xdr:col>
      <xdr:colOff>8659</xdr:colOff>
      <xdr:row>107</xdr:row>
      <xdr:rowOff>112568</xdr:rowOff>
    </xdr:from>
    <xdr:to>
      <xdr:col>33</xdr:col>
      <xdr:colOff>14265</xdr:colOff>
      <xdr:row>108</xdr:row>
      <xdr:rowOff>271894</xdr:rowOff>
    </xdr:to>
    <xdr:sp macro="" textlink="">
      <xdr:nvSpPr>
        <xdr:cNvPr id="30" name="テキスト ボックス 29"/>
        <xdr:cNvSpPr txBox="1"/>
      </xdr:nvSpPr>
      <xdr:spPr bwMode="auto">
        <a:xfrm>
          <a:off x="5585114" y="44958000"/>
          <a:ext cx="1001401"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mn-ea"/>
              <a:ea typeface="+mn-ea"/>
            </a:rPr>
            <a:t>旅費等</a:t>
          </a:r>
          <a:endParaRPr kumimoji="1" lang="en-US" altLang="ja-JP" sz="1050">
            <a:latin typeface="+mn-ea"/>
            <a:ea typeface="+mn-ea"/>
          </a:endParaRPr>
        </a:p>
        <a:p>
          <a:pPr algn="ctr"/>
          <a:r>
            <a:rPr kumimoji="1" lang="ja-JP" altLang="en-US" sz="1050">
              <a:latin typeface="+mn-ea"/>
              <a:ea typeface="+mn-ea"/>
            </a:rPr>
            <a:t>１百万円</a:t>
          </a:r>
        </a:p>
      </xdr:txBody>
    </xdr:sp>
    <xdr:clientData/>
  </xdr:twoCellAnchor>
  <xdr:twoCellAnchor>
    <xdr:from>
      <xdr:col>26</xdr:col>
      <xdr:colOff>8660</xdr:colOff>
      <xdr:row>107</xdr:row>
      <xdr:rowOff>343765</xdr:rowOff>
    </xdr:from>
    <xdr:to>
      <xdr:col>28</xdr:col>
      <xdr:colOff>0</xdr:colOff>
      <xdr:row>107</xdr:row>
      <xdr:rowOff>346363</xdr:rowOff>
    </xdr:to>
    <xdr:cxnSp macro="">
      <xdr:nvCxnSpPr>
        <xdr:cNvPr id="32" name="直線矢印コネクタ 31"/>
        <xdr:cNvCxnSpPr/>
      </xdr:nvCxnSpPr>
      <xdr:spPr bwMode="auto">
        <a:xfrm flipV="1">
          <a:off x="5186796" y="45189197"/>
          <a:ext cx="389659" cy="259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509">
        <v>2022</v>
      </c>
      <c r="AE2" s="509"/>
      <c r="AF2" s="509"/>
      <c r="AG2" s="509"/>
      <c r="AH2" s="509"/>
      <c r="AI2" s="46" t="s">
        <v>227</v>
      </c>
      <c r="AJ2" s="509" t="s">
        <v>546</v>
      </c>
      <c r="AK2" s="509"/>
      <c r="AL2" s="509"/>
      <c r="AM2" s="509"/>
      <c r="AN2" s="46" t="s">
        <v>227</v>
      </c>
      <c r="AO2" s="509" t="s">
        <v>538</v>
      </c>
      <c r="AP2" s="509"/>
      <c r="AQ2" s="509"/>
      <c r="AR2" s="47" t="s">
        <v>227</v>
      </c>
      <c r="AS2" s="510">
        <v>3</v>
      </c>
      <c r="AT2" s="510"/>
      <c r="AU2" s="510"/>
      <c r="AV2" s="46" t="str">
        <f>IF(AW2="","","-")</f>
        <v/>
      </c>
      <c r="AW2" s="511"/>
      <c r="AX2" s="511"/>
    </row>
    <row r="3" spans="1:50" ht="21" customHeight="1" thickBot="1" x14ac:dyDescent="0.2">
      <c r="A3" s="512" t="s">
        <v>531</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15" t="s">
        <v>49</v>
      </c>
      <c r="AJ3" s="514" t="s">
        <v>540</v>
      </c>
      <c r="AK3" s="514"/>
      <c r="AL3" s="514"/>
      <c r="AM3" s="514"/>
      <c r="AN3" s="514"/>
      <c r="AO3" s="514"/>
      <c r="AP3" s="514"/>
      <c r="AQ3" s="514"/>
      <c r="AR3" s="514"/>
      <c r="AS3" s="514"/>
      <c r="AT3" s="514"/>
      <c r="AU3" s="514"/>
      <c r="AV3" s="514"/>
      <c r="AW3" s="514"/>
      <c r="AX3" s="16" t="s">
        <v>50</v>
      </c>
    </row>
    <row r="4" spans="1:50" ht="24.75" customHeight="1" x14ac:dyDescent="0.15">
      <c r="A4" s="484" t="s">
        <v>19</v>
      </c>
      <c r="B4" s="485"/>
      <c r="C4" s="485"/>
      <c r="D4" s="485"/>
      <c r="E4" s="485"/>
      <c r="F4" s="485"/>
      <c r="G4" s="486" t="s">
        <v>556</v>
      </c>
      <c r="H4" s="487"/>
      <c r="I4" s="487"/>
      <c r="J4" s="487"/>
      <c r="K4" s="487"/>
      <c r="L4" s="487"/>
      <c r="M4" s="487"/>
      <c r="N4" s="487"/>
      <c r="O4" s="487"/>
      <c r="P4" s="487"/>
      <c r="Q4" s="487"/>
      <c r="R4" s="487"/>
      <c r="S4" s="487"/>
      <c r="T4" s="487"/>
      <c r="U4" s="487"/>
      <c r="V4" s="487"/>
      <c r="W4" s="487"/>
      <c r="X4" s="487"/>
      <c r="Y4" s="488" t="s">
        <v>1</v>
      </c>
      <c r="Z4" s="489"/>
      <c r="AA4" s="489"/>
      <c r="AB4" s="489"/>
      <c r="AC4" s="489"/>
      <c r="AD4" s="490"/>
      <c r="AE4" s="491" t="s">
        <v>541</v>
      </c>
      <c r="AF4" s="492"/>
      <c r="AG4" s="492"/>
      <c r="AH4" s="492"/>
      <c r="AI4" s="492"/>
      <c r="AJ4" s="492"/>
      <c r="AK4" s="492"/>
      <c r="AL4" s="492"/>
      <c r="AM4" s="492"/>
      <c r="AN4" s="492"/>
      <c r="AO4" s="492"/>
      <c r="AP4" s="493"/>
      <c r="AQ4" s="494" t="s">
        <v>2</v>
      </c>
      <c r="AR4" s="489"/>
      <c r="AS4" s="489"/>
      <c r="AT4" s="489"/>
      <c r="AU4" s="489"/>
      <c r="AV4" s="489"/>
      <c r="AW4" s="489"/>
      <c r="AX4" s="495"/>
    </row>
    <row r="5" spans="1:50" ht="30" customHeight="1" x14ac:dyDescent="0.15">
      <c r="A5" s="496" t="s">
        <v>52</v>
      </c>
      <c r="B5" s="497"/>
      <c r="C5" s="497"/>
      <c r="D5" s="497"/>
      <c r="E5" s="497"/>
      <c r="F5" s="498"/>
      <c r="G5" s="499" t="s">
        <v>539</v>
      </c>
      <c r="H5" s="500"/>
      <c r="I5" s="500"/>
      <c r="J5" s="500"/>
      <c r="K5" s="500"/>
      <c r="L5" s="500"/>
      <c r="M5" s="501" t="s">
        <v>51</v>
      </c>
      <c r="N5" s="502"/>
      <c r="O5" s="502"/>
      <c r="P5" s="502"/>
      <c r="Q5" s="502"/>
      <c r="R5" s="503"/>
      <c r="S5" s="504" t="s">
        <v>335</v>
      </c>
      <c r="T5" s="500"/>
      <c r="U5" s="500"/>
      <c r="V5" s="500"/>
      <c r="W5" s="500"/>
      <c r="X5" s="505"/>
      <c r="Y5" s="506" t="s">
        <v>3</v>
      </c>
      <c r="Z5" s="507"/>
      <c r="AA5" s="507"/>
      <c r="AB5" s="507"/>
      <c r="AC5" s="507"/>
      <c r="AD5" s="508"/>
      <c r="AE5" s="529" t="s">
        <v>555</v>
      </c>
      <c r="AF5" s="529"/>
      <c r="AG5" s="529"/>
      <c r="AH5" s="529"/>
      <c r="AI5" s="529"/>
      <c r="AJ5" s="529"/>
      <c r="AK5" s="529"/>
      <c r="AL5" s="529"/>
      <c r="AM5" s="529"/>
      <c r="AN5" s="529"/>
      <c r="AO5" s="529"/>
      <c r="AP5" s="530"/>
      <c r="AQ5" s="531" t="s">
        <v>542</v>
      </c>
      <c r="AR5" s="532"/>
      <c r="AS5" s="532"/>
      <c r="AT5" s="532"/>
      <c r="AU5" s="532"/>
      <c r="AV5" s="532"/>
      <c r="AW5" s="532"/>
      <c r="AX5" s="533"/>
    </row>
    <row r="6" spans="1:50" ht="39" customHeight="1" x14ac:dyDescent="0.15">
      <c r="A6" s="534" t="s">
        <v>4</v>
      </c>
      <c r="B6" s="535"/>
      <c r="C6" s="535"/>
      <c r="D6" s="535"/>
      <c r="E6" s="535"/>
      <c r="F6" s="535"/>
      <c r="G6" s="536" t="str">
        <f>入力規則等!F39</f>
        <v>一般会計</v>
      </c>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8"/>
    </row>
    <row r="7" spans="1:50" ht="144" customHeight="1" x14ac:dyDescent="0.15">
      <c r="A7" s="515" t="s">
        <v>16</v>
      </c>
      <c r="B7" s="516"/>
      <c r="C7" s="516"/>
      <c r="D7" s="516"/>
      <c r="E7" s="516"/>
      <c r="F7" s="517"/>
      <c r="G7" s="539" t="s">
        <v>543</v>
      </c>
      <c r="H7" s="540"/>
      <c r="I7" s="540"/>
      <c r="J7" s="540"/>
      <c r="K7" s="540"/>
      <c r="L7" s="540"/>
      <c r="M7" s="540"/>
      <c r="N7" s="540"/>
      <c r="O7" s="540"/>
      <c r="P7" s="540"/>
      <c r="Q7" s="540"/>
      <c r="R7" s="540"/>
      <c r="S7" s="540"/>
      <c r="T7" s="540"/>
      <c r="U7" s="540"/>
      <c r="V7" s="540"/>
      <c r="W7" s="540"/>
      <c r="X7" s="541"/>
      <c r="Y7" s="542" t="s">
        <v>220</v>
      </c>
      <c r="Z7" s="331"/>
      <c r="AA7" s="331"/>
      <c r="AB7" s="331"/>
      <c r="AC7" s="331"/>
      <c r="AD7" s="543"/>
      <c r="AE7" s="469" t="s">
        <v>557</v>
      </c>
      <c r="AF7" s="470"/>
      <c r="AG7" s="470"/>
      <c r="AH7" s="470"/>
      <c r="AI7" s="470"/>
      <c r="AJ7" s="470"/>
      <c r="AK7" s="470"/>
      <c r="AL7" s="470"/>
      <c r="AM7" s="470"/>
      <c r="AN7" s="470"/>
      <c r="AO7" s="470"/>
      <c r="AP7" s="470"/>
      <c r="AQ7" s="470"/>
      <c r="AR7" s="470"/>
      <c r="AS7" s="470"/>
      <c r="AT7" s="470"/>
      <c r="AU7" s="470"/>
      <c r="AV7" s="470"/>
      <c r="AW7" s="470"/>
      <c r="AX7" s="471"/>
    </row>
    <row r="8" spans="1:50" ht="53.25" customHeight="1" x14ac:dyDescent="0.15">
      <c r="A8" s="515" t="s">
        <v>165</v>
      </c>
      <c r="B8" s="516"/>
      <c r="C8" s="516"/>
      <c r="D8" s="516"/>
      <c r="E8" s="516"/>
      <c r="F8" s="517"/>
      <c r="G8" s="518" t="str">
        <f>入力規則等!A27</f>
        <v>沖縄振興、地方創生</v>
      </c>
      <c r="H8" s="519"/>
      <c r="I8" s="519"/>
      <c r="J8" s="519"/>
      <c r="K8" s="519"/>
      <c r="L8" s="519"/>
      <c r="M8" s="519"/>
      <c r="N8" s="519"/>
      <c r="O8" s="519"/>
      <c r="P8" s="519"/>
      <c r="Q8" s="519"/>
      <c r="R8" s="519"/>
      <c r="S8" s="519"/>
      <c r="T8" s="519"/>
      <c r="U8" s="519"/>
      <c r="V8" s="519"/>
      <c r="W8" s="519"/>
      <c r="X8" s="520"/>
      <c r="Y8" s="521" t="s">
        <v>166</v>
      </c>
      <c r="Z8" s="522"/>
      <c r="AA8" s="522"/>
      <c r="AB8" s="522"/>
      <c r="AC8" s="522"/>
      <c r="AD8" s="523"/>
      <c r="AE8" s="524" t="str">
        <f>入力規則等!K13</f>
        <v>その他の事項経費</v>
      </c>
      <c r="AF8" s="519"/>
      <c r="AG8" s="519"/>
      <c r="AH8" s="519"/>
      <c r="AI8" s="519"/>
      <c r="AJ8" s="519"/>
      <c r="AK8" s="519"/>
      <c r="AL8" s="519"/>
      <c r="AM8" s="519"/>
      <c r="AN8" s="519"/>
      <c r="AO8" s="519"/>
      <c r="AP8" s="519"/>
      <c r="AQ8" s="519"/>
      <c r="AR8" s="519"/>
      <c r="AS8" s="519"/>
      <c r="AT8" s="519"/>
      <c r="AU8" s="519"/>
      <c r="AV8" s="519"/>
      <c r="AW8" s="519"/>
      <c r="AX8" s="525"/>
    </row>
    <row r="9" spans="1:50" ht="75" customHeight="1" x14ac:dyDescent="0.15">
      <c r="A9" s="442" t="s">
        <v>17</v>
      </c>
      <c r="B9" s="443"/>
      <c r="C9" s="443"/>
      <c r="D9" s="443"/>
      <c r="E9" s="443"/>
      <c r="F9" s="443"/>
      <c r="G9" s="526" t="s">
        <v>558</v>
      </c>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7"/>
      <c r="AI9" s="527"/>
      <c r="AJ9" s="527"/>
      <c r="AK9" s="527"/>
      <c r="AL9" s="527"/>
      <c r="AM9" s="527"/>
      <c r="AN9" s="527"/>
      <c r="AO9" s="527"/>
      <c r="AP9" s="527"/>
      <c r="AQ9" s="527"/>
      <c r="AR9" s="527"/>
      <c r="AS9" s="527"/>
      <c r="AT9" s="527"/>
      <c r="AU9" s="527"/>
      <c r="AV9" s="527"/>
      <c r="AW9" s="527"/>
      <c r="AX9" s="528"/>
    </row>
    <row r="10" spans="1:50" ht="80.25" customHeight="1" x14ac:dyDescent="0.15">
      <c r="A10" s="430" t="s">
        <v>20</v>
      </c>
      <c r="B10" s="431"/>
      <c r="C10" s="431"/>
      <c r="D10" s="431"/>
      <c r="E10" s="431"/>
      <c r="F10" s="431"/>
      <c r="G10" s="432" t="s">
        <v>577</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42" customHeight="1" x14ac:dyDescent="0.15">
      <c r="A11" s="430" t="s">
        <v>5</v>
      </c>
      <c r="B11" s="431"/>
      <c r="C11" s="431"/>
      <c r="D11" s="431"/>
      <c r="E11" s="431"/>
      <c r="F11" s="435"/>
      <c r="G11" s="436" t="str">
        <f>入力規則等!P10</f>
        <v>補助</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8"/>
    </row>
    <row r="12" spans="1:50" ht="21" customHeight="1" x14ac:dyDescent="0.15">
      <c r="A12" s="439" t="s">
        <v>18</v>
      </c>
      <c r="B12" s="440"/>
      <c r="C12" s="440"/>
      <c r="D12" s="440"/>
      <c r="E12" s="440"/>
      <c r="F12" s="441"/>
      <c r="G12" s="445"/>
      <c r="H12" s="446"/>
      <c r="I12" s="446"/>
      <c r="J12" s="446"/>
      <c r="K12" s="446"/>
      <c r="L12" s="446"/>
      <c r="M12" s="446"/>
      <c r="N12" s="446"/>
      <c r="O12" s="446"/>
      <c r="P12" s="249" t="s">
        <v>359</v>
      </c>
      <c r="Q12" s="250"/>
      <c r="R12" s="250"/>
      <c r="S12" s="250"/>
      <c r="T12" s="250"/>
      <c r="U12" s="250"/>
      <c r="V12" s="251"/>
      <c r="W12" s="249" t="s">
        <v>511</v>
      </c>
      <c r="X12" s="250"/>
      <c r="Y12" s="250"/>
      <c r="Z12" s="250"/>
      <c r="AA12" s="250"/>
      <c r="AB12" s="250"/>
      <c r="AC12" s="251"/>
      <c r="AD12" s="249" t="s">
        <v>513</v>
      </c>
      <c r="AE12" s="250"/>
      <c r="AF12" s="250"/>
      <c r="AG12" s="250"/>
      <c r="AH12" s="250"/>
      <c r="AI12" s="250"/>
      <c r="AJ12" s="251"/>
      <c r="AK12" s="249" t="s">
        <v>524</v>
      </c>
      <c r="AL12" s="250"/>
      <c r="AM12" s="250"/>
      <c r="AN12" s="250"/>
      <c r="AO12" s="250"/>
      <c r="AP12" s="250"/>
      <c r="AQ12" s="251"/>
      <c r="AR12" s="249" t="s">
        <v>525</v>
      </c>
      <c r="AS12" s="250"/>
      <c r="AT12" s="250"/>
      <c r="AU12" s="250"/>
      <c r="AV12" s="250"/>
      <c r="AW12" s="250"/>
      <c r="AX12" s="475"/>
    </row>
    <row r="13" spans="1:50" ht="21" customHeight="1" x14ac:dyDescent="0.15">
      <c r="A13" s="61"/>
      <c r="B13" s="62"/>
      <c r="C13" s="62"/>
      <c r="D13" s="62"/>
      <c r="E13" s="62"/>
      <c r="F13" s="63"/>
      <c r="G13" s="459" t="s">
        <v>6</v>
      </c>
      <c r="H13" s="460"/>
      <c r="I13" s="476" t="s">
        <v>7</v>
      </c>
      <c r="J13" s="477"/>
      <c r="K13" s="477"/>
      <c r="L13" s="477"/>
      <c r="M13" s="477"/>
      <c r="N13" s="477"/>
      <c r="O13" s="478"/>
      <c r="P13" s="378" t="s">
        <v>543</v>
      </c>
      <c r="Q13" s="379"/>
      <c r="R13" s="379"/>
      <c r="S13" s="379"/>
      <c r="T13" s="379"/>
      <c r="U13" s="379"/>
      <c r="V13" s="380"/>
      <c r="W13" s="378" t="s">
        <v>543</v>
      </c>
      <c r="X13" s="379"/>
      <c r="Y13" s="379"/>
      <c r="Z13" s="379"/>
      <c r="AA13" s="379"/>
      <c r="AB13" s="379"/>
      <c r="AC13" s="380"/>
      <c r="AD13" s="378" t="s">
        <v>543</v>
      </c>
      <c r="AE13" s="379"/>
      <c r="AF13" s="379"/>
      <c r="AG13" s="379"/>
      <c r="AH13" s="379"/>
      <c r="AI13" s="379"/>
      <c r="AJ13" s="380"/>
      <c r="AK13" s="378" t="s">
        <v>559</v>
      </c>
      <c r="AL13" s="379"/>
      <c r="AM13" s="379"/>
      <c r="AN13" s="379"/>
      <c r="AO13" s="379"/>
      <c r="AP13" s="379"/>
      <c r="AQ13" s="380"/>
      <c r="AR13" s="413">
        <v>205</v>
      </c>
      <c r="AS13" s="414"/>
      <c r="AT13" s="414"/>
      <c r="AU13" s="414"/>
      <c r="AV13" s="414"/>
      <c r="AW13" s="414"/>
      <c r="AX13" s="479"/>
    </row>
    <row r="14" spans="1:50" ht="21" customHeight="1" x14ac:dyDescent="0.15">
      <c r="A14" s="61"/>
      <c r="B14" s="62"/>
      <c r="C14" s="62"/>
      <c r="D14" s="62"/>
      <c r="E14" s="62"/>
      <c r="F14" s="63"/>
      <c r="G14" s="461"/>
      <c r="H14" s="462"/>
      <c r="I14" s="454" t="s">
        <v>8</v>
      </c>
      <c r="J14" s="455"/>
      <c r="K14" s="455"/>
      <c r="L14" s="455"/>
      <c r="M14" s="455"/>
      <c r="N14" s="455"/>
      <c r="O14" s="456"/>
      <c r="P14" s="378" t="s">
        <v>543</v>
      </c>
      <c r="Q14" s="379"/>
      <c r="R14" s="379"/>
      <c r="S14" s="379"/>
      <c r="T14" s="379"/>
      <c r="U14" s="379"/>
      <c r="V14" s="380"/>
      <c r="W14" s="378" t="s">
        <v>543</v>
      </c>
      <c r="X14" s="379"/>
      <c r="Y14" s="379"/>
      <c r="Z14" s="379"/>
      <c r="AA14" s="379"/>
      <c r="AB14" s="379"/>
      <c r="AC14" s="380"/>
      <c r="AD14" s="378" t="s">
        <v>543</v>
      </c>
      <c r="AE14" s="379"/>
      <c r="AF14" s="379"/>
      <c r="AG14" s="379"/>
      <c r="AH14" s="379"/>
      <c r="AI14" s="379"/>
      <c r="AJ14" s="380"/>
      <c r="AK14" s="378" t="s">
        <v>543</v>
      </c>
      <c r="AL14" s="379"/>
      <c r="AM14" s="379"/>
      <c r="AN14" s="379"/>
      <c r="AO14" s="379"/>
      <c r="AP14" s="379"/>
      <c r="AQ14" s="380"/>
      <c r="AR14" s="465"/>
      <c r="AS14" s="465"/>
      <c r="AT14" s="465"/>
      <c r="AU14" s="465"/>
      <c r="AV14" s="465"/>
      <c r="AW14" s="465"/>
      <c r="AX14" s="466"/>
    </row>
    <row r="15" spans="1:50" ht="21" customHeight="1" x14ac:dyDescent="0.15">
      <c r="A15" s="61"/>
      <c r="B15" s="62"/>
      <c r="C15" s="62"/>
      <c r="D15" s="62"/>
      <c r="E15" s="62"/>
      <c r="F15" s="63"/>
      <c r="G15" s="461"/>
      <c r="H15" s="462"/>
      <c r="I15" s="454" t="s">
        <v>40</v>
      </c>
      <c r="J15" s="467"/>
      <c r="K15" s="467"/>
      <c r="L15" s="467"/>
      <c r="M15" s="467"/>
      <c r="N15" s="467"/>
      <c r="O15" s="468"/>
      <c r="P15" s="378" t="s">
        <v>543</v>
      </c>
      <c r="Q15" s="379"/>
      <c r="R15" s="379"/>
      <c r="S15" s="379"/>
      <c r="T15" s="379"/>
      <c r="U15" s="379"/>
      <c r="V15" s="380"/>
      <c r="W15" s="378" t="s">
        <v>543</v>
      </c>
      <c r="X15" s="379"/>
      <c r="Y15" s="379"/>
      <c r="Z15" s="379"/>
      <c r="AA15" s="379"/>
      <c r="AB15" s="379"/>
      <c r="AC15" s="380"/>
      <c r="AD15" s="378" t="s">
        <v>543</v>
      </c>
      <c r="AE15" s="379"/>
      <c r="AF15" s="379"/>
      <c r="AG15" s="379"/>
      <c r="AH15" s="379"/>
      <c r="AI15" s="379"/>
      <c r="AJ15" s="380"/>
      <c r="AK15" s="378" t="s">
        <v>543</v>
      </c>
      <c r="AL15" s="379"/>
      <c r="AM15" s="379"/>
      <c r="AN15" s="379"/>
      <c r="AO15" s="379"/>
      <c r="AP15" s="379"/>
      <c r="AQ15" s="380"/>
      <c r="AR15" s="378"/>
      <c r="AS15" s="379"/>
      <c r="AT15" s="379"/>
      <c r="AU15" s="379"/>
      <c r="AV15" s="379"/>
      <c r="AW15" s="379"/>
      <c r="AX15" s="480"/>
    </row>
    <row r="16" spans="1:50" ht="21" customHeight="1" x14ac:dyDescent="0.15">
      <c r="A16" s="61"/>
      <c r="B16" s="62"/>
      <c r="C16" s="62"/>
      <c r="D16" s="62"/>
      <c r="E16" s="62"/>
      <c r="F16" s="63"/>
      <c r="G16" s="461"/>
      <c r="H16" s="462"/>
      <c r="I16" s="454" t="s">
        <v>41</v>
      </c>
      <c r="J16" s="467"/>
      <c r="K16" s="467"/>
      <c r="L16" s="467"/>
      <c r="M16" s="467"/>
      <c r="N16" s="467"/>
      <c r="O16" s="468"/>
      <c r="P16" s="378" t="s">
        <v>543</v>
      </c>
      <c r="Q16" s="379"/>
      <c r="R16" s="379"/>
      <c r="S16" s="379"/>
      <c r="T16" s="379"/>
      <c r="U16" s="379"/>
      <c r="V16" s="380"/>
      <c r="W16" s="378" t="s">
        <v>543</v>
      </c>
      <c r="X16" s="379"/>
      <c r="Y16" s="379"/>
      <c r="Z16" s="379"/>
      <c r="AA16" s="379"/>
      <c r="AB16" s="379"/>
      <c r="AC16" s="380"/>
      <c r="AD16" s="378" t="s">
        <v>543</v>
      </c>
      <c r="AE16" s="379"/>
      <c r="AF16" s="379"/>
      <c r="AG16" s="379"/>
      <c r="AH16" s="379"/>
      <c r="AI16" s="379"/>
      <c r="AJ16" s="380"/>
      <c r="AK16" s="378" t="s">
        <v>543</v>
      </c>
      <c r="AL16" s="379"/>
      <c r="AM16" s="379"/>
      <c r="AN16" s="379"/>
      <c r="AO16" s="379"/>
      <c r="AP16" s="379"/>
      <c r="AQ16" s="380"/>
      <c r="AR16" s="472"/>
      <c r="AS16" s="473"/>
      <c r="AT16" s="473"/>
      <c r="AU16" s="473"/>
      <c r="AV16" s="473"/>
      <c r="AW16" s="473"/>
      <c r="AX16" s="474"/>
    </row>
    <row r="17" spans="1:50" ht="24.75" customHeight="1" x14ac:dyDescent="0.15">
      <c r="A17" s="61"/>
      <c r="B17" s="62"/>
      <c r="C17" s="62"/>
      <c r="D17" s="62"/>
      <c r="E17" s="62"/>
      <c r="F17" s="63"/>
      <c r="G17" s="461"/>
      <c r="H17" s="462"/>
      <c r="I17" s="454" t="s">
        <v>39</v>
      </c>
      <c r="J17" s="455"/>
      <c r="K17" s="455"/>
      <c r="L17" s="455"/>
      <c r="M17" s="455"/>
      <c r="N17" s="455"/>
      <c r="O17" s="456"/>
      <c r="P17" s="378" t="s">
        <v>543</v>
      </c>
      <c r="Q17" s="379"/>
      <c r="R17" s="379"/>
      <c r="S17" s="379"/>
      <c r="T17" s="379"/>
      <c r="U17" s="379"/>
      <c r="V17" s="380"/>
      <c r="W17" s="378" t="s">
        <v>543</v>
      </c>
      <c r="X17" s="379"/>
      <c r="Y17" s="379"/>
      <c r="Z17" s="379"/>
      <c r="AA17" s="379"/>
      <c r="AB17" s="379"/>
      <c r="AC17" s="380"/>
      <c r="AD17" s="378" t="s">
        <v>543</v>
      </c>
      <c r="AE17" s="379"/>
      <c r="AF17" s="379"/>
      <c r="AG17" s="379"/>
      <c r="AH17" s="379"/>
      <c r="AI17" s="379"/>
      <c r="AJ17" s="380"/>
      <c r="AK17" s="378" t="s">
        <v>543</v>
      </c>
      <c r="AL17" s="379"/>
      <c r="AM17" s="379"/>
      <c r="AN17" s="379"/>
      <c r="AO17" s="379"/>
      <c r="AP17" s="379"/>
      <c r="AQ17" s="380"/>
      <c r="AR17" s="457"/>
      <c r="AS17" s="457"/>
      <c r="AT17" s="457"/>
      <c r="AU17" s="457"/>
      <c r="AV17" s="457"/>
      <c r="AW17" s="457"/>
      <c r="AX17" s="458"/>
    </row>
    <row r="18" spans="1:50" ht="24.75" customHeight="1" x14ac:dyDescent="0.15">
      <c r="A18" s="61"/>
      <c r="B18" s="62"/>
      <c r="C18" s="62"/>
      <c r="D18" s="62"/>
      <c r="E18" s="62"/>
      <c r="F18" s="63"/>
      <c r="G18" s="463"/>
      <c r="H18" s="464"/>
      <c r="I18" s="447" t="s">
        <v>15</v>
      </c>
      <c r="J18" s="448"/>
      <c r="K18" s="448"/>
      <c r="L18" s="448"/>
      <c r="M18" s="448"/>
      <c r="N18" s="448"/>
      <c r="O18" s="449"/>
      <c r="P18" s="450">
        <f>SUM(P13:V17)</f>
        <v>0</v>
      </c>
      <c r="Q18" s="451"/>
      <c r="R18" s="451"/>
      <c r="S18" s="451"/>
      <c r="T18" s="451"/>
      <c r="U18" s="451"/>
      <c r="V18" s="452"/>
      <c r="W18" s="450">
        <f>SUM(W13:AC17)</f>
        <v>0</v>
      </c>
      <c r="X18" s="451"/>
      <c r="Y18" s="451"/>
      <c r="Z18" s="451"/>
      <c r="AA18" s="451"/>
      <c r="AB18" s="451"/>
      <c r="AC18" s="452"/>
      <c r="AD18" s="450">
        <f>SUM(AD13:AJ17)</f>
        <v>0</v>
      </c>
      <c r="AE18" s="451"/>
      <c r="AF18" s="451"/>
      <c r="AG18" s="451"/>
      <c r="AH18" s="451"/>
      <c r="AI18" s="451"/>
      <c r="AJ18" s="452"/>
      <c r="AK18" s="450">
        <f>SUM(AK13:AQ17)</f>
        <v>0</v>
      </c>
      <c r="AL18" s="451"/>
      <c r="AM18" s="451"/>
      <c r="AN18" s="451"/>
      <c r="AO18" s="451"/>
      <c r="AP18" s="451"/>
      <c r="AQ18" s="452"/>
      <c r="AR18" s="450">
        <f>SUM(AR13:AX17)</f>
        <v>205</v>
      </c>
      <c r="AS18" s="451"/>
      <c r="AT18" s="451"/>
      <c r="AU18" s="451"/>
      <c r="AV18" s="451"/>
      <c r="AW18" s="451"/>
      <c r="AX18" s="453"/>
    </row>
    <row r="19" spans="1:50" ht="24.75" customHeight="1" x14ac:dyDescent="0.15">
      <c r="A19" s="61"/>
      <c r="B19" s="62"/>
      <c r="C19" s="62"/>
      <c r="D19" s="62"/>
      <c r="E19" s="62"/>
      <c r="F19" s="63"/>
      <c r="G19" s="428" t="s">
        <v>9</v>
      </c>
      <c r="H19" s="429"/>
      <c r="I19" s="429"/>
      <c r="J19" s="429"/>
      <c r="K19" s="429"/>
      <c r="L19" s="429"/>
      <c r="M19" s="429"/>
      <c r="N19" s="429"/>
      <c r="O19" s="429"/>
      <c r="P19" s="378">
        <v>0</v>
      </c>
      <c r="Q19" s="379"/>
      <c r="R19" s="379"/>
      <c r="S19" s="379"/>
      <c r="T19" s="379"/>
      <c r="U19" s="379"/>
      <c r="V19" s="380"/>
      <c r="W19" s="378">
        <v>0</v>
      </c>
      <c r="X19" s="379"/>
      <c r="Y19" s="379"/>
      <c r="Z19" s="379"/>
      <c r="AA19" s="379"/>
      <c r="AB19" s="379"/>
      <c r="AC19" s="380"/>
      <c r="AD19" s="378">
        <v>0</v>
      </c>
      <c r="AE19" s="379"/>
      <c r="AF19" s="379"/>
      <c r="AG19" s="379"/>
      <c r="AH19" s="379"/>
      <c r="AI19" s="379"/>
      <c r="AJ19" s="380"/>
      <c r="AK19" s="425"/>
      <c r="AL19" s="425"/>
      <c r="AM19" s="425"/>
      <c r="AN19" s="425"/>
      <c r="AO19" s="425"/>
      <c r="AP19" s="425"/>
      <c r="AQ19" s="425"/>
      <c r="AR19" s="425"/>
      <c r="AS19" s="425"/>
      <c r="AT19" s="425"/>
      <c r="AU19" s="425"/>
      <c r="AV19" s="425"/>
      <c r="AW19" s="425"/>
      <c r="AX19" s="427"/>
    </row>
    <row r="20" spans="1:50" ht="24.75" customHeight="1" x14ac:dyDescent="0.15">
      <c r="A20" s="61"/>
      <c r="B20" s="62"/>
      <c r="C20" s="62"/>
      <c r="D20" s="62"/>
      <c r="E20" s="62"/>
      <c r="F20" s="63"/>
      <c r="G20" s="428" t="s">
        <v>10</v>
      </c>
      <c r="H20" s="429"/>
      <c r="I20" s="429"/>
      <c r="J20" s="429"/>
      <c r="K20" s="429"/>
      <c r="L20" s="429"/>
      <c r="M20" s="429"/>
      <c r="N20" s="429"/>
      <c r="O20" s="429"/>
      <c r="P20" s="424" t="str">
        <f>IF(P18=0, "-", SUM(P19)/P18)</f>
        <v>-</v>
      </c>
      <c r="Q20" s="424"/>
      <c r="R20" s="424"/>
      <c r="S20" s="424"/>
      <c r="T20" s="424"/>
      <c r="U20" s="424"/>
      <c r="V20" s="424"/>
      <c r="W20" s="424" t="str">
        <f>IF(W18=0, "-", SUM(W19)/W18)</f>
        <v>-</v>
      </c>
      <c r="X20" s="424"/>
      <c r="Y20" s="424"/>
      <c r="Z20" s="424"/>
      <c r="AA20" s="424"/>
      <c r="AB20" s="424"/>
      <c r="AC20" s="424"/>
      <c r="AD20" s="424" t="str">
        <f>IF(AD18=0, "-", SUM(AD19)/AD18)</f>
        <v>-</v>
      </c>
      <c r="AE20" s="424"/>
      <c r="AF20" s="424"/>
      <c r="AG20" s="424"/>
      <c r="AH20" s="424"/>
      <c r="AI20" s="424"/>
      <c r="AJ20" s="424"/>
      <c r="AK20" s="425"/>
      <c r="AL20" s="425"/>
      <c r="AM20" s="425"/>
      <c r="AN20" s="425"/>
      <c r="AO20" s="425"/>
      <c r="AP20" s="425"/>
      <c r="AQ20" s="426"/>
      <c r="AR20" s="426"/>
      <c r="AS20" s="426"/>
      <c r="AT20" s="426"/>
      <c r="AU20" s="425"/>
      <c r="AV20" s="425"/>
      <c r="AW20" s="425"/>
      <c r="AX20" s="427"/>
    </row>
    <row r="21" spans="1:50" ht="25.5" customHeight="1" x14ac:dyDescent="0.15">
      <c r="A21" s="442"/>
      <c r="B21" s="443"/>
      <c r="C21" s="443"/>
      <c r="D21" s="443"/>
      <c r="E21" s="443"/>
      <c r="F21" s="444"/>
      <c r="G21" s="422" t="s">
        <v>198</v>
      </c>
      <c r="H21" s="423"/>
      <c r="I21" s="423"/>
      <c r="J21" s="423"/>
      <c r="K21" s="423"/>
      <c r="L21" s="423"/>
      <c r="M21" s="423"/>
      <c r="N21" s="423"/>
      <c r="O21" s="423"/>
      <c r="P21" s="424" t="str">
        <f>IF(P19=0, "-", SUM(P19)/SUM(P13,P14))</f>
        <v>-</v>
      </c>
      <c r="Q21" s="424"/>
      <c r="R21" s="424"/>
      <c r="S21" s="424"/>
      <c r="T21" s="424"/>
      <c r="U21" s="424"/>
      <c r="V21" s="424"/>
      <c r="W21" s="424" t="str">
        <f>IF(W19=0, "-", SUM(W19)/SUM(W13,W14))</f>
        <v>-</v>
      </c>
      <c r="X21" s="424"/>
      <c r="Y21" s="424"/>
      <c r="Z21" s="424"/>
      <c r="AA21" s="424"/>
      <c r="AB21" s="424"/>
      <c r="AC21" s="424"/>
      <c r="AD21" s="424" t="str">
        <f>IF(AD19=0, "-", SUM(AD19)/SUM(AD13,AD14))</f>
        <v>-</v>
      </c>
      <c r="AE21" s="424"/>
      <c r="AF21" s="424"/>
      <c r="AG21" s="424"/>
      <c r="AH21" s="424"/>
      <c r="AI21" s="424"/>
      <c r="AJ21" s="424"/>
      <c r="AK21" s="425"/>
      <c r="AL21" s="425"/>
      <c r="AM21" s="425"/>
      <c r="AN21" s="425"/>
      <c r="AO21" s="425"/>
      <c r="AP21" s="425"/>
      <c r="AQ21" s="426"/>
      <c r="AR21" s="426"/>
      <c r="AS21" s="426"/>
      <c r="AT21" s="426"/>
      <c r="AU21" s="425"/>
      <c r="AV21" s="425"/>
      <c r="AW21" s="425"/>
      <c r="AX21" s="427"/>
    </row>
    <row r="22" spans="1:50" ht="18.75" customHeight="1" x14ac:dyDescent="0.15">
      <c r="A22" s="384" t="s">
        <v>528</v>
      </c>
      <c r="B22" s="385"/>
      <c r="C22" s="385"/>
      <c r="D22" s="385"/>
      <c r="E22" s="385"/>
      <c r="F22" s="386"/>
      <c r="G22" s="390" t="s">
        <v>193</v>
      </c>
      <c r="H22" s="391"/>
      <c r="I22" s="391"/>
      <c r="J22" s="391"/>
      <c r="K22" s="391"/>
      <c r="L22" s="391"/>
      <c r="M22" s="391"/>
      <c r="N22" s="391"/>
      <c r="O22" s="392"/>
      <c r="P22" s="393" t="s">
        <v>526</v>
      </c>
      <c r="Q22" s="391"/>
      <c r="R22" s="391"/>
      <c r="S22" s="391"/>
      <c r="T22" s="391"/>
      <c r="U22" s="391"/>
      <c r="V22" s="392"/>
      <c r="W22" s="393" t="s">
        <v>527</v>
      </c>
      <c r="X22" s="391"/>
      <c r="Y22" s="391"/>
      <c r="Z22" s="391"/>
      <c r="AA22" s="391"/>
      <c r="AB22" s="391"/>
      <c r="AC22" s="392"/>
      <c r="AD22" s="393" t="s">
        <v>192</v>
      </c>
      <c r="AE22" s="391"/>
      <c r="AF22" s="391"/>
      <c r="AG22" s="391"/>
      <c r="AH22" s="391"/>
      <c r="AI22" s="391"/>
      <c r="AJ22" s="391"/>
      <c r="AK22" s="391"/>
      <c r="AL22" s="391"/>
      <c r="AM22" s="391"/>
      <c r="AN22" s="391"/>
      <c r="AO22" s="391"/>
      <c r="AP22" s="391"/>
      <c r="AQ22" s="391"/>
      <c r="AR22" s="391"/>
      <c r="AS22" s="391"/>
      <c r="AT22" s="391"/>
      <c r="AU22" s="391"/>
      <c r="AV22" s="391"/>
      <c r="AW22" s="391"/>
      <c r="AX22" s="409"/>
    </row>
    <row r="23" spans="1:50" ht="25.5" customHeight="1" x14ac:dyDescent="0.15">
      <c r="A23" s="387"/>
      <c r="B23" s="388"/>
      <c r="C23" s="388"/>
      <c r="D23" s="388"/>
      <c r="E23" s="388"/>
      <c r="F23" s="389"/>
      <c r="G23" s="410" t="s">
        <v>554</v>
      </c>
      <c r="H23" s="411"/>
      <c r="I23" s="411"/>
      <c r="J23" s="411"/>
      <c r="K23" s="411"/>
      <c r="L23" s="411"/>
      <c r="M23" s="411"/>
      <c r="N23" s="411"/>
      <c r="O23" s="412"/>
      <c r="P23" s="413" t="s">
        <v>559</v>
      </c>
      <c r="Q23" s="414"/>
      <c r="R23" s="414"/>
      <c r="S23" s="414"/>
      <c r="T23" s="414"/>
      <c r="U23" s="414"/>
      <c r="V23" s="415"/>
      <c r="W23" s="413">
        <v>1</v>
      </c>
      <c r="X23" s="414"/>
      <c r="Y23" s="414"/>
      <c r="Z23" s="414"/>
      <c r="AA23" s="414"/>
      <c r="AB23" s="414"/>
      <c r="AC23" s="415"/>
      <c r="AD23" s="416" t="s">
        <v>563</v>
      </c>
      <c r="AE23" s="417"/>
      <c r="AF23" s="417"/>
      <c r="AG23" s="417"/>
      <c r="AH23" s="417"/>
      <c r="AI23" s="417"/>
      <c r="AJ23" s="417"/>
      <c r="AK23" s="417"/>
      <c r="AL23" s="417"/>
      <c r="AM23" s="417"/>
      <c r="AN23" s="417"/>
      <c r="AO23" s="417"/>
      <c r="AP23" s="417"/>
      <c r="AQ23" s="417"/>
      <c r="AR23" s="417"/>
      <c r="AS23" s="417"/>
      <c r="AT23" s="417"/>
      <c r="AU23" s="417"/>
      <c r="AV23" s="417"/>
      <c r="AW23" s="417"/>
      <c r="AX23" s="418"/>
    </row>
    <row r="24" spans="1:50" ht="25.5" customHeight="1" x14ac:dyDescent="0.15">
      <c r="A24" s="387"/>
      <c r="B24" s="388"/>
      <c r="C24" s="388"/>
      <c r="D24" s="388"/>
      <c r="E24" s="388"/>
      <c r="F24" s="389"/>
      <c r="G24" s="381" t="s">
        <v>560</v>
      </c>
      <c r="H24" s="382"/>
      <c r="I24" s="382"/>
      <c r="J24" s="382"/>
      <c r="K24" s="382"/>
      <c r="L24" s="382"/>
      <c r="M24" s="382"/>
      <c r="N24" s="382"/>
      <c r="O24" s="383"/>
      <c r="P24" s="378" t="s">
        <v>559</v>
      </c>
      <c r="Q24" s="379"/>
      <c r="R24" s="379"/>
      <c r="S24" s="379"/>
      <c r="T24" s="379"/>
      <c r="U24" s="379"/>
      <c r="V24" s="380"/>
      <c r="W24" s="378">
        <v>0</v>
      </c>
      <c r="X24" s="379"/>
      <c r="Y24" s="379"/>
      <c r="Z24" s="379"/>
      <c r="AA24" s="379"/>
      <c r="AB24" s="379"/>
      <c r="AC24" s="380"/>
      <c r="AD24" s="419"/>
      <c r="AE24" s="420"/>
      <c r="AF24" s="420"/>
      <c r="AG24" s="420"/>
      <c r="AH24" s="420"/>
      <c r="AI24" s="420"/>
      <c r="AJ24" s="420"/>
      <c r="AK24" s="420"/>
      <c r="AL24" s="420"/>
      <c r="AM24" s="420"/>
      <c r="AN24" s="420"/>
      <c r="AO24" s="420"/>
      <c r="AP24" s="420"/>
      <c r="AQ24" s="420"/>
      <c r="AR24" s="420"/>
      <c r="AS24" s="420"/>
      <c r="AT24" s="420"/>
      <c r="AU24" s="420"/>
      <c r="AV24" s="420"/>
      <c r="AW24" s="420"/>
      <c r="AX24" s="421"/>
    </row>
    <row r="25" spans="1:50" ht="25.5" customHeight="1" x14ac:dyDescent="0.15">
      <c r="A25" s="387"/>
      <c r="B25" s="388"/>
      <c r="C25" s="388"/>
      <c r="D25" s="388"/>
      <c r="E25" s="388"/>
      <c r="F25" s="389"/>
      <c r="G25" s="381" t="s">
        <v>561</v>
      </c>
      <c r="H25" s="382"/>
      <c r="I25" s="382"/>
      <c r="J25" s="382"/>
      <c r="K25" s="382"/>
      <c r="L25" s="382"/>
      <c r="M25" s="382"/>
      <c r="N25" s="382"/>
      <c r="O25" s="383"/>
      <c r="P25" s="378" t="s">
        <v>559</v>
      </c>
      <c r="Q25" s="379"/>
      <c r="R25" s="379"/>
      <c r="S25" s="379"/>
      <c r="T25" s="379"/>
      <c r="U25" s="379"/>
      <c r="V25" s="380"/>
      <c r="W25" s="378">
        <v>0</v>
      </c>
      <c r="X25" s="379"/>
      <c r="Y25" s="379"/>
      <c r="Z25" s="379"/>
      <c r="AA25" s="379"/>
      <c r="AB25" s="379"/>
      <c r="AC25" s="380"/>
      <c r="AD25" s="419"/>
      <c r="AE25" s="420"/>
      <c r="AF25" s="420"/>
      <c r="AG25" s="420"/>
      <c r="AH25" s="420"/>
      <c r="AI25" s="420"/>
      <c r="AJ25" s="420"/>
      <c r="AK25" s="420"/>
      <c r="AL25" s="420"/>
      <c r="AM25" s="420"/>
      <c r="AN25" s="420"/>
      <c r="AO25" s="420"/>
      <c r="AP25" s="420"/>
      <c r="AQ25" s="420"/>
      <c r="AR25" s="420"/>
      <c r="AS25" s="420"/>
      <c r="AT25" s="420"/>
      <c r="AU25" s="420"/>
      <c r="AV25" s="420"/>
      <c r="AW25" s="420"/>
      <c r="AX25" s="421"/>
    </row>
    <row r="26" spans="1:50" ht="25.5" customHeight="1" x14ac:dyDescent="0.15">
      <c r="A26" s="387"/>
      <c r="B26" s="388"/>
      <c r="C26" s="388"/>
      <c r="D26" s="388"/>
      <c r="E26" s="388"/>
      <c r="F26" s="389"/>
      <c r="G26" s="381" t="s">
        <v>562</v>
      </c>
      <c r="H26" s="382"/>
      <c r="I26" s="382"/>
      <c r="J26" s="382"/>
      <c r="K26" s="382"/>
      <c r="L26" s="382"/>
      <c r="M26" s="382"/>
      <c r="N26" s="382"/>
      <c r="O26" s="383"/>
      <c r="P26" s="378" t="s">
        <v>559</v>
      </c>
      <c r="Q26" s="379"/>
      <c r="R26" s="379"/>
      <c r="S26" s="379"/>
      <c r="T26" s="379"/>
      <c r="U26" s="379"/>
      <c r="V26" s="380"/>
      <c r="W26" s="378">
        <v>204</v>
      </c>
      <c r="X26" s="379"/>
      <c r="Y26" s="379"/>
      <c r="Z26" s="379"/>
      <c r="AA26" s="379"/>
      <c r="AB26" s="379"/>
      <c r="AC26" s="380"/>
      <c r="AD26" s="419"/>
      <c r="AE26" s="420"/>
      <c r="AF26" s="420"/>
      <c r="AG26" s="420"/>
      <c r="AH26" s="420"/>
      <c r="AI26" s="420"/>
      <c r="AJ26" s="420"/>
      <c r="AK26" s="420"/>
      <c r="AL26" s="420"/>
      <c r="AM26" s="420"/>
      <c r="AN26" s="420"/>
      <c r="AO26" s="420"/>
      <c r="AP26" s="420"/>
      <c r="AQ26" s="420"/>
      <c r="AR26" s="420"/>
      <c r="AS26" s="420"/>
      <c r="AT26" s="420"/>
      <c r="AU26" s="420"/>
      <c r="AV26" s="420"/>
      <c r="AW26" s="420"/>
      <c r="AX26" s="421"/>
    </row>
    <row r="27" spans="1:50" ht="25.5" customHeight="1" thickBot="1" x14ac:dyDescent="0.2">
      <c r="A27" s="387"/>
      <c r="B27" s="388"/>
      <c r="C27" s="388"/>
      <c r="D27" s="388"/>
      <c r="E27" s="388"/>
      <c r="F27" s="389"/>
      <c r="G27" s="394" t="s">
        <v>15</v>
      </c>
      <c r="H27" s="395"/>
      <c r="I27" s="395"/>
      <c r="J27" s="395"/>
      <c r="K27" s="395"/>
      <c r="L27" s="395"/>
      <c r="M27" s="395"/>
      <c r="N27" s="395"/>
      <c r="O27" s="396"/>
      <c r="P27" s="397" t="str">
        <f>AK13</f>
        <v>-</v>
      </c>
      <c r="Q27" s="398"/>
      <c r="R27" s="398"/>
      <c r="S27" s="398"/>
      <c r="T27" s="398"/>
      <c r="U27" s="398"/>
      <c r="V27" s="399"/>
      <c r="W27" s="400">
        <v>205</v>
      </c>
      <c r="X27" s="401"/>
      <c r="Y27" s="401"/>
      <c r="Z27" s="401"/>
      <c r="AA27" s="401"/>
      <c r="AB27" s="401"/>
      <c r="AC27" s="402"/>
      <c r="AD27" s="420"/>
      <c r="AE27" s="420"/>
      <c r="AF27" s="420"/>
      <c r="AG27" s="420"/>
      <c r="AH27" s="420"/>
      <c r="AI27" s="420"/>
      <c r="AJ27" s="420"/>
      <c r="AK27" s="420"/>
      <c r="AL27" s="420"/>
      <c r="AM27" s="420"/>
      <c r="AN27" s="420"/>
      <c r="AO27" s="420"/>
      <c r="AP27" s="420"/>
      <c r="AQ27" s="420"/>
      <c r="AR27" s="420"/>
      <c r="AS27" s="420"/>
      <c r="AT27" s="420"/>
      <c r="AU27" s="420"/>
      <c r="AV27" s="420"/>
      <c r="AW27" s="420"/>
      <c r="AX27" s="421"/>
    </row>
    <row r="28" spans="1:50" ht="47.25" customHeight="1" x14ac:dyDescent="0.15">
      <c r="A28" s="403" t="s">
        <v>516</v>
      </c>
      <c r="B28" s="404"/>
      <c r="C28" s="404"/>
      <c r="D28" s="404"/>
      <c r="E28" s="404"/>
      <c r="F28" s="405"/>
      <c r="G28" s="406" t="s">
        <v>564</v>
      </c>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8"/>
    </row>
    <row r="29" spans="1:50" ht="31.5" customHeight="1" x14ac:dyDescent="0.15">
      <c r="A29" s="339" t="s">
        <v>517</v>
      </c>
      <c r="B29" s="340"/>
      <c r="C29" s="340"/>
      <c r="D29" s="340"/>
      <c r="E29" s="340"/>
      <c r="F29" s="222"/>
      <c r="G29" s="341" t="s">
        <v>515</v>
      </c>
      <c r="H29" s="342"/>
      <c r="I29" s="342"/>
      <c r="J29" s="342"/>
      <c r="K29" s="342"/>
      <c r="L29" s="342"/>
      <c r="M29" s="342"/>
      <c r="N29" s="342"/>
      <c r="O29" s="342"/>
      <c r="P29" s="343" t="s">
        <v>514</v>
      </c>
      <c r="Q29" s="342"/>
      <c r="R29" s="342"/>
      <c r="S29" s="342"/>
      <c r="T29" s="342"/>
      <c r="U29" s="342"/>
      <c r="V29" s="342"/>
      <c r="W29" s="342"/>
      <c r="X29" s="344"/>
      <c r="Y29" s="345"/>
      <c r="Z29" s="346"/>
      <c r="AA29" s="347"/>
      <c r="AB29" s="348" t="s">
        <v>11</v>
      </c>
      <c r="AC29" s="348"/>
      <c r="AD29" s="348"/>
      <c r="AE29" s="280" t="s">
        <v>359</v>
      </c>
      <c r="AF29" s="349"/>
      <c r="AG29" s="349"/>
      <c r="AH29" s="350"/>
      <c r="AI29" s="280" t="s">
        <v>511</v>
      </c>
      <c r="AJ29" s="349"/>
      <c r="AK29" s="349"/>
      <c r="AL29" s="350"/>
      <c r="AM29" s="280" t="s">
        <v>327</v>
      </c>
      <c r="AN29" s="349"/>
      <c r="AO29" s="349"/>
      <c r="AP29" s="350"/>
      <c r="AQ29" s="356" t="s">
        <v>358</v>
      </c>
      <c r="AR29" s="357"/>
      <c r="AS29" s="357"/>
      <c r="AT29" s="358"/>
      <c r="AU29" s="356" t="s">
        <v>529</v>
      </c>
      <c r="AV29" s="357"/>
      <c r="AW29" s="357"/>
      <c r="AX29" s="359"/>
    </row>
    <row r="30" spans="1:50" ht="23.25" customHeight="1" x14ac:dyDescent="0.15">
      <c r="A30" s="339"/>
      <c r="B30" s="340"/>
      <c r="C30" s="340"/>
      <c r="D30" s="340"/>
      <c r="E30" s="340"/>
      <c r="F30" s="222"/>
      <c r="G30" s="360" t="s">
        <v>574</v>
      </c>
      <c r="H30" s="361"/>
      <c r="I30" s="361"/>
      <c r="J30" s="361"/>
      <c r="K30" s="361"/>
      <c r="L30" s="361"/>
      <c r="M30" s="361"/>
      <c r="N30" s="361"/>
      <c r="O30" s="361"/>
      <c r="P30" s="116" t="s">
        <v>575</v>
      </c>
      <c r="Q30" s="364"/>
      <c r="R30" s="364"/>
      <c r="S30" s="364"/>
      <c r="T30" s="364"/>
      <c r="U30" s="364"/>
      <c r="V30" s="364"/>
      <c r="W30" s="364"/>
      <c r="X30" s="365"/>
      <c r="Y30" s="369" t="s">
        <v>44</v>
      </c>
      <c r="Z30" s="370"/>
      <c r="AA30" s="371"/>
      <c r="AB30" s="354" t="s">
        <v>576</v>
      </c>
      <c r="AC30" s="355"/>
      <c r="AD30" s="355"/>
      <c r="AE30" s="336" t="s">
        <v>543</v>
      </c>
      <c r="AF30" s="336"/>
      <c r="AG30" s="336"/>
      <c r="AH30" s="336"/>
      <c r="AI30" s="336" t="s">
        <v>543</v>
      </c>
      <c r="AJ30" s="336"/>
      <c r="AK30" s="336"/>
      <c r="AL30" s="336"/>
      <c r="AM30" s="336" t="s">
        <v>543</v>
      </c>
      <c r="AN30" s="336"/>
      <c r="AO30" s="336"/>
      <c r="AP30" s="336"/>
      <c r="AQ30" s="300" t="s">
        <v>547</v>
      </c>
      <c r="AR30" s="336"/>
      <c r="AS30" s="336"/>
      <c r="AT30" s="336"/>
      <c r="AU30" s="58" t="s">
        <v>553</v>
      </c>
      <c r="AV30" s="337"/>
      <c r="AW30" s="337"/>
      <c r="AX30" s="338"/>
    </row>
    <row r="31" spans="1:50" ht="54" customHeight="1" x14ac:dyDescent="0.15">
      <c r="A31" s="228"/>
      <c r="B31" s="229"/>
      <c r="C31" s="229"/>
      <c r="D31" s="229"/>
      <c r="E31" s="229"/>
      <c r="F31" s="148"/>
      <c r="G31" s="362"/>
      <c r="H31" s="363"/>
      <c r="I31" s="363"/>
      <c r="J31" s="363"/>
      <c r="K31" s="363"/>
      <c r="L31" s="363"/>
      <c r="M31" s="363"/>
      <c r="N31" s="363"/>
      <c r="O31" s="363"/>
      <c r="P31" s="366"/>
      <c r="Q31" s="367"/>
      <c r="R31" s="367"/>
      <c r="S31" s="367"/>
      <c r="T31" s="367"/>
      <c r="U31" s="367"/>
      <c r="V31" s="367"/>
      <c r="W31" s="367"/>
      <c r="X31" s="368"/>
      <c r="Y31" s="351" t="s">
        <v>45</v>
      </c>
      <c r="Z31" s="352"/>
      <c r="AA31" s="353"/>
      <c r="AB31" s="354" t="s">
        <v>576</v>
      </c>
      <c r="AC31" s="355"/>
      <c r="AD31" s="355"/>
      <c r="AE31" s="336" t="s">
        <v>543</v>
      </c>
      <c r="AF31" s="336"/>
      <c r="AG31" s="336"/>
      <c r="AH31" s="336"/>
      <c r="AI31" s="336" t="s">
        <v>543</v>
      </c>
      <c r="AJ31" s="336"/>
      <c r="AK31" s="336"/>
      <c r="AL31" s="336"/>
      <c r="AM31" s="336" t="s">
        <v>543</v>
      </c>
      <c r="AN31" s="336"/>
      <c r="AO31" s="336"/>
      <c r="AP31" s="336"/>
      <c r="AQ31" s="300" t="s">
        <v>559</v>
      </c>
      <c r="AR31" s="336"/>
      <c r="AS31" s="336"/>
      <c r="AT31" s="336"/>
      <c r="AU31" s="58">
        <v>50</v>
      </c>
      <c r="AV31" s="337"/>
      <c r="AW31" s="337"/>
      <c r="AX31" s="338"/>
    </row>
    <row r="32" spans="1:50" ht="23.25" customHeight="1" x14ac:dyDescent="0.15">
      <c r="A32" s="324" t="s">
        <v>518</v>
      </c>
      <c r="B32" s="325"/>
      <c r="C32" s="325"/>
      <c r="D32" s="325"/>
      <c r="E32" s="325"/>
      <c r="F32" s="326"/>
      <c r="G32" s="250" t="s">
        <v>519</v>
      </c>
      <c r="H32" s="250"/>
      <c r="I32" s="250"/>
      <c r="J32" s="250"/>
      <c r="K32" s="250"/>
      <c r="L32" s="250"/>
      <c r="M32" s="250"/>
      <c r="N32" s="250"/>
      <c r="O32" s="250"/>
      <c r="P32" s="250"/>
      <c r="Q32" s="250"/>
      <c r="R32" s="250"/>
      <c r="S32" s="250"/>
      <c r="T32" s="250"/>
      <c r="U32" s="250"/>
      <c r="V32" s="250"/>
      <c r="W32" s="250"/>
      <c r="X32" s="251"/>
      <c r="Y32" s="333"/>
      <c r="Z32" s="334"/>
      <c r="AA32" s="335"/>
      <c r="AB32" s="249" t="s">
        <v>11</v>
      </c>
      <c r="AC32" s="250"/>
      <c r="AD32" s="251"/>
      <c r="AE32" s="249" t="s">
        <v>359</v>
      </c>
      <c r="AF32" s="250"/>
      <c r="AG32" s="250"/>
      <c r="AH32" s="251"/>
      <c r="AI32" s="249" t="s">
        <v>511</v>
      </c>
      <c r="AJ32" s="250"/>
      <c r="AK32" s="250"/>
      <c r="AL32" s="251"/>
      <c r="AM32" s="249" t="s">
        <v>327</v>
      </c>
      <c r="AN32" s="250"/>
      <c r="AO32" s="250"/>
      <c r="AP32" s="251"/>
      <c r="AQ32" s="372" t="s">
        <v>530</v>
      </c>
      <c r="AR32" s="373"/>
      <c r="AS32" s="373"/>
      <c r="AT32" s="373"/>
      <c r="AU32" s="373"/>
      <c r="AV32" s="373"/>
      <c r="AW32" s="373"/>
      <c r="AX32" s="374"/>
    </row>
    <row r="33" spans="1:51" ht="23.25" customHeight="1" x14ac:dyDescent="0.15">
      <c r="A33" s="327"/>
      <c r="B33" s="328"/>
      <c r="C33" s="328"/>
      <c r="D33" s="328"/>
      <c r="E33" s="328"/>
      <c r="F33" s="329"/>
      <c r="G33" s="290" t="s">
        <v>568</v>
      </c>
      <c r="H33" s="291"/>
      <c r="I33" s="291"/>
      <c r="J33" s="291"/>
      <c r="K33" s="291"/>
      <c r="L33" s="291"/>
      <c r="M33" s="291"/>
      <c r="N33" s="291"/>
      <c r="O33" s="291"/>
      <c r="P33" s="291"/>
      <c r="Q33" s="291"/>
      <c r="R33" s="291"/>
      <c r="S33" s="291"/>
      <c r="T33" s="291"/>
      <c r="U33" s="291"/>
      <c r="V33" s="291"/>
      <c r="W33" s="291"/>
      <c r="X33" s="291"/>
      <c r="Y33" s="294" t="s">
        <v>518</v>
      </c>
      <c r="Z33" s="295"/>
      <c r="AA33" s="296"/>
      <c r="AB33" s="297" t="s">
        <v>544</v>
      </c>
      <c r="AC33" s="298"/>
      <c r="AD33" s="299"/>
      <c r="AE33" s="300" t="s">
        <v>543</v>
      </c>
      <c r="AF33" s="300"/>
      <c r="AG33" s="300"/>
      <c r="AH33" s="300"/>
      <c r="AI33" s="300" t="s">
        <v>543</v>
      </c>
      <c r="AJ33" s="300"/>
      <c r="AK33" s="300"/>
      <c r="AL33" s="300"/>
      <c r="AM33" s="300" t="s">
        <v>543</v>
      </c>
      <c r="AN33" s="300"/>
      <c r="AO33" s="300"/>
      <c r="AP33" s="300"/>
      <c r="AQ33" s="58" t="s">
        <v>559</v>
      </c>
      <c r="AR33" s="59"/>
      <c r="AS33" s="59"/>
      <c r="AT33" s="59"/>
      <c r="AU33" s="59"/>
      <c r="AV33" s="59"/>
      <c r="AW33" s="59"/>
      <c r="AX33" s="239"/>
    </row>
    <row r="34" spans="1:51" ht="46.5" customHeight="1" x14ac:dyDescent="0.15">
      <c r="A34" s="330"/>
      <c r="B34" s="331"/>
      <c r="C34" s="331"/>
      <c r="D34" s="331"/>
      <c r="E34" s="331"/>
      <c r="F34" s="332"/>
      <c r="G34" s="292"/>
      <c r="H34" s="293"/>
      <c r="I34" s="293"/>
      <c r="J34" s="293"/>
      <c r="K34" s="293"/>
      <c r="L34" s="293"/>
      <c r="M34" s="293"/>
      <c r="N34" s="293"/>
      <c r="O34" s="293"/>
      <c r="P34" s="293"/>
      <c r="Q34" s="293"/>
      <c r="R34" s="293"/>
      <c r="S34" s="293"/>
      <c r="T34" s="293"/>
      <c r="U34" s="293"/>
      <c r="V34" s="293"/>
      <c r="W34" s="293"/>
      <c r="X34" s="293"/>
      <c r="Y34" s="54" t="s">
        <v>520</v>
      </c>
      <c r="Z34" s="283"/>
      <c r="AA34" s="284"/>
      <c r="AB34" s="285" t="s">
        <v>551</v>
      </c>
      <c r="AC34" s="286"/>
      <c r="AD34" s="287"/>
      <c r="AE34" s="288" t="s">
        <v>543</v>
      </c>
      <c r="AF34" s="288"/>
      <c r="AG34" s="288"/>
      <c r="AH34" s="288"/>
      <c r="AI34" s="288" t="s">
        <v>543</v>
      </c>
      <c r="AJ34" s="288"/>
      <c r="AK34" s="288"/>
      <c r="AL34" s="288"/>
      <c r="AM34" s="288" t="s">
        <v>543</v>
      </c>
      <c r="AN34" s="288"/>
      <c r="AO34" s="288"/>
      <c r="AP34" s="288"/>
      <c r="AQ34" s="288" t="s">
        <v>227</v>
      </c>
      <c r="AR34" s="288"/>
      <c r="AS34" s="288"/>
      <c r="AT34" s="288"/>
      <c r="AU34" s="288"/>
      <c r="AV34" s="288"/>
      <c r="AW34" s="288"/>
      <c r="AX34" s="289"/>
    </row>
    <row r="35" spans="1:51" ht="18.75" customHeight="1" x14ac:dyDescent="0.15">
      <c r="A35" s="312" t="s">
        <v>196</v>
      </c>
      <c r="B35" s="313"/>
      <c r="C35" s="313"/>
      <c r="D35" s="313"/>
      <c r="E35" s="313"/>
      <c r="F35" s="314"/>
      <c r="G35" s="263" t="s">
        <v>128</v>
      </c>
      <c r="H35" s="264"/>
      <c r="I35" s="264"/>
      <c r="J35" s="264"/>
      <c r="K35" s="264"/>
      <c r="L35" s="264"/>
      <c r="M35" s="264"/>
      <c r="N35" s="264"/>
      <c r="O35" s="265"/>
      <c r="P35" s="269" t="s">
        <v>48</v>
      </c>
      <c r="Q35" s="264"/>
      <c r="R35" s="264"/>
      <c r="S35" s="264"/>
      <c r="T35" s="264"/>
      <c r="U35" s="264"/>
      <c r="V35" s="264"/>
      <c r="W35" s="264"/>
      <c r="X35" s="265"/>
      <c r="Y35" s="271"/>
      <c r="Z35" s="272"/>
      <c r="AA35" s="273"/>
      <c r="AB35" s="277" t="s">
        <v>11</v>
      </c>
      <c r="AC35" s="278"/>
      <c r="AD35" s="279"/>
      <c r="AE35" s="277" t="s">
        <v>359</v>
      </c>
      <c r="AF35" s="278"/>
      <c r="AG35" s="278"/>
      <c r="AH35" s="279"/>
      <c r="AI35" s="322" t="s">
        <v>511</v>
      </c>
      <c r="AJ35" s="322"/>
      <c r="AK35" s="322"/>
      <c r="AL35" s="277"/>
      <c r="AM35" s="322" t="s">
        <v>327</v>
      </c>
      <c r="AN35" s="322"/>
      <c r="AO35" s="322"/>
      <c r="AP35" s="277"/>
      <c r="AQ35" s="302" t="s">
        <v>156</v>
      </c>
      <c r="AR35" s="303"/>
      <c r="AS35" s="303"/>
      <c r="AT35" s="304"/>
      <c r="AU35" s="264" t="s">
        <v>118</v>
      </c>
      <c r="AV35" s="264"/>
      <c r="AW35" s="264"/>
      <c r="AX35" s="305"/>
    </row>
    <row r="36" spans="1:51" ht="18.75" customHeight="1" x14ac:dyDescent="0.15">
      <c r="A36" s="315"/>
      <c r="B36" s="316"/>
      <c r="C36" s="316"/>
      <c r="D36" s="316"/>
      <c r="E36" s="316"/>
      <c r="F36" s="317"/>
      <c r="G36" s="266"/>
      <c r="H36" s="267"/>
      <c r="I36" s="267"/>
      <c r="J36" s="267"/>
      <c r="K36" s="267"/>
      <c r="L36" s="267"/>
      <c r="M36" s="267"/>
      <c r="N36" s="267"/>
      <c r="O36" s="268"/>
      <c r="P36" s="270"/>
      <c r="Q36" s="267"/>
      <c r="R36" s="267"/>
      <c r="S36" s="267"/>
      <c r="T36" s="267"/>
      <c r="U36" s="267"/>
      <c r="V36" s="267"/>
      <c r="W36" s="267"/>
      <c r="X36" s="268"/>
      <c r="Y36" s="274"/>
      <c r="Z36" s="275"/>
      <c r="AA36" s="276"/>
      <c r="AB36" s="280"/>
      <c r="AC36" s="281"/>
      <c r="AD36" s="282"/>
      <c r="AE36" s="280"/>
      <c r="AF36" s="281"/>
      <c r="AG36" s="281"/>
      <c r="AH36" s="282"/>
      <c r="AI36" s="323"/>
      <c r="AJ36" s="323"/>
      <c r="AK36" s="323"/>
      <c r="AL36" s="280"/>
      <c r="AM36" s="323"/>
      <c r="AN36" s="323"/>
      <c r="AO36" s="323"/>
      <c r="AP36" s="280"/>
      <c r="AQ36" s="306" t="s">
        <v>579</v>
      </c>
      <c r="AR36" s="307"/>
      <c r="AS36" s="308" t="s">
        <v>157</v>
      </c>
      <c r="AT36" s="309"/>
      <c r="AU36" s="310">
        <v>10</v>
      </c>
      <c r="AV36" s="310"/>
      <c r="AW36" s="267" t="s">
        <v>155</v>
      </c>
      <c r="AX36" s="311"/>
    </row>
    <row r="37" spans="1:51" ht="23.25" customHeight="1" x14ac:dyDescent="0.15">
      <c r="A37" s="318"/>
      <c r="B37" s="316"/>
      <c r="C37" s="316"/>
      <c r="D37" s="316"/>
      <c r="E37" s="316"/>
      <c r="F37" s="317"/>
      <c r="G37" s="240" t="s">
        <v>582</v>
      </c>
      <c r="H37" s="241"/>
      <c r="I37" s="241"/>
      <c r="J37" s="241"/>
      <c r="K37" s="241"/>
      <c r="L37" s="241"/>
      <c r="M37" s="241"/>
      <c r="N37" s="241"/>
      <c r="O37" s="242"/>
      <c r="P37" s="117" t="s">
        <v>583</v>
      </c>
      <c r="Q37" s="117"/>
      <c r="R37" s="117"/>
      <c r="S37" s="117"/>
      <c r="T37" s="117"/>
      <c r="U37" s="117"/>
      <c r="V37" s="117"/>
      <c r="W37" s="117"/>
      <c r="X37" s="375"/>
      <c r="Y37" s="54" t="s">
        <v>12</v>
      </c>
      <c r="Z37" s="55"/>
      <c r="AA37" s="56"/>
      <c r="AB37" s="57" t="s">
        <v>14</v>
      </c>
      <c r="AC37" s="57"/>
      <c r="AD37" s="57"/>
      <c r="AE37" s="58" t="s">
        <v>543</v>
      </c>
      <c r="AF37" s="59"/>
      <c r="AG37" s="59"/>
      <c r="AH37" s="59"/>
      <c r="AI37" s="58" t="s">
        <v>543</v>
      </c>
      <c r="AJ37" s="59"/>
      <c r="AK37" s="59"/>
      <c r="AL37" s="59"/>
      <c r="AM37" s="58" t="s">
        <v>543</v>
      </c>
      <c r="AN37" s="59"/>
      <c r="AO37" s="59"/>
      <c r="AP37" s="59"/>
      <c r="AQ37" s="236" t="s">
        <v>543</v>
      </c>
      <c r="AR37" s="237"/>
      <c r="AS37" s="237"/>
      <c r="AT37" s="238"/>
      <c r="AU37" s="59" t="s">
        <v>543</v>
      </c>
      <c r="AV37" s="59"/>
      <c r="AW37" s="59"/>
      <c r="AX37" s="239"/>
    </row>
    <row r="38" spans="1:51" ht="23.25" customHeight="1" x14ac:dyDescent="0.15">
      <c r="A38" s="319"/>
      <c r="B38" s="320"/>
      <c r="C38" s="320"/>
      <c r="D38" s="320"/>
      <c r="E38" s="320"/>
      <c r="F38" s="321"/>
      <c r="G38" s="243"/>
      <c r="H38" s="244"/>
      <c r="I38" s="244"/>
      <c r="J38" s="244"/>
      <c r="K38" s="244"/>
      <c r="L38" s="244"/>
      <c r="M38" s="244"/>
      <c r="N38" s="244"/>
      <c r="O38" s="245"/>
      <c r="P38" s="155"/>
      <c r="Q38" s="155"/>
      <c r="R38" s="155"/>
      <c r="S38" s="155"/>
      <c r="T38" s="155"/>
      <c r="U38" s="155"/>
      <c r="V38" s="155"/>
      <c r="W38" s="155"/>
      <c r="X38" s="376"/>
      <c r="Y38" s="249" t="s">
        <v>43</v>
      </c>
      <c r="Z38" s="250"/>
      <c r="AA38" s="251"/>
      <c r="AB38" s="57" t="s">
        <v>14</v>
      </c>
      <c r="AC38" s="57"/>
      <c r="AD38" s="57"/>
      <c r="AE38" s="58" t="s">
        <v>543</v>
      </c>
      <c r="AF38" s="59"/>
      <c r="AG38" s="59"/>
      <c r="AH38" s="59"/>
      <c r="AI38" s="58" t="s">
        <v>543</v>
      </c>
      <c r="AJ38" s="59"/>
      <c r="AK38" s="59"/>
      <c r="AL38" s="59"/>
      <c r="AM38" s="58" t="s">
        <v>543</v>
      </c>
      <c r="AN38" s="59"/>
      <c r="AO38" s="59"/>
      <c r="AP38" s="59"/>
      <c r="AQ38" s="58" t="s">
        <v>543</v>
      </c>
      <c r="AR38" s="59"/>
      <c r="AS38" s="59"/>
      <c r="AT38" s="59"/>
      <c r="AU38" s="59">
        <v>20</v>
      </c>
      <c r="AV38" s="59"/>
      <c r="AW38" s="59"/>
      <c r="AX38" s="239"/>
    </row>
    <row r="39" spans="1:51" ht="23.25" customHeight="1" x14ac:dyDescent="0.15">
      <c r="A39" s="318"/>
      <c r="B39" s="316"/>
      <c r="C39" s="316"/>
      <c r="D39" s="316"/>
      <c r="E39" s="316"/>
      <c r="F39" s="317"/>
      <c r="G39" s="246"/>
      <c r="H39" s="247"/>
      <c r="I39" s="247"/>
      <c r="J39" s="247"/>
      <c r="K39" s="247"/>
      <c r="L39" s="247"/>
      <c r="M39" s="247"/>
      <c r="N39" s="247"/>
      <c r="O39" s="248"/>
      <c r="P39" s="132"/>
      <c r="Q39" s="132"/>
      <c r="R39" s="132"/>
      <c r="S39" s="132"/>
      <c r="T39" s="132"/>
      <c r="U39" s="132"/>
      <c r="V39" s="132"/>
      <c r="W39" s="132"/>
      <c r="X39" s="377"/>
      <c r="Y39" s="249" t="s">
        <v>13</v>
      </c>
      <c r="Z39" s="250"/>
      <c r="AA39" s="251"/>
      <c r="AB39" s="252" t="s">
        <v>14</v>
      </c>
      <c r="AC39" s="252"/>
      <c r="AD39" s="252"/>
      <c r="AE39" s="58" t="s">
        <v>543</v>
      </c>
      <c r="AF39" s="59"/>
      <c r="AG39" s="59"/>
      <c r="AH39" s="59"/>
      <c r="AI39" s="58" t="s">
        <v>543</v>
      </c>
      <c r="AJ39" s="59"/>
      <c r="AK39" s="59"/>
      <c r="AL39" s="59"/>
      <c r="AM39" s="58" t="s">
        <v>543</v>
      </c>
      <c r="AN39" s="59"/>
      <c r="AO39" s="59"/>
      <c r="AP39" s="59"/>
      <c r="AQ39" s="236" t="s">
        <v>559</v>
      </c>
      <c r="AR39" s="237"/>
      <c r="AS39" s="237"/>
      <c r="AT39" s="238"/>
      <c r="AU39" s="59" t="s">
        <v>559</v>
      </c>
      <c r="AV39" s="59"/>
      <c r="AW39" s="59"/>
      <c r="AX39" s="239"/>
    </row>
    <row r="40" spans="1:51" ht="23.25" customHeight="1" x14ac:dyDescent="0.15">
      <c r="A40" s="226" t="s">
        <v>213</v>
      </c>
      <c r="B40" s="227"/>
      <c r="C40" s="227"/>
      <c r="D40" s="227"/>
      <c r="E40" s="227"/>
      <c r="F40" s="146"/>
      <c r="G40" s="230" t="s">
        <v>578</v>
      </c>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2"/>
    </row>
    <row r="41" spans="1:51" ht="23.25" customHeight="1" thickBot="1" x14ac:dyDescent="0.2">
      <c r="A41" s="228"/>
      <c r="B41" s="229"/>
      <c r="C41" s="229"/>
      <c r="D41" s="229"/>
      <c r="E41" s="229"/>
      <c r="F41" s="148"/>
      <c r="G41" s="233"/>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5"/>
    </row>
    <row r="42" spans="1:51" ht="47.25" customHeight="1" x14ac:dyDescent="0.15">
      <c r="A42" s="403" t="s">
        <v>516</v>
      </c>
      <c r="B42" s="404"/>
      <c r="C42" s="404"/>
      <c r="D42" s="404"/>
      <c r="E42" s="404"/>
      <c r="F42" s="405"/>
      <c r="G42" s="406" t="s">
        <v>565</v>
      </c>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8"/>
      <c r="AY42">
        <f>COUNTA($G$42)</f>
        <v>1</v>
      </c>
    </row>
    <row r="43" spans="1:51" ht="31.5" customHeight="1" x14ac:dyDescent="0.15">
      <c r="A43" s="339" t="s">
        <v>517</v>
      </c>
      <c r="B43" s="340"/>
      <c r="C43" s="340"/>
      <c r="D43" s="340"/>
      <c r="E43" s="340"/>
      <c r="F43" s="222"/>
      <c r="G43" s="341" t="s">
        <v>515</v>
      </c>
      <c r="H43" s="342"/>
      <c r="I43" s="342"/>
      <c r="J43" s="342"/>
      <c r="K43" s="342"/>
      <c r="L43" s="342"/>
      <c r="M43" s="342"/>
      <c r="N43" s="342"/>
      <c r="O43" s="342"/>
      <c r="P43" s="343" t="s">
        <v>514</v>
      </c>
      <c r="Q43" s="342"/>
      <c r="R43" s="342"/>
      <c r="S43" s="342"/>
      <c r="T43" s="342"/>
      <c r="U43" s="342"/>
      <c r="V43" s="342"/>
      <c r="W43" s="342"/>
      <c r="X43" s="344"/>
      <c r="Y43" s="345"/>
      <c r="Z43" s="346"/>
      <c r="AA43" s="347"/>
      <c r="AB43" s="348" t="s">
        <v>11</v>
      </c>
      <c r="AC43" s="348"/>
      <c r="AD43" s="348"/>
      <c r="AE43" s="280" t="s">
        <v>359</v>
      </c>
      <c r="AF43" s="349"/>
      <c r="AG43" s="349"/>
      <c r="AH43" s="350"/>
      <c r="AI43" s="280" t="s">
        <v>511</v>
      </c>
      <c r="AJ43" s="349"/>
      <c r="AK43" s="349"/>
      <c r="AL43" s="350"/>
      <c r="AM43" s="280" t="s">
        <v>327</v>
      </c>
      <c r="AN43" s="349"/>
      <c r="AO43" s="349"/>
      <c r="AP43" s="350"/>
      <c r="AQ43" s="356" t="s">
        <v>358</v>
      </c>
      <c r="AR43" s="357"/>
      <c r="AS43" s="357"/>
      <c r="AT43" s="358"/>
      <c r="AU43" s="356" t="s">
        <v>529</v>
      </c>
      <c r="AV43" s="357"/>
      <c r="AW43" s="357"/>
      <c r="AX43" s="359"/>
      <c r="AY43">
        <f>COUNTA($G$44)</f>
        <v>1</v>
      </c>
    </row>
    <row r="44" spans="1:51" ht="23.25" customHeight="1" x14ac:dyDescent="0.15">
      <c r="A44" s="339"/>
      <c r="B44" s="340"/>
      <c r="C44" s="340"/>
      <c r="D44" s="340"/>
      <c r="E44" s="340"/>
      <c r="F44" s="222"/>
      <c r="G44" s="360" t="s">
        <v>559</v>
      </c>
      <c r="H44" s="361"/>
      <c r="I44" s="361"/>
      <c r="J44" s="361"/>
      <c r="K44" s="361"/>
      <c r="L44" s="361"/>
      <c r="M44" s="361"/>
      <c r="N44" s="361"/>
      <c r="O44" s="361"/>
      <c r="P44" s="116" t="s">
        <v>567</v>
      </c>
      <c r="Q44" s="364"/>
      <c r="R44" s="364"/>
      <c r="S44" s="364"/>
      <c r="T44" s="364"/>
      <c r="U44" s="364"/>
      <c r="V44" s="364"/>
      <c r="W44" s="364"/>
      <c r="X44" s="365"/>
      <c r="Y44" s="369" t="s">
        <v>44</v>
      </c>
      <c r="Z44" s="370"/>
      <c r="AA44" s="371"/>
      <c r="AB44" s="354" t="s">
        <v>566</v>
      </c>
      <c r="AC44" s="355"/>
      <c r="AD44" s="355"/>
      <c r="AE44" s="300" t="s">
        <v>559</v>
      </c>
      <c r="AF44" s="336"/>
      <c r="AG44" s="336"/>
      <c r="AH44" s="336"/>
      <c r="AI44" s="300" t="s">
        <v>559</v>
      </c>
      <c r="AJ44" s="336"/>
      <c r="AK44" s="336"/>
      <c r="AL44" s="336"/>
      <c r="AM44" s="300" t="s">
        <v>559</v>
      </c>
      <c r="AN44" s="336"/>
      <c r="AO44" s="336"/>
      <c r="AP44" s="336"/>
      <c r="AQ44" s="300" t="s">
        <v>559</v>
      </c>
      <c r="AR44" s="336"/>
      <c r="AS44" s="336"/>
      <c r="AT44" s="336"/>
      <c r="AU44" s="58" t="s">
        <v>559</v>
      </c>
      <c r="AV44" s="337"/>
      <c r="AW44" s="337"/>
      <c r="AX44" s="338"/>
      <c r="AY44">
        <f>$AY$43</f>
        <v>1</v>
      </c>
    </row>
    <row r="45" spans="1:51" ht="37.5" customHeight="1" x14ac:dyDescent="0.15">
      <c r="A45" s="228"/>
      <c r="B45" s="229"/>
      <c r="C45" s="229"/>
      <c r="D45" s="229"/>
      <c r="E45" s="229"/>
      <c r="F45" s="148"/>
      <c r="G45" s="362"/>
      <c r="H45" s="363"/>
      <c r="I45" s="363"/>
      <c r="J45" s="363"/>
      <c r="K45" s="363"/>
      <c r="L45" s="363"/>
      <c r="M45" s="363"/>
      <c r="N45" s="363"/>
      <c r="O45" s="363"/>
      <c r="P45" s="366"/>
      <c r="Q45" s="367"/>
      <c r="R45" s="367"/>
      <c r="S45" s="367"/>
      <c r="T45" s="367"/>
      <c r="U45" s="367"/>
      <c r="V45" s="367"/>
      <c r="W45" s="367"/>
      <c r="X45" s="368"/>
      <c r="Y45" s="351" t="s">
        <v>45</v>
      </c>
      <c r="Z45" s="352"/>
      <c r="AA45" s="353"/>
      <c r="AB45" s="354" t="s">
        <v>566</v>
      </c>
      <c r="AC45" s="355"/>
      <c r="AD45" s="355"/>
      <c r="AE45" s="300" t="s">
        <v>559</v>
      </c>
      <c r="AF45" s="336"/>
      <c r="AG45" s="336"/>
      <c r="AH45" s="336"/>
      <c r="AI45" s="300" t="s">
        <v>559</v>
      </c>
      <c r="AJ45" s="336"/>
      <c r="AK45" s="336"/>
      <c r="AL45" s="336"/>
      <c r="AM45" s="300" t="s">
        <v>559</v>
      </c>
      <c r="AN45" s="336"/>
      <c r="AO45" s="336"/>
      <c r="AP45" s="336"/>
      <c r="AQ45" s="300" t="s">
        <v>559</v>
      </c>
      <c r="AR45" s="336"/>
      <c r="AS45" s="336"/>
      <c r="AT45" s="336"/>
      <c r="AU45" s="58" t="s">
        <v>559</v>
      </c>
      <c r="AV45" s="337"/>
      <c r="AW45" s="337"/>
      <c r="AX45" s="338"/>
      <c r="AY45">
        <f>$AY$43</f>
        <v>1</v>
      </c>
    </row>
    <row r="46" spans="1:51" ht="23.25" customHeight="1" x14ac:dyDescent="0.15">
      <c r="A46" s="324" t="s">
        <v>518</v>
      </c>
      <c r="B46" s="325"/>
      <c r="C46" s="325"/>
      <c r="D46" s="325"/>
      <c r="E46" s="325"/>
      <c r="F46" s="326"/>
      <c r="G46" s="250" t="s">
        <v>519</v>
      </c>
      <c r="H46" s="250"/>
      <c r="I46" s="250"/>
      <c r="J46" s="250"/>
      <c r="K46" s="250"/>
      <c r="L46" s="250"/>
      <c r="M46" s="250"/>
      <c r="N46" s="250"/>
      <c r="O46" s="250"/>
      <c r="P46" s="250"/>
      <c r="Q46" s="250"/>
      <c r="R46" s="250"/>
      <c r="S46" s="250"/>
      <c r="T46" s="250"/>
      <c r="U46" s="250"/>
      <c r="V46" s="250"/>
      <c r="W46" s="250"/>
      <c r="X46" s="251"/>
      <c r="Y46" s="333"/>
      <c r="Z46" s="334"/>
      <c r="AA46" s="335"/>
      <c r="AB46" s="249" t="s">
        <v>11</v>
      </c>
      <c r="AC46" s="250"/>
      <c r="AD46" s="251"/>
      <c r="AE46" s="301" t="s">
        <v>359</v>
      </c>
      <c r="AF46" s="301"/>
      <c r="AG46" s="301"/>
      <c r="AH46" s="301"/>
      <c r="AI46" s="301" t="s">
        <v>511</v>
      </c>
      <c r="AJ46" s="301"/>
      <c r="AK46" s="301"/>
      <c r="AL46" s="301"/>
      <c r="AM46" s="301" t="s">
        <v>327</v>
      </c>
      <c r="AN46" s="301"/>
      <c r="AO46" s="301"/>
      <c r="AP46" s="301"/>
      <c r="AQ46" s="372" t="s">
        <v>530</v>
      </c>
      <c r="AR46" s="373"/>
      <c r="AS46" s="373"/>
      <c r="AT46" s="373"/>
      <c r="AU46" s="373"/>
      <c r="AV46" s="373"/>
      <c r="AW46" s="373"/>
      <c r="AX46" s="374"/>
      <c r="AY46">
        <f>IF(SUBSTITUTE(SUBSTITUTE($G$47,"／",""),"　","")="",0,1)</f>
        <v>1</v>
      </c>
    </row>
    <row r="47" spans="1:51" ht="23.25" customHeight="1" x14ac:dyDescent="0.15">
      <c r="A47" s="327"/>
      <c r="B47" s="328"/>
      <c r="C47" s="328"/>
      <c r="D47" s="328"/>
      <c r="E47" s="328"/>
      <c r="F47" s="329"/>
      <c r="G47" s="290" t="s">
        <v>569</v>
      </c>
      <c r="H47" s="291"/>
      <c r="I47" s="291"/>
      <c r="J47" s="291"/>
      <c r="K47" s="291"/>
      <c r="L47" s="291"/>
      <c r="M47" s="291"/>
      <c r="N47" s="291"/>
      <c r="O47" s="291"/>
      <c r="P47" s="291"/>
      <c r="Q47" s="291"/>
      <c r="R47" s="291"/>
      <c r="S47" s="291"/>
      <c r="T47" s="291"/>
      <c r="U47" s="291"/>
      <c r="V47" s="291"/>
      <c r="W47" s="291"/>
      <c r="X47" s="291"/>
      <c r="Y47" s="294" t="s">
        <v>518</v>
      </c>
      <c r="Z47" s="295"/>
      <c r="AA47" s="296"/>
      <c r="AB47" s="297" t="s">
        <v>570</v>
      </c>
      <c r="AC47" s="298"/>
      <c r="AD47" s="299"/>
      <c r="AE47" s="300" t="s">
        <v>559</v>
      </c>
      <c r="AF47" s="300"/>
      <c r="AG47" s="300"/>
      <c r="AH47" s="300"/>
      <c r="AI47" s="300" t="s">
        <v>559</v>
      </c>
      <c r="AJ47" s="300"/>
      <c r="AK47" s="300"/>
      <c r="AL47" s="300"/>
      <c r="AM47" s="300" t="s">
        <v>559</v>
      </c>
      <c r="AN47" s="300"/>
      <c r="AO47" s="300"/>
      <c r="AP47" s="300"/>
      <c r="AQ47" s="58" t="s">
        <v>559</v>
      </c>
      <c r="AR47" s="59"/>
      <c r="AS47" s="59"/>
      <c r="AT47" s="59"/>
      <c r="AU47" s="59"/>
      <c r="AV47" s="59"/>
      <c r="AW47" s="59"/>
      <c r="AX47" s="239"/>
      <c r="AY47">
        <f>$AY$46</f>
        <v>1</v>
      </c>
    </row>
    <row r="48" spans="1:51" ht="46.5" customHeight="1" x14ac:dyDescent="0.15">
      <c r="A48" s="330"/>
      <c r="B48" s="331"/>
      <c r="C48" s="331"/>
      <c r="D48" s="331"/>
      <c r="E48" s="331"/>
      <c r="F48" s="332"/>
      <c r="G48" s="292"/>
      <c r="H48" s="293"/>
      <c r="I48" s="293"/>
      <c r="J48" s="293"/>
      <c r="K48" s="293"/>
      <c r="L48" s="293"/>
      <c r="M48" s="293"/>
      <c r="N48" s="293"/>
      <c r="O48" s="293"/>
      <c r="P48" s="293"/>
      <c r="Q48" s="293"/>
      <c r="R48" s="293"/>
      <c r="S48" s="293"/>
      <c r="T48" s="293"/>
      <c r="U48" s="293"/>
      <c r="V48" s="293"/>
      <c r="W48" s="293"/>
      <c r="X48" s="293"/>
      <c r="Y48" s="54" t="s">
        <v>520</v>
      </c>
      <c r="Z48" s="283"/>
      <c r="AA48" s="284"/>
      <c r="AB48" s="285" t="s">
        <v>521</v>
      </c>
      <c r="AC48" s="286"/>
      <c r="AD48" s="287"/>
      <c r="AE48" s="288" t="s">
        <v>559</v>
      </c>
      <c r="AF48" s="288"/>
      <c r="AG48" s="288"/>
      <c r="AH48" s="288"/>
      <c r="AI48" s="288" t="s">
        <v>559</v>
      </c>
      <c r="AJ48" s="288"/>
      <c r="AK48" s="288"/>
      <c r="AL48" s="288"/>
      <c r="AM48" s="288" t="s">
        <v>559</v>
      </c>
      <c r="AN48" s="288"/>
      <c r="AO48" s="288"/>
      <c r="AP48" s="288"/>
      <c r="AQ48" s="288" t="s">
        <v>559</v>
      </c>
      <c r="AR48" s="288"/>
      <c r="AS48" s="288"/>
      <c r="AT48" s="288"/>
      <c r="AU48" s="288"/>
      <c r="AV48" s="288"/>
      <c r="AW48" s="288"/>
      <c r="AX48" s="289"/>
      <c r="AY48">
        <f>$AY$46</f>
        <v>1</v>
      </c>
    </row>
    <row r="49" spans="1:51" ht="18.75" customHeight="1" x14ac:dyDescent="0.15">
      <c r="A49" s="253" t="s">
        <v>196</v>
      </c>
      <c r="B49" s="254"/>
      <c r="C49" s="254"/>
      <c r="D49" s="254"/>
      <c r="E49" s="254"/>
      <c r="F49" s="255"/>
      <c r="G49" s="263" t="s">
        <v>128</v>
      </c>
      <c r="H49" s="264"/>
      <c r="I49" s="264"/>
      <c r="J49" s="264"/>
      <c r="K49" s="264"/>
      <c r="L49" s="264"/>
      <c r="M49" s="264"/>
      <c r="N49" s="264"/>
      <c r="O49" s="265"/>
      <c r="P49" s="269" t="s">
        <v>48</v>
      </c>
      <c r="Q49" s="264"/>
      <c r="R49" s="264"/>
      <c r="S49" s="264"/>
      <c r="T49" s="264"/>
      <c r="U49" s="264"/>
      <c r="V49" s="264"/>
      <c r="W49" s="264"/>
      <c r="X49" s="265"/>
      <c r="Y49" s="271"/>
      <c r="Z49" s="272"/>
      <c r="AA49" s="273"/>
      <c r="AB49" s="277" t="s">
        <v>11</v>
      </c>
      <c r="AC49" s="278"/>
      <c r="AD49" s="279"/>
      <c r="AE49" s="301" t="s">
        <v>359</v>
      </c>
      <c r="AF49" s="301"/>
      <c r="AG49" s="301"/>
      <c r="AH49" s="301"/>
      <c r="AI49" s="301" t="s">
        <v>511</v>
      </c>
      <c r="AJ49" s="301"/>
      <c r="AK49" s="301"/>
      <c r="AL49" s="301"/>
      <c r="AM49" s="301" t="s">
        <v>327</v>
      </c>
      <c r="AN49" s="301"/>
      <c r="AO49" s="301"/>
      <c r="AP49" s="301"/>
      <c r="AQ49" s="302" t="s">
        <v>156</v>
      </c>
      <c r="AR49" s="303"/>
      <c r="AS49" s="303"/>
      <c r="AT49" s="304"/>
      <c r="AU49" s="264" t="s">
        <v>118</v>
      </c>
      <c r="AV49" s="264"/>
      <c r="AW49" s="264"/>
      <c r="AX49" s="305"/>
      <c r="AY49">
        <f>COUNTA($G$51)</f>
        <v>1</v>
      </c>
    </row>
    <row r="50" spans="1:51" ht="18.75" customHeight="1" x14ac:dyDescent="0.15">
      <c r="A50" s="256"/>
      <c r="B50" s="257"/>
      <c r="C50" s="257"/>
      <c r="D50" s="257"/>
      <c r="E50" s="257"/>
      <c r="F50" s="258"/>
      <c r="G50" s="266"/>
      <c r="H50" s="267"/>
      <c r="I50" s="267"/>
      <c r="J50" s="267"/>
      <c r="K50" s="267"/>
      <c r="L50" s="267"/>
      <c r="M50" s="267"/>
      <c r="N50" s="267"/>
      <c r="O50" s="268"/>
      <c r="P50" s="270"/>
      <c r="Q50" s="267"/>
      <c r="R50" s="267"/>
      <c r="S50" s="267"/>
      <c r="T50" s="267"/>
      <c r="U50" s="267"/>
      <c r="V50" s="267"/>
      <c r="W50" s="267"/>
      <c r="X50" s="268"/>
      <c r="Y50" s="274"/>
      <c r="Z50" s="275"/>
      <c r="AA50" s="276"/>
      <c r="AB50" s="280"/>
      <c r="AC50" s="281"/>
      <c r="AD50" s="282"/>
      <c r="AE50" s="301"/>
      <c r="AF50" s="301"/>
      <c r="AG50" s="301"/>
      <c r="AH50" s="301"/>
      <c r="AI50" s="301"/>
      <c r="AJ50" s="301"/>
      <c r="AK50" s="301"/>
      <c r="AL50" s="301"/>
      <c r="AM50" s="301"/>
      <c r="AN50" s="301"/>
      <c r="AO50" s="301"/>
      <c r="AP50" s="301"/>
      <c r="AQ50" s="306" t="s">
        <v>579</v>
      </c>
      <c r="AR50" s="307"/>
      <c r="AS50" s="308" t="s">
        <v>157</v>
      </c>
      <c r="AT50" s="309"/>
      <c r="AU50" s="310">
        <v>14</v>
      </c>
      <c r="AV50" s="310"/>
      <c r="AW50" s="267" t="s">
        <v>155</v>
      </c>
      <c r="AX50" s="311"/>
      <c r="AY50">
        <f t="shared" ref="AY50:AY55" si="0">$AY$49</f>
        <v>1</v>
      </c>
    </row>
    <row r="51" spans="1:51" ht="23.25" customHeight="1" x14ac:dyDescent="0.15">
      <c r="A51" s="259"/>
      <c r="B51" s="257"/>
      <c r="C51" s="257"/>
      <c r="D51" s="257"/>
      <c r="E51" s="257"/>
      <c r="F51" s="258"/>
      <c r="G51" s="240" t="s">
        <v>580</v>
      </c>
      <c r="H51" s="241"/>
      <c r="I51" s="241"/>
      <c r="J51" s="241"/>
      <c r="K51" s="241"/>
      <c r="L51" s="241"/>
      <c r="M51" s="241"/>
      <c r="N51" s="241"/>
      <c r="O51" s="242"/>
      <c r="P51" s="240" t="s">
        <v>581</v>
      </c>
      <c r="Q51" s="241"/>
      <c r="R51" s="241"/>
      <c r="S51" s="241"/>
      <c r="T51" s="241"/>
      <c r="U51" s="241"/>
      <c r="V51" s="241"/>
      <c r="W51" s="241"/>
      <c r="X51" s="242"/>
      <c r="Y51" s="54" t="s">
        <v>12</v>
      </c>
      <c r="Z51" s="55"/>
      <c r="AA51" s="56"/>
      <c r="AB51" s="57" t="s">
        <v>14</v>
      </c>
      <c r="AC51" s="57"/>
      <c r="AD51" s="57"/>
      <c r="AE51" s="58" t="s">
        <v>559</v>
      </c>
      <c r="AF51" s="59"/>
      <c r="AG51" s="59"/>
      <c r="AH51" s="59"/>
      <c r="AI51" s="58" t="s">
        <v>559</v>
      </c>
      <c r="AJ51" s="59"/>
      <c r="AK51" s="59"/>
      <c r="AL51" s="59"/>
      <c r="AM51" s="58" t="s">
        <v>559</v>
      </c>
      <c r="AN51" s="59"/>
      <c r="AO51" s="59"/>
      <c r="AP51" s="59"/>
      <c r="AQ51" s="236" t="s">
        <v>559</v>
      </c>
      <c r="AR51" s="237"/>
      <c r="AS51" s="237"/>
      <c r="AT51" s="238"/>
      <c r="AU51" s="59" t="s">
        <v>559</v>
      </c>
      <c r="AV51" s="59"/>
      <c r="AW51" s="59"/>
      <c r="AX51" s="239"/>
      <c r="AY51">
        <f t="shared" si="0"/>
        <v>1</v>
      </c>
    </row>
    <row r="52" spans="1:51" ht="23.25" customHeight="1" x14ac:dyDescent="0.15">
      <c r="A52" s="260"/>
      <c r="B52" s="261"/>
      <c r="C52" s="261"/>
      <c r="D52" s="261"/>
      <c r="E52" s="261"/>
      <c r="F52" s="262"/>
      <c r="G52" s="243"/>
      <c r="H52" s="244"/>
      <c r="I52" s="244"/>
      <c r="J52" s="244"/>
      <c r="K52" s="244"/>
      <c r="L52" s="244"/>
      <c r="M52" s="244"/>
      <c r="N52" s="244"/>
      <c r="O52" s="245"/>
      <c r="P52" s="243"/>
      <c r="Q52" s="244"/>
      <c r="R52" s="244"/>
      <c r="S52" s="244"/>
      <c r="T52" s="244"/>
      <c r="U52" s="244"/>
      <c r="V52" s="244"/>
      <c r="W52" s="244"/>
      <c r="X52" s="245"/>
      <c r="Y52" s="249" t="s">
        <v>43</v>
      </c>
      <c r="Z52" s="250"/>
      <c r="AA52" s="251"/>
      <c r="AB52" s="57" t="s">
        <v>14</v>
      </c>
      <c r="AC52" s="57"/>
      <c r="AD52" s="57"/>
      <c r="AE52" s="58" t="s">
        <v>559</v>
      </c>
      <c r="AF52" s="59"/>
      <c r="AG52" s="59"/>
      <c r="AH52" s="59"/>
      <c r="AI52" s="58" t="s">
        <v>559</v>
      </c>
      <c r="AJ52" s="59"/>
      <c r="AK52" s="59"/>
      <c r="AL52" s="59"/>
      <c r="AM52" s="58" t="s">
        <v>559</v>
      </c>
      <c r="AN52" s="59"/>
      <c r="AO52" s="59"/>
      <c r="AP52" s="59"/>
      <c r="AQ52" s="236" t="s">
        <v>579</v>
      </c>
      <c r="AR52" s="237"/>
      <c r="AS52" s="237"/>
      <c r="AT52" s="238"/>
      <c r="AU52" s="59">
        <v>30</v>
      </c>
      <c r="AV52" s="59"/>
      <c r="AW52" s="59"/>
      <c r="AX52" s="239"/>
      <c r="AY52">
        <f t="shared" si="0"/>
        <v>1</v>
      </c>
    </row>
    <row r="53" spans="1:51" ht="23.25" customHeight="1" x14ac:dyDescent="0.15">
      <c r="A53" s="259"/>
      <c r="B53" s="257"/>
      <c r="C53" s="257"/>
      <c r="D53" s="257"/>
      <c r="E53" s="257"/>
      <c r="F53" s="258"/>
      <c r="G53" s="246"/>
      <c r="H53" s="247"/>
      <c r="I53" s="247"/>
      <c r="J53" s="247"/>
      <c r="K53" s="247"/>
      <c r="L53" s="247"/>
      <c r="M53" s="247"/>
      <c r="N53" s="247"/>
      <c r="O53" s="248"/>
      <c r="P53" s="246"/>
      <c r="Q53" s="247"/>
      <c r="R53" s="247"/>
      <c r="S53" s="247"/>
      <c r="T53" s="247"/>
      <c r="U53" s="247"/>
      <c r="V53" s="247"/>
      <c r="W53" s="247"/>
      <c r="X53" s="248"/>
      <c r="Y53" s="249" t="s">
        <v>13</v>
      </c>
      <c r="Z53" s="250"/>
      <c r="AA53" s="251"/>
      <c r="AB53" s="252" t="s">
        <v>14</v>
      </c>
      <c r="AC53" s="252"/>
      <c r="AD53" s="252"/>
      <c r="AE53" s="58" t="s">
        <v>559</v>
      </c>
      <c r="AF53" s="59"/>
      <c r="AG53" s="59"/>
      <c r="AH53" s="59"/>
      <c r="AI53" s="58" t="s">
        <v>559</v>
      </c>
      <c r="AJ53" s="59"/>
      <c r="AK53" s="59"/>
      <c r="AL53" s="59"/>
      <c r="AM53" s="58" t="s">
        <v>559</v>
      </c>
      <c r="AN53" s="59"/>
      <c r="AO53" s="59"/>
      <c r="AP53" s="59"/>
      <c r="AQ53" s="236" t="s">
        <v>559</v>
      </c>
      <c r="AR53" s="237"/>
      <c r="AS53" s="237"/>
      <c r="AT53" s="238"/>
      <c r="AU53" s="59" t="s">
        <v>559</v>
      </c>
      <c r="AV53" s="59"/>
      <c r="AW53" s="59"/>
      <c r="AX53" s="239"/>
      <c r="AY53">
        <f t="shared" si="0"/>
        <v>1</v>
      </c>
    </row>
    <row r="54" spans="1:51" ht="23.25" customHeight="1" x14ac:dyDescent="0.15">
      <c r="A54" s="226" t="s">
        <v>213</v>
      </c>
      <c r="B54" s="227"/>
      <c r="C54" s="227"/>
      <c r="D54" s="227"/>
      <c r="E54" s="227"/>
      <c r="F54" s="146"/>
      <c r="G54" s="230" t="s">
        <v>559</v>
      </c>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2"/>
      <c r="AY54">
        <f t="shared" si="0"/>
        <v>1</v>
      </c>
    </row>
    <row r="55" spans="1:51" ht="23.25" customHeight="1" thickBot="1" x14ac:dyDescent="0.2">
      <c r="A55" s="228"/>
      <c r="B55" s="229"/>
      <c r="C55" s="229"/>
      <c r="D55" s="229"/>
      <c r="E55" s="229"/>
      <c r="F55" s="148"/>
      <c r="G55" s="233"/>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5"/>
      <c r="AY55">
        <f t="shared" si="0"/>
        <v>1</v>
      </c>
    </row>
    <row r="56" spans="1:51" ht="45" customHeight="1" x14ac:dyDescent="0.15">
      <c r="A56" s="134" t="s">
        <v>226</v>
      </c>
      <c r="B56" s="135"/>
      <c r="C56" s="138" t="s">
        <v>158</v>
      </c>
      <c r="D56" s="135"/>
      <c r="E56" s="140" t="s">
        <v>171</v>
      </c>
      <c r="F56" s="141"/>
      <c r="G56" s="142" t="s">
        <v>548</v>
      </c>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4"/>
    </row>
    <row r="57" spans="1:51" ht="32.25" customHeight="1" x14ac:dyDescent="0.15">
      <c r="A57" s="136"/>
      <c r="B57" s="137"/>
      <c r="C57" s="139"/>
      <c r="D57" s="137"/>
      <c r="E57" s="145" t="s">
        <v>170</v>
      </c>
      <c r="F57" s="146"/>
      <c r="G57" s="481" t="s">
        <v>549</v>
      </c>
      <c r="H57" s="117"/>
      <c r="I57" s="117"/>
      <c r="J57" s="117"/>
      <c r="K57" s="117"/>
      <c r="L57" s="117"/>
      <c r="M57" s="117"/>
      <c r="N57" s="117"/>
      <c r="O57" s="117"/>
      <c r="P57" s="117"/>
      <c r="Q57" s="117"/>
      <c r="R57" s="117"/>
      <c r="S57" s="117"/>
      <c r="T57" s="117"/>
      <c r="U57" s="117"/>
      <c r="V57" s="375"/>
      <c r="W57" s="210" t="s">
        <v>522</v>
      </c>
      <c r="X57" s="211"/>
      <c r="Y57" s="211"/>
      <c r="Z57" s="211"/>
      <c r="AA57" s="212"/>
      <c r="AB57" s="213" t="s">
        <v>552</v>
      </c>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5"/>
    </row>
    <row r="58" spans="1:51" ht="21" customHeight="1" x14ac:dyDescent="0.15">
      <c r="A58" s="136"/>
      <c r="B58" s="137"/>
      <c r="C58" s="139"/>
      <c r="D58" s="137"/>
      <c r="E58" s="147"/>
      <c r="F58" s="148"/>
      <c r="G58" s="482"/>
      <c r="H58" s="132"/>
      <c r="I58" s="132"/>
      <c r="J58" s="132"/>
      <c r="K58" s="132"/>
      <c r="L58" s="132"/>
      <c r="M58" s="132"/>
      <c r="N58" s="132"/>
      <c r="O58" s="132"/>
      <c r="P58" s="132"/>
      <c r="Q58" s="132"/>
      <c r="R58" s="132"/>
      <c r="S58" s="132"/>
      <c r="T58" s="132"/>
      <c r="U58" s="132"/>
      <c r="V58" s="377"/>
      <c r="W58" s="216" t="s">
        <v>523</v>
      </c>
      <c r="X58" s="217"/>
      <c r="Y58" s="217"/>
      <c r="Z58" s="217"/>
      <c r="AA58" s="218"/>
      <c r="AB58" s="213" t="s">
        <v>552</v>
      </c>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5"/>
    </row>
    <row r="59" spans="1:51" ht="34.5" customHeight="1" x14ac:dyDescent="0.15">
      <c r="A59" s="136"/>
      <c r="B59" s="137"/>
      <c r="C59" s="219" t="s">
        <v>533</v>
      </c>
      <c r="D59" s="220"/>
      <c r="E59" s="145" t="s">
        <v>222</v>
      </c>
      <c r="F59" s="146"/>
      <c r="G59" s="200" t="s">
        <v>161</v>
      </c>
      <c r="H59" s="201"/>
      <c r="I59" s="201"/>
      <c r="J59" s="223" t="s">
        <v>552</v>
      </c>
      <c r="K59" s="224"/>
      <c r="L59" s="224"/>
      <c r="M59" s="224"/>
      <c r="N59" s="224"/>
      <c r="O59" s="224"/>
      <c r="P59" s="224"/>
      <c r="Q59" s="224"/>
      <c r="R59" s="224"/>
      <c r="S59" s="224"/>
      <c r="T59" s="225"/>
      <c r="U59" s="198" t="s">
        <v>552</v>
      </c>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9"/>
      <c r="AY59" s="42"/>
    </row>
    <row r="60" spans="1:51" ht="34.5" customHeight="1" x14ac:dyDescent="0.15">
      <c r="A60" s="136"/>
      <c r="B60" s="137"/>
      <c r="C60" s="139"/>
      <c r="D60" s="137"/>
      <c r="E60" s="221"/>
      <c r="F60" s="222"/>
      <c r="G60" s="200" t="s">
        <v>534</v>
      </c>
      <c r="H60" s="201"/>
      <c r="I60" s="201"/>
      <c r="J60" s="201"/>
      <c r="K60" s="201"/>
      <c r="L60" s="201"/>
      <c r="M60" s="201"/>
      <c r="N60" s="201"/>
      <c r="O60" s="201"/>
      <c r="P60" s="201"/>
      <c r="Q60" s="201"/>
      <c r="R60" s="201"/>
      <c r="S60" s="201"/>
      <c r="T60" s="201"/>
      <c r="U60" s="197" t="s">
        <v>552</v>
      </c>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9"/>
      <c r="AY60" s="42"/>
    </row>
    <row r="61" spans="1:51" ht="34.5" customHeight="1" thickBot="1" x14ac:dyDescent="0.2">
      <c r="A61" s="136"/>
      <c r="B61" s="137"/>
      <c r="C61" s="139"/>
      <c r="D61" s="137"/>
      <c r="E61" s="147"/>
      <c r="F61" s="148"/>
      <c r="G61" s="200" t="s">
        <v>523</v>
      </c>
      <c r="H61" s="201"/>
      <c r="I61" s="201"/>
      <c r="J61" s="201"/>
      <c r="K61" s="201"/>
      <c r="L61" s="201"/>
      <c r="M61" s="201"/>
      <c r="N61" s="201"/>
      <c r="O61" s="201"/>
      <c r="P61" s="201"/>
      <c r="Q61" s="201"/>
      <c r="R61" s="201"/>
      <c r="S61" s="201"/>
      <c r="T61" s="201"/>
      <c r="U61" s="483" t="s">
        <v>552</v>
      </c>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7"/>
      <c r="AY61" s="42"/>
    </row>
    <row r="62" spans="1:51" ht="27" customHeight="1" x14ac:dyDescent="0.15">
      <c r="A62" s="202" t="s">
        <v>37</v>
      </c>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4"/>
    </row>
    <row r="63" spans="1:51" ht="27" customHeight="1" x14ac:dyDescent="0.15">
      <c r="A63" s="2"/>
      <c r="B63" s="3"/>
      <c r="C63" s="205" t="s">
        <v>22</v>
      </c>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7"/>
      <c r="AD63" s="206" t="s">
        <v>26</v>
      </c>
      <c r="AE63" s="206"/>
      <c r="AF63" s="206"/>
      <c r="AG63" s="208" t="s">
        <v>21</v>
      </c>
      <c r="AH63" s="206"/>
      <c r="AI63" s="206"/>
      <c r="AJ63" s="206"/>
      <c r="AK63" s="206"/>
      <c r="AL63" s="206"/>
      <c r="AM63" s="206"/>
      <c r="AN63" s="206"/>
      <c r="AO63" s="206"/>
      <c r="AP63" s="206"/>
      <c r="AQ63" s="206"/>
      <c r="AR63" s="206"/>
      <c r="AS63" s="206"/>
      <c r="AT63" s="206"/>
      <c r="AU63" s="206"/>
      <c r="AV63" s="206"/>
      <c r="AW63" s="206"/>
      <c r="AX63" s="209"/>
    </row>
    <row r="64" spans="1:51" ht="93" customHeight="1" x14ac:dyDescent="0.15">
      <c r="A64" s="172" t="s">
        <v>123</v>
      </c>
      <c r="B64" s="173"/>
      <c r="C64" s="178" t="s">
        <v>124</v>
      </c>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80"/>
      <c r="AD64" s="181" t="s">
        <v>545</v>
      </c>
      <c r="AE64" s="182"/>
      <c r="AF64" s="182"/>
      <c r="AG64" s="183" t="s">
        <v>571</v>
      </c>
      <c r="AH64" s="184"/>
      <c r="AI64" s="184"/>
      <c r="AJ64" s="184"/>
      <c r="AK64" s="184"/>
      <c r="AL64" s="184"/>
      <c r="AM64" s="184"/>
      <c r="AN64" s="184"/>
      <c r="AO64" s="184"/>
      <c r="AP64" s="184"/>
      <c r="AQ64" s="184"/>
      <c r="AR64" s="184"/>
      <c r="AS64" s="184"/>
      <c r="AT64" s="184"/>
      <c r="AU64" s="184"/>
      <c r="AV64" s="184"/>
      <c r="AW64" s="184"/>
      <c r="AX64" s="185"/>
    </row>
    <row r="65" spans="1:50" ht="61.5" customHeight="1" x14ac:dyDescent="0.15">
      <c r="A65" s="174"/>
      <c r="B65" s="175"/>
      <c r="C65" s="186" t="s">
        <v>27</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05"/>
      <c r="AD65" s="106" t="s">
        <v>545</v>
      </c>
      <c r="AE65" s="107"/>
      <c r="AF65" s="107"/>
      <c r="AG65" s="101" t="s">
        <v>572</v>
      </c>
      <c r="AH65" s="102"/>
      <c r="AI65" s="102"/>
      <c r="AJ65" s="102"/>
      <c r="AK65" s="102"/>
      <c r="AL65" s="102"/>
      <c r="AM65" s="102"/>
      <c r="AN65" s="102"/>
      <c r="AO65" s="102"/>
      <c r="AP65" s="102"/>
      <c r="AQ65" s="102"/>
      <c r="AR65" s="102"/>
      <c r="AS65" s="102"/>
      <c r="AT65" s="102"/>
      <c r="AU65" s="102"/>
      <c r="AV65" s="102"/>
      <c r="AW65" s="102"/>
      <c r="AX65" s="103"/>
    </row>
    <row r="66" spans="1:50" ht="27" customHeight="1" x14ac:dyDescent="0.15">
      <c r="A66" s="176"/>
      <c r="B66" s="177"/>
      <c r="C66" s="188" t="s">
        <v>125</v>
      </c>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90"/>
      <c r="AD66" s="126" t="s">
        <v>545</v>
      </c>
      <c r="AE66" s="127"/>
      <c r="AF66" s="127"/>
      <c r="AG66" s="154" t="s">
        <v>573</v>
      </c>
      <c r="AH66" s="155"/>
      <c r="AI66" s="155"/>
      <c r="AJ66" s="155"/>
      <c r="AK66" s="155"/>
      <c r="AL66" s="155"/>
      <c r="AM66" s="155"/>
      <c r="AN66" s="155"/>
      <c r="AO66" s="155"/>
      <c r="AP66" s="155"/>
      <c r="AQ66" s="155"/>
      <c r="AR66" s="155"/>
      <c r="AS66" s="155"/>
      <c r="AT66" s="155"/>
      <c r="AU66" s="155"/>
      <c r="AV66" s="155"/>
      <c r="AW66" s="155"/>
      <c r="AX66" s="156"/>
    </row>
    <row r="67" spans="1:50" ht="27" customHeight="1" x14ac:dyDescent="0.15">
      <c r="A67" s="81" t="s">
        <v>29</v>
      </c>
      <c r="B67" s="149"/>
      <c r="C67" s="151" t="s">
        <v>31</v>
      </c>
      <c r="D67" s="11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3"/>
      <c r="AD67" s="113" t="s">
        <v>550</v>
      </c>
      <c r="AE67" s="114"/>
      <c r="AF67" s="114"/>
      <c r="AG67" s="116" t="s">
        <v>552</v>
      </c>
      <c r="AH67" s="117"/>
      <c r="AI67" s="117"/>
      <c r="AJ67" s="117"/>
      <c r="AK67" s="117"/>
      <c r="AL67" s="117"/>
      <c r="AM67" s="117"/>
      <c r="AN67" s="117"/>
      <c r="AO67" s="117"/>
      <c r="AP67" s="117"/>
      <c r="AQ67" s="117"/>
      <c r="AR67" s="117"/>
      <c r="AS67" s="117"/>
      <c r="AT67" s="117"/>
      <c r="AU67" s="117"/>
      <c r="AV67" s="117"/>
      <c r="AW67" s="117"/>
      <c r="AX67" s="118"/>
    </row>
    <row r="68" spans="1:50" ht="35.25" customHeight="1" x14ac:dyDescent="0.15">
      <c r="A68" s="83"/>
      <c r="B68" s="150"/>
      <c r="C68" s="157"/>
      <c r="D68" s="158"/>
      <c r="E68" s="161" t="s">
        <v>214</v>
      </c>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3"/>
      <c r="AD68" s="106"/>
      <c r="AE68" s="107"/>
      <c r="AF68" s="164"/>
      <c r="AG68" s="154"/>
      <c r="AH68" s="155"/>
      <c r="AI68" s="155"/>
      <c r="AJ68" s="155"/>
      <c r="AK68" s="155"/>
      <c r="AL68" s="155"/>
      <c r="AM68" s="155"/>
      <c r="AN68" s="155"/>
      <c r="AO68" s="155"/>
      <c r="AP68" s="155"/>
      <c r="AQ68" s="155"/>
      <c r="AR68" s="155"/>
      <c r="AS68" s="155"/>
      <c r="AT68" s="155"/>
      <c r="AU68" s="155"/>
      <c r="AV68" s="155"/>
      <c r="AW68" s="155"/>
      <c r="AX68" s="156"/>
    </row>
    <row r="69" spans="1:50" ht="26.25" customHeight="1" x14ac:dyDescent="0.15">
      <c r="A69" s="83"/>
      <c r="B69" s="150"/>
      <c r="C69" s="159"/>
      <c r="D69" s="160"/>
      <c r="E69" s="165" t="s">
        <v>187</v>
      </c>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7"/>
      <c r="AD69" s="168"/>
      <c r="AE69" s="169"/>
      <c r="AF69" s="169"/>
      <c r="AG69" s="154"/>
      <c r="AH69" s="155"/>
      <c r="AI69" s="155"/>
      <c r="AJ69" s="155"/>
      <c r="AK69" s="155"/>
      <c r="AL69" s="155"/>
      <c r="AM69" s="155"/>
      <c r="AN69" s="155"/>
      <c r="AO69" s="155"/>
      <c r="AP69" s="155"/>
      <c r="AQ69" s="155"/>
      <c r="AR69" s="155"/>
      <c r="AS69" s="155"/>
      <c r="AT69" s="155"/>
      <c r="AU69" s="155"/>
      <c r="AV69" s="155"/>
      <c r="AW69" s="155"/>
      <c r="AX69" s="156"/>
    </row>
    <row r="70" spans="1:50" ht="26.25" customHeight="1" x14ac:dyDescent="0.15">
      <c r="A70" s="83"/>
      <c r="B70" s="84"/>
      <c r="C70" s="170" t="s">
        <v>32</v>
      </c>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90" t="s">
        <v>550</v>
      </c>
      <c r="AE70" s="91"/>
      <c r="AF70" s="91"/>
      <c r="AG70" s="93" t="s">
        <v>552</v>
      </c>
      <c r="AH70" s="94"/>
      <c r="AI70" s="94"/>
      <c r="AJ70" s="94"/>
      <c r="AK70" s="94"/>
      <c r="AL70" s="94"/>
      <c r="AM70" s="94"/>
      <c r="AN70" s="94"/>
      <c r="AO70" s="94"/>
      <c r="AP70" s="94"/>
      <c r="AQ70" s="94"/>
      <c r="AR70" s="94"/>
      <c r="AS70" s="94"/>
      <c r="AT70" s="94"/>
      <c r="AU70" s="94"/>
      <c r="AV70" s="94"/>
      <c r="AW70" s="94"/>
      <c r="AX70" s="95"/>
    </row>
    <row r="71" spans="1:50" ht="26.25" customHeight="1" x14ac:dyDescent="0.15">
      <c r="A71" s="83"/>
      <c r="B71" s="84"/>
      <c r="C71" s="104" t="s">
        <v>126</v>
      </c>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6" t="s">
        <v>550</v>
      </c>
      <c r="AE71" s="107"/>
      <c r="AF71" s="107"/>
      <c r="AG71" s="101" t="s">
        <v>552</v>
      </c>
      <c r="AH71" s="102"/>
      <c r="AI71" s="102"/>
      <c r="AJ71" s="102"/>
      <c r="AK71" s="102"/>
      <c r="AL71" s="102"/>
      <c r="AM71" s="102"/>
      <c r="AN71" s="102"/>
      <c r="AO71" s="102"/>
      <c r="AP71" s="102"/>
      <c r="AQ71" s="102"/>
      <c r="AR71" s="102"/>
      <c r="AS71" s="102"/>
      <c r="AT71" s="102"/>
      <c r="AU71" s="102"/>
      <c r="AV71" s="102"/>
      <c r="AW71" s="102"/>
      <c r="AX71" s="103"/>
    </row>
    <row r="72" spans="1:50" ht="26.25" customHeight="1" x14ac:dyDescent="0.15">
      <c r="A72" s="83"/>
      <c r="B72" s="84"/>
      <c r="C72" s="104" t="s">
        <v>28</v>
      </c>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6" t="s">
        <v>550</v>
      </c>
      <c r="AE72" s="107"/>
      <c r="AF72" s="107"/>
      <c r="AG72" s="101" t="s">
        <v>552</v>
      </c>
      <c r="AH72" s="102"/>
      <c r="AI72" s="102"/>
      <c r="AJ72" s="102"/>
      <c r="AK72" s="102"/>
      <c r="AL72" s="102"/>
      <c r="AM72" s="102"/>
      <c r="AN72" s="102"/>
      <c r="AO72" s="102"/>
      <c r="AP72" s="102"/>
      <c r="AQ72" s="102"/>
      <c r="AR72" s="102"/>
      <c r="AS72" s="102"/>
      <c r="AT72" s="102"/>
      <c r="AU72" s="102"/>
      <c r="AV72" s="102"/>
      <c r="AW72" s="102"/>
      <c r="AX72" s="103"/>
    </row>
    <row r="73" spans="1:50" ht="26.25" customHeight="1" x14ac:dyDescent="0.15">
      <c r="A73" s="83"/>
      <c r="B73" s="84"/>
      <c r="C73" s="104" t="s">
        <v>33</v>
      </c>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25"/>
      <c r="AD73" s="106" t="s">
        <v>550</v>
      </c>
      <c r="AE73" s="107"/>
      <c r="AF73" s="107"/>
      <c r="AG73" s="101" t="s">
        <v>552</v>
      </c>
      <c r="AH73" s="102"/>
      <c r="AI73" s="102"/>
      <c r="AJ73" s="102"/>
      <c r="AK73" s="102"/>
      <c r="AL73" s="102"/>
      <c r="AM73" s="102"/>
      <c r="AN73" s="102"/>
      <c r="AO73" s="102"/>
      <c r="AP73" s="102"/>
      <c r="AQ73" s="102"/>
      <c r="AR73" s="102"/>
      <c r="AS73" s="102"/>
      <c r="AT73" s="102"/>
      <c r="AU73" s="102"/>
      <c r="AV73" s="102"/>
      <c r="AW73" s="102"/>
      <c r="AX73" s="103"/>
    </row>
    <row r="74" spans="1:50" ht="26.25" customHeight="1" x14ac:dyDescent="0.15">
      <c r="A74" s="83"/>
      <c r="B74" s="84"/>
      <c r="C74" s="104" t="s">
        <v>194</v>
      </c>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25"/>
      <c r="AD74" s="126" t="s">
        <v>550</v>
      </c>
      <c r="AE74" s="127"/>
      <c r="AF74" s="127"/>
      <c r="AG74" s="128" t="s">
        <v>552</v>
      </c>
      <c r="AH74" s="129"/>
      <c r="AI74" s="129"/>
      <c r="AJ74" s="129"/>
      <c r="AK74" s="129"/>
      <c r="AL74" s="129"/>
      <c r="AM74" s="129"/>
      <c r="AN74" s="129"/>
      <c r="AO74" s="129"/>
      <c r="AP74" s="129"/>
      <c r="AQ74" s="129"/>
      <c r="AR74" s="129"/>
      <c r="AS74" s="129"/>
      <c r="AT74" s="129"/>
      <c r="AU74" s="129"/>
      <c r="AV74" s="129"/>
      <c r="AW74" s="129"/>
      <c r="AX74" s="130"/>
    </row>
    <row r="75" spans="1:50" ht="26.25" customHeight="1" x14ac:dyDescent="0.15">
      <c r="A75" s="83"/>
      <c r="B75" s="84"/>
      <c r="C75" s="191" t="s">
        <v>195</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3"/>
      <c r="AD75" s="106" t="s">
        <v>550</v>
      </c>
      <c r="AE75" s="107"/>
      <c r="AF75" s="164"/>
      <c r="AG75" s="101" t="s">
        <v>552</v>
      </c>
      <c r="AH75" s="102"/>
      <c r="AI75" s="102"/>
      <c r="AJ75" s="102"/>
      <c r="AK75" s="102"/>
      <c r="AL75" s="102"/>
      <c r="AM75" s="102"/>
      <c r="AN75" s="102"/>
      <c r="AO75" s="102"/>
      <c r="AP75" s="102"/>
      <c r="AQ75" s="102"/>
      <c r="AR75" s="102"/>
      <c r="AS75" s="102"/>
      <c r="AT75" s="102"/>
      <c r="AU75" s="102"/>
      <c r="AV75" s="102"/>
      <c r="AW75" s="102"/>
      <c r="AX75" s="103"/>
    </row>
    <row r="76" spans="1:50" ht="26.25" customHeight="1" x14ac:dyDescent="0.15">
      <c r="A76" s="85"/>
      <c r="B76" s="86"/>
      <c r="C76" s="194" t="s">
        <v>188</v>
      </c>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6"/>
      <c r="AD76" s="119" t="s">
        <v>550</v>
      </c>
      <c r="AE76" s="120"/>
      <c r="AF76" s="121"/>
      <c r="AG76" s="122" t="s">
        <v>552</v>
      </c>
      <c r="AH76" s="123"/>
      <c r="AI76" s="123"/>
      <c r="AJ76" s="123"/>
      <c r="AK76" s="123"/>
      <c r="AL76" s="123"/>
      <c r="AM76" s="123"/>
      <c r="AN76" s="123"/>
      <c r="AO76" s="123"/>
      <c r="AP76" s="123"/>
      <c r="AQ76" s="123"/>
      <c r="AR76" s="123"/>
      <c r="AS76" s="123"/>
      <c r="AT76" s="123"/>
      <c r="AU76" s="123"/>
      <c r="AV76" s="123"/>
      <c r="AW76" s="123"/>
      <c r="AX76" s="124"/>
    </row>
    <row r="77" spans="1:50" ht="27" customHeight="1" x14ac:dyDescent="0.15">
      <c r="A77" s="81" t="s">
        <v>30</v>
      </c>
      <c r="B77" s="82"/>
      <c r="C77" s="87" t="s">
        <v>189</v>
      </c>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9"/>
      <c r="AD77" s="90" t="s">
        <v>550</v>
      </c>
      <c r="AE77" s="91"/>
      <c r="AF77" s="92"/>
      <c r="AG77" s="93" t="s">
        <v>552</v>
      </c>
      <c r="AH77" s="94"/>
      <c r="AI77" s="94"/>
      <c r="AJ77" s="94"/>
      <c r="AK77" s="94"/>
      <c r="AL77" s="94"/>
      <c r="AM77" s="94"/>
      <c r="AN77" s="94"/>
      <c r="AO77" s="94"/>
      <c r="AP77" s="94"/>
      <c r="AQ77" s="94"/>
      <c r="AR77" s="94"/>
      <c r="AS77" s="94"/>
      <c r="AT77" s="94"/>
      <c r="AU77" s="94"/>
      <c r="AV77" s="94"/>
      <c r="AW77" s="94"/>
      <c r="AX77" s="95"/>
    </row>
    <row r="78" spans="1:50" ht="35.25" customHeight="1" x14ac:dyDescent="0.15">
      <c r="A78" s="83"/>
      <c r="B78" s="84"/>
      <c r="C78" s="96" t="s">
        <v>35</v>
      </c>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8"/>
      <c r="AD78" s="99" t="s">
        <v>550</v>
      </c>
      <c r="AE78" s="100"/>
      <c r="AF78" s="100"/>
      <c r="AG78" s="101" t="s">
        <v>552</v>
      </c>
      <c r="AH78" s="102"/>
      <c r="AI78" s="102"/>
      <c r="AJ78" s="102"/>
      <c r="AK78" s="102"/>
      <c r="AL78" s="102"/>
      <c r="AM78" s="102"/>
      <c r="AN78" s="102"/>
      <c r="AO78" s="102"/>
      <c r="AP78" s="102"/>
      <c r="AQ78" s="102"/>
      <c r="AR78" s="102"/>
      <c r="AS78" s="102"/>
      <c r="AT78" s="102"/>
      <c r="AU78" s="102"/>
      <c r="AV78" s="102"/>
      <c r="AW78" s="102"/>
      <c r="AX78" s="103"/>
    </row>
    <row r="79" spans="1:50" ht="27" customHeight="1" x14ac:dyDescent="0.15">
      <c r="A79" s="83"/>
      <c r="B79" s="84"/>
      <c r="C79" s="104" t="s">
        <v>159</v>
      </c>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6" t="s">
        <v>550</v>
      </c>
      <c r="AE79" s="107"/>
      <c r="AF79" s="107"/>
      <c r="AG79" s="101" t="s">
        <v>552</v>
      </c>
      <c r="AH79" s="102"/>
      <c r="AI79" s="102"/>
      <c r="AJ79" s="102"/>
      <c r="AK79" s="102"/>
      <c r="AL79" s="102"/>
      <c r="AM79" s="102"/>
      <c r="AN79" s="102"/>
      <c r="AO79" s="102"/>
      <c r="AP79" s="102"/>
      <c r="AQ79" s="102"/>
      <c r="AR79" s="102"/>
      <c r="AS79" s="102"/>
      <c r="AT79" s="102"/>
      <c r="AU79" s="102"/>
      <c r="AV79" s="102"/>
      <c r="AW79" s="102"/>
      <c r="AX79" s="103"/>
    </row>
    <row r="80" spans="1:50" ht="27" customHeight="1" x14ac:dyDescent="0.15">
      <c r="A80" s="85"/>
      <c r="B80" s="86"/>
      <c r="C80" s="104" t="s">
        <v>34</v>
      </c>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6" t="s">
        <v>550</v>
      </c>
      <c r="AE80" s="107"/>
      <c r="AF80" s="107"/>
      <c r="AG80" s="131" t="s">
        <v>552</v>
      </c>
      <c r="AH80" s="132"/>
      <c r="AI80" s="132"/>
      <c r="AJ80" s="132"/>
      <c r="AK80" s="132"/>
      <c r="AL80" s="132"/>
      <c r="AM80" s="132"/>
      <c r="AN80" s="132"/>
      <c r="AO80" s="132"/>
      <c r="AP80" s="132"/>
      <c r="AQ80" s="132"/>
      <c r="AR80" s="132"/>
      <c r="AS80" s="132"/>
      <c r="AT80" s="132"/>
      <c r="AU80" s="132"/>
      <c r="AV80" s="132"/>
      <c r="AW80" s="132"/>
      <c r="AX80" s="133"/>
    </row>
    <row r="81" spans="1:52" ht="41.25" customHeight="1" x14ac:dyDescent="0.15">
      <c r="A81" s="108" t="s">
        <v>47</v>
      </c>
      <c r="B81" s="109"/>
      <c r="C81" s="110" t="s">
        <v>127</v>
      </c>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2"/>
      <c r="AD81" s="113" t="s">
        <v>550</v>
      </c>
      <c r="AE81" s="114"/>
      <c r="AF81" s="115"/>
      <c r="AG81" s="116" t="s">
        <v>552</v>
      </c>
      <c r="AH81" s="117"/>
      <c r="AI81" s="117"/>
      <c r="AJ81" s="117"/>
      <c r="AK81" s="117"/>
      <c r="AL81" s="117"/>
      <c r="AM81" s="117"/>
      <c r="AN81" s="117"/>
      <c r="AO81" s="117"/>
      <c r="AP81" s="117"/>
      <c r="AQ81" s="117"/>
      <c r="AR81" s="117"/>
      <c r="AS81" s="117"/>
      <c r="AT81" s="117"/>
      <c r="AU81" s="117"/>
      <c r="AV81" s="117"/>
      <c r="AW81" s="117"/>
      <c r="AX81" s="118"/>
    </row>
    <row r="82" spans="1:52" ht="67.5" customHeight="1" x14ac:dyDescent="0.15">
      <c r="A82" s="81" t="s">
        <v>38</v>
      </c>
      <c r="B82" s="554"/>
      <c r="C82" s="394" t="s">
        <v>42</v>
      </c>
      <c r="D82" s="395"/>
      <c r="E82" s="395"/>
      <c r="F82" s="396"/>
      <c r="G82" s="557" t="s">
        <v>552</v>
      </c>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c r="AF82" s="557"/>
      <c r="AG82" s="557"/>
      <c r="AH82" s="557"/>
      <c r="AI82" s="557"/>
      <c r="AJ82" s="557"/>
      <c r="AK82" s="557"/>
      <c r="AL82" s="557"/>
      <c r="AM82" s="557"/>
      <c r="AN82" s="557"/>
      <c r="AO82" s="557"/>
      <c r="AP82" s="557"/>
      <c r="AQ82" s="557"/>
      <c r="AR82" s="557"/>
      <c r="AS82" s="557"/>
      <c r="AT82" s="557"/>
      <c r="AU82" s="557"/>
      <c r="AV82" s="557"/>
      <c r="AW82" s="557"/>
      <c r="AX82" s="558"/>
    </row>
    <row r="83" spans="1:52" ht="67.5" customHeight="1" thickBot="1" x14ac:dyDescent="0.2">
      <c r="A83" s="555"/>
      <c r="B83" s="556"/>
      <c r="C83" s="559" t="s">
        <v>46</v>
      </c>
      <c r="D83" s="560"/>
      <c r="E83" s="560"/>
      <c r="F83" s="561"/>
      <c r="G83" s="562" t="s">
        <v>552</v>
      </c>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3"/>
    </row>
    <row r="84" spans="1:52" ht="24" customHeight="1" x14ac:dyDescent="0.15">
      <c r="A84" s="544" t="s">
        <v>23</v>
      </c>
      <c r="B84" s="545"/>
      <c r="C84" s="545"/>
      <c r="D84" s="545"/>
      <c r="E84" s="545"/>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5"/>
      <c r="AK84" s="545"/>
      <c r="AL84" s="545"/>
      <c r="AM84" s="545"/>
      <c r="AN84" s="545"/>
      <c r="AO84" s="545"/>
      <c r="AP84" s="545"/>
      <c r="AQ84" s="545"/>
      <c r="AR84" s="545"/>
      <c r="AS84" s="545"/>
      <c r="AT84" s="545"/>
      <c r="AU84" s="545"/>
      <c r="AV84" s="545"/>
      <c r="AW84" s="545"/>
      <c r="AX84" s="546"/>
    </row>
    <row r="85" spans="1:52" ht="67.5" customHeight="1" thickBot="1" x14ac:dyDescent="0.2">
      <c r="A85" s="547" t="s">
        <v>559</v>
      </c>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c r="AN85" s="548"/>
      <c r="AO85" s="548"/>
      <c r="AP85" s="548"/>
      <c r="AQ85" s="548"/>
      <c r="AR85" s="548"/>
      <c r="AS85" s="548"/>
      <c r="AT85" s="548"/>
      <c r="AU85" s="548"/>
      <c r="AV85" s="548"/>
      <c r="AW85" s="548"/>
      <c r="AX85" s="549"/>
    </row>
    <row r="86" spans="1:52" ht="24.75" customHeight="1" x14ac:dyDescent="0.15">
      <c r="A86" s="550" t="s">
        <v>24</v>
      </c>
      <c r="B86" s="551"/>
      <c r="C86" s="551"/>
      <c r="D86" s="551"/>
      <c r="E86" s="551"/>
      <c r="F86" s="551"/>
      <c r="G86" s="551"/>
      <c r="H86" s="551"/>
      <c r="I86" s="551"/>
      <c r="J86" s="551"/>
      <c r="K86" s="551"/>
      <c r="L86" s="551"/>
      <c r="M86" s="551"/>
      <c r="N86" s="551"/>
      <c r="O86" s="551"/>
      <c r="P86" s="551"/>
      <c r="Q86" s="551"/>
      <c r="R86" s="551"/>
      <c r="S86" s="551"/>
      <c r="T86" s="551"/>
      <c r="U86" s="551"/>
      <c r="V86" s="551"/>
      <c r="W86" s="551"/>
      <c r="X86" s="551"/>
      <c r="Y86" s="551"/>
      <c r="Z86" s="551"/>
      <c r="AA86" s="551"/>
      <c r="AB86" s="551"/>
      <c r="AC86" s="551"/>
      <c r="AD86" s="551"/>
      <c r="AE86" s="551"/>
      <c r="AF86" s="551"/>
      <c r="AG86" s="551"/>
      <c r="AH86" s="551"/>
      <c r="AI86" s="551"/>
      <c r="AJ86" s="551"/>
      <c r="AK86" s="551"/>
      <c r="AL86" s="551"/>
      <c r="AM86" s="551"/>
      <c r="AN86" s="551"/>
      <c r="AO86" s="551"/>
      <c r="AP86" s="551"/>
      <c r="AQ86" s="551"/>
      <c r="AR86" s="551"/>
      <c r="AS86" s="551"/>
      <c r="AT86" s="551"/>
      <c r="AU86" s="551"/>
      <c r="AV86" s="551"/>
      <c r="AW86" s="551"/>
      <c r="AX86" s="552"/>
    </row>
    <row r="87" spans="1:52" ht="67.5" customHeight="1" thickBot="1" x14ac:dyDescent="0.2">
      <c r="A87" s="66"/>
      <c r="B87" s="67"/>
      <c r="C87" s="67"/>
      <c r="D87" s="67"/>
      <c r="E87" s="68"/>
      <c r="F87" s="553" t="s">
        <v>559</v>
      </c>
      <c r="G87" s="548"/>
      <c r="H87" s="548"/>
      <c r="I87" s="548"/>
      <c r="J87" s="548"/>
      <c r="K87" s="548"/>
      <c r="L87" s="548"/>
      <c r="M87" s="548"/>
      <c r="N87" s="548"/>
      <c r="O87" s="548"/>
      <c r="P87" s="548"/>
      <c r="Q87" s="548"/>
      <c r="R87" s="548"/>
      <c r="S87" s="548"/>
      <c r="T87" s="548"/>
      <c r="U87" s="548"/>
      <c r="V87" s="548"/>
      <c r="W87" s="548"/>
      <c r="X87" s="548"/>
      <c r="Y87" s="548"/>
      <c r="Z87" s="548"/>
      <c r="AA87" s="548"/>
      <c r="AB87" s="548"/>
      <c r="AC87" s="548"/>
      <c r="AD87" s="548"/>
      <c r="AE87" s="548"/>
      <c r="AF87" s="548"/>
      <c r="AG87" s="548"/>
      <c r="AH87" s="548"/>
      <c r="AI87" s="548"/>
      <c r="AJ87" s="548"/>
      <c r="AK87" s="548"/>
      <c r="AL87" s="548"/>
      <c r="AM87" s="548"/>
      <c r="AN87" s="548"/>
      <c r="AO87" s="548"/>
      <c r="AP87" s="548"/>
      <c r="AQ87" s="548"/>
      <c r="AR87" s="548"/>
      <c r="AS87" s="548"/>
      <c r="AT87" s="548"/>
      <c r="AU87" s="548"/>
      <c r="AV87" s="548"/>
      <c r="AW87" s="548"/>
      <c r="AX87" s="549"/>
    </row>
    <row r="88" spans="1:52" ht="24.75" customHeight="1" x14ac:dyDescent="0.15">
      <c r="A88" s="550" t="s">
        <v>36</v>
      </c>
      <c r="B88" s="551"/>
      <c r="C88" s="551"/>
      <c r="D88" s="551"/>
      <c r="E88" s="551"/>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1"/>
      <c r="AJ88" s="551"/>
      <c r="AK88" s="551"/>
      <c r="AL88" s="551"/>
      <c r="AM88" s="551"/>
      <c r="AN88" s="551"/>
      <c r="AO88" s="551"/>
      <c r="AP88" s="551"/>
      <c r="AQ88" s="551"/>
      <c r="AR88" s="551"/>
      <c r="AS88" s="551"/>
      <c r="AT88" s="551"/>
      <c r="AU88" s="551"/>
      <c r="AV88" s="551"/>
      <c r="AW88" s="551"/>
      <c r="AX88" s="552"/>
    </row>
    <row r="89" spans="1:52" ht="66" customHeight="1" thickBot="1" x14ac:dyDescent="0.2">
      <c r="A89" s="66"/>
      <c r="B89" s="67"/>
      <c r="C89" s="67"/>
      <c r="D89" s="67"/>
      <c r="E89" s="68"/>
      <c r="F89" s="69" t="s">
        <v>227</v>
      </c>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1"/>
    </row>
    <row r="90" spans="1:52" ht="24.75" customHeight="1" x14ac:dyDescent="0.15">
      <c r="A90" s="72" t="s">
        <v>25</v>
      </c>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4"/>
    </row>
    <row r="91" spans="1:52" ht="67.5" customHeight="1" thickBot="1" x14ac:dyDescent="0.2">
      <c r="A91" s="75" t="s">
        <v>559</v>
      </c>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7"/>
    </row>
    <row r="92" spans="1:52" ht="24.75" customHeight="1" x14ac:dyDescent="0.15">
      <c r="A92" s="78" t="s">
        <v>197</v>
      </c>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80"/>
      <c r="AZ92" s="4"/>
    </row>
    <row r="93" spans="1:52" ht="24.75" customHeight="1" x14ac:dyDescent="0.15">
      <c r="A93" s="64" t="s">
        <v>327</v>
      </c>
      <c r="B93" s="64"/>
      <c r="C93" s="64"/>
      <c r="D93" s="64"/>
      <c r="E93" s="51"/>
      <c r="F93" s="52"/>
      <c r="G93" s="53"/>
      <c r="H93" s="53"/>
      <c r="I93" s="53"/>
      <c r="J93" s="52"/>
      <c r="K93" s="52"/>
      <c r="L93" s="65"/>
      <c r="M93" s="65"/>
      <c r="N93" s="65"/>
      <c r="O93" s="52"/>
      <c r="P93" s="52"/>
      <c r="Q93" s="51"/>
      <c r="R93" s="52"/>
      <c r="S93" s="53"/>
      <c r="T93" s="53"/>
      <c r="U93" s="53"/>
      <c r="V93" s="52"/>
      <c r="W93" s="52"/>
      <c r="X93" s="65"/>
      <c r="Y93" s="65"/>
      <c r="Z93" s="65"/>
      <c r="AA93" s="52"/>
      <c r="AB93" s="60"/>
      <c r="AC93" s="51"/>
      <c r="AD93" s="52"/>
      <c r="AE93" s="53"/>
      <c r="AF93" s="53"/>
      <c r="AG93" s="53"/>
      <c r="AH93" s="52"/>
      <c r="AI93" s="52"/>
      <c r="AJ93" s="65"/>
      <c r="AK93" s="65"/>
      <c r="AL93" s="65"/>
      <c r="AM93" s="52"/>
      <c r="AN93" s="60"/>
      <c r="AO93" s="51"/>
      <c r="AP93" s="52"/>
      <c r="AQ93" s="53"/>
      <c r="AR93" s="53"/>
      <c r="AS93" s="53"/>
      <c r="AT93" s="52"/>
      <c r="AU93" s="52"/>
      <c r="AV93" s="65"/>
      <c r="AW93" s="65"/>
      <c r="AX93" s="49"/>
    </row>
    <row r="94" spans="1:52" ht="28.35" customHeight="1" x14ac:dyDescent="0.15">
      <c r="A94" s="61" t="s">
        <v>216</v>
      </c>
      <c r="B94" s="62"/>
      <c r="C94" s="62"/>
      <c r="D94" s="62"/>
      <c r="E94" s="62"/>
      <c r="F94" s="63"/>
      <c r="G94" s="36" t="s">
        <v>532</v>
      </c>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2" ht="28.35" customHeight="1" x14ac:dyDescent="0.15">
      <c r="A95" s="61"/>
      <c r="B95" s="62"/>
      <c r="C95" s="62"/>
      <c r="D95" s="62"/>
      <c r="E95" s="62"/>
      <c r="F95" s="63"/>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61"/>
      <c r="B96" s="62"/>
      <c r="C96" s="62"/>
      <c r="D96" s="62"/>
      <c r="E96" s="62"/>
      <c r="F96" s="63"/>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61"/>
      <c r="B97" s="62"/>
      <c r="C97" s="62"/>
      <c r="D97" s="62"/>
      <c r="E97" s="62"/>
      <c r="F97" s="63"/>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7.75" customHeight="1" x14ac:dyDescent="0.15">
      <c r="A98" s="61"/>
      <c r="B98" s="62"/>
      <c r="C98" s="62"/>
      <c r="D98" s="62"/>
      <c r="E98" s="62"/>
      <c r="F98" s="63"/>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1"/>
      <c r="B99" s="62"/>
      <c r="C99" s="62"/>
      <c r="D99" s="62"/>
      <c r="E99" s="62"/>
      <c r="F99" s="63"/>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61"/>
      <c r="B100" s="62"/>
      <c r="C100" s="62"/>
      <c r="D100" s="62"/>
      <c r="E100" s="62"/>
      <c r="F100" s="63"/>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7.75" customHeight="1" x14ac:dyDescent="0.15">
      <c r="A101" s="61"/>
      <c r="B101" s="62"/>
      <c r="C101" s="62"/>
      <c r="D101" s="62"/>
      <c r="E101" s="62"/>
      <c r="F101" s="63"/>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61"/>
      <c r="B102" s="62"/>
      <c r="C102" s="62"/>
      <c r="D102" s="62"/>
      <c r="E102" s="62"/>
      <c r="F102" s="63"/>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61"/>
      <c r="B103" s="62"/>
      <c r="C103" s="62"/>
      <c r="D103" s="62"/>
      <c r="E103" s="62"/>
      <c r="F103" s="63"/>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61"/>
      <c r="B104" s="62"/>
      <c r="C104" s="62"/>
      <c r="D104" s="62"/>
      <c r="E104" s="62"/>
      <c r="F104" s="63"/>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61"/>
      <c r="B105" s="62"/>
      <c r="C105" s="62"/>
      <c r="D105" s="62"/>
      <c r="E105" s="62"/>
      <c r="F105" s="63"/>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61"/>
      <c r="B106" s="62"/>
      <c r="C106" s="62"/>
      <c r="D106" s="62"/>
      <c r="E106" s="62"/>
      <c r="F106" s="63"/>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15">
      <c r="A107" s="61"/>
      <c r="B107" s="62"/>
      <c r="C107" s="62"/>
      <c r="D107" s="62"/>
      <c r="E107" s="62"/>
      <c r="F107" s="63"/>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61"/>
      <c r="B108" s="62"/>
      <c r="C108" s="62"/>
      <c r="D108" s="62"/>
      <c r="E108" s="62"/>
      <c r="F108" s="63"/>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61"/>
      <c r="B109" s="62"/>
      <c r="C109" s="62"/>
      <c r="D109" s="62"/>
      <c r="E109" s="62"/>
      <c r="F109" s="63"/>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61"/>
      <c r="B110" s="62"/>
      <c r="C110" s="62"/>
      <c r="D110" s="62"/>
      <c r="E110" s="62"/>
      <c r="F110" s="63"/>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52.5" customHeight="1" x14ac:dyDescent="0.15">
      <c r="A111" s="61"/>
      <c r="B111" s="62"/>
      <c r="C111" s="62"/>
      <c r="D111" s="62"/>
      <c r="E111" s="62"/>
      <c r="F111" s="63"/>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52.5" customHeight="1" x14ac:dyDescent="0.15">
      <c r="A112" s="61"/>
      <c r="B112" s="62"/>
      <c r="C112" s="62"/>
      <c r="D112" s="62"/>
      <c r="E112" s="62"/>
      <c r="F112" s="63"/>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52.5" customHeight="1" x14ac:dyDescent="0.15">
      <c r="A113" s="61"/>
      <c r="B113" s="62"/>
      <c r="C113" s="62"/>
      <c r="D113" s="62"/>
      <c r="E113" s="62"/>
      <c r="F113" s="63"/>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9.25" customHeight="1" x14ac:dyDescent="0.15">
      <c r="A114" s="61"/>
      <c r="B114" s="62"/>
      <c r="C114" s="62"/>
      <c r="D114" s="62"/>
      <c r="E114" s="62"/>
      <c r="F114" s="6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8.399999999999999" customHeight="1" x14ac:dyDescent="0.15">
      <c r="A115" s="61"/>
      <c r="B115" s="62"/>
      <c r="C115" s="62"/>
      <c r="D115" s="62"/>
      <c r="E115" s="62"/>
      <c r="F115" s="6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35.25" customHeight="1" x14ac:dyDescent="0.15">
      <c r="A116" s="61"/>
      <c r="B116" s="62"/>
      <c r="C116" s="62"/>
      <c r="D116" s="62"/>
      <c r="E116" s="62"/>
      <c r="F116" s="63"/>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sheetData>
  <sheetProtection formatRows="0"/>
  <dataConsolidate link="1"/>
  <mergeCells count="411">
    <mergeCell ref="AJ93:AL93"/>
    <mergeCell ref="A84:AX84"/>
    <mergeCell ref="A85:AX85"/>
    <mergeCell ref="A86:AX86"/>
    <mergeCell ref="A87:E87"/>
    <mergeCell ref="F87:AX87"/>
    <mergeCell ref="A88:AX88"/>
    <mergeCell ref="A82:B83"/>
    <mergeCell ref="C82:F82"/>
    <mergeCell ref="G82:AX82"/>
    <mergeCell ref="C83:F83"/>
    <mergeCell ref="G83:AX83"/>
    <mergeCell ref="AT93:AU93"/>
    <mergeCell ref="AV93:AW9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7:V58"/>
    <mergeCell ref="U61:AX61"/>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7"/>
    <mergeCell ref="G22:O22"/>
    <mergeCell ref="P22:V22"/>
    <mergeCell ref="W22:AC22"/>
    <mergeCell ref="G27:O27"/>
    <mergeCell ref="P27:V27"/>
    <mergeCell ref="W27:AC27"/>
    <mergeCell ref="A28:F28"/>
    <mergeCell ref="G28:AX28"/>
    <mergeCell ref="AD22:AX22"/>
    <mergeCell ref="G23:O23"/>
    <mergeCell ref="P23:V23"/>
    <mergeCell ref="W23:AC23"/>
    <mergeCell ref="AD23:AX27"/>
    <mergeCell ref="G24:O24"/>
    <mergeCell ref="P24:V24"/>
    <mergeCell ref="W24:AC24"/>
    <mergeCell ref="G25:O25"/>
    <mergeCell ref="P25:V25"/>
    <mergeCell ref="W25:AC25"/>
    <mergeCell ref="G26:O26"/>
    <mergeCell ref="P26:V26"/>
    <mergeCell ref="W26:AC26"/>
    <mergeCell ref="AW36:AX36"/>
    <mergeCell ref="AI38:AL38"/>
    <mergeCell ref="AM38:AP38"/>
    <mergeCell ref="AQ38:AT38"/>
    <mergeCell ref="G33:X34"/>
    <mergeCell ref="AE33:AH33"/>
    <mergeCell ref="AI33:AL33"/>
    <mergeCell ref="AM33:AP33"/>
    <mergeCell ref="AQ33:AX33"/>
    <mergeCell ref="Y34:AA34"/>
    <mergeCell ref="G30:O31"/>
    <mergeCell ref="P30:X31"/>
    <mergeCell ref="Y30:AA30"/>
    <mergeCell ref="AB30:AD30"/>
    <mergeCell ref="AI29:AL29"/>
    <mergeCell ref="AM29:AP29"/>
    <mergeCell ref="AQ29:AT29"/>
    <mergeCell ref="AU29:AX29"/>
    <mergeCell ref="AM46:AP46"/>
    <mergeCell ref="AQ46:AX46"/>
    <mergeCell ref="AM32:AP32"/>
    <mergeCell ref="AQ32:AX32"/>
    <mergeCell ref="Y33:AA33"/>
    <mergeCell ref="AB33:AD33"/>
    <mergeCell ref="AE30:AH30"/>
    <mergeCell ref="AI30:AL30"/>
    <mergeCell ref="AU38:AX38"/>
    <mergeCell ref="Y37:AA37"/>
    <mergeCell ref="AB37:AD37"/>
    <mergeCell ref="AE37:AH37"/>
    <mergeCell ref="AI37:AL37"/>
    <mergeCell ref="Y39:AA39"/>
    <mergeCell ref="AB39:AD39"/>
    <mergeCell ref="AE39:AH39"/>
    <mergeCell ref="G42:AX42"/>
    <mergeCell ref="G43:O43"/>
    <mergeCell ref="P43:X43"/>
    <mergeCell ref="Y43:AA43"/>
    <mergeCell ref="AQ34:AX34"/>
    <mergeCell ref="AQ36:AR36"/>
    <mergeCell ref="AS36:AT36"/>
    <mergeCell ref="AU36:AV36"/>
    <mergeCell ref="AB43:AD43"/>
    <mergeCell ref="AE43:AH43"/>
    <mergeCell ref="AM30:AP30"/>
    <mergeCell ref="AQ30:AT30"/>
    <mergeCell ref="AU30:AX30"/>
    <mergeCell ref="AB31:AD31"/>
    <mergeCell ref="AE31:AH31"/>
    <mergeCell ref="AI31:AL31"/>
    <mergeCell ref="AM31:AP31"/>
    <mergeCell ref="AQ31:AT31"/>
    <mergeCell ref="AU31:AX31"/>
    <mergeCell ref="A29:F31"/>
    <mergeCell ref="G29:O29"/>
    <mergeCell ref="P29:X29"/>
    <mergeCell ref="Y29:AA29"/>
    <mergeCell ref="AB29:AD29"/>
    <mergeCell ref="AE29:AH29"/>
    <mergeCell ref="Y45:AA45"/>
    <mergeCell ref="AB45:AD45"/>
    <mergeCell ref="AE45:AH45"/>
    <mergeCell ref="G44:O45"/>
    <mergeCell ref="P44:X45"/>
    <mergeCell ref="Y44:AA44"/>
    <mergeCell ref="AB44:AD44"/>
    <mergeCell ref="AE44:AH44"/>
    <mergeCell ref="Y31:AA31"/>
    <mergeCell ref="G37:O39"/>
    <mergeCell ref="P37:X39"/>
    <mergeCell ref="A42:F42"/>
    <mergeCell ref="A43:F45"/>
    <mergeCell ref="AQ35:AT35"/>
    <mergeCell ref="AU35:AX35"/>
    <mergeCell ref="A46:F48"/>
    <mergeCell ref="G46:X46"/>
    <mergeCell ref="Y46:AA46"/>
    <mergeCell ref="AB46:AD46"/>
    <mergeCell ref="AE46:AH46"/>
    <mergeCell ref="AI46:AL46"/>
    <mergeCell ref="AB52:AD52"/>
    <mergeCell ref="AE52:AH52"/>
    <mergeCell ref="AI52:AL52"/>
    <mergeCell ref="AI45:AL45"/>
    <mergeCell ref="AM45:AP45"/>
    <mergeCell ref="AQ45:AT45"/>
    <mergeCell ref="AU45:AX45"/>
    <mergeCell ref="AI43:AL43"/>
    <mergeCell ref="AM43:AP43"/>
    <mergeCell ref="AQ43:AT43"/>
    <mergeCell ref="AU43:AX43"/>
    <mergeCell ref="AI44:AL44"/>
    <mergeCell ref="A35:F39"/>
    <mergeCell ref="G35:O36"/>
    <mergeCell ref="P35:X36"/>
    <mergeCell ref="Y35:AA36"/>
    <mergeCell ref="AB35:AD36"/>
    <mergeCell ref="AE35:AH36"/>
    <mergeCell ref="AI35:AL36"/>
    <mergeCell ref="AM35:AP36"/>
    <mergeCell ref="A32:F34"/>
    <mergeCell ref="G32:X32"/>
    <mergeCell ref="Y32:AA32"/>
    <mergeCell ref="AB32:AD32"/>
    <mergeCell ref="AE32:AH32"/>
    <mergeCell ref="AI32:AL32"/>
    <mergeCell ref="AB34:AD34"/>
    <mergeCell ref="AE34:AH34"/>
    <mergeCell ref="AI34:AL34"/>
    <mergeCell ref="AM34:AP34"/>
    <mergeCell ref="AM37:AP37"/>
    <mergeCell ref="AQ37:AT37"/>
    <mergeCell ref="AU37:AX37"/>
    <mergeCell ref="Y38:AA38"/>
    <mergeCell ref="AB38:AD38"/>
    <mergeCell ref="AE38:AH38"/>
    <mergeCell ref="AI39:AL39"/>
    <mergeCell ref="AE49:AH50"/>
    <mergeCell ref="AI49:AL50"/>
    <mergeCell ref="AM49:AP50"/>
    <mergeCell ref="AQ49:AT49"/>
    <mergeCell ref="AU49:AX49"/>
    <mergeCell ref="AQ50:AR50"/>
    <mergeCell ref="AS50:AT50"/>
    <mergeCell ref="AU50:AV50"/>
    <mergeCell ref="AW50:AX50"/>
    <mergeCell ref="AM39:AP39"/>
    <mergeCell ref="AQ39:AT39"/>
    <mergeCell ref="AU39:AX39"/>
    <mergeCell ref="AM44:AP44"/>
    <mergeCell ref="AQ44:AT44"/>
    <mergeCell ref="AU44:AX44"/>
    <mergeCell ref="A40:F41"/>
    <mergeCell ref="G40:AX41"/>
    <mergeCell ref="A49:F53"/>
    <mergeCell ref="G49:O50"/>
    <mergeCell ref="P49:X50"/>
    <mergeCell ref="Y49:AA50"/>
    <mergeCell ref="AB49:AD50"/>
    <mergeCell ref="AQ47:AX47"/>
    <mergeCell ref="Y48:AA48"/>
    <mergeCell ref="AB48:AD48"/>
    <mergeCell ref="AE48:AH48"/>
    <mergeCell ref="AI48:AL48"/>
    <mergeCell ref="AM48:AP48"/>
    <mergeCell ref="AQ48:AX48"/>
    <mergeCell ref="G47:X48"/>
    <mergeCell ref="Y47:AA47"/>
    <mergeCell ref="AB47:AD47"/>
    <mergeCell ref="AE47:AH47"/>
    <mergeCell ref="AI47:AL47"/>
    <mergeCell ref="AM47:AP47"/>
    <mergeCell ref="AM51:AP51"/>
    <mergeCell ref="AQ51:AT51"/>
    <mergeCell ref="AU51:AX51"/>
    <mergeCell ref="Y52:AA52"/>
    <mergeCell ref="A54:F55"/>
    <mergeCell ref="G54:AX55"/>
    <mergeCell ref="AM52:AP52"/>
    <mergeCell ref="AQ52:AT52"/>
    <mergeCell ref="AU52:AX52"/>
    <mergeCell ref="G51:O53"/>
    <mergeCell ref="P51:X53"/>
    <mergeCell ref="Y53:AA53"/>
    <mergeCell ref="AB53:AD53"/>
    <mergeCell ref="AE53:AH53"/>
    <mergeCell ref="AI53:AL53"/>
    <mergeCell ref="AM53:AP53"/>
    <mergeCell ref="AQ53:AT53"/>
    <mergeCell ref="AU53:AX53"/>
    <mergeCell ref="W57:AA57"/>
    <mergeCell ref="AB57:AX57"/>
    <mergeCell ref="W58:AA58"/>
    <mergeCell ref="AB58:AX58"/>
    <mergeCell ref="C59:D61"/>
    <mergeCell ref="E59:F61"/>
    <mergeCell ref="G59:I59"/>
    <mergeCell ref="J59:T59"/>
    <mergeCell ref="U59:AX59"/>
    <mergeCell ref="G60:T60"/>
    <mergeCell ref="AG66:AX66"/>
    <mergeCell ref="C75:AC75"/>
    <mergeCell ref="AD75:AF75"/>
    <mergeCell ref="AG75:AX75"/>
    <mergeCell ref="C76:AC76"/>
    <mergeCell ref="U60:AX60"/>
    <mergeCell ref="G61:T61"/>
    <mergeCell ref="A62:AX62"/>
    <mergeCell ref="C63:AC63"/>
    <mergeCell ref="AD63:AF63"/>
    <mergeCell ref="AG63:AX63"/>
    <mergeCell ref="A56:B61"/>
    <mergeCell ref="C56:D58"/>
    <mergeCell ref="E56:F56"/>
    <mergeCell ref="G56:AX56"/>
    <mergeCell ref="E57:F58"/>
    <mergeCell ref="A67:B76"/>
    <mergeCell ref="C67:AC67"/>
    <mergeCell ref="AD67:AF67"/>
    <mergeCell ref="AG67:AX69"/>
    <mergeCell ref="C68:D69"/>
    <mergeCell ref="E68:AC68"/>
    <mergeCell ref="AD68:AF68"/>
    <mergeCell ref="E69:AC69"/>
    <mergeCell ref="AD69:AF69"/>
    <mergeCell ref="C70:AC70"/>
    <mergeCell ref="A64:B66"/>
    <mergeCell ref="C64:AC64"/>
    <mergeCell ref="AD64:AF64"/>
    <mergeCell ref="AG64:AX64"/>
    <mergeCell ref="C65:AC65"/>
    <mergeCell ref="AD65:AF65"/>
    <mergeCell ref="AG65:AX65"/>
    <mergeCell ref="C66:AC66"/>
    <mergeCell ref="AD66:AF66"/>
    <mergeCell ref="AD76:AF76"/>
    <mergeCell ref="AG76:AX76"/>
    <mergeCell ref="C73:AC73"/>
    <mergeCell ref="AD73:AF73"/>
    <mergeCell ref="AG73:AX73"/>
    <mergeCell ref="C74:AC74"/>
    <mergeCell ref="AD74:AF74"/>
    <mergeCell ref="AG74:AX74"/>
    <mergeCell ref="AD70:AF70"/>
    <mergeCell ref="AG70:AX70"/>
    <mergeCell ref="C71:AC71"/>
    <mergeCell ref="AD71:AF71"/>
    <mergeCell ref="AG71:AX71"/>
    <mergeCell ref="C72:AC72"/>
    <mergeCell ref="AD72:AF72"/>
    <mergeCell ref="AG72:AX72"/>
    <mergeCell ref="C79:AC79"/>
    <mergeCell ref="AD79:AF79"/>
    <mergeCell ref="AG79:AX79"/>
    <mergeCell ref="C80:AC80"/>
    <mergeCell ref="AD80:AF80"/>
    <mergeCell ref="A81:B81"/>
    <mergeCell ref="C81:AC81"/>
    <mergeCell ref="AD81:AF81"/>
    <mergeCell ref="AG81:AX81"/>
    <mergeCell ref="AG80:AX80"/>
    <mergeCell ref="AQ93:AS93"/>
    <mergeCell ref="Y51:AA51"/>
    <mergeCell ref="AB51:AD51"/>
    <mergeCell ref="AE51:AH51"/>
    <mergeCell ref="AI51:AL51"/>
    <mergeCell ref="AM93:AN93"/>
    <mergeCell ref="AO93:AP93"/>
    <mergeCell ref="A94:F116"/>
    <mergeCell ref="AA93:AB93"/>
    <mergeCell ref="A93:D93"/>
    <mergeCell ref="O93:P93"/>
    <mergeCell ref="L93:N93"/>
    <mergeCell ref="A89:E89"/>
    <mergeCell ref="F89:AX89"/>
    <mergeCell ref="A90:AX90"/>
    <mergeCell ref="A91:AX91"/>
    <mergeCell ref="A92:AX92"/>
    <mergeCell ref="A77:B80"/>
    <mergeCell ref="C77:AC77"/>
    <mergeCell ref="AD77:AF77"/>
    <mergeCell ref="AG77:AX77"/>
    <mergeCell ref="C78:AC78"/>
    <mergeCell ref="AD78:AF78"/>
    <mergeCell ref="AG78:AX78"/>
    <mergeCell ref="E93:F93"/>
    <mergeCell ref="G93:I93"/>
    <mergeCell ref="J93:K93"/>
    <mergeCell ref="Q93:R93"/>
    <mergeCell ref="S93:U93"/>
    <mergeCell ref="V93:W93"/>
    <mergeCell ref="AC93:AD93"/>
    <mergeCell ref="AE93:AG93"/>
    <mergeCell ref="AH93:AI93"/>
    <mergeCell ref="X93:Z93"/>
  </mergeCells>
  <phoneticPr fontId="5"/>
  <conditionalFormatting sqref="P14:AJ14">
    <cfRule type="expression" dxfId="125" priority="923">
      <formula>IF(RIGHT(TEXT(P14,"0.#"),1)=".",FALSE,TRUE)</formula>
    </cfRule>
    <cfRule type="expression" dxfId="124" priority="924">
      <formula>IF(RIGHT(TEXT(P14,"0.#"),1)=".",TRUE,FALSE)</formula>
    </cfRule>
  </conditionalFormatting>
  <conditionalFormatting sqref="P18:AX18">
    <cfRule type="expression" dxfId="123" priority="921">
      <formula>IF(RIGHT(TEXT(P18,"0.#"),1)=".",FALSE,TRUE)</formula>
    </cfRule>
    <cfRule type="expression" dxfId="122" priority="922">
      <formula>IF(RIGHT(TEXT(P18,"0.#"),1)=".",TRUE,FALSE)</formula>
    </cfRule>
  </conditionalFormatting>
  <conditionalFormatting sqref="P15:AJ17 P13:AX13 AR15:AX15">
    <cfRule type="expression" dxfId="121" priority="915">
      <formula>IF(RIGHT(TEXT(P13,"0.#"),1)=".",FALSE,TRUE)</formula>
    </cfRule>
    <cfRule type="expression" dxfId="120" priority="916">
      <formula>IF(RIGHT(TEXT(P13,"0.#"),1)=".",TRUE,FALSE)</formula>
    </cfRule>
  </conditionalFormatting>
  <conditionalFormatting sqref="P19:AJ19">
    <cfRule type="expression" dxfId="119" priority="913">
      <formula>IF(RIGHT(TEXT(P19,"0.#"),1)=".",FALSE,TRUE)</formula>
    </cfRule>
    <cfRule type="expression" dxfId="118" priority="914">
      <formula>IF(RIGHT(TEXT(P19,"0.#"),1)=".",TRUE,FALSE)</formula>
    </cfRule>
  </conditionalFormatting>
  <conditionalFormatting sqref="AE30 AQ30">
    <cfRule type="expression" dxfId="117" priority="911">
      <formula>IF(RIGHT(TEXT(AE30,"0.#"),1)=".",FALSE,TRUE)</formula>
    </cfRule>
    <cfRule type="expression" dxfId="116" priority="912">
      <formula>IF(RIGHT(TEXT(AE30,"0.#"),1)=".",TRUE,FALSE)</formula>
    </cfRule>
  </conditionalFormatting>
  <conditionalFormatting sqref="AI30">
    <cfRule type="expression" dxfId="115" priority="889">
      <formula>IF(RIGHT(TEXT(AI30,"0.#"),1)=".",FALSE,TRUE)</formula>
    </cfRule>
    <cfRule type="expression" dxfId="114" priority="890">
      <formula>IF(RIGHT(TEXT(AI30,"0.#"),1)=".",TRUE,FALSE)</formula>
    </cfRule>
  </conditionalFormatting>
  <conditionalFormatting sqref="AE31">
    <cfRule type="expression" dxfId="113" priority="885">
      <formula>IF(RIGHT(TEXT(AE31,"0.#"),1)=".",FALSE,TRUE)</formula>
    </cfRule>
    <cfRule type="expression" dxfId="112" priority="886">
      <formula>IF(RIGHT(TEXT(AE31,"0.#"),1)=".",TRUE,FALSE)</formula>
    </cfRule>
  </conditionalFormatting>
  <conditionalFormatting sqref="AI31">
    <cfRule type="expression" dxfId="111" priority="883">
      <formula>IF(RIGHT(TEXT(AI31,"0.#"),1)=".",FALSE,TRUE)</formula>
    </cfRule>
    <cfRule type="expression" dxfId="110" priority="884">
      <formula>IF(RIGHT(TEXT(AI31,"0.#"),1)=".",TRUE,FALSE)</formula>
    </cfRule>
  </conditionalFormatting>
  <conditionalFormatting sqref="AQ31">
    <cfRule type="expression" dxfId="109" priority="879">
      <formula>IF(RIGHT(TEXT(AQ31,"0.#"),1)=".",FALSE,TRUE)</formula>
    </cfRule>
    <cfRule type="expression" dxfId="108" priority="880">
      <formula>IF(RIGHT(TEXT(AQ31,"0.#"),1)=".",TRUE,FALSE)</formula>
    </cfRule>
  </conditionalFormatting>
  <conditionalFormatting sqref="W23">
    <cfRule type="expression" dxfId="107" priority="837">
      <formula>IF(RIGHT(TEXT(W23,"0.#"),1)=".",FALSE,TRUE)</formula>
    </cfRule>
    <cfRule type="expression" dxfId="106" priority="838">
      <formula>IF(RIGHT(TEXT(W23,"0.#"),1)=".",TRUE,FALSE)</formula>
    </cfRule>
  </conditionalFormatting>
  <conditionalFormatting sqref="W24:W26">
    <cfRule type="expression" dxfId="105" priority="835">
      <formula>IF(RIGHT(TEXT(W24,"0.#"),1)=".",FALSE,TRUE)</formula>
    </cfRule>
    <cfRule type="expression" dxfId="104" priority="836">
      <formula>IF(RIGHT(TEXT(W24,"0.#"),1)=".",TRUE,FALSE)</formula>
    </cfRule>
  </conditionalFormatting>
  <conditionalFormatting sqref="P23">
    <cfRule type="expression" dxfId="103" priority="831">
      <formula>IF(RIGHT(TEXT(P23,"0.#"),1)=".",FALSE,TRUE)</formula>
    </cfRule>
    <cfRule type="expression" dxfId="102" priority="832">
      <formula>IF(RIGHT(TEXT(P23,"0.#"),1)=".",TRUE,FALSE)</formula>
    </cfRule>
  </conditionalFormatting>
  <conditionalFormatting sqref="P24:P26">
    <cfRule type="expression" dxfId="101" priority="829">
      <formula>IF(RIGHT(TEXT(P24,"0.#"),1)=".",FALSE,TRUE)</formula>
    </cfRule>
    <cfRule type="expression" dxfId="100" priority="830">
      <formula>IF(RIGHT(TEXT(P24,"0.#"),1)=".",TRUE,FALSE)</formula>
    </cfRule>
  </conditionalFormatting>
  <conditionalFormatting sqref="AU31">
    <cfRule type="expression" dxfId="99" priority="695">
      <formula>IF(RIGHT(TEXT(AU31,"0.#"),1)=".",FALSE,TRUE)</formula>
    </cfRule>
    <cfRule type="expression" dxfId="98" priority="696">
      <formula>IF(RIGHT(TEXT(AU31,"0.#"),1)=".",TRUE,FALSE)</formula>
    </cfRule>
  </conditionalFormatting>
  <conditionalFormatting sqref="AU30">
    <cfRule type="expression" dxfId="97" priority="697">
      <formula>IF(RIGHT(TEXT(AU30,"0.#"),1)=".",FALSE,TRUE)</formula>
    </cfRule>
    <cfRule type="expression" dxfId="96" priority="698">
      <formula>IF(RIGHT(TEXT(AU30,"0.#"),1)=".",TRUE,FALSE)</formula>
    </cfRule>
  </conditionalFormatting>
  <conditionalFormatting sqref="P27:AC27">
    <cfRule type="expression" dxfId="95" priority="693">
      <formula>IF(RIGHT(TEXT(P27,"0.#"),1)=".",FALSE,TRUE)</formula>
    </cfRule>
    <cfRule type="expression" dxfId="94" priority="694">
      <formula>IF(RIGHT(TEXT(P27,"0.#"),1)=".",TRUE,FALSE)</formula>
    </cfRule>
  </conditionalFormatting>
  <conditionalFormatting sqref="AM39">
    <cfRule type="expression" dxfId="93" priority="675">
      <formula>IF(RIGHT(TEXT(AM39,"0.#"),1)=".",FALSE,TRUE)</formula>
    </cfRule>
    <cfRule type="expression" dxfId="92" priority="676">
      <formula>IF(RIGHT(TEXT(AM39,"0.#"),1)=".",TRUE,FALSE)</formula>
    </cfRule>
  </conditionalFormatting>
  <conditionalFormatting sqref="AE37">
    <cfRule type="expression" dxfId="91" priority="691">
      <formula>IF(RIGHT(TEXT(AE37,"0.#"),1)=".",FALSE,TRUE)</formula>
    </cfRule>
    <cfRule type="expression" dxfId="90" priority="692">
      <formula>IF(RIGHT(TEXT(AE37,"0.#"),1)=".",TRUE,FALSE)</formula>
    </cfRule>
  </conditionalFormatting>
  <conditionalFormatting sqref="AQ37 AQ39">
    <cfRule type="expression" dxfId="89" priority="673">
      <formula>IF(RIGHT(TEXT(AQ37,"0.#"),1)=".",FALSE,TRUE)</formula>
    </cfRule>
    <cfRule type="expression" dxfId="88" priority="674">
      <formula>IF(RIGHT(TEXT(AQ37,"0.#"),1)=".",TRUE,FALSE)</formula>
    </cfRule>
  </conditionalFormatting>
  <conditionalFormatting sqref="AU37 AU39">
    <cfRule type="expression" dxfId="87" priority="671">
      <formula>IF(RIGHT(TEXT(AU37,"0.#"),1)=".",FALSE,TRUE)</formula>
    </cfRule>
    <cfRule type="expression" dxfId="86" priority="672">
      <formula>IF(RIGHT(TEXT(AU37,"0.#"),1)=".",TRUE,FALSE)</formula>
    </cfRule>
  </conditionalFormatting>
  <conditionalFormatting sqref="AI39">
    <cfRule type="expression" dxfId="85" priority="685">
      <formula>IF(RIGHT(TEXT(AI39,"0.#"),1)=".",FALSE,TRUE)</formula>
    </cfRule>
    <cfRule type="expression" dxfId="84" priority="686">
      <formula>IF(RIGHT(TEXT(AI39,"0.#"),1)=".",TRUE,FALSE)</formula>
    </cfRule>
  </conditionalFormatting>
  <conditionalFormatting sqref="AE39">
    <cfRule type="expression" dxfId="83" priority="687">
      <formula>IF(RIGHT(TEXT(AE39,"0.#"),1)=".",FALSE,TRUE)</formula>
    </cfRule>
    <cfRule type="expression" dxfId="82" priority="688">
      <formula>IF(RIGHT(TEXT(AE39,"0.#"),1)=".",TRUE,FALSE)</formula>
    </cfRule>
  </conditionalFormatting>
  <conditionalFormatting sqref="AM37">
    <cfRule type="expression" dxfId="81" priority="679">
      <formula>IF(RIGHT(TEXT(AM37,"0.#"),1)=".",FALSE,TRUE)</formula>
    </cfRule>
    <cfRule type="expression" dxfId="80" priority="680">
      <formula>IF(RIGHT(TEXT(AM37,"0.#"),1)=".",TRUE,FALSE)</formula>
    </cfRule>
  </conditionalFormatting>
  <conditionalFormatting sqref="AI37">
    <cfRule type="expression" dxfId="79" priority="681">
      <formula>IF(RIGHT(TEXT(AI37,"0.#"),1)=".",FALSE,TRUE)</formula>
    </cfRule>
    <cfRule type="expression" dxfId="78" priority="682">
      <formula>IF(RIGHT(TEXT(AI37,"0.#"),1)=".",TRUE,FALSE)</formula>
    </cfRule>
  </conditionalFormatting>
  <conditionalFormatting sqref="AM47">
    <cfRule type="expression" dxfId="77" priority="643">
      <formula>IF(RIGHT(TEXT(AM47,"0.#"),1)=".",FALSE,TRUE)</formula>
    </cfRule>
    <cfRule type="expression" dxfId="76" priority="644">
      <formula>IF(RIGHT(TEXT(AM47,"0.#"),1)=".",TRUE,FALSE)</formula>
    </cfRule>
  </conditionalFormatting>
  <conditionalFormatting sqref="AE48 AM48">
    <cfRule type="expression" dxfId="75" priority="641">
      <formula>IF(RIGHT(TEXT(AE48,"0.#"),1)=".",FALSE,TRUE)</formula>
    </cfRule>
    <cfRule type="expression" dxfId="74" priority="642">
      <formula>IF(RIGHT(TEXT(AE48,"0.#"),1)=".",TRUE,FALSE)</formula>
    </cfRule>
  </conditionalFormatting>
  <conditionalFormatting sqref="AI48">
    <cfRule type="expression" dxfId="73" priority="639">
      <formula>IF(RIGHT(TEXT(AI48,"0.#"),1)=".",FALSE,TRUE)</formula>
    </cfRule>
    <cfRule type="expression" dxfId="72" priority="640">
      <formula>IF(RIGHT(TEXT(AI48,"0.#"),1)=".",TRUE,FALSE)</formula>
    </cfRule>
  </conditionalFormatting>
  <conditionalFormatting sqref="AQ48">
    <cfRule type="expression" dxfId="71" priority="637">
      <formula>IF(RIGHT(TEXT(AQ48,"0.#"),1)=".",FALSE,TRUE)</formula>
    </cfRule>
    <cfRule type="expression" dxfId="70" priority="638">
      <formula>IF(RIGHT(TEXT(AQ48,"0.#"),1)=".",TRUE,FALSE)</formula>
    </cfRule>
  </conditionalFormatting>
  <conditionalFormatting sqref="AE47 AQ47">
    <cfRule type="expression" dxfId="69" priority="647">
      <formula>IF(RIGHT(TEXT(AE47,"0.#"),1)=".",FALSE,TRUE)</formula>
    </cfRule>
    <cfRule type="expression" dxfId="68" priority="648">
      <formula>IF(RIGHT(TEXT(AE47,"0.#"),1)=".",TRUE,FALSE)</formula>
    </cfRule>
  </conditionalFormatting>
  <conditionalFormatting sqref="AI47">
    <cfRule type="expression" dxfId="67" priority="645">
      <formula>IF(RIGHT(TEXT(AI47,"0.#"),1)=".",FALSE,TRUE)</formula>
    </cfRule>
    <cfRule type="expression" dxfId="66" priority="646">
      <formula>IF(RIGHT(TEXT(AI47,"0.#"),1)=".",TRUE,FALSE)</formula>
    </cfRule>
  </conditionalFormatting>
  <conditionalFormatting sqref="AE44 AQ44">
    <cfRule type="expression" dxfId="65" priority="635">
      <formula>IF(RIGHT(TEXT(AE44,"0.#"),1)=".",FALSE,TRUE)</formula>
    </cfRule>
    <cfRule type="expression" dxfId="64" priority="636">
      <formula>IF(RIGHT(TEXT(AE44,"0.#"),1)=".",TRUE,FALSE)</formula>
    </cfRule>
  </conditionalFormatting>
  <conditionalFormatting sqref="AI44">
    <cfRule type="expression" dxfId="63" priority="633">
      <formula>IF(RIGHT(TEXT(AI44,"0.#"),1)=".",FALSE,TRUE)</formula>
    </cfRule>
    <cfRule type="expression" dxfId="62" priority="634">
      <formula>IF(RIGHT(TEXT(AI44,"0.#"),1)=".",TRUE,FALSE)</formula>
    </cfRule>
  </conditionalFormatting>
  <conditionalFormatting sqref="AM44">
    <cfRule type="expression" dxfId="61" priority="631">
      <formula>IF(RIGHT(TEXT(AM44,"0.#"),1)=".",FALSE,TRUE)</formula>
    </cfRule>
    <cfRule type="expression" dxfId="60" priority="632">
      <formula>IF(RIGHT(TEXT(AM44,"0.#"),1)=".",TRUE,FALSE)</formula>
    </cfRule>
  </conditionalFormatting>
  <conditionalFormatting sqref="AE45">
    <cfRule type="expression" dxfId="59" priority="629">
      <formula>IF(RIGHT(TEXT(AE45,"0.#"),1)=".",FALSE,TRUE)</formula>
    </cfRule>
    <cfRule type="expression" dxfId="58" priority="630">
      <formula>IF(RIGHT(TEXT(AE45,"0.#"),1)=".",TRUE,FALSE)</formula>
    </cfRule>
  </conditionalFormatting>
  <conditionalFormatting sqref="AI45">
    <cfRule type="expression" dxfId="57" priority="627">
      <formula>IF(RIGHT(TEXT(AI45,"0.#"),1)=".",FALSE,TRUE)</formula>
    </cfRule>
    <cfRule type="expression" dxfId="56" priority="628">
      <formula>IF(RIGHT(TEXT(AI45,"0.#"),1)=".",TRUE,FALSE)</formula>
    </cfRule>
  </conditionalFormatting>
  <conditionalFormatting sqref="AM45">
    <cfRule type="expression" dxfId="55" priority="625">
      <formula>IF(RIGHT(TEXT(AM45,"0.#"),1)=".",FALSE,TRUE)</formula>
    </cfRule>
    <cfRule type="expression" dxfId="54" priority="626">
      <formula>IF(RIGHT(TEXT(AM45,"0.#"),1)=".",TRUE,FALSE)</formula>
    </cfRule>
  </conditionalFormatting>
  <conditionalFormatting sqref="AQ45">
    <cfRule type="expression" dxfId="53" priority="623">
      <formula>IF(RIGHT(TEXT(AQ45,"0.#"),1)=".",FALSE,TRUE)</formula>
    </cfRule>
    <cfRule type="expression" dxfId="52" priority="624">
      <formula>IF(RIGHT(TEXT(AQ45,"0.#"),1)=".",TRUE,FALSE)</formula>
    </cfRule>
  </conditionalFormatting>
  <conditionalFormatting sqref="AU44">
    <cfRule type="expression" dxfId="51" priority="621">
      <formula>IF(RIGHT(TEXT(AU44,"0.#"),1)=".",FALSE,TRUE)</formula>
    </cfRule>
    <cfRule type="expression" dxfId="50" priority="622">
      <formula>IF(RIGHT(TEXT(AU44,"0.#"),1)=".",TRUE,FALSE)</formula>
    </cfRule>
  </conditionalFormatting>
  <conditionalFormatting sqref="AU45">
    <cfRule type="expression" dxfId="49" priority="619">
      <formula>IF(RIGHT(TEXT(AU45,"0.#"),1)=".",FALSE,TRUE)</formula>
    </cfRule>
    <cfRule type="expression" dxfId="48" priority="620">
      <formula>IF(RIGHT(TEXT(AU45,"0.#"),1)=".",TRUE,FALSE)</formula>
    </cfRule>
  </conditionalFormatting>
  <conditionalFormatting sqref="AE34">
    <cfRule type="expression" dxfId="47" priority="557">
      <formula>IF(RIGHT(TEXT(AE34,"0.#"),1)=".",FALSE,TRUE)</formula>
    </cfRule>
    <cfRule type="expression" dxfId="46" priority="558">
      <formula>IF(RIGHT(TEXT(AE34,"0.#"),1)=".",TRUE,FALSE)</formula>
    </cfRule>
  </conditionalFormatting>
  <conditionalFormatting sqref="AI34">
    <cfRule type="expression" dxfId="45" priority="555">
      <formula>IF(RIGHT(TEXT(AI34,"0.#"),1)=".",FALSE,TRUE)</formula>
    </cfRule>
    <cfRule type="expression" dxfId="44" priority="556">
      <formula>IF(RIGHT(TEXT(AI34,"0.#"),1)=".",TRUE,FALSE)</formula>
    </cfRule>
  </conditionalFormatting>
  <conditionalFormatting sqref="AQ34">
    <cfRule type="expression" dxfId="43" priority="553">
      <formula>IF(RIGHT(TEXT(AQ34,"0.#"),1)=".",FALSE,TRUE)</formula>
    </cfRule>
    <cfRule type="expression" dxfId="42" priority="554">
      <formula>IF(RIGHT(TEXT(AQ34,"0.#"),1)=".",TRUE,FALSE)</formula>
    </cfRule>
  </conditionalFormatting>
  <conditionalFormatting sqref="AE33 AQ33">
    <cfRule type="expression" dxfId="41" priority="563">
      <formula>IF(RIGHT(TEXT(AE33,"0.#"),1)=".",FALSE,TRUE)</formula>
    </cfRule>
    <cfRule type="expression" dxfId="40" priority="564">
      <formula>IF(RIGHT(TEXT(AE33,"0.#"),1)=".",TRUE,FALSE)</formula>
    </cfRule>
  </conditionalFormatting>
  <conditionalFormatting sqref="AI33">
    <cfRule type="expression" dxfId="39" priority="561">
      <formula>IF(RIGHT(TEXT(AI33,"0.#"),1)=".",FALSE,TRUE)</formula>
    </cfRule>
    <cfRule type="expression" dxfId="38" priority="562">
      <formula>IF(RIGHT(TEXT(AI33,"0.#"),1)=".",TRUE,FALSE)</formula>
    </cfRule>
  </conditionalFormatting>
  <conditionalFormatting sqref="AE51">
    <cfRule type="expression" dxfId="37" priority="515">
      <formula>IF(RIGHT(TEXT(AE51,"0.#"),1)=".",FALSE,TRUE)</formula>
    </cfRule>
    <cfRule type="expression" dxfId="36" priority="516">
      <formula>IF(RIGHT(TEXT(AE51,"0.#"),1)=".",TRUE,FALSE)</formula>
    </cfRule>
  </conditionalFormatting>
  <conditionalFormatting sqref="AM53">
    <cfRule type="expression" dxfId="35" priority="499">
      <formula>IF(RIGHT(TEXT(AM53,"0.#"),1)=".",FALSE,TRUE)</formula>
    </cfRule>
    <cfRule type="expression" dxfId="34" priority="500">
      <formula>IF(RIGHT(TEXT(AM53,"0.#"),1)=".",TRUE,FALSE)</formula>
    </cfRule>
  </conditionalFormatting>
  <conditionalFormatting sqref="AE52">
    <cfRule type="expression" dxfId="33" priority="513">
      <formula>IF(RIGHT(TEXT(AE52,"0.#"),1)=".",FALSE,TRUE)</formula>
    </cfRule>
    <cfRule type="expression" dxfId="32" priority="514">
      <formula>IF(RIGHT(TEXT(AE52,"0.#"),1)=".",TRUE,FALSE)</formula>
    </cfRule>
  </conditionalFormatting>
  <conditionalFormatting sqref="AE53">
    <cfRule type="expression" dxfId="31" priority="511">
      <formula>IF(RIGHT(TEXT(AE53,"0.#"),1)=".",FALSE,TRUE)</formula>
    </cfRule>
    <cfRule type="expression" dxfId="30" priority="512">
      <formula>IF(RIGHT(TEXT(AE53,"0.#"),1)=".",TRUE,FALSE)</formula>
    </cfRule>
  </conditionalFormatting>
  <conditionalFormatting sqref="AI53">
    <cfRule type="expression" dxfId="29" priority="509">
      <formula>IF(RIGHT(TEXT(AI53,"0.#"),1)=".",FALSE,TRUE)</formula>
    </cfRule>
    <cfRule type="expression" dxfId="28" priority="510">
      <formula>IF(RIGHT(TEXT(AI53,"0.#"),1)=".",TRUE,FALSE)</formula>
    </cfRule>
  </conditionalFormatting>
  <conditionalFormatting sqref="AI52">
    <cfRule type="expression" dxfId="27" priority="507">
      <formula>IF(RIGHT(TEXT(AI52,"0.#"),1)=".",FALSE,TRUE)</formula>
    </cfRule>
    <cfRule type="expression" dxfId="26" priority="508">
      <formula>IF(RIGHT(TEXT(AI52,"0.#"),1)=".",TRUE,FALSE)</formula>
    </cfRule>
  </conditionalFormatting>
  <conditionalFormatting sqref="AI51">
    <cfRule type="expression" dxfId="25" priority="505">
      <formula>IF(RIGHT(TEXT(AI51,"0.#"),1)=".",FALSE,TRUE)</formula>
    </cfRule>
    <cfRule type="expression" dxfId="24" priority="506">
      <formula>IF(RIGHT(TEXT(AI51,"0.#"),1)=".",TRUE,FALSE)</formula>
    </cfRule>
  </conditionalFormatting>
  <conditionalFormatting sqref="AM51">
    <cfRule type="expression" dxfId="23" priority="503">
      <formula>IF(RIGHT(TEXT(AM51,"0.#"),1)=".",FALSE,TRUE)</formula>
    </cfRule>
    <cfRule type="expression" dxfId="22" priority="504">
      <formula>IF(RIGHT(TEXT(AM51,"0.#"),1)=".",TRUE,FALSE)</formula>
    </cfRule>
  </conditionalFormatting>
  <conditionalFormatting sqref="AM52">
    <cfRule type="expression" dxfId="21" priority="501">
      <formula>IF(RIGHT(TEXT(AM52,"0.#"),1)=".",FALSE,TRUE)</formula>
    </cfRule>
    <cfRule type="expression" dxfId="20" priority="502">
      <formula>IF(RIGHT(TEXT(AM52,"0.#"),1)=".",TRUE,FALSE)</formula>
    </cfRule>
  </conditionalFormatting>
  <conditionalFormatting sqref="AQ51:AQ53">
    <cfRule type="expression" dxfId="19" priority="497">
      <formula>IF(RIGHT(TEXT(AQ51,"0.#"),1)=".",FALSE,TRUE)</formula>
    </cfRule>
    <cfRule type="expression" dxfId="18" priority="498">
      <formula>IF(RIGHT(TEXT(AQ51,"0.#"),1)=".",TRUE,FALSE)</formula>
    </cfRule>
  </conditionalFormatting>
  <conditionalFormatting sqref="AU51:AU53">
    <cfRule type="expression" dxfId="17" priority="495">
      <formula>IF(RIGHT(TEXT(AU51,"0.#"),1)=".",FALSE,TRUE)</formula>
    </cfRule>
    <cfRule type="expression" dxfId="16" priority="496">
      <formula>IF(RIGHT(TEXT(AU51,"0.#"),1)=".",TRUE,FALSE)</formula>
    </cfRule>
  </conditionalFormatting>
  <conditionalFormatting sqref="AK15:AQ17">
    <cfRule type="expression" dxfId="15" priority="15">
      <formula>IF(RIGHT(TEXT(AK15,"0.#"),1)=".",FALSE,TRUE)</formula>
    </cfRule>
    <cfRule type="expression" dxfId="14" priority="16">
      <formula>IF(RIGHT(TEXT(AK15,"0.#"),1)=".",TRUE,FALSE)</formula>
    </cfRule>
  </conditionalFormatting>
  <conditionalFormatting sqref="AK14:AQ14">
    <cfRule type="expression" dxfId="13" priority="13">
      <formula>IF(RIGHT(TEXT(AK14,"0.#"),1)=".",FALSE,TRUE)</formula>
    </cfRule>
    <cfRule type="expression" dxfId="12" priority="14">
      <formula>IF(RIGHT(TEXT(AK14,"0.#"),1)=".",TRUE,FALSE)</formula>
    </cfRule>
  </conditionalFormatting>
  <conditionalFormatting sqref="AM30">
    <cfRule type="expression" dxfId="11" priority="11">
      <formula>IF(RIGHT(TEXT(AM30,"0.#"),1)=".",FALSE,TRUE)</formula>
    </cfRule>
    <cfRule type="expression" dxfId="10" priority="12">
      <formula>IF(RIGHT(TEXT(AM30,"0.#"),1)=".",TRUE,FALSE)</formula>
    </cfRule>
  </conditionalFormatting>
  <conditionalFormatting sqref="AM31">
    <cfRule type="expression" dxfId="9" priority="9">
      <formula>IF(RIGHT(TEXT(AM31,"0.#"),1)=".",FALSE,TRUE)</formula>
    </cfRule>
    <cfRule type="expression" dxfId="8" priority="10">
      <formula>IF(RIGHT(TEXT(AM31,"0.#"),1)=".",TRUE,FALSE)</formula>
    </cfRule>
  </conditionalFormatting>
  <conditionalFormatting sqref="AM34">
    <cfRule type="expression" dxfId="7" priority="5">
      <formula>IF(RIGHT(TEXT(AM34,"0.#"),1)=".",FALSE,TRUE)</formula>
    </cfRule>
    <cfRule type="expression" dxfId="6" priority="6">
      <formula>IF(RIGHT(TEXT(AM34,"0.#"),1)=".",TRUE,FALSE)</formula>
    </cfRule>
  </conditionalFormatting>
  <conditionalFormatting sqref="AM33">
    <cfRule type="expression" dxfId="5" priority="7">
      <formula>IF(RIGHT(TEXT(AM33,"0.#"),1)=".",FALSE,TRUE)</formula>
    </cfRule>
    <cfRule type="expression" dxfId="4" priority="8">
      <formula>IF(RIGHT(TEXT(AM33,"0.#"),1)=".",TRUE,FALSE)</formula>
    </cfRule>
  </conditionalFormatting>
  <conditionalFormatting sqref="AE38 AI38 AM38 AQ38">
    <cfRule type="expression" dxfId="3" priority="3">
      <formula>IF(RIGHT(TEXT(AE38,"0.#"),1)=".",FALSE,TRUE)</formula>
    </cfRule>
    <cfRule type="expression" dxfId="2" priority="4">
      <formula>IF(RIGHT(TEXT(AE38,"0.#"),1)=".",TRUE,FALSE)</formula>
    </cfRule>
  </conditionalFormatting>
  <conditionalFormatting sqref="AU38">
    <cfRule type="expression" dxfId="1" priority="1">
      <formula>IF(RIGHT(TEXT(AU38,"0.#"),1)=".",FALSE,TRUE)</formula>
    </cfRule>
    <cfRule type="expression" dxfId="0" priority="2">
      <formula>IF(RIGHT(TEXT(AU38,"0.#"),1)=".",TRUE,FALSE)</formula>
    </cfRule>
  </conditionalFormatting>
  <dataValidations count="13">
    <dataValidation type="whole" allowBlank="1" showInputMessage="1" showErrorMessage="1" sqref="AJ93 X93 L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6:AR36 AU36:AX36 AE37:AX39 AE47:AX47 AE30:AX31 AE33:AX33 AQ50:AR50 AU50:AX50 AE51:AX53 AE44:AX45 P23:AC27">
      <formula1>OR(ISNUMBER(P13), P13="-")</formula1>
    </dataValidation>
    <dataValidation type="list" allowBlank="1" showInputMessage="1" showErrorMessage="1" sqref="Q93:R93 AC93:AD93 AO93:AP93">
      <formula1>#REF!</formula1>
    </dataValidation>
    <dataValidation type="whole" allowBlank="1" showInputMessage="1" showErrorMessage="1" sqref="AX9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4" max="16383" man="1"/>
    <brk id="69" max="16383" man="1"/>
    <brk id="93"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入力規則等!$AI$2:$AI$8</xm:f>
          </x14:formula1>
          <xm:sqref>J59:T59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AE93:AG93 G93:I93 AQ93:AS93 S93:U93</xm:sqref>
        </x14:dataValidation>
        <x14:dataValidation type="list" allowBlank="1" showInputMessage="1" showErrorMessage="1">
          <x14:formula1>
            <xm:f>入力規則等!$U$56:$U$58</xm:f>
          </x14:formula1>
          <xm:sqref>J93:K93 AT93:AU93 AH93:AI93 V93:W93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360</v>
      </c>
      <c r="AA1" s="21" t="s">
        <v>67</v>
      </c>
      <c r="AB1" s="21" t="s">
        <v>361</v>
      </c>
      <c r="AC1" s="21" t="s">
        <v>24</v>
      </c>
      <c r="AD1" s="20"/>
      <c r="AE1" s="21" t="s">
        <v>36</v>
      </c>
      <c r="AF1" s="22"/>
      <c r="AG1" s="30" t="s">
        <v>160</v>
      </c>
      <c r="AI1" s="30" t="s">
        <v>163</v>
      </c>
      <c r="AK1" s="30" t="s">
        <v>167</v>
      </c>
      <c r="AM1" s="35"/>
      <c r="AN1" s="35"/>
      <c r="AP1" s="20" t="s">
        <v>199</v>
      </c>
    </row>
    <row r="2" spans="1:42" ht="13.5" customHeight="1" x14ac:dyDescent="0.15">
      <c r="A2" s="8" t="s">
        <v>70</v>
      </c>
      <c r="B2" s="9"/>
      <c r="C2" s="7" t="str">
        <f>IF(B2="","",A2)</f>
        <v/>
      </c>
      <c r="D2" s="7" t="str">
        <f>IF(C2="","",IF(D1&lt;&gt;"",CONCATENATE(D1,"、",C2),C2))</f>
        <v/>
      </c>
      <c r="F2" s="6" t="s">
        <v>57</v>
      </c>
      <c r="G2" s="11" t="s">
        <v>545</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48">
        <v>21</v>
      </c>
      <c r="W2" s="24" t="s">
        <v>154</v>
      </c>
      <c r="Y2" s="24" t="s">
        <v>53</v>
      </c>
      <c r="Z2" s="24" t="s">
        <v>53</v>
      </c>
      <c r="AA2" s="43" t="s">
        <v>230</v>
      </c>
      <c r="AB2" s="43" t="s">
        <v>455</v>
      </c>
      <c r="AC2" s="44" t="s">
        <v>119</v>
      </c>
      <c r="AD2" s="20"/>
      <c r="AE2" s="26" t="s">
        <v>150</v>
      </c>
      <c r="AF2" s="22"/>
      <c r="AG2" s="31" t="s">
        <v>205</v>
      </c>
      <c r="AI2" s="30" t="s">
        <v>227</v>
      </c>
      <c r="AK2" s="30" t="s">
        <v>168</v>
      </c>
      <c r="AM2" s="35"/>
      <c r="AN2" s="35"/>
      <c r="AP2" s="31" t="s">
        <v>205</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c r="R3" s="7" t="str">
        <f t="shared" ref="R3:R8" si="3">IF(Q3="","",P3)</f>
        <v/>
      </c>
      <c r="S3" s="7" t="str">
        <f t="shared" ref="S3:S8" si="4">IF(R3="",S2,IF(S2&lt;&gt;"",CONCATENATE(S2,"、",R3),R3))</f>
        <v/>
      </c>
      <c r="T3" s="7"/>
      <c r="U3" s="24" t="s">
        <v>486</v>
      </c>
      <c r="W3" s="24" t="s">
        <v>129</v>
      </c>
      <c r="Y3" s="24" t="s">
        <v>54</v>
      </c>
      <c r="Z3" s="24" t="s">
        <v>362</v>
      </c>
      <c r="AA3" s="43" t="s">
        <v>328</v>
      </c>
      <c r="AB3" s="43" t="s">
        <v>456</v>
      </c>
      <c r="AC3" s="44" t="s">
        <v>120</v>
      </c>
      <c r="AD3" s="20"/>
      <c r="AE3" s="26" t="s">
        <v>151</v>
      </c>
      <c r="AF3" s="22"/>
      <c r="AG3" s="31" t="s">
        <v>206</v>
      </c>
      <c r="AI3" s="30" t="s">
        <v>162</v>
      </c>
      <c r="AK3" s="30" t="str">
        <f>CHAR(CODE(AK2)+1)</f>
        <v>B</v>
      </c>
      <c r="AM3" s="35"/>
      <c r="AN3" s="35"/>
      <c r="AP3" s="31" t="s">
        <v>206</v>
      </c>
    </row>
    <row r="4" spans="1:42" ht="13.5" customHeight="1" x14ac:dyDescent="0.15">
      <c r="A4" s="8" t="s">
        <v>72</v>
      </c>
      <c r="B4" s="9" t="s">
        <v>545</v>
      </c>
      <c r="C4" s="7" t="str">
        <f t="shared" si="0"/>
        <v>沖縄振興</v>
      </c>
      <c r="D4" s="7" t="str">
        <f>IF(C4="",D3,IF(D3&lt;&gt;"",CONCATENATE(D3,"、",C4),C4))</f>
        <v>沖縄振興</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t="s">
        <v>545</v>
      </c>
      <c r="R4" s="7" t="str">
        <f t="shared" si="3"/>
        <v>補助</v>
      </c>
      <c r="S4" s="7" t="str">
        <f t="shared" si="4"/>
        <v>補助</v>
      </c>
      <c r="T4" s="7"/>
      <c r="U4" s="24" t="s">
        <v>538</v>
      </c>
      <c r="W4" s="24" t="s">
        <v>130</v>
      </c>
      <c r="Y4" s="24" t="s">
        <v>235</v>
      </c>
      <c r="Z4" s="24" t="s">
        <v>363</v>
      </c>
      <c r="AA4" s="43" t="s">
        <v>329</v>
      </c>
      <c r="AB4" s="43" t="s">
        <v>457</v>
      </c>
      <c r="AC4" s="43" t="s">
        <v>121</v>
      </c>
      <c r="AD4" s="20"/>
      <c r="AE4" s="26" t="s">
        <v>152</v>
      </c>
      <c r="AF4" s="22"/>
      <c r="AG4" s="31" t="s">
        <v>207</v>
      </c>
      <c r="AI4" s="30" t="s">
        <v>164</v>
      </c>
      <c r="AK4" s="30" t="str">
        <f t="shared" ref="AK4:AK49" si="7">CHAR(CODE(AK3)+1)</f>
        <v>C</v>
      </c>
      <c r="AM4" s="35"/>
      <c r="AN4" s="35"/>
      <c r="AP4" s="31" t="s">
        <v>207</v>
      </c>
    </row>
    <row r="5" spans="1:42" ht="13.5" customHeight="1" x14ac:dyDescent="0.15">
      <c r="A5" s="8" t="s">
        <v>73</v>
      </c>
      <c r="B5" s="9"/>
      <c r="C5" s="7" t="str">
        <f t="shared" si="0"/>
        <v/>
      </c>
      <c r="D5" s="7" t="str">
        <f>IF(C5="",D4,IF(D4&lt;&gt;"",CONCATENATE(D4,"、",C5),C5))</f>
        <v>沖縄振興</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補助</v>
      </c>
      <c r="T5" s="7"/>
      <c r="W5" s="24" t="s">
        <v>510</v>
      </c>
      <c r="Y5" s="24" t="s">
        <v>236</v>
      </c>
      <c r="Z5" s="24" t="s">
        <v>364</v>
      </c>
      <c r="AA5" s="43" t="s">
        <v>330</v>
      </c>
      <c r="AB5" s="43" t="s">
        <v>458</v>
      </c>
      <c r="AC5" s="43" t="s">
        <v>153</v>
      </c>
      <c r="AD5" s="23"/>
      <c r="AE5" s="26" t="s">
        <v>217</v>
      </c>
      <c r="AF5" s="22"/>
      <c r="AG5" s="31" t="s">
        <v>208</v>
      </c>
      <c r="AI5" s="30" t="s">
        <v>233</v>
      </c>
      <c r="AK5" s="30" t="str">
        <f t="shared" si="7"/>
        <v>D</v>
      </c>
      <c r="AP5" s="31" t="s">
        <v>208</v>
      </c>
    </row>
    <row r="6" spans="1:42" ht="13.5" customHeight="1" x14ac:dyDescent="0.15">
      <c r="A6" s="8" t="s">
        <v>74</v>
      </c>
      <c r="B6" s="9"/>
      <c r="C6" s="7" t="str">
        <f t="shared" si="0"/>
        <v/>
      </c>
      <c r="D6" s="7" t="str">
        <f t="shared" ref="D6:D21" si="8">IF(C6="",D5,IF(D5&lt;&gt;"",CONCATENATE(D5,"、",C6),C6))</f>
        <v>沖縄振興</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補助</v>
      </c>
      <c r="T6" s="7"/>
      <c r="U6" s="24" t="s">
        <v>218</v>
      </c>
      <c r="W6" s="24" t="s">
        <v>512</v>
      </c>
      <c r="Y6" s="24" t="s">
        <v>237</v>
      </c>
      <c r="Z6" s="24" t="s">
        <v>365</v>
      </c>
      <c r="AA6" s="43" t="s">
        <v>331</v>
      </c>
      <c r="AB6" s="43" t="s">
        <v>459</v>
      </c>
      <c r="AC6" s="43" t="s">
        <v>122</v>
      </c>
      <c r="AD6" s="23"/>
      <c r="AE6" s="26" t="s">
        <v>215</v>
      </c>
      <c r="AF6" s="22"/>
      <c r="AG6" s="31" t="s">
        <v>209</v>
      </c>
      <c r="AI6" s="30" t="s">
        <v>234</v>
      </c>
      <c r="AK6" s="30" t="str">
        <f>CHAR(CODE(AK5)+1)</f>
        <v>E</v>
      </c>
      <c r="AP6" s="31" t="s">
        <v>209</v>
      </c>
    </row>
    <row r="7" spans="1:42" ht="13.5" customHeight="1" x14ac:dyDescent="0.15">
      <c r="A7" s="8" t="s">
        <v>75</v>
      </c>
      <c r="B7" s="9"/>
      <c r="C7" s="7" t="str">
        <f t="shared" si="0"/>
        <v/>
      </c>
      <c r="D7" s="7" t="str">
        <f t="shared" si="8"/>
        <v>沖縄振興</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補助</v>
      </c>
      <c r="T7" s="7"/>
      <c r="U7" s="24"/>
      <c r="W7" s="24" t="s">
        <v>131</v>
      </c>
      <c r="Y7" s="24" t="s">
        <v>238</v>
      </c>
      <c r="Z7" s="24" t="s">
        <v>366</v>
      </c>
      <c r="AA7" s="43" t="s">
        <v>332</v>
      </c>
      <c r="AB7" s="43" t="s">
        <v>460</v>
      </c>
      <c r="AC7" s="23"/>
      <c r="AD7" s="23"/>
      <c r="AE7" s="24" t="s">
        <v>122</v>
      </c>
      <c r="AF7" s="22"/>
      <c r="AG7" s="31" t="s">
        <v>210</v>
      </c>
      <c r="AH7" s="38"/>
      <c r="AI7" s="31" t="s">
        <v>223</v>
      </c>
      <c r="AK7" s="30" t="str">
        <f>CHAR(CODE(AK6)+1)</f>
        <v>F</v>
      </c>
      <c r="AP7" s="31" t="s">
        <v>210</v>
      </c>
    </row>
    <row r="8" spans="1:42" ht="13.5" customHeight="1" x14ac:dyDescent="0.15">
      <c r="A8" s="8" t="s">
        <v>76</v>
      </c>
      <c r="B8" s="9"/>
      <c r="C8" s="7" t="str">
        <f t="shared" si="0"/>
        <v/>
      </c>
      <c r="D8" s="7" t="str">
        <f t="shared" si="8"/>
        <v>沖縄振興</v>
      </c>
      <c r="F8" s="12" t="s">
        <v>100</v>
      </c>
      <c r="G8" s="11"/>
      <c r="H8" s="7" t="str">
        <f t="shared" si="1"/>
        <v/>
      </c>
      <c r="I8" s="7" t="str">
        <f t="shared" si="5"/>
        <v>一般会計</v>
      </c>
      <c r="K8" s="8" t="s">
        <v>93</v>
      </c>
      <c r="L8" s="9"/>
      <c r="M8" s="7" t="str">
        <f t="shared" si="2"/>
        <v/>
      </c>
      <c r="N8" s="7" t="str">
        <f t="shared" si="6"/>
        <v/>
      </c>
      <c r="O8" s="7"/>
      <c r="P8" s="6" t="s">
        <v>65</v>
      </c>
      <c r="Q8" s="11"/>
      <c r="R8" s="7" t="str">
        <f t="shared" si="3"/>
        <v/>
      </c>
      <c r="S8" s="7" t="str">
        <f t="shared" si="4"/>
        <v>補助</v>
      </c>
      <c r="T8" s="7"/>
      <c r="U8" s="24" t="s">
        <v>231</v>
      </c>
      <c r="W8" s="24" t="s">
        <v>132</v>
      </c>
      <c r="Y8" s="24" t="s">
        <v>239</v>
      </c>
      <c r="Z8" s="24" t="s">
        <v>367</v>
      </c>
      <c r="AA8" s="43" t="s">
        <v>333</v>
      </c>
      <c r="AB8" s="43" t="s">
        <v>461</v>
      </c>
      <c r="AC8" s="23"/>
      <c r="AD8" s="23"/>
      <c r="AE8" s="23"/>
      <c r="AF8" s="22"/>
      <c r="AG8" s="31" t="s">
        <v>211</v>
      </c>
      <c r="AI8" s="30" t="s">
        <v>224</v>
      </c>
      <c r="AK8" s="30" t="str">
        <f t="shared" si="7"/>
        <v>G</v>
      </c>
      <c r="AP8" s="31" t="s">
        <v>211</v>
      </c>
    </row>
    <row r="9" spans="1:42" ht="13.5" customHeight="1" x14ac:dyDescent="0.15">
      <c r="A9" s="8" t="s">
        <v>77</v>
      </c>
      <c r="B9" s="9"/>
      <c r="C9" s="7" t="str">
        <f t="shared" si="0"/>
        <v/>
      </c>
      <c r="D9" s="7" t="str">
        <f t="shared" si="8"/>
        <v>沖縄振興</v>
      </c>
      <c r="F9" s="12" t="s">
        <v>173</v>
      </c>
      <c r="G9" s="11"/>
      <c r="H9" s="7" t="str">
        <f t="shared" si="1"/>
        <v/>
      </c>
      <c r="I9" s="7" t="str">
        <f t="shared" si="5"/>
        <v>一般会計</v>
      </c>
      <c r="K9" s="8" t="s">
        <v>94</v>
      </c>
      <c r="L9" s="9"/>
      <c r="M9" s="7" t="str">
        <f t="shared" si="2"/>
        <v/>
      </c>
      <c r="N9" s="7" t="str">
        <f t="shared" si="6"/>
        <v/>
      </c>
      <c r="O9" s="7"/>
      <c r="P9" s="7"/>
      <c r="Q9" s="13"/>
      <c r="T9" s="7"/>
      <c r="U9" s="24" t="s">
        <v>232</v>
      </c>
      <c r="W9" s="24" t="s">
        <v>133</v>
      </c>
      <c r="Y9" s="24" t="s">
        <v>240</v>
      </c>
      <c r="Z9" s="24" t="s">
        <v>368</v>
      </c>
      <c r="AA9" s="43" t="s">
        <v>334</v>
      </c>
      <c r="AB9" s="43" t="s">
        <v>462</v>
      </c>
      <c r="AC9" s="23"/>
      <c r="AD9" s="23"/>
      <c r="AE9" s="23"/>
      <c r="AF9" s="22"/>
      <c r="AG9" s="31" t="s">
        <v>212</v>
      </c>
      <c r="AI9" s="34"/>
      <c r="AK9" s="30" t="str">
        <f t="shared" si="7"/>
        <v>H</v>
      </c>
      <c r="AP9" s="31" t="s">
        <v>212</v>
      </c>
    </row>
    <row r="10" spans="1:42" ht="13.5" customHeight="1" x14ac:dyDescent="0.15">
      <c r="A10" s="8" t="s">
        <v>190</v>
      </c>
      <c r="B10" s="9"/>
      <c r="C10" s="7" t="str">
        <f t="shared" si="0"/>
        <v/>
      </c>
      <c r="D10" s="7" t="str">
        <f t="shared" si="8"/>
        <v>沖縄振興</v>
      </c>
      <c r="F10" s="12" t="s">
        <v>101</v>
      </c>
      <c r="G10" s="11"/>
      <c r="H10" s="7" t="str">
        <f t="shared" si="1"/>
        <v/>
      </c>
      <c r="I10" s="7" t="str">
        <f t="shared" si="5"/>
        <v>一般会計</v>
      </c>
      <c r="K10" s="8" t="s">
        <v>191</v>
      </c>
      <c r="L10" s="9"/>
      <c r="M10" s="7" t="str">
        <f t="shared" si="2"/>
        <v/>
      </c>
      <c r="N10" s="7" t="str">
        <f t="shared" si="6"/>
        <v/>
      </c>
      <c r="O10" s="7"/>
      <c r="P10" s="7" t="str">
        <f>S8</f>
        <v>補助</v>
      </c>
      <c r="Q10" s="13"/>
      <c r="T10" s="7"/>
      <c r="W10" s="24" t="s">
        <v>134</v>
      </c>
      <c r="Y10" s="24" t="s">
        <v>241</v>
      </c>
      <c r="Z10" s="24" t="s">
        <v>369</v>
      </c>
      <c r="AA10" s="43" t="s">
        <v>335</v>
      </c>
      <c r="AB10" s="43" t="s">
        <v>463</v>
      </c>
      <c r="AC10" s="23"/>
      <c r="AD10" s="23"/>
      <c r="AE10" s="23"/>
      <c r="AF10" s="22"/>
      <c r="AG10" s="31" t="s">
        <v>201</v>
      </c>
      <c r="AK10" s="30" t="str">
        <f t="shared" si="7"/>
        <v>I</v>
      </c>
      <c r="AP10" s="30" t="s">
        <v>200</v>
      </c>
    </row>
    <row r="11" spans="1:42" ht="13.5" customHeight="1" x14ac:dyDescent="0.15">
      <c r="A11" s="8" t="s">
        <v>78</v>
      </c>
      <c r="B11" s="9"/>
      <c r="C11" s="7" t="str">
        <f t="shared" si="0"/>
        <v/>
      </c>
      <c r="D11" s="7" t="str">
        <f t="shared" si="8"/>
        <v>沖縄振興</v>
      </c>
      <c r="F11" s="12" t="s">
        <v>102</v>
      </c>
      <c r="G11" s="11"/>
      <c r="H11" s="7" t="str">
        <f t="shared" si="1"/>
        <v/>
      </c>
      <c r="I11" s="7" t="str">
        <f t="shared" si="5"/>
        <v>一般会計</v>
      </c>
      <c r="K11" s="8" t="s">
        <v>95</v>
      </c>
      <c r="L11" s="9" t="s">
        <v>545</v>
      </c>
      <c r="M11" s="7" t="str">
        <f t="shared" si="2"/>
        <v>その他の事項経費</v>
      </c>
      <c r="N11" s="7" t="str">
        <f t="shared" si="6"/>
        <v>その他の事項経費</v>
      </c>
      <c r="O11" s="7"/>
      <c r="P11" s="7"/>
      <c r="Q11" s="13"/>
      <c r="T11" s="7"/>
      <c r="W11" s="24" t="s">
        <v>535</v>
      </c>
      <c r="Y11" s="24" t="s">
        <v>242</v>
      </c>
      <c r="Z11" s="24" t="s">
        <v>370</v>
      </c>
      <c r="AA11" s="43" t="s">
        <v>336</v>
      </c>
      <c r="AB11" s="43" t="s">
        <v>464</v>
      </c>
      <c r="AC11" s="23"/>
      <c r="AD11" s="23"/>
      <c r="AE11" s="23"/>
      <c r="AF11" s="22"/>
      <c r="AG11" s="30" t="s">
        <v>204</v>
      </c>
      <c r="AK11" s="30" t="str">
        <f t="shared" si="7"/>
        <v>J</v>
      </c>
    </row>
    <row r="12" spans="1:42" ht="13.5" customHeight="1" x14ac:dyDescent="0.15">
      <c r="A12" s="8" t="s">
        <v>79</v>
      </c>
      <c r="B12" s="9"/>
      <c r="C12" s="7" t="str">
        <f t="shared" ref="C12:C23" si="9">IF(B12="","",A12)</f>
        <v/>
      </c>
      <c r="D12" s="7" t="str">
        <f t="shared" si="8"/>
        <v>沖縄振興</v>
      </c>
      <c r="F12" s="12" t="s">
        <v>103</v>
      </c>
      <c r="G12" s="11"/>
      <c r="H12" s="7" t="str">
        <f t="shared" si="1"/>
        <v/>
      </c>
      <c r="I12" s="7" t="str">
        <f t="shared" si="5"/>
        <v>一般会計</v>
      </c>
      <c r="K12" s="7"/>
      <c r="L12" s="7"/>
      <c r="O12" s="7"/>
      <c r="P12" s="7"/>
      <c r="Q12" s="13"/>
      <c r="T12" s="7"/>
      <c r="U12" s="21" t="s">
        <v>487</v>
      </c>
      <c r="W12" s="24" t="s">
        <v>135</v>
      </c>
      <c r="Y12" s="24" t="s">
        <v>243</v>
      </c>
      <c r="Z12" s="24" t="s">
        <v>371</v>
      </c>
      <c r="AA12" s="43" t="s">
        <v>337</v>
      </c>
      <c r="AB12" s="43" t="s">
        <v>465</v>
      </c>
      <c r="AC12" s="23"/>
      <c r="AD12" s="23"/>
      <c r="AE12" s="23"/>
      <c r="AF12" s="22"/>
      <c r="AG12" s="30" t="s">
        <v>202</v>
      </c>
      <c r="AK12" s="30" t="str">
        <f t="shared" si="7"/>
        <v>K</v>
      </c>
    </row>
    <row r="13" spans="1:42" ht="13.5" customHeight="1" x14ac:dyDescent="0.15">
      <c r="A13" s="8" t="s">
        <v>80</v>
      </c>
      <c r="B13" s="9"/>
      <c r="C13" s="7" t="str">
        <f t="shared" si="9"/>
        <v/>
      </c>
      <c r="D13" s="7" t="str">
        <f t="shared" si="8"/>
        <v>沖縄振興</v>
      </c>
      <c r="F13" s="12" t="s">
        <v>104</v>
      </c>
      <c r="G13" s="11"/>
      <c r="H13" s="7" t="str">
        <f t="shared" si="1"/>
        <v/>
      </c>
      <c r="I13" s="7" t="str">
        <f t="shared" si="5"/>
        <v>一般会計</v>
      </c>
      <c r="K13" s="7" t="str">
        <f>N11</f>
        <v>その他の事項経費</v>
      </c>
      <c r="L13" s="7"/>
      <c r="O13" s="7"/>
      <c r="P13" s="7"/>
      <c r="Q13" s="13"/>
      <c r="T13" s="7"/>
      <c r="U13" s="24" t="s">
        <v>154</v>
      </c>
      <c r="W13" s="24" t="s">
        <v>136</v>
      </c>
      <c r="Y13" s="24" t="s">
        <v>244</v>
      </c>
      <c r="Z13" s="24" t="s">
        <v>372</v>
      </c>
      <c r="AA13" s="43" t="s">
        <v>338</v>
      </c>
      <c r="AB13" s="43" t="s">
        <v>466</v>
      </c>
      <c r="AC13" s="23"/>
      <c r="AD13" s="23"/>
      <c r="AE13" s="23"/>
      <c r="AF13" s="22"/>
      <c r="AG13" s="30" t="s">
        <v>203</v>
      </c>
      <c r="AK13" s="30" t="str">
        <f t="shared" si="7"/>
        <v>L</v>
      </c>
    </row>
    <row r="14" spans="1:42" ht="13.5" customHeight="1" x14ac:dyDescent="0.15">
      <c r="A14" s="8" t="s">
        <v>81</v>
      </c>
      <c r="B14" s="9"/>
      <c r="C14" s="7" t="str">
        <f t="shared" si="9"/>
        <v/>
      </c>
      <c r="D14" s="7" t="str">
        <f t="shared" si="8"/>
        <v>沖縄振興</v>
      </c>
      <c r="F14" s="12" t="s">
        <v>105</v>
      </c>
      <c r="G14" s="11"/>
      <c r="H14" s="7" t="str">
        <f t="shared" si="1"/>
        <v/>
      </c>
      <c r="I14" s="7" t="str">
        <f t="shared" si="5"/>
        <v>一般会計</v>
      </c>
      <c r="K14" s="7"/>
      <c r="L14" s="7"/>
      <c r="O14" s="7"/>
      <c r="P14" s="7"/>
      <c r="Q14" s="13"/>
      <c r="T14" s="7"/>
      <c r="U14" s="24" t="s">
        <v>488</v>
      </c>
      <c r="W14" s="24" t="s">
        <v>137</v>
      </c>
      <c r="Y14" s="24" t="s">
        <v>245</v>
      </c>
      <c r="Z14" s="24" t="s">
        <v>373</v>
      </c>
      <c r="AA14" s="43" t="s">
        <v>339</v>
      </c>
      <c r="AB14" s="43" t="s">
        <v>467</v>
      </c>
      <c r="AC14" s="23"/>
      <c r="AD14" s="23"/>
      <c r="AE14" s="23"/>
      <c r="AF14" s="22"/>
      <c r="AG14" s="34"/>
      <c r="AK14" s="30" t="str">
        <f t="shared" si="7"/>
        <v>M</v>
      </c>
    </row>
    <row r="15" spans="1:42" ht="13.5" customHeight="1" x14ac:dyDescent="0.15">
      <c r="A15" s="8" t="s">
        <v>82</v>
      </c>
      <c r="B15" s="9"/>
      <c r="C15" s="7" t="str">
        <f t="shared" si="9"/>
        <v/>
      </c>
      <c r="D15" s="7" t="str">
        <f t="shared" si="8"/>
        <v>沖縄振興</v>
      </c>
      <c r="F15" s="12" t="s">
        <v>106</v>
      </c>
      <c r="G15" s="11"/>
      <c r="H15" s="7" t="str">
        <f t="shared" si="1"/>
        <v/>
      </c>
      <c r="I15" s="7" t="str">
        <f t="shared" si="5"/>
        <v>一般会計</v>
      </c>
      <c r="K15" s="7"/>
      <c r="L15" s="7"/>
      <c r="O15" s="7"/>
      <c r="P15" s="7"/>
      <c r="Q15" s="13"/>
      <c r="T15" s="7"/>
      <c r="U15" s="24" t="s">
        <v>489</v>
      </c>
      <c r="W15" s="24" t="s">
        <v>138</v>
      </c>
      <c r="Y15" s="24" t="s">
        <v>246</v>
      </c>
      <c r="Z15" s="24" t="s">
        <v>374</v>
      </c>
      <c r="AA15" s="43" t="s">
        <v>340</v>
      </c>
      <c r="AB15" s="43" t="s">
        <v>468</v>
      </c>
      <c r="AC15" s="23"/>
      <c r="AD15" s="23"/>
      <c r="AE15" s="23"/>
      <c r="AF15" s="22"/>
      <c r="AG15" s="35"/>
      <c r="AK15" s="30" t="str">
        <f t="shared" si="7"/>
        <v>N</v>
      </c>
    </row>
    <row r="16" spans="1:42" ht="13.5" customHeight="1" x14ac:dyDescent="0.15">
      <c r="A16" s="8" t="s">
        <v>83</v>
      </c>
      <c r="B16" s="9"/>
      <c r="C16" s="7" t="str">
        <f t="shared" si="9"/>
        <v/>
      </c>
      <c r="D16" s="7" t="str">
        <f t="shared" si="8"/>
        <v>沖縄振興</v>
      </c>
      <c r="F16" s="12" t="s">
        <v>107</v>
      </c>
      <c r="G16" s="11"/>
      <c r="H16" s="7" t="str">
        <f t="shared" si="1"/>
        <v/>
      </c>
      <c r="I16" s="7" t="str">
        <f t="shared" si="5"/>
        <v>一般会計</v>
      </c>
      <c r="K16" s="7"/>
      <c r="L16" s="7"/>
      <c r="O16" s="7"/>
      <c r="P16" s="7"/>
      <c r="Q16" s="13"/>
      <c r="T16" s="7"/>
      <c r="U16" s="24" t="s">
        <v>490</v>
      </c>
      <c r="W16" s="24" t="s">
        <v>139</v>
      </c>
      <c r="Y16" s="24" t="s">
        <v>247</v>
      </c>
      <c r="Z16" s="24" t="s">
        <v>375</v>
      </c>
      <c r="AA16" s="43" t="s">
        <v>341</v>
      </c>
      <c r="AB16" s="43" t="s">
        <v>469</v>
      </c>
      <c r="AC16" s="23"/>
      <c r="AD16" s="23"/>
      <c r="AE16" s="23"/>
      <c r="AF16" s="22"/>
      <c r="AG16" s="35"/>
      <c r="AK16" s="30" t="str">
        <f t="shared" si="7"/>
        <v>O</v>
      </c>
    </row>
    <row r="17" spans="1:37" ht="13.5" customHeight="1" x14ac:dyDescent="0.15">
      <c r="A17" s="8" t="s">
        <v>84</v>
      </c>
      <c r="B17" s="9"/>
      <c r="C17" s="7" t="str">
        <f t="shared" si="9"/>
        <v/>
      </c>
      <c r="D17" s="7" t="str">
        <f t="shared" si="8"/>
        <v>沖縄振興</v>
      </c>
      <c r="F17" s="12" t="s">
        <v>108</v>
      </c>
      <c r="G17" s="11"/>
      <c r="H17" s="7" t="str">
        <f t="shared" si="1"/>
        <v/>
      </c>
      <c r="I17" s="7" t="str">
        <f t="shared" si="5"/>
        <v>一般会計</v>
      </c>
      <c r="K17" s="7"/>
      <c r="L17" s="7"/>
      <c r="O17" s="7"/>
      <c r="P17" s="7"/>
      <c r="Q17" s="13"/>
      <c r="T17" s="7"/>
      <c r="U17" s="24" t="s">
        <v>508</v>
      </c>
      <c r="W17" s="24" t="s">
        <v>140</v>
      </c>
      <c r="Y17" s="24" t="s">
        <v>248</v>
      </c>
      <c r="Z17" s="24" t="s">
        <v>376</v>
      </c>
      <c r="AA17" s="43" t="s">
        <v>342</v>
      </c>
      <c r="AB17" s="43" t="s">
        <v>470</v>
      </c>
      <c r="AC17" s="23"/>
      <c r="AD17" s="23"/>
      <c r="AE17" s="23"/>
      <c r="AF17" s="22"/>
      <c r="AG17" s="35"/>
      <c r="AK17" s="30" t="str">
        <f t="shared" si="7"/>
        <v>P</v>
      </c>
    </row>
    <row r="18" spans="1:37" ht="13.5" customHeight="1" x14ac:dyDescent="0.15">
      <c r="A18" s="8" t="s">
        <v>85</v>
      </c>
      <c r="B18" s="9"/>
      <c r="C18" s="7" t="str">
        <f t="shared" si="9"/>
        <v/>
      </c>
      <c r="D18" s="7" t="str">
        <f t="shared" si="8"/>
        <v>沖縄振興</v>
      </c>
      <c r="F18" s="12" t="s">
        <v>109</v>
      </c>
      <c r="G18" s="11"/>
      <c r="H18" s="7" t="str">
        <f t="shared" si="1"/>
        <v/>
      </c>
      <c r="I18" s="7" t="str">
        <f t="shared" si="5"/>
        <v>一般会計</v>
      </c>
      <c r="K18" s="7"/>
      <c r="L18" s="7"/>
      <c r="O18" s="7"/>
      <c r="P18" s="7"/>
      <c r="Q18" s="13"/>
      <c r="T18" s="7"/>
      <c r="U18" s="24" t="s">
        <v>491</v>
      </c>
      <c r="W18" s="24" t="s">
        <v>141</v>
      </c>
      <c r="Y18" s="24" t="s">
        <v>249</v>
      </c>
      <c r="Z18" s="24" t="s">
        <v>377</v>
      </c>
      <c r="AA18" s="43" t="s">
        <v>343</v>
      </c>
      <c r="AB18" s="43" t="s">
        <v>471</v>
      </c>
      <c r="AC18" s="23"/>
      <c r="AD18" s="23"/>
      <c r="AE18" s="23"/>
      <c r="AF18" s="22"/>
      <c r="AK18" s="30" t="str">
        <f t="shared" si="7"/>
        <v>Q</v>
      </c>
    </row>
    <row r="19" spans="1:37" ht="13.5" customHeight="1" x14ac:dyDescent="0.15">
      <c r="A19" s="8" t="s">
        <v>183</v>
      </c>
      <c r="B19" s="9"/>
      <c r="C19" s="7" t="str">
        <f t="shared" si="9"/>
        <v/>
      </c>
      <c r="D19" s="7" t="str">
        <f t="shared" si="8"/>
        <v>沖縄振興</v>
      </c>
      <c r="F19" s="12" t="s">
        <v>110</v>
      </c>
      <c r="G19" s="11"/>
      <c r="H19" s="7" t="str">
        <f t="shared" si="1"/>
        <v/>
      </c>
      <c r="I19" s="7" t="str">
        <f t="shared" si="5"/>
        <v>一般会計</v>
      </c>
      <c r="K19" s="7"/>
      <c r="L19" s="7"/>
      <c r="O19" s="7"/>
      <c r="P19" s="7"/>
      <c r="Q19" s="13"/>
      <c r="T19" s="7"/>
      <c r="U19" s="24" t="s">
        <v>492</v>
      </c>
      <c r="W19" s="24" t="s">
        <v>142</v>
      </c>
      <c r="Y19" s="24" t="s">
        <v>250</v>
      </c>
      <c r="Z19" s="24" t="s">
        <v>378</v>
      </c>
      <c r="AA19" s="43" t="s">
        <v>344</v>
      </c>
      <c r="AB19" s="43" t="s">
        <v>472</v>
      </c>
      <c r="AC19" s="23"/>
      <c r="AD19" s="23"/>
      <c r="AE19" s="23"/>
      <c r="AF19" s="22"/>
      <c r="AK19" s="30" t="str">
        <f t="shared" si="7"/>
        <v>R</v>
      </c>
    </row>
    <row r="20" spans="1:37" ht="13.5" customHeight="1" x14ac:dyDescent="0.15">
      <c r="A20" s="8" t="s">
        <v>184</v>
      </c>
      <c r="B20" s="9" t="s">
        <v>545</v>
      </c>
      <c r="C20" s="7" t="str">
        <f t="shared" si="9"/>
        <v>地方創生</v>
      </c>
      <c r="D20" s="7" t="str">
        <f t="shared" si="8"/>
        <v>沖縄振興、地方創生</v>
      </c>
      <c r="F20" s="12" t="s">
        <v>182</v>
      </c>
      <c r="G20" s="11"/>
      <c r="H20" s="7" t="str">
        <f t="shared" si="1"/>
        <v/>
      </c>
      <c r="I20" s="7" t="str">
        <f t="shared" si="5"/>
        <v>一般会計</v>
      </c>
      <c r="K20" s="7"/>
      <c r="L20" s="7"/>
      <c r="O20" s="7"/>
      <c r="P20" s="7"/>
      <c r="Q20" s="13"/>
      <c r="T20" s="7"/>
      <c r="U20" s="24" t="s">
        <v>493</v>
      </c>
      <c r="W20" s="24" t="s">
        <v>143</v>
      </c>
      <c r="Y20" s="24" t="s">
        <v>251</v>
      </c>
      <c r="Z20" s="24" t="s">
        <v>379</v>
      </c>
      <c r="AA20" s="43" t="s">
        <v>345</v>
      </c>
      <c r="AB20" s="43" t="s">
        <v>473</v>
      </c>
      <c r="AC20" s="23"/>
      <c r="AD20" s="23"/>
      <c r="AE20" s="23"/>
      <c r="AF20" s="22"/>
      <c r="AK20" s="30" t="str">
        <f t="shared" si="7"/>
        <v>S</v>
      </c>
    </row>
    <row r="21" spans="1:37" ht="13.5" customHeight="1" x14ac:dyDescent="0.15">
      <c r="A21" s="8" t="s">
        <v>185</v>
      </c>
      <c r="B21" s="9"/>
      <c r="C21" s="7" t="str">
        <f t="shared" si="9"/>
        <v/>
      </c>
      <c r="D21" s="7" t="str">
        <f t="shared" si="8"/>
        <v>沖縄振興、地方創生</v>
      </c>
      <c r="F21" s="12" t="s">
        <v>111</v>
      </c>
      <c r="G21" s="11"/>
      <c r="H21" s="7" t="str">
        <f t="shared" si="1"/>
        <v/>
      </c>
      <c r="I21" s="7" t="str">
        <f t="shared" si="5"/>
        <v>一般会計</v>
      </c>
      <c r="K21" s="7"/>
      <c r="L21" s="7"/>
      <c r="O21" s="7"/>
      <c r="P21" s="7"/>
      <c r="Q21" s="13"/>
      <c r="T21" s="7"/>
      <c r="U21" s="24" t="s">
        <v>494</v>
      </c>
      <c r="W21" s="24" t="s">
        <v>144</v>
      </c>
      <c r="Y21" s="24" t="s">
        <v>252</v>
      </c>
      <c r="Z21" s="24" t="s">
        <v>380</v>
      </c>
      <c r="AA21" s="43" t="s">
        <v>346</v>
      </c>
      <c r="AB21" s="43" t="s">
        <v>474</v>
      </c>
      <c r="AC21" s="23"/>
      <c r="AD21" s="23"/>
      <c r="AE21" s="23"/>
      <c r="AF21" s="22"/>
      <c r="AK21" s="30" t="str">
        <f t="shared" si="7"/>
        <v>T</v>
      </c>
    </row>
    <row r="22" spans="1:37" ht="13.5" customHeight="1" x14ac:dyDescent="0.15">
      <c r="A22" s="8" t="s">
        <v>186</v>
      </c>
      <c r="B22" s="9"/>
      <c r="C22" s="7" t="str">
        <f t="shared" si="9"/>
        <v/>
      </c>
      <c r="D22" s="7" t="str">
        <f>IF(C22="",D21,IF(D21&lt;&gt;"",CONCATENATE(D21,"、",C22),C22))</f>
        <v>沖縄振興、地方創生</v>
      </c>
      <c r="F22" s="12" t="s">
        <v>112</v>
      </c>
      <c r="G22" s="11"/>
      <c r="H22" s="7" t="str">
        <f t="shared" si="1"/>
        <v/>
      </c>
      <c r="I22" s="7" t="str">
        <f t="shared" si="5"/>
        <v>一般会計</v>
      </c>
      <c r="K22" s="7"/>
      <c r="L22" s="7"/>
      <c r="O22" s="7"/>
      <c r="P22" s="7"/>
      <c r="Q22" s="13"/>
      <c r="T22" s="7"/>
      <c r="U22" s="24" t="s">
        <v>537</v>
      </c>
      <c r="W22" s="24" t="s">
        <v>145</v>
      </c>
      <c r="Y22" s="24" t="s">
        <v>253</v>
      </c>
      <c r="Z22" s="24" t="s">
        <v>381</v>
      </c>
      <c r="AA22" s="43" t="s">
        <v>347</v>
      </c>
      <c r="AB22" s="43" t="s">
        <v>475</v>
      </c>
      <c r="AC22" s="23"/>
      <c r="AD22" s="23"/>
      <c r="AE22" s="23"/>
      <c r="AF22" s="22"/>
      <c r="AK22" s="30" t="str">
        <f t="shared" si="7"/>
        <v>U</v>
      </c>
    </row>
    <row r="23" spans="1:37" ht="13.5" customHeight="1" x14ac:dyDescent="0.15">
      <c r="A23" s="41" t="s">
        <v>225</v>
      </c>
      <c r="B23" s="9"/>
      <c r="C23" s="7" t="str">
        <f t="shared" si="9"/>
        <v/>
      </c>
      <c r="D23" s="7" t="str">
        <f>IF(C23="",D22,IF(D22&lt;&gt;"",CONCATENATE(D22,"、",C23),C23))</f>
        <v>沖縄振興、地方創生</v>
      </c>
      <c r="F23" s="12" t="s">
        <v>113</v>
      </c>
      <c r="G23" s="11"/>
      <c r="H23" s="7" t="str">
        <f t="shared" si="1"/>
        <v/>
      </c>
      <c r="I23" s="7" t="str">
        <f t="shared" si="5"/>
        <v>一般会計</v>
      </c>
      <c r="K23" s="7"/>
      <c r="L23" s="7"/>
      <c r="O23" s="7"/>
      <c r="P23" s="7"/>
      <c r="Q23" s="13"/>
      <c r="T23" s="7"/>
      <c r="U23" s="24" t="s">
        <v>495</v>
      </c>
      <c r="W23" s="24" t="s">
        <v>146</v>
      </c>
      <c r="Y23" s="24" t="s">
        <v>254</v>
      </c>
      <c r="Z23" s="24" t="s">
        <v>382</v>
      </c>
      <c r="AA23" s="43" t="s">
        <v>348</v>
      </c>
      <c r="AB23" s="43" t="s">
        <v>476</v>
      </c>
      <c r="AC23" s="23"/>
      <c r="AD23" s="23"/>
      <c r="AE23" s="23"/>
      <c r="AF23" s="22"/>
      <c r="AK23" s="30" t="str">
        <f t="shared" si="7"/>
        <v>V</v>
      </c>
    </row>
    <row r="24" spans="1:37" ht="13.5" customHeight="1" x14ac:dyDescent="0.15">
      <c r="A24" s="50"/>
      <c r="B24" s="39"/>
      <c r="F24" s="12" t="s">
        <v>228</v>
      </c>
      <c r="G24" s="11"/>
      <c r="H24" s="7" t="str">
        <f t="shared" si="1"/>
        <v/>
      </c>
      <c r="I24" s="7" t="str">
        <f t="shared" si="5"/>
        <v>一般会計</v>
      </c>
      <c r="K24" s="7"/>
      <c r="L24" s="7"/>
      <c r="O24" s="7"/>
      <c r="P24" s="7"/>
      <c r="Q24" s="13"/>
      <c r="T24" s="7"/>
      <c r="U24" s="24" t="s">
        <v>496</v>
      </c>
      <c r="W24" s="24" t="s">
        <v>147</v>
      </c>
      <c r="Y24" s="24" t="s">
        <v>255</v>
      </c>
      <c r="Z24" s="24" t="s">
        <v>383</v>
      </c>
      <c r="AA24" s="43" t="s">
        <v>349</v>
      </c>
      <c r="AB24" s="43" t="s">
        <v>477</v>
      </c>
      <c r="AC24" s="23"/>
      <c r="AD24" s="23"/>
      <c r="AE24" s="23"/>
      <c r="AF24" s="22"/>
      <c r="AK24" s="30" t="str">
        <f>CHAR(CODE(AK23)+1)</f>
        <v>W</v>
      </c>
    </row>
    <row r="25" spans="1:37" ht="13.5" customHeight="1" x14ac:dyDescent="0.15">
      <c r="A25" s="40"/>
      <c r="B25" s="39"/>
      <c r="F25" s="12" t="s">
        <v>114</v>
      </c>
      <c r="G25" s="11"/>
      <c r="H25" s="7" t="str">
        <f t="shared" si="1"/>
        <v/>
      </c>
      <c r="I25" s="7" t="str">
        <f t="shared" si="5"/>
        <v>一般会計</v>
      </c>
      <c r="K25" s="7"/>
      <c r="L25" s="7"/>
      <c r="O25" s="7"/>
      <c r="P25" s="7"/>
      <c r="Q25" s="13"/>
      <c r="T25" s="7"/>
      <c r="U25" s="24" t="s">
        <v>497</v>
      </c>
      <c r="W25" s="33"/>
      <c r="Y25" s="24" t="s">
        <v>256</v>
      </c>
      <c r="Z25" s="24" t="s">
        <v>384</v>
      </c>
      <c r="AA25" s="43" t="s">
        <v>350</v>
      </c>
      <c r="AB25" s="43" t="s">
        <v>478</v>
      </c>
      <c r="AC25" s="23"/>
      <c r="AD25" s="23"/>
      <c r="AE25" s="23"/>
      <c r="AF25" s="22"/>
      <c r="AK25" s="30" t="str">
        <f t="shared" si="7"/>
        <v>X</v>
      </c>
    </row>
    <row r="26" spans="1:37" ht="13.5" customHeight="1" x14ac:dyDescent="0.15">
      <c r="A26" s="40"/>
      <c r="B26" s="39"/>
      <c r="F26" s="12" t="s">
        <v>115</v>
      </c>
      <c r="G26" s="11"/>
      <c r="H26" s="7" t="str">
        <f t="shared" si="1"/>
        <v/>
      </c>
      <c r="I26" s="7" t="str">
        <f t="shared" si="5"/>
        <v>一般会計</v>
      </c>
      <c r="K26" s="7"/>
      <c r="L26" s="7"/>
      <c r="O26" s="7"/>
      <c r="P26" s="7"/>
      <c r="Q26" s="13"/>
      <c r="T26" s="7"/>
      <c r="U26" s="24" t="s">
        <v>498</v>
      </c>
      <c r="Y26" s="24" t="s">
        <v>257</v>
      </c>
      <c r="Z26" s="24" t="s">
        <v>385</v>
      </c>
      <c r="AA26" s="43" t="s">
        <v>351</v>
      </c>
      <c r="AB26" s="43" t="s">
        <v>479</v>
      </c>
      <c r="AC26" s="23"/>
      <c r="AD26" s="23"/>
      <c r="AE26" s="23"/>
      <c r="AF26" s="22"/>
      <c r="AK26" s="30" t="str">
        <f t="shared" si="7"/>
        <v>Y</v>
      </c>
    </row>
    <row r="27" spans="1:37" ht="13.5" customHeight="1" x14ac:dyDescent="0.15">
      <c r="A27" s="7" t="str">
        <f>IF(D23="", "-", D23)</f>
        <v>沖縄振興、地方創生</v>
      </c>
      <c r="B27" s="7"/>
      <c r="F27" s="12" t="s">
        <v>116</v>
      </c>
      <c r="G27" s="11"/>
      <c r="H27" s="7" t="str">
        <f t="shared" si="1"/>
        <v/>
      </c>
      <c r="I27" s="7" t="str">
        <f t="shared" si="5"/>
        <v>一般会計</v>
      </c>
      <c r="K27" s="7"/>
      <c r="L27" s="7"/>
      <c r="O27" s="7"/>
      <c r="P27" s="7"/>
      <c r="Q27" s="13"/>
      <c r="T27" s="7"/>
      <c r="U27" s="24" t="s">
        <v>499</v>
      </c>
      <c r="Y27" s="24" t="s">
        <v>258</v>
      </c>
      <c r="Z27" s="24" t="s">
        <v>386</v>
      </c>
      <c r="AA27" s="43" t="s">
        <v>352</v>
      </c>
      <c r="AB27" s="43" t="s">
        <v>480</v>
      </c>
      <c r="AC27" s="23"/>
      <c r="AD27" s="23"/>
      <c r="AE27" s="23"/>
      <c r="AF27" s="22"/>
      <c r="AK27" s="30"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500</v>
      </c>
      <c r="Y28" s="24" t="s">
        <v>259</v>
      </c>
      <c r="Z28" s="24" t="s">
        <v>387</v>
      </c>
      <c r="AA28" s="43" t="s">
        <v>353</v>
      </c>
      <c r="AB28" s="43" t="s">
        <v>481</v>
      </c>
      <c r="AC28" s="23"/>
      <c r="AD28" s="23"/>
      <c r="AE28" s="23"/>
      <c r="AF28" s="22"/>
      <c r="AK28" s="30"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501</v>
      </c>
      <c r="Y29" s="24" t="s">
        <v>260</v>
      </c>
      <c r="Z29" s="24" t="s">
        <v>388</v>
      </c>
      <c r="AA29" s="43" t="s">
        <v>354</v>
      </c>
      <c r="AB29" s="43" t="s">
        <v>482</v>
      </c>
      <c r="AC29" s="23"/>
      <c r="AD29" s="23"/>
      <c r="AE29" s="23"/>
      <c r="AF29" s="22"/>
      <c r="AK29" s="30"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502</v>
      </c>
      <c r="Y30" s="24" t="s">
        <v>261</v>
      </c>
      <c r="Z30" s="24" t="s">
        <v>389</v>
      </c>
      <c r="AA30" s="43" t="s">
        <v>355</v>
      </c>
      <c r="AB30" s="43" t="s">
        <v>483</v>
      </c>
      <c r="AC30" s="23"/>
      <c r="AD30" s="23"/>
      <c r="AE30" s="23"/>
      <c r="AF30" s="22"/>
      <c r="AK30" s="30"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503</v>
      </c>
      <c r="Y31" s="24" t="s">
        <v>262</v>
      </c>
      <c r="Z31" s="24" t="s">
        <v>390</v>
      </c>
      <c r="AA31" s="43" t="s">
        <v>356</v>
      </c>
      <c r="AB31" s="43" t="s">
        <v>484</v>
      </c>
      <c r="AC31" s="23"/>
      <c r="AD31" s="23"/>
      <c r="AE31" s="23"/>
      <c r="AF31" s="22"/>
      <c r="AK31" s="30"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504</v>
      </c>
      <c r="Y32" s="24" t="s">
        <v>263</v>
      </c>
      <c r="Z32" s="24" t="s">
        <v>391</v>
      </c>
      <c r="AA32" s="43" t="s">
        <v>55</v>
      </c>
      <c r="AB32" s="43" t="s">
        <v>55</v>
      </c>
      <c r="AC32" s="23"/>
      <c r="AD32" s="23"/>
      <c r="AE32" s="23"/>
      <c r="AF32" s="22"/>
      <c r="AK32" s="30"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505</v>
      </c>
      <c r="Y33" s="24" t="s">
        <v>264</v>
      </c>
      <c r="Z33" s="24" t="s">
        <v>392</v>
      </c>
      <c r="AA33" s="33"/>
      <c r="AB33" s="23"/>
      <c r="AC33" s="23"/>
      <c r="AD33" s="23"/>
      <c r="AE33" s="23"/>
      <c r="AF33" s="22"/>
      <c r="AK33" s="30"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506</v>
      </c>
      <c r="Y34" s="24" t="s">
        <v>265</v>
      </c>
      <c r="Z34" s="24" t="s">
        <v>393</v>
      </c>
      <c r="AB34" s="23"/>
      <c r="AC34" s="23"/>
      <c r="AD34" s="23"/>
      <c r="AE34" s="23"/>
      <c r="AF34" s="22"/>
      <c r="AK34" s="30"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507</v>
      </c>
      <c r="Y35" s="24" t="s">
        <v>266</v>
      </c>
      <c r="Z35" s="24" t="s">
        <v>394</v>
      </c>
      <c r="AC35" s="23"/>
      <c r="AF35" s="22"/>
      <c r="AK35" s="30"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267</v>
      </c>
      <c r="Z36" s="24" t="s">
        <v>395</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268</v>
      </c>
      <c r="Z37" s="24" t="s">
        <v>396</v>
      </c>
      <c r="AF37" s="22"/>
      <c r="AK37" s="30" t="str">
        <f t="shared" si="7"/>
        <v>j</v>
      </c>
    </row>
    <row r="38" spans="1:37" x14ac:dyDescent="0.15">
      <c r="A38" s="7"/>
      <c r="B38" s="7"/>
      <c r="F38" s="7"/>
      <c r="G38" s="13"/>
      <c r="K38" s="7"/>
      <c r="L38" s="7"/>
      <c r="O38" s="7"/>
      <c r="P38" s="7"/>
      <c r="Q38" s="13"/>
      <c r="T38" s="7"/>
      <c r="Y38" s="24" t="s">
        <v>269</v>
      </c>
      <c r="Z38" s="24" t="s">
        <v>397</v>
      </c>
      <c r="AF38" s="22"/>
      <c r="AK38" s="30" t="str">
        <f t="shared" si="7"/>
        <v>k</v>
      </c>
    </row>
    <row r="39" spans="1:37" x14ac:dyDescent="0.15">
      <c r="A39" s="7"/>
      <c r="B39" s="7"/>
      <c r="F39" s="7" t="str">
        <f>I37</f>
        <v>一般会計</v>
      </c>
      <c r="G39" s="13"/>
      <c r="K39" s="7"/>
      <c r="L39" s="7"/>
      <c r="O39" s="7"/>
      <c r="P39" s="7"/>
      <c r="Q39" s="13"/>
      <c r="T39" s="7"/>
      <c r="U39" s="24" t="s">
        <v>509</v>
      </c>
      <c r="Y39" s="24" t="s">
        <v>270</v>
      </c>
      <c r="Z39" s="24" t="s">
        <v>398</v>
      </c>
      <c r="AF39" s="22"/>
      <c r="AK39" s="30" t="str">
        <f t="shared" si="7"/>
        <v>l</v>
      </c>
    </row>
    <row r="40" spans="1:37" x14ac:dyDescent="0.15">
      <c r="A40" s="7"/>
      <c r="B40" s="7"/>
      <c r="F40" s="7"/>
      <c r="G40" s="13"/>
      <c r="K40" s="7"/>
      <c r="L40" s="7"/>
      <c r="O40" s="7"/>
      <c r="P40" s="7"/>
      <c r="Q40" s="13"/>
      <c r="T40" s="7"/>
      <c r="U40" s="24"/>
      <c r="Y40" s="24" t="s">
        <v>271</v>
      </c>
      <c r="Z40" s="24" t="s">
        <v>399</v>
      </c>
      <c r="AF40" s="22"/>
      <c r="AK40" s="30" t="str">
        <f t="shared" si="7"/>
        <v>m</v>
      </c>
    </row>
    <row r="41" spans="1:37" x14ac:dyDescent="0.15">
      <c r="A41" s="7"/>
      <c r="B41" s="7"/>
      <c r="F41" s="7"/>
      <c r="G41" s="13"/>
      <c r="K41" s="7"/>
      <c r="L41" s="7"/>
      <c r="O41" s="7"/>
      <c r="P41" s="7"/>
      <c r="Q41" s="13"/>
      <c r="T41" s="7"/>
      <c r="U41" s="24" t="s">
        <v>219</v>
      </c>
      <c r="Y41" s="24" t="s">
        <v>272</v>
      </c>
      <c r="Z41" s="24" t="s">
        <v>400</v>
      </c>
      <c r="AF41" s="22"/>
      <c r="AK41" s="30" t="str">
        <f t="shared" si="7"/>
        <v>n</v>
      </c>
    </row>
    <row r="42" spans="1:37" x14ac:dyDescent="0.15">
      <c r="A42" s="7"/>
      <c r="B42" s="7"/>
      <c r="F42" s="7"/>
      <c r="G42" s="13"/>
      <c r="K42" s="7"/>
      <c r="L42" s="7"/>
      <c r="O42" s="7"/>
      <c r="P42" s="7"/>
      <c r="Q42" s="13"/>
      <c r="T42" s="7"/>
      <c r="U42" s="24" t="s">
        <v>221</v>
      </c>
      <c r="Y42" s="24" t="s">
        <v>273</v>
      </c>
      <c r="Z42" s="24" t="s">
        <v>401</v>
      </c>
      <c r="AF42" s="22"/>
      <c r="AK42" s="30" t="str">
        <f t="shared" si="7"/>
        <v>o</v>
      </c>
    </row>
    <row r="43" spans="1:37" x14ac:dyDescent="0.15">
      <c r="A43" s="7"/>
      <c r="B43" s="7"/>
      <c r="F43" s="7"/>
      <c r="G43" s="13"/>
      <c r="K43" s="7"/>
      <c r="L43" s="7"/>
      <c r="O43" s="7"/>
      <c r="P43" s="7"/>
      <c r="Q43" s="13"/>
      <c r="T43" s="7"/>
      <c r="Y43" s="24" t="s">
        <v>274</v>
      </c>
      <c r="Z43" s="24" t="s">
        <v>402</v>
      </c>
      <c r="AF43" s="22"/>
      <c r="AK43" s="30" t="str">
        <f t="shared" si="7"/>
        <v>p</v>
      </c>
    </row>
    <row r="44" spans="1:37" x14ac:dyDescent="0.15">
      <c r="A44" s="7"/>
      <c r="B44" s="7"/>
      <c r="F44" s="7"/>
      <c r="G44" s="13"/>
      <c r="K44" s="7"/>
      <c r="L44" s="7"/>
      <c r="O44" s="7"/>
      <c r="P44" s="7"/>
      <c r="Q44" s="13"/>
      <c r="T44" s="7"/>
      <c r="Y44" s="24" t="s">
        <v>275</v>
      </c>
      <c r="Z44" s="24" t="s">
        <v>403</v>
      </c>
      <c r="AF44" s="22"/>
      <c r="AK44" s="30" t="str">
        <f t="shared" si="7"/>
        <v>q</v>
      </c>
    </row>
    <row r="45" spans="1:37" x14ac:dyDescent="0.15">
      <c r="A45" s="7"/>
      <c r="B45" s="7"/>
      <c r="F45" s="7"/>
      <c r="G45" s="13"/>
      <c r="K45" s="7"/>
      <c r="L45" s="7"/>
      <c r="O45" s="7"/>
      <c r="P45" s="7"/>
      <c r="Q45" s="13"/>
      <c r="T45" s="7"/>
      <c r="U45" s="21" t="s">
        <v>149</v>
      </c>
      <c r="Y45" s="24" t="s">
        <v>276</v>
      </c>
      <c r="Z45" s="24" t="s">
        <v>404</v>
      </c>
      <c r="AF45" s="22"/>
      <c r="AK45" s="30" t="str">
        <f t="shared" si="7"/>
        <v>r</v>
      </c>
    </row>
    <row r="46" spans="1:37" x14ac:dyDescent="0.15">
      <c r="A46" s="7"/>
      <c r="B46" s="7"/>
      <c r="F46" s="7"/>
      <c r="G46" s="13"/>
      <c r="K46" s="7"/>
      <c r="L46" s="7"/>
      <c r="O46" s="7"/>
      <c r="P46" s="7"/>
      <c r="Q46" s="13"/>
      <c r="T46" s="7"/>
      <c r="U46" s="48" t="s">
        <v>536</v>
      </c>
      <c r="Y46" s="24" t="s">
        <v>277</v>
      </c>
      <c r="Z46" s="24" t="s">
        <v>405</v>
      </c>
      <c r="AF46" s="22"/>
      <c r="AK46" s="30" t="str">
        <f t="shared" si="7"/>
        <v>s</v>
      </c>
    </row>
    <row r="47" spans="1:37" x14ac:dyDescent="0.15">
      <c r="A47" s="7"/>
      <c r="B47" s="7"/>
      <c r="F47" s="7"/>
      <c r="G47" s="13"/>
      <c r="K47" s="7"/>
      <c r="L47" s="7"/>
      <c r="O47" s="7"/>
      <c r="P47" s="7"/>
      <c r="Q47" s="13"/>
      <c r="T47" s="7"/>
      <c r="Y47" s="24" t="s">
        <v>278</v>
      </c>
      <c r="Z47" s="24" t="s">
        <v>406</v>
      </c>
      <c r="AF47" s="22"/>
      <c r="AK47" s="30" t="str">
        <f t="shared" si="7"/>
        <v>t</v>
      </c>
    </row>
    <row r="48" spans="1:37" x14ac:dyDescent="0.15">
      <c r="A48" s="7"/>
      <c r="B48" s="7"/>
      <c r="F48" s="7"/>
      <c r="G48" s="13"/>
      <c r="K48" s="7"/>
      <c r="L48" s="7"/>
      <c r="O48" s="7"/>
      <c r="P48" s="7"/>
      <c r="Q48" s="13"/>
      <c r="T48" s="7"/>
      <c r="U48" s="48">
        <v>2021</v>
      </c>
      <c r="Y48" s="24" t="s">
        <v>279</v>
      </c>
      <c r="Z48" s="24" t="s">
        <v>407</v>
      </c>
      <c r="AF48" s="22"/>
      <c r="AK48" s="30" t="str">
        <f t="shared" si="7"/>
        <v>u</v>
      </c>
    </row>
    <row r="49" spans="1:37" x14ac:dyDescent="0.15">
      <c r="A49" s="7"/>
      <c r="B49" s="7"/>
      <c r="F49" s="7"/>
      <c r="G49" s="13"/>
      <c r="K49" s="7"/>
      <c r="L49" s="7"/>
      <c r="O49" s="7"/>
      <c r="P49" s="7"/>
      <c r="Q49" s="13"/>
      <c r="T49" s="7"/>
      <c r="U49" s="48">
        <v>2022</v>
      </c>
      <c r="Y49" s="24" t="s">
        <v>280</v>
      </c>
      <c r="Z49" s="24" t="s">
        <v>408</v>
      </c>
      <c r="AF49" s="22"/>
      <c r="AK49" s="30" t="str">
        <f t="shared" si="7"/>
        <v>v</v>
      </c>
    </row>
    <row r="50" spans="1:37" x14ac:dyDescent="0.15">
      <c r="A50" s="7"/>
      <c r="B50" s="7"/>
      <c r="F50" s="7"/>
      <c r="G50" s="13"/>
      <c r="K50" s="7"/>
      <c r="L50" s="7"/>
      <c r="O50" s="7"/>
      <c r="P50" s="7"/>
      <c r="Q50" s="13"/>
      <c r="T50" s="7"/>
      <c r="U50" s="48">
        <v>2023</v>
      </c>
      <c r="Y50" s="24" t="s">
        <v>281</v>
      </c>
      <c r="Z50" s="24" t="s">
        <v>409</v>
      </c>
      <c r="AF50" s="22"/>
    </row>
    <row r="51" spans="1:37" x14ac:dyDescent="0.15">
      <c r="A51" s="7"/>
      <c r="B51" s="7"/>
      <c r="F51" s="7"/>
      <c r="G51" s="13"/>
      <c r="K51" s="7"/>
      <c r="L51" s="7"/>
      <c r="O51" s="7"/>
      <c r="P51" s="7"/>
      <c r="Q51" s="13"/>
      <c r="T51" s="7"/>
      <c r="U51" s="48">
        <v>2024</v>
      </c>
      <c r="Y51" s="24" t="s">
        <v>282</v>
      </c>
      <c r="Z51" s="24" t="s">
        <v>410</v>
      </c>
      <c r="AF51" s="22"/>
    </row>
    <row r="52" spans="1:37" x14ac:dyDescent="0.15">
      <c r="A52" s="7"/>
      <c r="B52" s="7"/>
      <c r="F52" s="7"/>
      <c r="G52" s="13"/>
      <c r="K52" s="7"/>
      <c r="L52" s="7"/>
      <c r="O52" s="7"/>
      <c r="P52" s="7"/>
      <c r="Q52" s="13"/>
      <c r="T52" s="7"/>
      <c r="U52" s="48">
        <v>2025</v>
      </c>
      <c r="Y52" s="24" t="s">
        <v>283</v>
      </c>
      <c r="Z52" s="24" t="s">
        <v>411</v>
      </c>
      <c r="AF52" s="22"/>
    </row>
    <row r="53" spans="1:37" x14ac:dyDescent="0.15">
      <c r="A53" s="7"/>
      <c r="B53" s="7"/>
      <c r="F53" s="7"/>
      <c r="G53" s="13"/>
      <c r="K53" s="7"/>
      <c r="L53" s="7"/>
      <c r="O53" s="7"/>
      <c r="P53" s="7"/>
      <c r="Q53" s="13"/>
      <c r="T53" s="7"/>
      <c r="U53" s="48">
        <v>2026</v>
      </c>
      <c r="Y53" s="24" t="s">
        <v>284</v>
      </c>
      <c r="Z53" s="24" t="s">
        <v>412</v>
      </c>
      <c r="AF53" s="22"/>
    </row>
    <row r="54" spans="1:37" x14ac:dyDescent="0.15">
      <c r="A54" s="7"/>
      <c r="B54" s="7"/>
      <c r="F54" s="7"/>
      <c r="G54" s="13"/>
      <c r="K54" s="7"/>
      <c r="L54" s="7"/>
      <c r="O54" s="7"/>
      <c r="P54" s="14"/>
      <c r="Q54" s="13"/>
      <c r="T54" s="7"/>
      <c r="Y54" s="24" t="s">
        <v>285</v>
      </c>
      <c r="Z54" s="24" t="s">
        <v>413</v>
      </c>
      <c r="AF54" s="22"/>
    </row>
    <row r="55" spans="1:37" x14ac:dyDescent="0.15">
      <c r="A55" s="7"/>
      <c r="B55" s="7"/>
      <c r="F55" s="7"/>
      <c r="G55" s="13"/>
      <c r="K55" s="7"/>
      <c r="L55" s="7"/>
      <c r="O55" s="7"/>
      <c r="P55" s="7"/>
      <c r="Q55" s="13"/>
      <c r="T55" s="7"/>
      <c r="Y55" s="24" t="s">
        <v>286</v>
      </c>
      <c r="Z55" s="24" t="s">
        <v>414</v>
      </c>
      <c r="AF55" s="22"/>
    </row>
    <row r="56" spans="1:37" x14ac:dyDescent="0.15">
      <c r="A56" s="7"/>
      <c r="B56" s="7"/>
      <c r="F56" s="7"/>
      <c r="G56" s="13"/>
      <c r="K56" s="7"/>
      <c r="L56" s="7"/>
      <c r="O56" s="7"/>
      <c r="P56" s="7"/>
      <c r="Q56" s="13"/>
      <c r="T56" s="7"/>
      <c r="U56" s="48">
        <v>20</v>
      </c>
      <c r="Y56" s="24" t="s">
        <v>287</v>
      </c>
      <c r="Z56" s="24" t="s">
        <v>415</v>
      </c>
      <c r="AF56" s="22"/>
    </row>
    <row r="57" spans="1:37" x14ac:dyDescent="0.15">
      <c r="A57" s="7"/>
      <c r="B57" s="7"/>
      <c r="F57" s="7"/>
      <c r="G57" s="13"/>
      <c r="K57" s="7"/>
      <c r="L57" s="7"/>
      <c r="O57" s="7"/>
      <c r="P57" s="7"/>
      <c r="Q57" s="13"/>
      <c r="T57" s="7"/>
      <c r="U57" s="24" t="s">
        <v>485</v>
      </c>
      <c r="Y57" s="24" t="s">
        <v>288</v>
      </c>
      <c r="Z57" s="24" t="s">
        <v>416</v>
      </c>
      <c r="AF57" s="22"/>
    </row>
    <row r="58" spans="1:37" x14ac:dyDescent="0.15">
      <c r="A58" s="7"/>
      <c r="B58" s="7"/>
      <c r="F58" s="7"/>
      <c r="G58" s="13"/>
      <c r="K58" s="7"/>
      <c r="L58" s="7"/>
      <c r="O58" s="7"/>
      <c r="P58" s="7"/>
      <c r="Q58" s="13"/>
      <c r="T58" s="7"/>
      <c r="U58" s="24" t="s">
        <v>486</v>
      </c>
      <c r="Y58" s="24" t="s">
        <v>289</v>
      </c>
      <c r="Z58" s="24" t="s">
        <v>417</v>
      </c>
      <c r="AF58" s="22"/>
    </row>
    <row r="59" spans="1:37" x14ac:dyDescent="0.15">
      <c r="A59" s="7"/>
      <c r="B59" s="7"/>
      <c r="F59" s="7"/>
      <c r="G59" s="13"/>
      <c r="K59" s="7"/>
      <c r="L59" s="7"/>
      <c r="O59" s="7"/>
      <c r="P59" s="7"/>
      <c r="Q59" s="13"/>
      <c r="T59" s="7"/>
      <c r="Y59" s="24" t="s">
        <v>290</v>
      </c>
      <c r="Z59" s="24" t="s">
        <v>418</v>
      </c>
      <c r="AF59" s="22"/>
    </row>
    <row r="60" spans="1:37" x14ac:dyDescent="0.15">
      <c r="A60" s="7"/>
      <c r="B60" s="7"/>
      <c r="F60" s="7"/>
      <c r="G60" s="13"/>
      <c r="K60" s="7"/>
      <c r="L60" s="7"/>
      <c r="O60" s="7"/>
      <c r="P60" s="7"/>
      <c r="Q60" s="13"/>
      <c r="T60" s="7"/>
      <c r="Y60" s="24" t="s">
        <v>291</v>
      </c>
      <c r="Z60" s="24" t="s">
        <v>419</v>
      </c>
      <c r="AF60" s="22"/>
    </row>
    <row r="61" spans="1:37" x14ac:dyDescent="0.15">
      <c r="A61" s="7"/>
      <c r="B61" s="7"/>
      <c r="F61" s="7"/>
      <c r="G61" s="13"/>
      <c r="K61" s="7"/>
      <c r="L61" s="7"/>
      <c r="O61" s="7"/>
      <c r="P61" s="7"/>
      <c r="Q61" s="13"/>
      <c r="T61" s="7"/>
      <c r="Y61" s="24" t="s">
        <v>292</v>
      </c>
      <c r="Z61" s="24" t="s">
        <v>420</v>
      </c>
      <c r="AF61" s="22"/>
    </row>
    <row r="62" spans="1:37" x14ac:dyDescent="0.15">
      <c r="A62" s="7"/>
      <c r="B62" s="7"/>
      <c r="F62" s="7"/>
      <c r="G62" s="13"/>
      <c r="K62" s="7"/>
      <c r="L62" s="7"/>
      <c r="O62" s="7"/>
      <c r="P62" s="7"/>
      <c r="Q62" s="13"/>
      <c r="T62" s="7"/>
      <c r="Y62" s="24" t="s">
        <v>293</v>
      </c>
      <c r="Z62" s="24" t="s">
        <v>421</v>
      </c>
      <c r="AF62" s="22"/>
    </row>
    <row r="63" spans="1:37" x14ac:dyDescent="0.15">
      <c r="A63" s="7"/>
      <c r="B63" s="7"/>
      <c r="F63" s="7"/>
      <c r="G63" s="13"/>
      <c r="K63" s="7"/>
      <c r="L63" s="7"/>
      <c r="O63" s="7"/>
      <c r="P63" s="7"/>
      <c r="Q63" s="13"/>
      <c r="T63" s="7"/>
      <c r="Y63" s="24" t="s">
        <v>294</v>
      </c>
      <c r="Z63" s="24" t="s">
        <v>422</v>
      </c>
      <c r="AF63" s="22"/>
    </row>
    <row r="64" spans="1:37" x14ac:dyDescent="0.15">
      <c r="A64" s="7"/>
      <c r="B64" s="7"/>
      <c r="F64" s="7"/>
      <c r="G64" s="13"/>
      <c r="K64" s="7"/>
      <c r="L64" s="7"/>
      <c r="O64" s="7"/>
      <c r="P64" s="7"/>
      <c r="Q64" s="13"/>
      <c r="T64" s="7"/>
      <c r="Y64" s="24" t="s">
        <v>295</v>
      </c>
      <c r="Z64" s="24" t="s">
        <v>423</v>
      </c>
      <c r="AF64" s="22"/>
    </row>
    <row r="65" spans="1:32" x14ac:dyDescent="0.15">
      <c r="A65" s="7"/>
      <c r="B65" s="7"/>
      <c r="F65" s="7"/>
      <c r="G65" s="13"/>
      <c r="K65" s="7"/>
      <c r="L65" s="7"/>
      <c r="O65" s="7"/>
      <c r="P65" s="7"/>
      <c r="Q65" s="13"/>
      <c r="T65" s="7"/>
      <c r="Y65" s="24" t="s">
        <v>296</v>
      </c>
      <c r="Z65" s="24" t="s">
        <v>424</v>
      </c>
      <c r="AF65" s="22"/>
    </row>
    <row r="66" spans="1:32" x14ac:dyDescent="0.15">
      <c r="A66" s="7"/>
      <c r="B66" s="7"/>
      <c r="F66" s="7"/>
      <c r="G66" s="13"/>
      <c r="K66" s="7"/>
      <c r="L66" s="7"/>
      <c r="O66" s="7"/>
      <c r="P66" s="7"/>
      <c r="Q66" s="13"/>
      <c r="T66" s="7"/>
      <c r="Y66" s="24" t="s">
        <v>56</v>
      </c>
      <c r="Z66" s="24" t="s">
        <v>425</v>
      </c>
      <c r="AF66" s="22"/>
    </row>
    <row r="67" spans="1:32" x14ac:dyDescent="0.15">
      <c r="A67" s="7"/>
      <c r="B67" s="7"/>
      <c r="F67" s="7"/>
      <c r="G67" s="13"/>
      <c r="K67" s="7"/>
      <c r="L67" s="7"/>
      <c r="O67" s="7"/>
      <c r="P67" s="7"/>
      <c r="Q67" s="13"/>
      <c r="T67" s="7"/>
      <c r="Y67" s="24" t="s">
        <v>297</v>
      </c>
      <c r="Z67" s="24" t="s">
        <v>426</v>
      </c>
      <c r="AF67" s="22"/>
    </row>
    <row r="68" spans="1:32" x14ac:dyDescent="0.15">
      <c r="A68" s="7"/>
      <c r="B68" s="7"/>
      <c r="F68" s="7"/>
      <c r="G68" s="13"/>
      <c r="K68" s="7"/>
      <c r="L68" s="7"/>
      <c r="O68" s="7"/>
      <c r="P68" s="7"/>
      <c r="Q68" s="13"/>
      <c r="T68" s="7"/>
      <c r="Y68" s="24" t="s">
        <v>298</v>
      </c>
      <c r="Z68" s="24" t="s">
        <v>427</v>
      </c>
      <c r="AF68" s="22"/>
    </row>
    <row r="69" spans="1:32" x14ac:dyDescent="0.15">
      <c r="A69" s="7"/>
      <c r="B69" s="7"/>
      <c r="F69" s="7"/>
      <c r="G69" s="13"/>
      <c r="K69" s="7"/>
      <c r="L69" s="7"/>
      <c r="O69" s="7"/>
      <c r="P69" s="7"/>
      <c r="Q69" s="13"/>
      <c r="T69" s="7"/>
      <c r="Y69" s="24" t="s">
        <v>299</v>
      </c>
      <c r="Z69" s="24" t="s">
        <v>428</v>
      </c>
      <c r="AF69" s="22"/>
    </row>
    <row r="70" spans="1:32" x14ac:dyDescent="0.15">
      <c r="A70" s="7"/>
      <c r="B70" s="7"/>
      <c r="Y70" s="24" t="s">
        <v>300</v>
      </c>
      <c r="Z70" s="24" t="s">
        <v>429</v>
      </c>
    </row>
    <row r="71" spans="1:32" x14ac:dyDescent="0.15">
      <c r="Y71" s="24" t="s">
        <v>301</v>
      </c>
      <c r="Z71" s="24" t="s">
        <v>430</v>
      </c>
    </row>
    <row r="72" spans="1:32" x14ac:dyDescent="0.15">
      <c r="Y72" s="24" t="s">
        <v>302</v>
      </c>
      <c r="Z72" s="24" t="s">
        <v>431</v>
      </c>
    </row>
    <row r="73" spans="1:32" x14ac:dyDescent="0.15">
      <c r="Y73" s="24" t="s">
        <v>303</v>
      </c>
      <c r="Z73" s="24" t="s">
        <v>432</v>
      </c>
    </row>
    <row r="74" spans="1:32" x14ac:dyDescent="0.15">
      <c r="Y74" s="24" t="s">
        <v>304</v>
      </c>
      <c r="Z74" s="24" t="s">
        <v>433</v>
      </c>
    </row>
    <row r="75" spans="1:32" x14ac:dyDescent="0.15">
      <c r="Y75" s="24" t="s">
        <v>305</v>
      </c>
      <c r="Z75" s="24" t="s">
        <v>434</v>
      </c>
    </row>
    <row r="76" spans="1:32" x14ac:dyDescent="0.15">
      <c r="Y76" s="24" t="s">
        <v>306</v>
      </c>
      <c r="Z76" s="24" t="s">
        <v>435</v>
      </c>
    </row>
    <row r="77" spans="1:32" x14ac:dyDescent="0.15">
      <c r="Y77" s="24" t="s">
        <v>307</v>
      </c>
      <c r="Z77" s="24" t="s">
        <v>436</v>
      </c>
    </row>
    <row r="78" spans="1:32" x14ac:dyDescent="0.15">
      <c r="Y78" s="24" t="s">
        <v>308</v>
      </c>
      <c r="Z78" s="24" t="s">
        <v>437</v>
      </c>
    </row>
    <row r="79" spans="1:32" x14ac:dyDescent="0.15">
      <c r="Y79" s="24" t="s">
        <v>309</v>
      </c>
      <c r="Z79" s="24" t="s">
        <v>438</v>
      </c>
    </row>
    <row r="80" spans="1:32" x14ac:dyDescent="0.15">
      <c r="Y80" s="24" t="s">
        <v>310</v>
      </c>
      <c r="Z80" s="24" t="s">
        <v>439</v>
      </c>
    </row>
    <row r="81" spans="25:26" x14ac:dyDescent="0.15">
      <c r="Y81" s="24" t="s">
        <v>311</v>
      </c>
      <c r="Z81" s="24" t="s">
        <v>440</v>
      </c>
    </row>
    <row r="82" spans="25:26" x14ac:dyDescent="0.15">
      <c r="Y82" s="24" t="s">
        <v>312</v>
      </c>
      <c r="Z82" s="24" t="s">
        <v>441</v>
      </c>
    </row>
    <row r="83" spans="25:26" x14ac:dyDescent="0.15">
      <c r="Y83" s="24" t="s">
        <v>313</v>
      </c>
      <c r="Z83" s="24" t="s">
        <v>442</v>
      </c>
    </row>
    <row r="84" spans="25:26" x14ac:dyDescent="0.15">
      <c r="Y84" s="24" t="s">
        <v>314</v>
      </c>
      <c r="Z84" s="24" t="s">
        <v>443</v>
      </c>
    </row>
    <row r="85" spans="25:26" x14ac:dyDescent="0.15">
      <c r="Y85" s="24" t="s">
        <v>315</v>
      </c>
      <c r="Z85" s="24" t="s">
        <v>444</v>
      </c>
    </row>
    <row r="86" spans="25:26" x14ac:dyDescent="0.15">
      <c r="Y86" s="24" t="s">
        <v>316</v>
      </c>
      <c r="Z86" s="24" t="s">
        <v>445</v>
      </c>
    </row>
    <row r="87" spans="25:26" x14ac:dyDescent="0.15">
      <c r="Y87" s="24" t="s">
        <v>317</v>
      </c>
      <c r="Z87" s="24" t="s">
        <v>446</v>
      </c>
    </row>
    <row r="88" spans="25:26" x14ac:dyDescent="0.15">
      <c r="Y88" s="24" t="s">
        <v>318</v>
      </c>
      <c r="Z88" s="24" t="s">
        <v>447</v>
      </c>
    </row>
    <row r="89" spans="25:26" x14ac:dyDescent="0.15">
      <c r="Y89" s="24" t="s">
        <v>319</v>
      </c>
      <c r="Z89" s="24" t="s">
        <v>448</v>
      </c>
    </row>
    <row r="90" spans="25:26" x14ac:dyDescent="0.15">
      <c r="Y90" s="24" t="s">
        <v>320</v>
      </c>
      <c r="Z90" s="24" t="s">
        <v>449</v>
      </c>
    </row>
    <row r="91" spans="25:26" x14ac:dyDescent="0.15">
      <c r="Y91" s="24" t="s">
        <v>321</v>
      </c>
      <c r="Z91" s="24" t="s">
        <v>450</v>
      </c>
    </row>
    <row r="92" spans="25:26" x14ac:dyDescent="0.15">
      <c r="Y92" s="24" t="s">
        <v>322</v>
      </c>
      <c r="Z92" s="24" t="s">
        <v>451</v>
      </c>
    </row>
    <row r="93" spans="25:26" x14ac:dyDescent="0.15">
      <c r="Y93" s="24" t="s">
        <v>323</v>
      </c>
      <c r="Z93" s="24" t="s">
        <v>452</v>
      </c>
    </row>
    <row r="94" spans="25:26" x14ac:dyDescent="0.15">
      <c r="Y94" s="24" t="s">
        <v>324</v>
      </c>
      <c r="Z94" s="24" t="s">
        <v>453</v>
      </c>
    </row>
    <row r="95" spans="25:26" x14ac:dyDescent="0.15">
      <c r="Y95" s="24" t="s">
        <v>325</v>
      </c>
      <c r="Z95" s="24" t="s">
        <v>454</v>
      </c>
    </row>
    <row r="96" spans="25:26" x14ac:dyDescent="0.15">
      <c r="Y96" s="24" t="s">
        <v>229</v>
      </c>
      <c r="Z96" s="24" t="s">
        <v>455</v>
      </c>
    </row>
    <row r="97" spans="25:26" x14ac:dyDescent="0.15">
      <c r="Y97" s="24" t="s">
        <v>326</v>
      </c>
      <c r="Z97" s="24" t="s">
        <v>456</v>
      </c>
    </row>
    <row r="98" spans="25:26" x14ac:dyDescent="0.15">
      <c r="Y98" s="24" t="s">
        <v>327</v>
      </c>
      <c r="Z98" s="24" t="s">
        <v>457</v>
      </c>
    </row>
    <row r="99" spans="25:26" x14ac:dyDescent="0.15">
      <c r="Y99" s="24" t="s">
        <v>357</v>
      </c>
      <c r="Z99" s="24" t="s">
        <v>458</v>
      </c>
    </row>
    <row r="100" spans="25:26" x14ac:dyDescent="0.15">
      <c r="Y100" s="24" t="s">
        <v>539</v>
      </c>
      <c r="Z100" s="24" t="s">
        <v>459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2022-09-02T01:52:35Z</dcterms:created>
  <dcterms:modified xsi:type="dcterms:W3CDTF">2022-09-02T02:26:11Z</dcterms:modified>
</cp:coreProperties>
</file>