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6" i="11" l="1"/>
  <c r="AY51" i="11" s="1"/>
  <c r="AY43" i="11"/>
  <c r="AY44" i="11" s="1"/>
  <c r="AY40" i="11"/>
  <c r="AY42" i="11" s="1"/>
  <c r="AY39" i="11"/>
  <c r="AY45" i="11" l="1"/>
  <c r="AY41" i="11"/>
  <c r="AY50" i="11"/>
  <c r="AY48" i="11"/>
  <c r="AY52" i="11"/>
  <c r="AY49" i="11"/>
  <c r="AY47" i="11"/>
  <c r="W24" i="11" l="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<sst xmlns="http://schemas.openxmlformats.org/spreadsheetml/2006/main" count="793" uniqueCount="587">
  <si>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</si>
  <si>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</si>
  <si>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</si>
  <si>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</si>
  <si>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</si>
  <si>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</si>
  <si>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</si>
  <si>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</si>
  <si>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</si>
  <si>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</si>
  <si>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</si>
  <si>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</si>
  <si>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</si>
  <si>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</si>
  <si>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</si>
  <si>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</si>
  <si>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</si>
  <si>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</si>
  <si>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</si>
  <si>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</si>
  <si>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</si>
  <si>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</si>
  <si>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</si>
  <si>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</si>
  <si>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</si>
  <si>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</si>
  <si>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</si>
  <si>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</si>
  <si>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</si>
  <si>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</si>
  <si>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</si>
  <si>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</si>
  <si>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</si>
  <si>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</si>
  <si>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</si>
  <si>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</si>
  <si>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</si>
  <si>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</si>
  <si>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</si>
  <si>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</si>
  <si>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</si>
  <si>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</si>
  <si>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</si>
  <si>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</si>
  <si>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</si>
  <si>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</si>
  <si>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</si>
  <si>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</si>
  <si>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</si>
  <si>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</si>
  <si>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</si>
  <si>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</si>
  <si>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</si>
  <si>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</si>
  <si>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</si>
  <si>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</si>
  <si>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</si>
  <si>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</si>
  <si>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</si>
  <si>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</si>
  <si>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</si>
  <si>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</si>
  <si>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</si>
  <si>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</si>
  <si>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</si>
  <si>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</si>
  <si>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</si>
  <si>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</si>
  <si>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</si>
  <si>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</si>
  <si>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</si>
  <si>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</si>
  <si>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</si>
  <si>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</si>
  <si>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</si>
  <si>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</si>
  <si>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</si>
  <si>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</si>
  <si>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</si>
  <si>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</si>
  <si>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</si>
  <si>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</si>
  <si>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</si>
  <si>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</si>
  <si>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</si>
  <si>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</si>
  <si>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</si>
  <si>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</si>
  <si>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</si>
  <si>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</si>
  <si>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</si>
  <si>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</si>
  <si>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</si>
  <si>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</si>
  <si>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</si>
  <si>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</si>
  <si>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</si>
  <si>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</si>
  <si>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</si>
  <si>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</si>
  <si>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</si>
  <si>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</si>
  <si>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</si>
  <si>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</si>
  <si>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</si>
  <si>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</si>
  <si>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</si>
  <si>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</si>
  <si>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</si>
  <si>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</si>
  <si>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</si>
  <si>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</si>
  <si>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</si>
  <si>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</si>
  <si>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</si>
  <si>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</si>
  <si>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</si>
  <si>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</si>
  <si>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</si>
  <si>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</si>
  <si>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</si>
  <si>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</si>
  <si>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</si>
  <si>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</si>
  <si>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</si>
  <si>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</si>
  <si>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</si>
  <si>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</si>
  <si>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</si>
  <si>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</si>
  <si>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</si>
  <si>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</si>
  <si>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</si>
  <si>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</si>
  <si>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</si>
  <si>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</si>
  <si>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</si>
  <si>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</si>
  <si>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</si>
  <si>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</si>
  <si>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</si>
  <si>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</si>
  <si>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</si>
  <si>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</si>
  <si>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</si>
  <si>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</si>
  <si>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</si>
  <si>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</si>
  <si>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</si>
  <si>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</si>
  <si>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</si>
  <si>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</si>
  <si>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</si>
  <si>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</si>
  <si>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</si>
  <si>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</si>
  <si>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</si>
  <si>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</si>
  <si>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</si>
  <si>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</si>
  <si>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</si>
  <si>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</si>
  <si>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</si>
  <si>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</si>
  <si>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</si>
  <si>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</si>
  <si>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</si>
  <si>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</si>
  <si>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</si>
  <si>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</si>
  <si>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</si>
  <si>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</si>
  <si>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</si>
  <si>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</si>
  <si>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</si>
  <si>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</si>
  <si>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</si>
  <si>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</si>
  <si>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</si>
  <si>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</si>
  <si>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</si>
  <si>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</si>
  <si>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</si>
  <si>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</si>
  <si>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</si>
  <si>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</si>
  <si>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</si>
  <si>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</si>
  <si>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</si>
  <si>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</si>
  <si>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</si>
  <si>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</si>
  <si>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</si>
  <si>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</si>
  <si>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</si>
  <si>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</si>
  <si>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</si>
  <si>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</si>
  <si>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</si>
  <si>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</si>
  <si>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</si>
  <si>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</si>
  <si>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</si>
  <si>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</si>
  <si>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</si>
  <si>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</si>
  <si>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</si>
  <si>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</si>
  <si>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</si>
  <si>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</si>
  <si>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</si>
  <si>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</si>
  <si>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</si>
  <si>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</si>
  <si>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</si>
  <si>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</si>
  <si>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</si>
  <si>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</si>
  <si>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</si>
  <si>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</si>
  <si>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</si>
  <si>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</si>
  <si>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</si>
  <si>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</si>
  <si>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</si>
  <si>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</si>
  <si>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</si>
  <si>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</si>
  <si>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</si>
  <si>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</si>
  <si>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</si>
  <si>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</si>
  <si>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</si>
  <si>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</si>
  <si>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</si>
  <si>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</si>
  <si>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</si>
  <si>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</si>
  <si>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</si>
  <si>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</si>
  <si>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</si>
  <si>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</si>
  <si>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</si>
  <si>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</si>
  <si>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</si>
  <si>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</si>
  <si>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</si>
  <si>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</si>
  <si>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</si>
  <si>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</si>
  <si>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</si>
  <si>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</si>
  <si>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</si>
  <si>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</si>
  <si>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</si>
  <si>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</si>
  <si>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</si>
  <si>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</si>
  <si>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</si>
  <si>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</si>
  <si>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</si>
  <si>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</si>
  <si>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</si>
  <si>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</si>
  <si>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</si>
  <si>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</si>
  <si>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</si>
  <si>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</si>
  <si>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</si>
  <si>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</si>
  <si>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</si>
  <si>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</si>
  <si>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</si>
  <si>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</si>
  <si>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</si>
  <si>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</si>
  <si>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</si>
  <si>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</si>
  <si>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</si>
  <si>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</si>
  <si>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</si>
  <si>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</si>
  <si>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</si>
  <si>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</si>
  <si>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</si>
  <si>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</si>
  <si>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</si>
  <si>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</si>
  <si>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</si>
  <si>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</si>
  <si>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</si>
  <si>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</si>
  <si>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</si>
  <si>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</si>
  <si>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</si>
  <si>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</si>
  <si>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</si>
  <si>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</si>
  <si>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</si>
  <si>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</si>
  <si>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</si>
  <si>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</si>
  <si>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</si>
  <si>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</si>
  <si>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</si>
  <si>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</si>
  <si>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</si>
  <si>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</si>
  <si>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</si>
  <si>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</si>
  <si>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</si>
  <si>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</si>
  <si>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</si>
  <si>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</si>
  <si>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</si>
  <si>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</si>
  <si>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</si>
  <si>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</si>
  <si>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</si>
  <si>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</si>
  <si>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</si>
  <si>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</si>
  <si>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</si>
  <si>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</si>
  <si>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</si>
  <si>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</si>
  <si>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</si>
  <si>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</si>
  <si>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</si>
  <si>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</si>
  <si>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</si>
  <si>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</si>
  <si>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</si>
  <si>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</si>
  <si>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</si>
  <si>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</si>
  <si>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</si>
  <si>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</si>
  <si>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</si>
  <si>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</si>
  <si>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</si>
  <si>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</si>
  <si>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</si>
  <si>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</si>
  <si>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</si>
  <si>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</si>
  <si>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</si>
  <si>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</si>
  <si>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</si>
  <si>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</si>
  <si>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</si>
  <si>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</si>
  <si>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</si>
  <si>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</si>
  <si>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</si>
  <si>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</si>
  <si>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</si>
  <si>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</si>
  <si>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</si>
  <si>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</si>
  <si>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</si>
  <si>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</si>
  <si>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</si>
  <si>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</si>
  <si>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</si>
  <si>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</si>
  <si>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</si>
  <si>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</si>
  <si>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</si>
  <si>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</si>
  <si>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</si>
  <si>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</si>
  <si>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</si>
  <si>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</si>
  <si>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</si>
  <si>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</si>
  <si>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</si>
  <si>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</si>
  <si>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</si>
  <si>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</si>
  <si>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</si>
  <si>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</si>
  <si>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</si>
  <si>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</si>
  <si>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</si>
  <si>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</si>
  <si>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</si>
  <si>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</si>
  <si>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</si>
  <si>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</si>
  <si>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</si>
  <si>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</si>
  <si>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</si>
  <si>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</si>
  <si>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</si>
  <si>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</si>
  <si>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</si>
  <si>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</si>
  <si>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</si>
  <si>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</si>
  <si>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</si>
  <si>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</si>
  <si>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</si>
  <si>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</si>
  <si>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</si>
  <si>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</si>
  <si>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</si>
  <si>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</si>
  <si>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</si>
  <si>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</si>
  <si>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</si>
  <si>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</si>
  <si>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</si>
  <si>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</si>
  <si>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</si>
  <si>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</si>
  <si>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</si>
  <si>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</si>
  <si>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</si>
  <si>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</si>
  <si>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</si>
  <si>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</si>
  <si>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</si>
  <si>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</si>
  <si>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</si>
  <si>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</si>
  <si>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</si>
  <si>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</si>
  <si>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</si>
  <si>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</si>
  <si>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</si>
  <si>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</si>
  <si>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</si>
  <si>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</si>
  <si>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</si>
  <si>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</si>
  <si>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</si>
  <si>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</si>
  <si>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</si>
  <si>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</si>
  <si>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</si>
  <si>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</si>
  <si>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</si>
  <si>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</si>
  <si>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</si>
  <si>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</si>
  <si>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</si>
  <si>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</si>
  <si>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</si>
  <si>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</si>
  <si>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</si>
  <si>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</si>
  <si>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</si>
  <si>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</si>
  <si>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</si>
  <si>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</si>
  <si>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</si>
  <si>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</si>
  <si>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</si>
  <si>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</si>
  <si>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</si>
  <si>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</si>
  <si>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</si>
  <si>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</si>
  <si>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</si>
  <si>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</si>
  <si>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</si>
  <si>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</si>
  <si>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</si>
  <si>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</si>
  <si>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</si>
  <si>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</si>
  <si>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</si>
  <si>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</si>
  <si>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</si>
  <si>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</si>
  <si>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</si>
  <si>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</si>
  <si>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</si>
  <si>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</si>
  <si>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</si>
  <si>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</si>
  <si>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</si>
  <si>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</si>
  <si>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</si>
  <si>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</si>
  <si>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</si>
  <si>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</si>
  <si>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</si>
  <si>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</si>
  <si>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</si>
  <si>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</si>
  <si>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</si>
  <si>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</si>
  <si>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</si>
  <si>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</si>
  <si>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</si>
  <si>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</si>
  <si>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</si>
  <si>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</si>
  <si>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</si>
  <si>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</si>
  <si>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</si>
  <si>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</si>
  <si>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</si>
  <si>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</si>
  <si>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</si>
  <si>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</si>
  <si>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</si>
  <si>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</si>
  <si>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</si>
  <si>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</si>
  <si>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</si>
  <si>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</si>
  <si>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</si>
  <si>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</si>
  <si>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</si>
  <si>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</si>
  <si>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</si>
  <si>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</si>
  <si>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</si>
  <si>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</si>
  <si>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</si>
  <si>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</si>
  <si>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</si>
  <si>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</si>
  <si>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</si>
  <si>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</si>
  <si>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</si>
  <si>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</si>
  <si>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</si>
  <si>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</si>
  <si>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</si>
  <si>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</si>
  <si>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</si>
  <si>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</si>
  <si>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</si>
  <si>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</si>
  <si>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</si>
  <si>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</si>
  <si>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</si>
  <si>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政策統括官（沖縄政策担当）</t>
  </si>
  <si>
    <t>中村　浩一郎</t>
  </si>
  <si>
    <t>令和4年度</t>
  </si>
  <si>
    <t>産業振興担当参事官室</t>
  </si>
  <si>
    <t>-</t>
  </si>
  <si>
    <t>沖縄振興開発調査委託費</t>
  </si>
  <si>
    <t>研修受講者及び当該受講生が属する企業の経営者に対して受講後に研修の充実度を測る調査を実施、平均満足度70％以上を目標とする。</t>
  </si>
  <si>
    <t>研修受講者及び当該受講生が属する企業の経営者に対して受講後に研修の充実度を測る調査を実施し、その回答における平均満足度</t>
  </si>
  <si>
    <t>研修受講後に行う調査</t>
  </si>
  <si>
    <t>研修参加者数</t>
  </si>
  <si>
    <t>伴走型支援を実施する企業数</t>
  </si>
  <si>
    <t>社</t>
  </si>
  <si>
    <t>○</t>
  </si>
  <si>
    <t>府</t>
  </si>
  <si>
    <t>沖縄型産業中核人材育成・活用事業</t>
    <phoneticPr fontId="5"/>
  </si>
  <si>
    <t>研修開発・実施費用（Ｘ）／研修参加者数（Ｙ）　　　　　　　　　　</t>
    <phoneticPr fontId="5"/>
  </si>
  <si>
    <t>人材育成カリキュラムを開発し、県内企業を対象に研修を実施する。</t>
    <phoneticPr fontId="5"/>
  </si>
  <si>
    <t>研修の開発及び実施</t>
    <rPh sb="0" eb="2">
      <t>ケンシュウ</t>
    </rPh>
    <rPh sb="3" eb="5">
      <t>カイハツ</t>
    </rPh>
    <rPh sb="5" eb="6">
      <t>オヨ</t>
    </rPh>
    <rPh sb="7" eb="9">
      <t>ジッシ</t>
    </rPh>
    <phoneticPr fontId="5"/>
  </si>
  <si>
    <t>207,570/●</t>
    <phoneticPr fontId="5"/>
  </si>
  <si>
    <t>沖縄県内の中小・中堅企業に対して官民共同の伴走型の支援を行う。</t>
    <phoneticPr fontId="5"/>
  </si>
  <si>
    <t>98,243/10</t>
    <phoneticPr fontId="5"/>
  </si>
  <si>
    <t>県内の中小・中堅企業を官民共同のチームで支援する</t>
    <rPh sb="0" eb="2">
      <t>ケンナイ</t>
    </rPh>
    <rPh sb="3" eb="5">
      <t>チュウショウ</t>
    </rPh>
    <rPh sb="6" eb="8">
      <t>チュウケン</t>
    </rPh>
    <rPh sb="8" eb="10">
      <t>キギョウ</t>
    </rPh>
    <rPh sb="11" eb="13">
      <t>カンミン</t>
    </rPh>
    <rPh sb="13" eb="15">
      <t>キョウドウ</t>
    </rPh>
    <rPh sb="20" eb="22">
      <t>シエン</t>
    </rPh>
    <phoneticPr fontId="5"/>
  </si>
  <si>
    <t>執行額（X）　／　伴走型支援企業数（Y）　　　　　　　　　　　　　</t>
    <rPh sb="0" eb="2">
      <t>シッコウ</t>
    </rPh>
    <rPh sb="2" eb="3">
      <t>ガク</t>
    </rPh>
    <rPh sb="9" eb="11">
      <t>バンソウ</t>
    </rPh>
    <rPh sb="11" eb="12">
      <t>ガタ</t>
    </rPh>
    <rPh sb="12" eb="14">
      <t>シエン</t>
    </rPh>
    <rPh sb="14" eb="16">
      <t>キギョウ</t>
    </rPh>
    <rPh sb="16" eb="17">
      <t>スウ</t>
    </rPh>
    <phoneticPr fontId="5"/>
  </si>
  <si>
    <t>沖縄振興策としての人材育成については、「経済財政運営と改革の基本方針2021について」に明記されており、社会のニーズを的確に反映している。</t>
    <rPh sb="0" eb="2">
      <t>オキナワ</t>
    </rPh>
    <rPh sb="2" eb="5">
      <t>シンコウサク</t>
    </rPh>
    <rPh sb="9" eb="11">
      <t>ジンザイ</t>
    </rPh>
    <rPh sb="11" eb="13">
      <t>イクセイ</t>
    </rPh>
    <rPh sb="20" eb="22">
      <t>ケイザイ</t>
    </rPh>
    <rPh sb="22" eb="24">
      <t>ザイセイ</t>
    </rPh>
    <rPh sb="24" eb="26">
      <t>ウンエイ</t>
    </rPh>
    <rPh sb="27" eb="29">
      <t>カイカク</t>
    </rPh>
    <rPh sb="30" eb="32">
      <t>キホン</t>
    </rPh>
    <rPh sb="32" eb="34">
      <t>ホウシン</t>
    </rPh>
    <rPh sb="44" eb="46">
      <t>メイキ</t>
    </rPh>
    <rPh sb="52" eb="54">
      <t>シャカイ</t>
    </rPh>
    <rPh sb="59" eb="61">
      <t>テキカク</t>
    </rPh>
    <rPh sb="62" eb="64">
      <t>ハンエイ</t>
    </rPh>
    <phoneticPr fontId="5"/>
  </si>
  <si>
    <t>沖縄の更なる発展の鍵となるのはそれを支える人材である。本事業は、沖縄県や業界団体に研修ノウハウ等を蓄積させることで、継続的な人材育成が行われること、県内企業の域外競争力を強化することを目指しており、沖縄産業の一層の高度化及び高付加価値化のため、国の責務として実施するもの。</t>
    <rPh sb="0" eb="2">
      <t>オキナワ</t>
    </rPh>
    <rPh sb="3" eb="4">
      <t>サラ</t>
    </rPh>
    <rPh sb="6" eb="8">
      <t>ハッテン</t>
    </rPh>
    <rPh sb="9" eb="10">
      <t>カギ</t>
    </rPh>
    <rPh sb="18" eb="19">
      <t>ササ</t>
    </rPh>
    <rPh sb="21" eb="23">
      <t>ジンザイ</t>
    </rPh>
    <rPh sb="27" eb="28">
      <t>ホン</t>
    </rPh>
    <rPh sb="28" eb="30">
      <t>ジギョウ</t>
    </rPh>
    <rPh sb="32" eb="35">
      <t>オキナワケン</t>
    </rPh>
    <rPh sb="36" eb="38">
      <t>ギョウカイ</t>
    </rPh>
    <rPh sb="38" eb="40">
      <t>ダンタイ</t>
    </rPh>
    <rPh sb="41" eb="43">
      <t>ケンシュウ</t>
    </rPh>
    <rPh sb="47" eb="48">
      <t>トウ</t>
    </rPh>
    <rPh sb="49" eb="51">
      <t>チクセキ</t>
    </rPh>
    <rPh sb="58" eb="61">
      <t>ケイゾクテキ</t>
    </rPh>
    <rPh sb="62" eb="64">
      <t>ジンザイ</t>
    </rPh>
    <rPh sb="64" eb="66">
      <t>イクセイ</t>
    </rPh>
    <rPh sb="67" eb="68">
      <t>オコナ</t>
    </rPh>
    <rPh sb="74" eb="76">
      <t>ケンナイ</t>
    </rPh>
    <rPh sb="76" eb="78">
      <t>キギョウ</t>
    </rPh>
    <rPh sb="79" eb="81">
      <t>イキガイ</t>
    </rPh>
    <rPh sb="81" eb="84">
      <t>キョウソウリョク</t>
    </rPh>
    <rPh sb="85" eb="87">
      <t>キョウカ</t>
    </rPh>
    <rPh sb="92" eb="94">
      <t>メザ</t>
    </rPh>
    <rPh sb="99" eb="101">
      <t>オキナワ</t>
    </rPh>
    <rPh sb="101" eb="103">
      <t>サンギョウ</t>
    </rPh>
    <rPh sb="104" eb="106">
      <t>イッソウ</t>
    </rPh>
    <rPh sb="107" eb="110">
      <t>コウドカ</t>
    </rPh>
    <rPh sb="110" eb="111">
      <t>オヨ</t>
    </rPh>
    <rPh sb="112" eb="113">
      <t>コウ</t>
    </rPh>
    <rPh sb="113" eb="115">
      <t>フカ</t>
    </rPh>
    <rPh sb="115" eb="118">
      <t>カチカ</t>
    </rPh>
    <rPh sb="122" eb="123">
      <t>クニ</t>
    </rPh>
    <rPh sb="124" eb="126">
      <t>セキム</t>
    </rPh>
    <rPh sb="129" eb="131">
      <t>ジッシ</t>
    </rPh>
    <phoneticPr fontId="5"/>
  </si>
  <si>
    <t>沖縄の産業全体の生産性向上に向けては、各業界に必要な専門的、基盤的な知識・技能を有し、企業の成長を牽引する人材育成や県内企業の域外競争力の向上が必要かつ喫緊の課題であり、優先度は高い。</t>
    <rPh sb="0" eb="2">
      <t>オキナワ</t>
    </rPh>
    <rPh sb="3" eb="5">
      <t>サンギョウ</t>
    </rPh>
    <rPh sb="5" eb="7">
      <t>ゼンタイ</t>
    </rPh>
    <rPh sb="8" eb="11">
      <t>セイサンセイ</t>
    </rPh>
    <rPh sb="11" eb="13">
      <t>コウジョウ</t>
    </rPh>
    <rPh sb="14" eb="15">
      <t>ム</t>
    </rPh>
    <rPh sb="19" eb="22">
      <t>カクギョウカイ</t>
    </rPh>
    <rPh sb="23" eb="25">
      <t>ヒツヨウ</t>
    </rPh>
    <rPh sb="26" eb="29">
      <t>センモンテキ</t>
    </rPh>
    <rPh sb="30" eb="33">
      <t>キバンテキ</t>
    </rPh>
    <rPh sb="34" eb="36">
      <t>チシキ</t>
    </rPh>
    <rPh sb="37" eb="39">
      <t>ギノウ</t>
    </rPh>
    <rPh sb="40" eb="41">
      <t>ユウ</t>
    </rPh>
    <rPh sb="43" eb="45">
      <t>キギョウ</t>
    </rPh>
    <rPh sb="46" eb="48">
      <t>セイチョウ</t>
    </rPh>
    <rPh sb="49" eb="51">
      <t>ケンイン</t>
    </rPh>
    <rPh sb="53" eb="55">
      <t>ジンザイ</t>
    </rPh>
    <rPh sb="55" eb="57">
      <t>イクセイ</t>
    </rPh>
    <rPh sb="58" eb="60">
      <t>ケンナイ</t>
    </rPh>
    <rPh sb="60" eb="62">
      <t>キギョウ</t>
    </rPh>
    <rPh sb="63" eb="65">
      <t>イキガイ</t>
    </rPh>
    <rPh sb="65" eb="68">
      <t>キョウソウリョク</t>
    </rPh>
    <rPh sb="69" eb="71">
      <t>コウジョウ</t>
    </rPh>
    <rPh sb="72" eb="74">
      <t>ヒツヨウ</t>
    </rPh>
    <rPh sb="76" eb="78">
      <t>キッキン</t>
    </rPh>
    <rPh sb="79" eb="81">
      <t>カダイ</t>
    </rPh>
    <rPh sb="85" eb="88">
      <t>ユウセンド</t>
    </rPh>
    <rPh sb="89" eb="90">
      <t>タカ</t>
    </rPh>
    <phoneticPr fontId="5"/>
  </si>
  <si>
    <t>‐</t>
  </si>
  <si>
    <t>　業界ごとに、業界団体、企業、専門家等で構成される実行委員会を設け、求める人材像や必要な専門的知識・技能を検討する。検討内容を踏まえ、人材育成カリキュラムを開発し、県内企業を対象に研修を実施する。
　また、域外競争力向上による販路拡大など収益力向上を図るため、沖縄県内の中小・中堅企業に対して官民共同の伴走型の支援を行う。</t>
    <phoneticPr fontId="5"/>
  </si>
  <si>
    <t>　ひとり親をはじめＩＴの利活用による課題解決等を通じて複数の産業分野で活躍できる基盤的人材や、各業界に必要な専門的知識・技能を有し企業の成長を牽引する中核人材を育成するとともに、域外競争力向上による販路拡大など収益力向上に向けた体制を官民共同で伴走型の支援を行い、もって沖縄の産業全体の更なる生産性向上を図ることを目的とする。</t>
    <rPh sb="4" eb="5">
      <t>オヤ</t>
    </rPh>
    <rPh sb="94" eb="96">
      <t>コウジョウ</t>
    </rPh>
    <rPh sb="99" eb="101">
      <t>ハンロ</t>
    </rPh>
    <rPh sb="101" eb="103">
      <t>カクダイ</t>
    </rPh>
    <rPh sb="105" eb="108">
      <t>シュウエキリョク</t>
    </rPh>
    <rPh sb="108" eb="110">
      <t>コウジョウ</t>
    </rPh>
    <rPh sb="111" eb="112">
      <t>ム</t>
    </rPh>
    <rPh sb="114" eb="116">
      <t>タイセイ</t>
    </rPh>
    <rPh sb="117" eb="119">
      <t>カンミン</t>
    </rPh>
    <rPh sb="119" eb="121">
      <t>キョウドウ</t>
    </rPh>
    <rPh sb="122" eb="124">
      <t>バンソウ</t>
    </rPh>
    <rPh sb="124" eb="125">
      <t>ガタ</t>
    </rPh>
    <rPh sb="126" eb="128">
      <t>シエン</t>
    </rPh>
    <rPh sb="129" eb="130">
      <t>オコナ</t>
    </rPh>
    <rPh sb="135" eb="137">
      <t>オキナワ</t>
    </rPh>
    <rPh sb="138" eb="140">
      <t>サンギョウ</t>
    </rPh>
    <rPh sb="140" eb="142">
      <t>ゼンタイ</t>
    </rPh>
    <rPh sb="143" eb="144">
      <t>サラ</t>
    </rPh>
    <rPh sb="146" eb="149">
      <t>セイサンセイ</t>
    </rPh>
    <rPh sb="149" eb="151">
      <t>コウジョウ</t>
    </rPh>
    <rPh sb="152" eb="153">
      <t>ハカ</t>
    </rPh>
    <rPh sb="157" eb="159">
      <t>モクテキ</t>
    </rPh>
    <phoneticPr fontId="5"/>
  </si>
  <si>
    <t>研修参加者数
※当初見込は、毎年度の申請に基づき事業を実施するため記入は困難。</t>
    <phoneticPr fontId="5"/>
  </si>
  <si>
    <t>-</t>
    <phoneticPr fontId="5"/>
  </si>
  <si>
    <t>・沖縄振興基本方針（令和4年5月 内閣総理大臣決定）
・沖縄振興基本計画（令和4年5月 沖縄県）
・経済財政運営と改革の基本方針2021について（令和３年６月１８日閣議決定）</t>
    <rPh sb="10" eb="12">
      <t>レイワ</t>
    </rPh>
    <rPh sb="13" eb="14">
      <t>ネン</t>
    </rPh>
    <rPh sb="15" eb="16">
      <t>ガツ</t>
    </rPh>
    <rPh sb="17" eb="19">
      <t>ナイカク</t>
    </rPh>
    <rPh sb="19" eb="21">
      <t>ソウリ</t>
    </rPh>
    <rPh sb="21" eb="23">
      <t>ダイジン</t>
    </rPh>
    <rPh sb="23" eb="25">
      <t>ケッテイ</t>
    </rPh>
    <rPh sb="37" eb="39">
      <t>レイワ</t>
    </rPh>
    <rPh sb="40" eb="41">
      <t>ネン</t>
    </rPh>
    <rPh sb="42" eb="43">
      <t>ガツ</t>
    </rPh>
    <rPh sb="44" eb="47">
      <t>オキナワケン</t>
    </rPh>
    <phoneticPr fontId="5"/>
  </si>
  <si>
    <t>-</t>
    <phoneticPr fontId="5"/>
  </si>
  <si>
    <t>　　Ｘ/Ｙ</t>
    <phoneticPr fontId="5"/>
  </si>
  <si>
    <t>９．沖縄政策</t>
    <phoneticPr fontId="5"/>
  </si>
  <si>
    <t>９．沖縄振興に関する施策の推進</t>
    <phoneticPr fontId="5"/>
  </si>
  <si>
    <t>千円</t>
    <phoneticPr fontId="5"/>
  </si>
  <si>
    <t>本事業において官民共同の伴走型支援を行う支援企業の目標の達成割合</t>
    <rPh sb="0" eb="1">
      <t>ホン</t>
    </rPh>
    <rPh sb="1" eb="3">
      <t>ジギョウ</t>
    </rPh>
    <rPh sb="7" eb="9">
      <t>カンミン</t>
    </rPh>
    <rPh sb="9" eb="11">
      <t>キョウドウ</t>
    </rPh>
    <rPh sb="12" eb="14">
      <t>バンソウ</t>
    </rPh>
    <rPh sb="14" eb="15">
      <t>ガタ</t>
    </rPh>
    <rPh sb="15" eb="17">
      <t>シエン</t>
    </rPh>
    <rPh sb="18" eb="19">
      <t>オコナ</t>
    </rPh>
    <rPh sb="20" eb="22">
      <t>シエン</t>
    </rPh>
    <rPh sb="22" eb="24">
      <t>キギョウ</t>
    </rPh>
    <rPh sb="25" eb="27">
      <t>モクヒョウ</t>
    </rPh>
    <rPh sb="28" eb="30">
      <t>タッセイ</t>
    </rPh>
    <rPh sb="30" eb="32">
      <t>ワリアイ</t>
    </rPh>
    <phoneticPr fontId="5"/>
  </si>
  <si>
    <t>支援企業が設定する目標の達成率が70％以上を目標値とする。</t>
    <rPh sb="0" eb="2">
      <t>シエン</t>
    </rPh>
    <rPh sb="2" eb="4">
      <t>キギョウ</t>
    </rPh>
    <rPh sb="5" eb="7">
      <t>セッテイ</t>
    </rPh>
    <rPh sb="9" eb="11">
      <t>モクヒョウ</t>
    </rPh>
    <rPh sb="12" eb="14">
      <t>タッセイ</t>
    </rPh>
    <rPh sb="14" eb="15">
      <t>リツ</t>
    </rPh>
    <rPh sb="19" eb="21">
      <t>イジョウ</t>
    </rPh>
    <rPh sb="22" eb="24">
      <t>モクヒョウ</t>
    </rPh>
    <rPh sb="24" eb="25">
      <t>チ</t>
    </rPh>
    <phoneticPr fontId="5"/>
  </si>
  <si>
    <t>-</t>
    <phoneticPr fontId="5"/>
  </si>
  <si>
    <t>点検対象外</t>
    <rPh sb="0" eb="2">
      <t>テンケン</t>
    </rPh>
    <rPh sb="2" eb="5">
      <t>タイショウガイ</t>
    </rPh>
    <phoneticPr fontId="5"/>
  </si>
  <si>
    <t>効率的・効果的な事業の実施に努めること。また、これまでの執行実績を可能な限り概算要求へ反映させること。</t>
    <phoneticPr fontId="5"/>
  </si>
  <si>
    <t>沖縄型産業中核人材育成事業における実施事業数の増</t>
    <rPh sb="0" eb="2">
      <t>オキナワ</t>
    </rPh>
    <rPh sb="2" eb="3">
      <t>ガタ</t>
    </rPh>
    <rPh sb="3" eb="5">
      <t>サンギョウ</t>
    </rPh>
    <rPh sb="5" eb="7">
      <t>チュウカク</t>
    </rPh>
    <rPh sb="7" eb="9">
      <t>ジンザイ</t>
    </rPh>
    <rPh sb="9" eb="11">
      <t>イクセイ</t>
    </rPh>
    <rPh sb="11" eb="13">
      <t>ジギョウ</t>
    </rPh>
    <rPh sb="17" eb="19">
      <t>ジッシ</t>
    </rPh>
    <rPh sb="19" eb="21">
      <t>ジギョウ</t>
    </rPh>
    <rPh sb="21" eb="22">
      <t>スウ</t>
    </rPh>
    <rPh sb="23" eb="24">
      <t>ゾウ</t>
    </rPh>
    <phoneticPr fontId="5"/>
  </si>
  <si>
    <t>これまでの執行状況等を踏まえ、概算要求へ反映している。事業の実施については、効率的・効果的な運用に努めてまいりたい。</t>
    <rPh sb="5" eb="7">
      <t>シッコウ</t>
    </rPh>
    <rPh sb="7" eb="9">
      <t>ジョウキョウ</t>
    </rPh>
    <rPh sb="9" eb="10">
      <t>トウ</t>
    </rPh>
    <rPh sb="11" eb="12">
      <t>フ</t>
    </rPh>
    <rPh sb="15" eb="17">
      <t>ガイサン</t>
    </rPh>
    <rPh sb="17" eb="19">
      <t>ヨウキュウ</t>
    </rPh>
    <rPh sb="20" eb="22">
      <t>ハンエイ</t>
    </rPh>
    <rPh sb="27" eb="29">
      <t>ジギョウ</t>
    </rPh>
    <rPh sb="30" eb="32">
      <t>ジッシ</t>
    </rPh>
    <rPh sb="38" eb="41">
      <t>コウリツテキ</t>
    </rPh>
    <rPh sb="42" eb="44">
      <t>コウカ</t>
    </rPh>
    <rPh sb="44" eb="45">
      <t>テキ</t>
    </rPh>
    <rPh sb="46" eb="48">
      <t>ウンヨウ</t>
    </rPh>
    <rPh sb="49" eb="50">
      <t>ツト</t>
    </rPh>
    <phoneticPr fontId="5"/>
  </si>
  <si>
    <t>無</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</si>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</sst>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6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2" xfId="0" applyFont="1" applyFill="1" applyBorder="1" applyAlignment="1">
      <alignment horizontal="center" vertical="center" wrapText="1"/>
    </xf>
    <xf numFmtId="0" fontId="13" fillId="6" borderId="115" xfId="0" applyFont="1" applyFill="1" applyBorder="1" applyAlignment="1">
      <alignment horizontal="center" vertical="center"/>
    </xf>
    <xf numFmtId="0" fontId="13" fillId="6" borderId="12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6" fontId="3" fillId="0" borderId="11"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1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92"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190500</xdr:colOff>
      <xdr:row>92</xdr:row>
      <xdr:rowOff>22412</xdr:rowOff>
    </xdr:from>
    <xdr:to>
      <xdr:col>49</xdr:col>
      <xdr:colOff>10034</xdr:colOff>
      <xdr:row>111</xdr:row>
      <xdr:rowOff>82455</xdr:rowOff>
    </xdr:to>
    <xdr:grpSp>
      <xdr:nvGrpSpPr>
        <xdr:cNvPr id="17" name="グループ化 16"/>
        <xdr:cNvGrpSpPr/>
      </xdr:nvGrpSpPr>
      <xdr:grpSpPr>
        <a:xfrm>
          <a:off x="2222500" y="38986012"/>
          <a:ext cx="7744334" cy="7781643"/>
          <a:chOff x="2207559" y="91361559"/>
          <a:chExt cx="7686063" cy="7657631"/>
        </a:xfrm>
      </xdr:grpSpPr>
      <xdr:sp macro="" textlink="">
        <xdr:nvSpPr>
          <xdr:cNvPr id="2" name="正方形/長方形 1"/>
          <xdr:cNvSpPr/>
        </xdr:nvSpPr>
        <xdr:spPr>
          <a:xfrm>
            <a:off x="4479649" y="91361559"/>
            <a:ext cx="2576691" cy="109437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305</a:t>
            </a:r>
            <a:r>
              <a:rPr kumimoji="1" lang="ja-JP" altLang="en-US" sz="1800">
                <a:latin typeface="+mj-ea"/>
                <a:ea typeface="+mj-ea"/>
              </a:rPr>
              <a:t>百万円</a:t>
            </a:r>
          </a:p>
        </xdr:txBody>
      </xdr:sp>
      <xdr:sp macro="" textlink="">
        <xdr:nvSpPr>
          <xdr:cNvPr id="3" name="大かっこ 2"/>
          <xdr:cNvSpPr/>
        </xdr:nvSpPr>
        <xdr:spPr bwMode="auto">
          <a:xfrm>
            <a:off x="3971730" y="92660314"/>
            <a:ext cx="3605200" cy="5505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中核人材育成研修を実施する事業者の公募・選定、実施結果の報告・管理業務</a:t>
            </a:r>
          </a:p>
        </xdr:txBody>
      </xdr:sp>
      <xdr:sp macro="" textlink="">
        <xdr:nvSpPr>
          <xdr:cNvPr id="4" name="大かっこ 3"/>
          <xdr:cNvSpPr/>
        </xdr:nvSpPr>
        <xdr:spPr bwMode="auto">
          <a:xfrm>
            <a:off x="2207559" y="98613140"/>
            <a:ext cx="2767242" cy="406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中核人材育成研修を実施</a:t>
            </a:r>
          </a:p>
        </xdr:txBody>
      </xdr:sp>
      <xdr:cxnSp macro="">
        <xdr:nvCxnSpPr>
          <xdr:cNvPr id="5" name="直線矢印コネクタ 4"/>
          <xdr:cNvCxnSpPr/>
        </xdr:nvCxnSpPr>
        <xdr:spPr bwMode="auto">
          <a:xfrm flipH="1">
            <a:off x="3521939" y="93806309"/>
            <a:ext cx="0" cy="33845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flipH="1">
            <a:off x="5743380" y="93307834"/>
            <a:ext cx="0" cy="5080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flipH="1">
            <a:off x="3550515" y="93815834"/>
            <a:ext cx="458681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直線矢印コネクタ 7"/>
          <xdr:cNvCxnSpPr/>
        </xdr:nvCxnSpPr>
        <xdr:spPr bwMode="auto">
          <a:xfrm>
            <a:off x="8137330" y="93821382"/>
            <a:ext cx="1361" cy="432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6840376" y="94579978"/>
            <a:ext cx="2640739" cy="89446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ja-JP" altLang="en-US" sz="1800">
                <a:latin typeface="+mn-ea"/>
                <a:ea typeface="+mn-ea"/>
              </a:rPr>
              <a:t>沖縄総合事務局</a:t>
            </a:r>
            <a:endParaRPr kumimoji="1" lang="en-US" altLang="ja-JP" sz="1800">
              <a:latin typeface="+mn-ea"/>
              <a:ea typeface="+mn-ea"/>
            </a:endParaRPr>
          </a:p>
          <a:p>
            <a:pPr algn="ctr"/>
            <a:r>
              <a:rPr kumimoji="1" lang="en-US" altLang="ja-JP" sz="1800">
                <a:latin typeface="+mn-ea"/>
                <a:ea typeface="+mn-ea"/>
              </a:rPr>
              <a:t>98</a:t>
            </a:r>
            <a:r>
              <a:rPr kumimoji="1" lang="ja-JP" altLang="en-US" sz="1800">
                <a:latin typeface="+mn-ea"/>
                <a:ea typeface="+mn-ea"/>
              </a:rPr>
              <a:t>百万円</a:t>
            </a:r>
          </a:p>
        </xdr:txBody>
      </xdr:sp>
      <xdr:sp macro="" textlink="">
        <xdr:nvSpPr>
          <xdr:cNvPr id="10" name="大かっこ 9"/>
          <xdr:cNvSpPr/>
        </xdr:nvSpPr>
        <xdr:spPr bwMode="auto">
          <a:xfrm>
            <a:off x="6288422" y="95584304"/>
            <a:ext cx="3605200" cy="7586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・官民合同による伴走型支援の実施</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・官民合同による伴走型支援に係る管理業務を実施する事業者の公募・選定</a:t>
            </a:r>
          </a:p>
        </xdr:txBody>
      </xdr:sp>
      <xdr:cxnSp macro="">
        <xdr:nvCxnSpPr>
          <xdr:cNvPr id="11" name="直線矢印コネクタ 10"/>
          <xdr:cNvCxnSpPr/>
        </xdr:nvCxnSpPr>
        <xdr:spPr bwMode="auto">
          <a:xfrm>
            <a:off x="8146855" y="96224165"/>
            <a:ext cx="0" cy="93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a:xfrm>
            <a:off x="2272609" y="97551963"/>
            <a:ext cx="2641798" cy="9039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　</a:t>
            </a:r>
            <a:r>
              <a:rPr kumimoji="1" lang="en-US" altLang="ja-JP" sz="1800">
                <a:latin typeface="+mn-ea"/>
                <a:ea typeface="+mn-ea"/>
              </a:rPr>
              <a:t>10</a:t>
            </a:r>
            <a:r>
              <a:rPr kumimoji="1" lang="ja-JP" altLang="en-US" sz="1800">
                <a:latin typeface="+mn-ea"/>
                <a:ea typeface="+mn-ea"/>
              </a:rPr>
              <a:t>事業</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208</a:t>
            </a:r>
            <a:r>
              <a:rPr kumimoji="1" lang="ja-JP" altLang="en-US" sz="1800">
                <a:latin typeface="+mn-ea"/>
                <a:ea typeface="+mn-ea"/>
              </a:rPr>
              <a:t>百万円</a:t>
            </a:r>
          </a:p>
        </xdr:txBody>
      </xdr:sp>
      <xdr:sp macro="" textlink="">
        <xdr:nvSpPr>
          <xdr:cNvPr id="13" name="テキスト ボックス 12"/>
          <xdr:cNvSpPr txBox="1"/>
        </xdr:nvSpPr>
        <xdr:spPr>
          <a:xfrm>
            <a:off x="2547775" y="97248116"/>
            <a:ext cx="2275883" cy="312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mn-ea"/>
                <a:ea typeface="+mn-ea"/>
              </a:rPr>
              <a:t>委託</a:t>
            </a:r>
            <a:r>
              <a:rPr kumimoji="1" lang="en-US" altLang="ja-JP" sz="1200">
                <a:latin typeface="+mn-ea"/>
                <a:ea typeface="+mn-ea"/>
              </a:rPr>
              <a:t>【</a:t>
            </a:r>
            <a:r>
              <a:rPr kumimoji="1" lang="ja-JP" altLang="en-US" sz="1200">
                <a:latin typeface="+mn-ea"/>
                <a:ea typeface="+mn-ea"/>
              </a:rPr>
              <a:t>随意契約（企画競争）</a:t>
            </a:r>
            <a:r>
              <a:rPr kumimoji="1" lang="en-US" altLang="ja-JP" sz="1200">
                <a:latin typeface="+mn-ea"/>
                <a:ea typeface="+mn-ea"/>
              </a:rPr>
              <a:t>】</a:t>
            </a:r>
            <a:r>
              <a:rPr kumimoji="1" lang="ja-JP" altLang="en-US" sz="1200">
                <a:latin typeface="+mn-ea"/>
                <a:ea typeface="+mn-ea"/>
              </a:rPr>
              <a:t>　</a:t>
            </a:r>
          </a:p>
        </xdr:txBody>
      </xdr:sp>
      <xdr:sp macro="" textlink="">
        <xdr:nvSpPr>
          <xdr:cNvPr id="14" name="テキスト ボックス 13"/>
          <xdr:cNvSpPr txBox="1"/>
        </xdr:nvSpPr>
        <xdr:spPr>
          <a:xfrm>
            <a:off x="7868514" y="97200384"/>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r>
              <a:rPr kumimoji="1" lang="ja-JP" altLang="en-US" sz="1200"/>
              <a:t>委託</a:t>
            </a:r>
            <a:r>
              <a:rPr kumimoji="1" lang="en-US" altLang="ja-JP" sz="1200"/>
              <a:t>】</a:t>
            </a:r>
            <a:endParaRPr kumimoji="1" lang="ja-JP" altLang="en-US" sz="1200"/>
          </a:p>
        </xdr:txBody>
      </xdr:sp>
      <xdr:sp macro="" textlink="">
        <xdr:nvSpPr>
          <xdr:cNvPr id="15" name="正方形/長方形 14"/>
          <xdr:cNvSpPr/>
        </xdr:nvSpPr>
        <xdr:spPr>
          <a:xfrm>
            <a:off x="6830851" y="97580538"/>
            <a:ext cx="2640739" cy="9039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en-US" altLang="ja-JP" sz="1800">
                <a:latin typeface="+mn-ea"/>
                <a:ea typeface="+mn-ea"/>
              </a:rPr>
              <a:t>B.</a:t>
            </a:r>
            <a:r>
              <a:rPr kumimoji="1" lang="ja-JP" altLang="en-US" sz="1800">
                <a:latin typeface="+mn-ea"/>
                <a:ea typeface="+mn-ea"/>
              </a:rPr>
              <a:t>民間企業等</a:t>
            </a:r>
            <a:endParaRPr kumimoji="1" lang="en-US" altLang="ja-JP" sz="1800">
              <a:latin typeface="+mn-ea"/>
              <a:ea typeface="+mn-ea"/>
            </a:endParaRPr>
          </a:p>
          <a:p>
            <a:pPr algn="ctr"/>
            <a:r>
              <a:rPr kumimoji="1" lang="en-US" altLang="ja-JP" sz="1800">
                <a:latin typeface="+mn-ea"/>
                <a:ea typeface="+mn-ea"/>
              </a:rPr>
              <a:t>98</a:t>
            </a:r>
            <a:r>
              <a:rPr kumimoji="1" lang="ja-JP" altLang="en-US" sz="1800">
                <a:latin typeface="+mn-ea"/>
                <a:ea typeface="+mn-ea"/>
              </a:rPr>
              <a:t>百万円</a:t>
            </a:r>
          </a:p>
        </xdr:txBody>
      </xdr:sp>
      <xdr:sp macro="" textlink="">
        <xdr:nvSpPr>
          <xdr:cNvPr id="16" name="大かっこ 15"/>
          <xdr:cNvSpPr/>
        </xdr:nvSpPr>
        <xdr:spPr bwMode="auto">
          <a:xfrm>
            <a:off x="6717503" y="98596464"/>
            <a:ext cx="2842381" cy="4180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官民合同による伴走型支援の管理業務　等</a:t>
            </a:r>
            <a:endParaRPr kumimoji="1" lang="en-US" altLang="ja-JP" sz="1100"/>
          </a:p>
        </xdr:txBody>
      </xdr:sp>
    </xdr:grpSp>
    <xdr:clientData/>
  </xdr:twoCellAnchor>
  <xdr:twoCellAnchor>
    <xdr:from>
      <xdr:col>38</xdr:col>
      <xdr:colOff>-1</xdr:colOff>
      <xdr:row>100</xdr:row>
      <xdr:rowOff>145677</xdr:rowOff>
    </xdr:from>
    <xdr:to>
      <xdr:col>42</xdr:col>
      <xdr:colOff>168088</xdr:colOff>
      <xdr:row>101</xdr:row>
      <xdr:rowOff>146776</xdr:rowOff>
    </xdr:to>
    <xdr:sp macro="" textlink="">
      <xdr:nvSpPr>
        <xdr:cNvPr id="18" name="テキスト ボックス 17"/>
        <xdr:cNvSpPr txBox="1"/>
      </xdr:nvSpPr>
      <xdr:spPr>
        <a:xfrm>
          <a:off x="7664823" y="43590883"/>
          <a:ext cx="974912" cy="348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a:t>【</a:t>
          </a:r>
          <a:r>
            <a:rPr kumimoji="1" lang="ja-JP" altLang="en-US" sz="1200"/>
            <a:t>支出委任</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5"/>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12">
        <v>2022</v>
      </c>
      <c r="AE2" s="512"/>
      <c r="AF2" s="512"/>
      <c r="AG2" s="512"/>
      <c r="AH2" s="512"/>
      <c r="AI2" s="49" t="s">
        <v>228</v>
      </c>
      <c r="AJ2" s="512" t="s">
        <v>554</v>
      </c>
      <c r="AK2" s="512"/>
      <c r="AL2" s="512"/>
      <c r="AM2" s="512"/>
      <c r="AN2" s="49" t="s">
        <v>228</v>
      </c>
      <c r="AO2" s="512" t="s">
        <v>487</v>
      </c>
      <c r="AP2" s="512"/>
      <c r="AQ2" s="512"/>
      <c r="AR2" s="50" t="s">
        <v>228</v>
      </c>
      <c r="AS2" s="513">
        <v>6</v>
      </c>
      <c r="AT2" s="513"/>
      <c r="AU2" s="513"/>
      <c r="AV2" s="49" t="str">
        <f>IF(AW2="","","-")</f>
        <v/>
      </c>
      <c r="AW2" s="514"/>
      <c r="AX2" s="514"/>
    </row>
    <row r="3" spans="1:50" ht="21" customHeight="1" thickBot="1" x14ac:dyDescent="0.2">
      <c r="A3" s="515" t="s">
        <v>531</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15" t="s">
        <v>49</v>
      </c>
      <c r="AJ3" s="517" t="s">
        <v>540</v>
      </c>
      <c r="AK3" s="517"/>
      <c r="AL3" s="517"/>
      <c r="AM3" s="517"/>
      <c r="AN3" s="517"/>
      <c r="AO3" s="517"/>
      <c r="AP3" s="517"/>
      <c r="AQ3" s="517"/>
      <c r="AR3" s="517"/>
      <c r="AS3" s="517"/>
      <c r="AT3" s="517"/>
      <c r="AU3" s="517"/>
      <c r="AV3" s="517"/>
      <c r="AW3" s="517"/>
      <c r="AX3" s="16" t="s">
        <v>50</v>
      </c>
    </row>
    <row r="4" spans="1:50" ht="24.75" customHeight="1" x14ac:dyDescent="0.15">
      <c r="A4" s="487" t="s">
        <v>19</v>
      </c>
      <c r="B4" s="488"/>
      <c r="C4" s="488"/>
      <c r="D4" s="488"/>
      <c r="E4" s="488"/>
      <c r="F4" s="488"/>
      <c r="G4" s="489" t="s">
        <v>555</v>
      </c>
      <c r="H4" s="490"/>
      <c r="I4" s="490"/>
      <c r="J4" s="490"/>
      <c r="K4" s="490"/>
      <c r="L4" s="490"/>
      <c r="M4" s="490"/>
      <c r="N4" s="490"/>
      <c r="O4" s="490"/>
      <c r="P4" s="490"/>
      <c r="Q4" s="490"/>
      <c r="R4" s="490"/>
      <c r="S4" s="490"/>
      <c r="T4" s="490"/>
      <c r="U4" s="490"/>
      <c r="V4" s="490"/>
      <c r="W4" s="490"/>
      <c r="X4" s="490"/>
      <c r="Y4" s="491" t="s">
        <v>1</v>
      </c>
      <c r="Z4" s="492"/>
      <c r="AA4" s="492"/>
      <c r="AB4" s="492"/>
      <c r="AC4" s="492"/>
      <c r="AD4" s="493"/>
      <c r="AE4" s="494" t="s">
        <v>541</v>
      </c>
      <c r="AF4" s="495"/>
      <c r="AG4" s="495"/>
      <c r="AH4" s="495"/>
      <c r="AI4" s="495"/>
      <c r="AJ4" s="495"/>
      <c r="AK4" s="495"/>
      <c r="AL4" s="495"/>
      <c r="AM4" s="495"/>
      <c r="AN4" s="495"/>
      <c r="AO4" s="495"/>
      <c r="AP4" s="496"/>
      <c r="AQ4" s="497" t="s">
        <v>2</v>
      </c>
      <c r="AR4" s="492"/>
      <c r="AS4" s="492"/>
      <c r="AT4" s="492"/>
      <c r="AU4" s="492"/>
      <c r="AV4" s="492"/>
      <c r="AW4" s="492"/>
      <c r="AX4" s="498"/>
    </row>
    <row r="5" spans="1:50" ht="30" customHeight="1" x14ac:dyDescent="0.15">
      <c r="A5" s="499" t="s">
        <v>52</v>
      </c>
      <c r="B5" s="500"/>
      <c r="C5" s="500"/>
      <c r="D5" s="500"/>
      <c r="E5" s="500"/>
      <c r="F5" s="501"/>
      <c r="G5" s="502" t="s">
        <v>543</v>
      </c>
      <c r="H5" s="503"/>
      <c r="I5" s="503"/>
      <c r="J5" s="503"/>
      <c r="K5" s="503"/>
      <c r="L5" s="503"/>
      <c r="M5" s="504" t="s">
        <v>51</v>
      </c>
      <c r="N5" s="505"/>
      <c r="O5" s="505"/>
      <c r="P5" s="505"/>
      <c r="Q5" s="505"/>
      <c r="R5" s="506"/>
      <c r="S5" s="507" t="s">
        <v>55</v>
      </c>
      <c r="T5" s="503"/>
      <c r="U5" s="503"/>
      <c r="V5" s="503"/>
      <c r="W5" s="503"/>
      <c r="X5" s="508"/>
      <c r="Y5" s="509" t="s">
        <v>3</v>
      </c>
      <c r="Z5" s="510"/>
      <c r="AA5" s="510"/>
      <c r="AB5" s="510"/>
      <c r="AC5" s="510"/>
      <c r="AD5" s="511"/>
      <c r="AE5" s="532" t="s">
        <v>544</v>
      </c>
      <c r="AF5" s="532"/>
      <c r="AG5" s="532"/>
      <c r="AH5" s="532"/>
      <c r="AI5" s="532"/>
      <c r="AJ5" s="532"/>
      <c r="AK5" s="532"/>
      <c r="AL5" s="532"/>
      <c r="AM5" s="532"/>
      <c r="AN5" s="532"/>
      <c r="AO5" s="532"/>
      <c r="AP5" s="533"/>
      <c r="AQ5" s="534" t="s">
        <v>542</v>
      </c>
      <c r="AR5" s="535"/>
      <c r="AS5" s="535"/>
      <c r="AT5" s="535"/>
      <c r="AU5" s="535"/>
      <c r="AV5" s="535"/>
      <c r="AW5" s="535"/>
      <c r="AX5" s="536"/>
    </row>
    <row r="6" spans="1:50" ht="39" customHeight="1" x14ac:dyDescent="0.15">
      <c r="A6" s="537" t="s">
        <v>4</v>
      </c>
      <c r="B6" s="538"/>
      <c r="C6" s="538"/>
      <c r="D6" s="538"/>
      <c r="E6" s="538"/>
      <c r="F6" s="538"/>
      <c r="G6" s="539" t="str">
        <f>入力規則等!F39</f>
        <v>一般会計</v>
      </c>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1"/>
    </row>
    <row r="7" spans="1:50" ht="67.5" customHeight="1" x14ac:dyDescent="0.15">
      <c r="A7" s="518" t="s">
        <v>16</v>
      </c>
      <c r="B7" s="519"/>
      <c r="C7" s="519"/>
      <c r="D7" s="519"/>
      <c r="E7" s="519"/>
      <c r="F7" s="520"/>
      <c r="G7" s="542" t="s">
        <v>545</v>
      </c>
      <c r="H7" s="543"/>
      <c r="I7" s="543"/>
      <c r="J7" s="543"/>
      <c r="K7" s="543"/>
      <c r="L7" s="543"/>
      <c r="M7" s="543"/>
      <c r="N7" s="543"/>
      <c r="O7" s="543"/>
      <c r="P7" s="543"/>
      <c r="Q7" s="543"/>
      <c r="R7" s="543"/>
      <c r="S7" s="543"/>
      <c r="T7" s="543"/>
      <c r="U7" s="543"/>
      <c r="V7" s="543"/>
      <c r="W7" s="543"/>
      <c r="X7" s="544"/>
      <c r="Y7" s="545" t="s">
        <v>221</v>
      </c>
      <c r="Z7" s="341"/>
      <c r="AA7" s="341"/>
      <c r="AB7" s="341"/>
      <c r="AC7" s="341"/>
      <c r="AD7" s="546"/>
      <c r="AE7" s="472" t="s">
        <v>572</v>
      </c>
      <c r="AF7" s="473"/>
      <c r="AG7" s="473"/>
      <c r="AH7" s="473"/>
      <c r="AI7" s="473"/>
      <c r="AJ7" s="473"/>
      <c r="AK7" s="473"/>
      <c r="AL7" s="473"/>
      <c r="AM7" s="473"/>
      <c r="AN7" s="473"/>
      <c r="AO7" s="473"/>
      <c r="AP7" s="473"/>
      <c r="AQ7" s="473"/>
      <c r="AR7" s="473"/>
      <c r="AS7" s="473"/>
      <c r="AT7" s="473"/>
      <c r="AU7" s="473"/>
      <c r="AV7" s="473"/>
      <c r="AW7" s="473"/>
      <c r="AX7" s="474"/>
    </row>
    <row r="8" spans="1:50" ht="53.25" customHeight="1" x14ac:dyDescent="0.15">
      <c r="A8" s="518" t="s">
        <v>165</v>
      </c>
      <c r="B8" s="519"/>
      <c r="C8" s="519"/>
      <c r="D8" s="519"/>
      <c r="E8" s="519"/>
      <c r="F8" s="520"/>
      <c r="G8" s="521" t="str">
        <f>入力規則等!A27</f>
        <v>沖縄振興、地方創生</v>
      </c>
      <c r="H8" s="522"/>
      <c r="I8" s="522"/>
      <c r="J8" s="522"/>
      <c r="K8" s="522"/>
      <c r="L8" s="522"/>
      <c r="M8" s="522"/>
      <c r="N8" s="522"/>
      <c r="O8" s="522"/>
      <c r="P8" s="522"/>
      <c r="Q8" s="522"/>
      <c r="R8" s="522"/>
      <c r="S8" s="522"/>
      <c r="T8" s="522"/>
      <c r="U8" s="522"/>
      <c r="V8" s="522"/>
      <c r="W8" s="522"/>
      <c r="X8" s="523"/>
      <c r="Y8" s="524" t="s">
        <v>166</v>
      </c>
      <c r="Z8" s="525"/>
      <c r="AA8" s="525"/>
      <c r="AB8" s="525"/>
      <c r="AC8" s="525"/>
      <c r="AD8" s="526"/>
      <c r="AE8" s="527" t="str">
        <f>入力規則等!K13</f>
        <v>その他の事項経費</v>
      </c>
      <c r="AF8" s="522"/>
      <c r="AG8" s="522"/>
      <c r="AH8" s="522"/>
      <c r="AI8" s="522"/>
      <c r="AJ8" s="522"/>
      <c r="AK8" s="522"/>
      <c r="AL8" s="522"/>
      <c r="AM8" s="522"/>
      <c r="AN8" s="522"/>
      <c r="AO8" s="522"/>
      <c r="AP8" s="522"/>
      <c r="AQ8" s="522"/>
      <c r="AR8" s="522"/>
      <c r="AS8" s="522"/>
      <c r="AT8" s="522"/>
      <c r="AU8" s="522"/>
      <c r="AV8" s="522"/>
      <c r="AW8" s="522"/>
      <c r="AX8" s="528"/>
    </row>
    <row r="9" spans="1:50" ht="79.5" customHeight="1" x14ac:dyDescent="0.15">
      <c r="A9" s="442" t="s">
        <v>17</v>
      </c>
      <c r="B9" s="443"/>
      <c r="C9" s="443"/>
      <c r="D9" s="443"/>
      <c r="E9" s="443"/>
      <c r="F9" s="443"/>
      <c r="G9" s="529" t="s">
        <v>569</v>
      </c>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0"/>
      <c r="AV9" s="530"/>
      <c r="AW9" s="530"/>
      <c r="AX9" s="531"/>
    </row>
    <row r="10" spans="1:50" ht="80.25" customHeight="1" x14ac:dyDescent="0.15">
      <c r="A10" s="430" t="s">
        <v>20</v>
      </c>
      <c r="B10" s="431"/>
      <c r="C10" s="431"/>
      <c r="D10" s="431"/>
      <c r="E10" s="431"/>
      <c r="F10" s="431"/>
      <c r="G10" s="432" t="s">
        <v>568</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42" customHeight="1" x14ac:dyDescent="0.15">
      <c r="A11" s="430" t="s">
        <v>5</v>
      </c>
      <c r="B11" s="431"/>
      <c r="C11" s="431"/>
      <c r="D11" s="431"/>
      <c r="E11" s="431"/>
      <c r="F11" s="435"/>
      <c r="G11" s="436" t="str">
        <f>入力規則等!P10</f>
        <v>委託・請負</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8"/>
    </row>
    <row r="12" spans="1:50" ht="21" customHeight="1" x14ac:dyDescent="0.15">
      <c r="A12" s="439" t="s">
        <v>18</v>
      </c>
      <c r="B12" s="440"/>
      <c r="C12" s="440"/>
      <c r="D12" s="440"/>
      <c r="E12" s="440"/>
      <c r="F12" s="441"/>
      <c r="G12" s="445"/>
      <c r="H12" s="446"/>
      <c r="I12" s="446"/>
      <c r="J12" s="446"/>
      <c r="K12" s="446"/>
      <c r="L12" s="446"/>
      <c r="M12" s="446"/>
      <c r="N12" s="446"/>
      <c r="O12" s="446"/>
      <c r="P12" s="258" t="s">
        <v>360</v>
      </c>
      <c r="Q12" s="259"/>
      <c r="R12" s="259"/>
      <c r="S12" s="259"/>
      <c r="T12" s="259"/>
      <c r="U12" s="259"/>
      <c r="V12" s="260"/>
      <c r="W12" s="258" t="s">
        <v>512</v>
      </c>
      <c r="X12" s="259"/>
      <c r="Y12" s="259"/>
      <c r="Z12" s="259"/>
      <c r="AA12" s="259"/>
      <c r="AB12" s="259"/>
      <c r="AC12" s="260"/>
      <c r="AD12" s="258" t="s">
        <v>514</v>
      </c>
      <c r="AE12" s="259"/>
      <c r="AF12" s="259"/>
      <c r="AG12" s="259"/>
      <c r="AH12" s="259"/>
      <c r="AI12" s="259"/>
      <c r="AJ12" s="260"/>
      <c r="AK12" s="258" t="s">
        <v>524</v>
      </c>
      <c r="AL12" s="259"/>
      <c r="AM12" s="259"/>
      <c r="AN12" s="259"/>
      <c r="AO12" s="259"/>
      <c r="AP12" s="259"/>
      <c r="AQ12" s="260"/>
      <c r="AR12" s="258" t="s">
        <v>525</v>
      </c>
      <c r="AS12" s="259"/>
      <c r="AT12" s="259"/>
      <c r="AU12" s="259"/>
      <c r="AV12" s="259"/>
      <c r="AW12" s="259"/>
      <c r="AX12" s="478"/>
    </row>
    <row r="13" spans="1:50" ht="21" customHeight="1" x14ac:dyDescent="0.15">
      <c r="A13" s="64"/>
      <c r="B13" s="65"/>
      <c r="C13" s="65"/>
      <c r="D13" s="65"/>
      <c r="E13" s="65"/>
      <c r="F13" s="66"/>
      <c r="G13" s="462" t="s">
        <v>6</v>
      </c>
      <c r="H13" s="463"/>
      <c r="I13" s="479" t="s">
        <v>7</v>
      </c>
      <c r="J13" s="480"/>
      <c r="K13" s="480"/>
      <c r="L13" s="480"/>
      <c r="M13" s="480"/>
      <c r="N13" s="480"/>
      <c r="O13" s="481"/>
      <c r="P13" s="447" t="s">
        <v>545</v>
      </c>
      <c r="Q13" s="448"/>
      <c r="R13" s="448"/>
      <c r="S13" s="448"/>
      <c r="T13" s="448"/>
      <c r="U13" s="448"/>
      <c r="V13" s="449"/>
      <c r="W13" s="447" t="s">
        <v>545</v>
      </c>
      <c r="X13" s="448"/>
      <c r="Y13" s="448"/>
      <c r="Z13" s="448"/>
      <c r="AA13" s="448"/>
      <c r="AB13" s="448"/>
      <c r="AC13" s="449"/>
      <c r="AD13" s="447" t="s">
        <v>545</v>
      </c>
      <c r="AE13" s="448"/>
      <c r="AF13" s="448"/>
      <c r="AG13" s="448"/>
      <c r="AH13" s="448"/>
      <c r="AI13" s="448"/>
      <c r="AJ13" s="449"/>
      <c r="AK13" s="447">
        <v>306</v>
      </c>
      <c r="AL13" s="448"/>
      <c r="AM13" s="448"/>
      <c r="AN13" s="448"/>
      <c r="AO13" s="448"/>
      <c r="AP13" s="448"/>
      <c r="AQ13" s="449"/>
      <c r="AR13" s="414">
        <v>407</v>
      </c>
      <c r="AS13" s="415"/>
      <c r="AT13" s="415"/>
      <c r="AU13" s="415"/>
      <c r="AV13" s="415"/>
      <c r="AW13" s="415"/>
      <c r="AX13" s="482"/>
    </row>
    <row r="14" spans="1:50" ht="21" customHeight="1" x14ac:dyDescent="0.15">
      <c r="A14" s="64"/>
      <c r="B14" s="65"/>
      <c r="C14" s="65"/>
      <c r="D14" s="65"/>
      <c r="E14" s="65"/>
      <c r="F14" s="66"/>
      <c r="G14" s="464"/>
      <c r="H14" s="465"/>
      <c r="I14" s="457" t="s">
        <v>8</v>
      </c>
      <c r="J14" s="458"/>
      <c r="K14" s="458"/>
      <c r="L14" s="458"/>
      <c r="M14" s="458"/>
      <c r="N14" s="458"/>
      <c r="O14" s="459"/>
      <c r="P14" s="447" t="s">
        <v>545</v>
      </c>
      <c r="Q14" s="448"/>
      <c r="R14" s="448"/>
      <c r="S14" s="448"/>
      <c r="T14" s="448"/>
      <c r="U14" s="448"/>
      <c r="V14" s="449"/>
      <c r="W14" s="447" t="s">
        <v>545</v>
      </c>
      <c r="X14" s="448"/>
      <c r="Y14" s="448"/>
      <c r="Z14" s="448"/>
      <c r="AA14" s="448"/>
      <c r="AB14" s="448"/>
      <c r="AC14" s="449"/>
      <c r="AD14" s="447" t="s">
        <v>545</v>
      </c>
      <c r="AE14" s="448"/>
      <c r="AF14" s="448"/>
      <c r="AG14" s="448"/>
      <c r="AH14" s="448"/>
      <c r="AI14" s="448"/>
      <c r="AJ14" s="449"/>
      <c r="AK14" s="447" t="s">
        <v>545</v>
      </c>
      <c r="AL14" s="448"/>
      <c r="AM14" s="448"/>
      <c r="AN14" s="448"/>
      <c r="AO14" s="448"/>
      <c r="AP14" s="448"/>
      <c r="AQ14" s="449"/>
      <c r="AR14" s="468"/>
      <c r="AS14" s="468"/>
      <c r="AT14" s="468"/>
      <c r="AU14" s="468"/>
      <c r="AV14" s="468"/>
      <c r="AW14" s="468"/>
      <c r="AX14" s="469"/>
    </row>
    <row r="15" spans="1:50" ht="21" customHeight="1" x14ac:dyDescent="0.15">
      <c r="A15" s="64"/>
      <c r="B15" s="65"/>
      <c r="C15" s="65"/>
      <c r="D15" s="65"/>
      <c r="E15" s="65"/>
      <c r="F15" s="66"/>
      <c r="G15" s="464"/>
      <c r="H15" s="465"/>
      <c r="I15" s="457" t="s">
        <v>40</v>
      </c>
      <c r="J15" s="470"/>
      <c r="K15" s="470"/>
      <c r="L15" s="470"/>
      <c r="M15" s="470"/>
      <c r="N15" s="470"/>
      <c r="O15" s="471"/>
      <c r="P15" s="447" t="s">
        <v>545</v>
      </c>
      <c r="Q15" s="448"/>
      <c r="R15" s="448"/>
      <c r="S15" s="448"/>
      <c r="T15" s="448"/>
      <c r="U15" s="448"/>
      <c r="V15" s="449"/>
      <c r="W15" s="447" t="s">
        <v>545</v>
      </c>
      <c r="X15" s="448"/>
      <c r="Y15" s="448"/>
      <c r="Z15" s="448"/>
      <c r="AA15" s="448"/>
      <c r="AB15" s="448"/>
      <c r="AC15" s="449"/>
      <c r="AD15" s="447" t="s">
        <v>545</v>
      </c>
      <c r="AE15" s="448"/>
      <c r="AF15" s="448"/>
      <c r="AG15" s="448"/>
      <c r="AH15" s="448"/>
      <c r="AI15" s="448"/>
      <c r="AJ15" s="449"/>
      <c r="AK15" s="447" t="s">
        <v>545</v>
      </c>
      <c r="AL15" s="448"/>
      <c r="AM15" s="448"/>
      <c r="AN15" s="448"/>
      <c r="AO15" s="448"/>
      <c r="AP15" s="448"/>
      <c r="AQ15" s="449"/>
      <c r="AR15" s="447" t="s">
        <v>586</v>
      </c>
      <c r="AS15" s="448"/>
      <c r="AT15" s="448"/>
      <c r="AU15" s="448"/>
      <c r="AV15" s="448"/>
      <c r="AW15" s="448"/>
      <c r="AX15" s="483"/>
    </row>
    <row r="16" spans="1:50" ht="21" customHeight="1" x14ac:dyDescent="0.15">
      <c r="A16" s="64"/>
      <c r="B16" s="65"/>
      <c r="C16" s="65"/>
      <c r="D16" s="65"/>
      <c r="E16" s="65"/>
      <c r="F16" s="66"/>
      <c r="G16" s="464"/>
      <c r="H16" s="465"/>
      <c r="I16" s="457" t="s">
        <v>41</v>
      </c>
      <c r="J16" s="470"/>
      <c r="K16" s="470"/>
      <c r="L16" s="470"/>
      <c r="M16" s="470"/>
      <c r="N16" s="470"/>
      <c r="O16" s="471"/>
      <c r="P16" s="447" t="s">
        <v>545</v>
      </c>
      <c r="Q16" s="448"/>
      <c r="R16" s="448"/>
      <c r="S16" s="448"/>
      <c r="T16" s="448"/>
      <c r="U16" s="448"/>
      <c r="V16" s="449"/>
      <c r="W16" s="447" t="s">
        <v>545</v>
      </c>
      <c r="X16" s="448"/>
      <c r="Y16" s="448"/>
      <c r="Z16" s="448"/>
      <c r="AA16" s="448"/>
      <c r="AB16" s="448"/>
      <c r="AC16" s="449"/>
      <c r="AD16" s="447" t="s">
        <v>545</v>
      </c>
      <c r="AE16" s="448"/>
      <c r="AF16" s="448"/>
      <c r="AG16" s="448"/>
      <c r="AH16" s="448"/>
      <c r="AI16" s="448"/>
      <c r="AJ16" s="449"/>
      <c r="AK16" s="447" t="s">
        <v>545</v>
      </c>
      <c r="AL16" s="448"/>
      <c r="AM16" s="448"/>
      <c r="AN16" s="448"/>
      <c r="AO16" s="448"/>
      <c r="AP16" s="448"/>
      <c r="AQ16" s="449"/>
      <c r="AR16" s="475"/>
      <c r="AS16" s="476"/>
      <c r="AT16" s="476"/>
      <c r="AU16" s="476"/>
      <c r="AV16" s="476"/>
      <c r="AW16" s="476"/>
      <c r="AX16" s="477"/>
    </row>
    <row r="17" spans="1:50" ht="24.75" customHeight="1" x14ac:dyDescent="0.15">
      <c r="A17" s="64"/>
      <c r="B17" s="65"/>
      <c r="C17" s="65"/>
      <c r="D17" s="65"/>
      <c r="E17" s="65"/>
      <c r="F17" s="66"/>
      <c r="G17" s="464"/>
      <c r="H17" s="465"/>
      <c r="I17" s="457" t="s">
        <v>39</v>
      </c>
      <c r="J17" s="458"/>
      <c r="K17" s="458"/>
      <c r="L17" s="458"/>
      <c r="M17" s="458"/>
      <c r="N17" s="458"/>
      <c r="O17" s="459"/>
      <c r="P17" s="447" t="s">
        <v>545</v>
      </c>
      <c r="Q17" s="448"/>
      <c r="R17" s="448"/>
      <c r="S17" s="448"/>
      <c r="T17" s="448"/>
      <c r="U17" s="448"/>
      <c r="V17" s="449"/>
      <c r="W17" s="447" t="s">
        <v>545</v>
      </c>
      <c r="X17" s="448"/>
      <c r="Y17" s="448"/>
      <c r="Z17" s="448"/>
      <c r="AA17" s="448"/>
      <c r="AB17" s="448"/>
      <c r="AC17" s="449"/>
      <c r="AD17" s="447" t="s">
        <v>545</v>
      </c>
      <c r="AE17" s="448"/>
      <c r="AF17" s="448"/>
      <c r="AG17" s="448"/>
      <c r="AH17" s="448"/>
      <c r="AI17" s="448"/>
      <c r="AJ17" s="449"/>
      <c r="AK17" s="447" t="s">
        <v>545</v>
      </c>
      <c r="AL17" s="448"/>
      <c r="AM17" s="448"/>
      <c r="AN17" s="448"/>
      <c r="AO17" s="448"/>
      <c r="AP17" s="448"/>
      <c r="AQ17" s="449"/>
      <c r="AR17" s="460"/>
      <c r="AS17" s="460"/>
      <c r="AT17" s="460"/>
      <c r="AU17" s="460"/>
      <c r="AV17" s="460"/>
      <c r="AW17" s="460"/>
      <c r="AX17" s="461"/>
    </row>
    <row r="18" spans="1:50" ht="24.75" customHeight="1" x14ac:dyDescent="0.15">
      <c r="A18" s="64"/>
      <c r="B18" s="65"/>
      <c r="C18" s="65"/>
      <c r="D18" s="65"/>
      <c r="E18" s="65"/>
      <c r="F18" s="66"/>
      <c r="G18" s="466"/>
      <c r="H18" s="467"/>
      <c r="I18" s="450" t="s">
        <v>15</v>
      </c>
      <c r="J18" s="451"/>
      <c r="K18" s="451"/>
      <c r="L18" s="451"/>
      <c r="M18" s="451"/>
      <c r="N18" s="451"/>
      <c r="O18" s="452"/>
      <c r="P18" s="453">
        <f>SUM(P13:V17)</f>
        <v>0</v>
      </c>
      <c r="Q18" s="454"/>
      <c r="R18" s="454"/>
      <c r="S18" s="454"/>
      <c r="T18" s="454"/>
      <c r="U18" s="454"/>
      <c r="V18" s="455"/>
      <c r="W18" s="453">
        <f>SUM(W13:AC17)</f>
        <v>0</v>
      </c>
      <c r="X18" s="454"/>
      <c r="Y18" s="454"/>
      <c r="Z18" s="454"/>
      <c r="AA18" s="454"/>
      <c r="AB18" s="454"/>
      <c r="AC18" s="455"/>
      <c r="AD18" s="453">
        <f>SUM(AD13:AJ17)</f>
        <v>0</v>
      </c>
      <c r="AE18" s="454"/>
      <c r="AF18" s="454"/>
      <c r="AG18" s="454"/>
      <c r="AH18" s="454"/>
      <c r="AI18" s="454"/>
      <c r="AJ18" s="455"/>
      <c r="AK18" s="453">
        <f>SUM(AK13:AQ17)</f>
        <v>306</v>
      </c>
      <c r="AL18" s="454"/>
      <c r="AM18" s="454"/>
      <c r="AN18" s="454"/>
      <c r="AO18" s="454"/>
      <c r="AP18" s="454"/>
      <c r="AQ18" s="455"/>
      <c r="AR18" s="453">
        <f>SUM(AR13:AX17)</f>
        <v>407</v>
      </c>
      <c r="AS18" s="454"/>
      <c r="AT18" s="454"/>
      <c r="AU18" s="454"/>
      <c r="AV18" s="454"/>
      <c r="AW18" s="454"/>
      <c r="AX18" s="456"/>
    </row>
    <row r="19" spans="1:50" ht="24.75" customHeight="1" x14ac:dyDescent="0.15">
      <c r="A19" s="64"/>
      <c r="B19" s="65"/>
      <c r="C19" s="65"/>
      <c r="D19" s="65"/>
      <c r="E19" s="65"/>
      <c r="F19" s="66"/>
      <c r="G19" s="428" t="s">
        <v>9</v>
      </c>
      <c r="H19" s="429"/>
      <c r="I19" s="429"/>
      <c r="J19" s="429"/>
      <c r="K19" s="429"/>
      <c r="L19" s="429"/>
      <c r="M19" s="429"/>
      <c r="N19" s="429"/>
      <c r="O19" s="429"/>
      <c r="P19" s="447">
        <v>0</v>
      </c>
      <c r="Q19" s="448"/>
      <c r="R19" s="448"/>
      <c r="S19" s="448"/>
      <c r="T19" s="448"/>
      <c r="U19" s="448"/>
      <c r="V19" s="449"/>
      <c r="W19" s="447">
        <v>0</v>
      </c>
      <c r="X19" s="448"/>
      <c r="Y19" s="448"/>
      <c r="Z19" s="448"/>
      <c r="AA19" s="448"/>
      <c r="AB19" s="448"/>
      <c r="AC19" s="449"/>
      <c r="AD19" s="447"/>
      <c r="AE19" s="448"/>
      <c r="AF19" s="448"/>
      <c r="AG19" s="448"/>
      <c r="AH19" s="448"/>
      <c r="AI19" s="448"/>
      <c r="AJ19" s="449"/>
      <c r="AK19" s="425"/>
      <c r="AL19" s="425"/>
      <c r="AM19" s="425"/>
      <c r="AN19" s="425"/>
      <c r="AO19" s="425"/>
      <c r="AP19" s="425"/>
      <c r="AQ19" s="425"/>
      <c r="AR19" s="425"/>
      <c r="AS19" s="425"/>
      <c r="AT19" s="425"/>
      <c r="AU19" s="425"/>
      <c r="AV19" s="425"/>
      <c r="AW19" s="425"/>
      <c r="AX19" s="427"/>
    </row>
    <row r="20" spans="1:50" ht="24.75" customHeight="1" x14ac:dyDescent="0.15">
      <c r="A20" s="64"/>
      <c r="B20" s="65"/>
      <c r="C20" s="65"/>
      <c r="D20" s="65"/>
      <c r="E20" s="65"/>
      <c r="F20" s="66"/>
      <c r="G20" s="428" t="s">
        <v>10</v>
      </c>
      <c r="H20" s="429"/>
      <c r="I20" s="429"/>
      <c r="J20" s="429"/>
      <c r="K20" s="429"/>
      <c r="L20" s="429"/>
      <c r="M20" s="429"/>
      <c r="N20" s="429"/>
      <c r="O20" s="429"/>
      <c r="P20" s="424" t="str">
        <f>IF(P18=0, "-", SUM(P19)/P18)</f>
        <v>-</v>
      </c>
      <c r="Q20" s="424"/>
      <c r="R20" s="424"/>
      <c r="S20" s="424"/>
      <c r="T20" s="424"/>
      <c r="U20" s="424"/>
      <c r="V20" s="424"/>
      <c r="W20" s="424" t="str">
        <f>IF(W18=0, "-", SUM(W19)/W18)</f>
        <v>-</v>
      </c>
      <c r="X20" s="424"/>
      <c r="Y20" s="424"/>
      <c r="Z20" s="424"/>
      <c r="AA20" s="424"/>
      <c r="AB20" s="424"/>
      <c r="AC20" s="424"/>
      <c r="AD20" s="424" t="str">
        <f>IF(AD18=0, "-", SUM(AD19)/AD18)</f>
        <v>-</v>
      </c>
      <c r="AE20" s="424"/>
      <c r="AF20" s="424"/>
      <c r="AG20" s="424"/>
      <c r="AH20" s="424"/>
      <c r="AI20" s="424"/>
      <c r="AJ20" s="424"/>
      <c r="AK20" s="425"/>
      <c r="AL20" s="425"/>
      <c r="AM20" s="425"/>
      <c r="AN20" s="425"/>
      <c r="AO20" s="425"/>
      <c r="AP20" s="425"/>
      <c r="AQ20" s="426"/>
      <c r="AR20" s="426"/>
      <c r="AS20" s="426"/>
      <c r="AT20" s="426"/>
      <c r="AU20" s="425"/>
      <c r="AV20" s="425"/>
      <c r="AW20" s="425"/>
      <c r="AX20" s="427"/>
    </row>
    <row r="21" spans="1:50" ht="25.5" customHeight="1" x14ac:dyDescent="0.15">
      <c r="A21" s="442"/>
      <c r="B21" s="443"/>
      <c r="C21" s="443"/>
      <c r="D21" s="443"/>
      <c r="E21" s="443"/>
      <c r="F21" s="444"/>
      <c r="G21" s="422" t="s">
        <v>198</v>
      </c>
      <c r="H21" s="423"/>
      <c r="I21" s="423"/>
      <c r="J21" s="423"/>
      <c r="K21" s="423"/>
      <c r="L21" s="423"/>
      <c r="M21" s="423"/>
      <c r="N21" s="423"/>
      <c r="O21" s="423"/>
      <c r="P21" s="424" t="str">
        <f>IF(P19=0, "-", SUM(P19)/SUM(P13,P14))</f>
        <v>-</v>
      </c>
      <c r="Q21" s="424"/>
      <c r="R21" s="424"/>
      <c r="S21" s="424"/>
      <c r="T21" s="424"/>
      <c r="U21" s="424"/>
      <c r="V21" s="424"/>
      <c r="W21" s="424" t="str">
        <f>IF(W19=0, "-", SUM(W19)/SUM(W13,W14))</f>
        <v>-</v>
      </c>
      <c r="X21" s="424"/>
      <c r="Y21" s="424"/>
      <c r="Z21" s="424"/>
      <c r="AA21" s="424"/>
      <c r="AB21" s="424"/>
      <c r="AC21" s="424"/>
      <c r="AD21" s="424" t="str">
        <f>IF(AD19=0, "-", SUM(AD19)/SUM(AD13,AD14))</f>
        <v>-</v>
      </c>
      <c r="AE21" s="424"/>
      <c r="AF21" s="424"/>
      <c r="AG21" s="424"/>
      <c r="AH21" s="424"/>
      <c r="AI21" s="424"/>
      <c r="AJ21" s="424"/>
      <c r="AK21" s="425"/>
      <c r="AL21" s="425"/>
      <c r="AM21" s="425"/>
      <c r="AN21" s="425"/>
      <c r="AO21" s="425"/>
      <c r="AP21" s="425"/>
      <c r="AQ21" s="426"/>
      <c r="AR21" s="426"/>
      <c r="AS21" s="426"/>
      <c r="AT21" s="426"/>
      <c r="AU21" s="425"/>
      <c r="AV21" s="425"/>
      <c r="AW21" s="425"/>
      <c r="AX21" s="427"/>
    </row>
    <row r="22" spans="1:50" ht="18.75" customHeight="1" x14ac:dyDescent="0.15">
      <c r="A22" s="385" t="s">
        <v>528</v>
      </c>
      <c r="B22" s="386"/>
      <c r="C22" s="386"/>
      <c r="D22" s="386"/>
      <c r="E22" s="386"/>
      <c r="F22" s="387"/>
      <c r="G22" s="391" t="s">
        <v>193</v>
      </c>
      <c r="H22" s="392"/>
      <c r="I22" s="392"/>
      <c r="J22" s="392"/>
      <c r="K22" s="392"/>
      <c r="L22" s="392"/>
      <c r="M22" s="392"/>
      <c r="N22" s="392"/>
      <c r="O22" s="393"/>
      <c r="P22" s="394" t="s">
        <v>526</v>
      </c>
      <c r="Q22" s="392"/>
      <c r="R22" s="392"/>
      <c r="S22" s="392"/>
      <c r="T22" s="392"/>
      <c r="U22" s="392"/>
      <c r="V22" s="393"/>
      <c r="W22" s="394" t="s">
        <v>527</v>
      </c>
      <c r="X22" s="392"/>
      <c r="Y22" s="392"/>
      <c r="Z22" s="392"/>
      <c r="AA22" s="392"/>
      <c r="AB22" s="392"/>
      <c r="AC22" s="393"/>
      <c r="AD22" s="394" t="s">
        <v>192</v>
      </c>
      <c r="AE22" s="392"/>
      <c r="AF22" s="392"/>
      <c r="AG22" s="392"/>
      <c r="AH22" s="392"/>
      <c r="AI22" s="392"/>
      <c r="AJ22" s="392"/>
      <c r="AK22" s="392"/>
      <c r="AL22" s="392"/>
      <c r="AM22" s="392"/>
      <c r="AN22" s="392"/>
      <c r="AO22" s="392"/>
      <c r="AP22" s="392"/>
      <c r="AQ22" s="392"/>
      <c r="AR22" s="392"/>
      <c r="AS22" s="392"/>
      <c r="AT22" s="392"/>
      <c r="AU22" s="392"/>
      <c r="AV22" s="392"/>
      <c r="AW22" s="392"/>
      <c r="AX22" s="410"/>
    </row>
    <row r="23" spans="1:50" ht="25.5" customHeight="1" x14ac:dyDescent="0.15">
      <c r="A23" s="388"/>
      <c r="B23" s="389"/>
      <c r="C23" s="389"/>
      <c r="D23" s="389"/>
      <c r="E23" s="389"/>
      <c r="F23" s="390"/>
      <c r="G23" s="411" t="s">
        <v>546</v>
      </c>
      <c r="H23" s="412"/>
      <c r="I23" s="412"/>
      <c r="J23" s="412"/>
      <c r="K23" s="412"/>
      <c r="L23" s="412"/>
      <c r="M23" s="412"/>
      <c r="N23" s="412"/>
      <c r="O23" s="413"/>
      <c r="P23" s="414">
        <v>306</v>
      </c>
      <c r="Q23" s="415"/>
      <c r="R23" s="415"/>
      <c r="S23" s="415"/>
      <c r="T23" s="415"/>
      <c r="U23" s="415"/>
      <c r="V23" s="416"/>
      <c r="W23" s="414">
        <v>407</v>
      </c>
      <c r="X23" s="415"/>
      <c r="Y23" s="415"/>
      <c r="Z23" s="415"/>
      <c r="AA23" s="415"/>
      <c r="AB23" s="415"/>
      <c r="AC23" s="416"/>
      <c r="AD23" s="417" t="s">
        <v>583</v>
      </c>
      <c r="AE23" s="418"/>
      <c r="AF23" s="418"/>
      <c r="AG23" s="418"/>
      <c r="AH23" s="418"/>
      <c r="AI23" s="418"/>
      <c r="AJ23" s="418"/>
      <c r="AK23" s="418"/>
      <c r="AL23" s="418"/>
      <c r="AM23" s="418"/>
      <c r="AN23" s="418"/>
      <c r="AO23" s="418"/>
      <c r="AP23" s="418"/>
      <c r="AQ23" s="418"/>
      <c r="AR23" s="418"/>
      <c r="AS23" s="418"/>
      <c r="AT23" s="418"/>
      <c r="AU23" s="418"/>
      <c r="AV23" s="418"/>
      <c r="AW23" s="418"/>
      <c r="AX23" s="419"/>
    </row>
    <row r="24" spans="1:50" ht="25.5" customHeight="1" thickBot="1" x14ac:dyDescent="0.2">
      <c r="A24" s="388"/>
      <c r="B24" s="389"/>
      <c r="C24" s="389"/>
      <c r="D24" s="389"/>
      <c r="E24" s="389"/>
      <c r="F24" s="390"/>
      <c r="G24" s="395" t="s">
        <v>15</v>
      </c>
      <c r="H24" s="396"/>
      <c r="I24" s="396"/>
      <c r="J24" s="396"/>
      <c r="K24" s="396"/>
      <c r="L24" s="396"/>
      <c r="M24" s="396"/>
      <c r="N24" s="396"/>
      <c r="O24" s="397"/>
      <c r="P24" s="398">
        <f>AK13</f>
        <v>306</v>
      </c>
      <c r="Q24" s="399"/>
      <c r="R24" s="399"/>
      <c r="S24" s="399"/>
      <c r="T24" s="399"/>
      <c r="U24" s="399"/>
      <c r="V24" s="400"/>
      <c r="W24" s="401">
        <f>AR13</f>
        <v>407</v>
      </c>
      <c r="X24" s="402"/>
      <c r="Y24" s="402"/>
      <c r="Z24" s="402"/>
      <c r="AA24" s="402"/>
      <c r="AB24" s="402"/>
      <c r="AC24" s="403"/>
      <c r="AD24" s="420"/>
      <c r="AE24" s="420"/>
      <c r="AF24" s="420"/>
      <c r="AG24" s="420"/>
      <c r="AH24" s="420"/>
      <c r="AI24" s="420"/>
      <c r="AJ24" s="420"/>
      <c r="AK24" s="420"/>
      <c r="AL24" s="420"/>
      <c r="AM24" s="420"/>
      <c r="AN24" s="420"/>
      <c r="AO24" s="420"/>
      <c r="AP24" s="420"/>
      <c r="AQ24" s="420"/>
      <c r="AR24" s="420"/>
      <c r="AS24" s="420"/>
      <c r="AT24" s="420"/>
      <c r="AU24" s="420"/>
      <c r="AV24" s="420"/>
      <c r="AW24" s="420"/>
      <c r="AX24" s="421"/>
    </row>
    <row r="25" spans="1:50" ht="47.25" customHeight="1" x14ac:dyDescent="0.15">
      <c r="A25" s="404" t="s">
        <v>517</v>
      </c>
      <c r="B25" s="405"/>
      <c r="C25" s="405"/>
      <c r="D25" s="405"/>
      <c r="E25" s="405"/>
      <c r="F25" s="406"/>
      <c r="G25" s="407" t="s">
        <v>557</v>
      </c>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c r="AX25" s="409"/>
    </row>
    <row r="26" spans="1:50" ht="31.5" customHeight="1" x14ac:dyDescent="0.15">
      <c r="A26" s="349" t="s">
        <v>518</v>
      </c>
      <c r="B26" s="350"/>
      <c r="C26" s="350"/>
      <c r="D26" s="350"/>
      <c r="E26" s="350"/>
      <c r="F26" s="228"/>
      <c r="G26" s="351" t="s">
        <v>516</v>
      </c>
      <c r="H26" s="352"/>
      <c r="I26" s="352"/>
      <c r="J26" s="352"/>
      <c r="K26" s="352"/>
      <c r="L26" s="352"/>
      <c r="M26" s="352"/>
      <c r="N26" s="352"/>
      <c r="O26" s="352"/>
      <c r="P26" s="353" t="s">
        <v>515</v>
      </c>
      <c r="Q26" s="352"/>
      <c r="R26" s="352"/>
      <c r="S26" s="352"/>
      <c r="T26" s="352"/>
      <c r="U26" s="352"/>
      <c r="V26" s="352"/>
      <c r="W26" s="352"/>
      <c r="X26" s="354"/>
      <c r="Y26" s="355"/>
      <c r="Z26" s="356"/>
      <c r="AA26" s="357"/>
      <c r="AB26" s="358" t="s">
        <v>11</v>
      </c>
      <c r="AC26" s="358"/>
      <c r="AD26" s="358"/>
      <c r="AE26" s="289" t="s">
        <v>360</v>
      </c>
      <c r="AF26" s="359"/>
      <c r="AG26" s="359"/>
      <c r="AH26" s="360"/>
      <c r="AI26" s="289" t="s">
        <v>512</v>
      </c>
      <c r="AJ26" s="359"/>
      <c r="AK26" s="359"/>
      <c r="AL26" s="360"/>
      <c r="AM26" s="289" t="s">
        <v>328</v>
      </c>
      <c r="AN26" s="359"/>
      <c r="AO26" s="359"/>
      <c r="AP26" s="360"/>
      <c r="AQ26" s="365" t="s">
        <v>359</v>
      </c>
      <c r="AR26" s="366"/>
      <c r="AS26" s="366"/>
      <c r="AT26" s="367"/>
      <c r="AU26" s="365" t="s">
        <v>529</v>
      </c>
      <c r="AV26" s="366"/>
      <c r="AW26" s="366"/>
      <c r="AX26" s="368"/>
    </row>
    <row r="27" spans="1:50" ht="23.25" customHeight="1" x14ac:dyDescent="0.15">
      <c r="A27" s="349"/>
      <c r="B27" s="350"/>
      <c r="C27" s="350"/>
      <c r="D27" s="350"/>
      <c r="E27" s="350"/>
      <c r="F27" s="228"/>
      <c r="G27" s="369" t="s">
        <v>558</v>
      </c>
      <c r="H27" s="370"/>
      <c r="I27" s="370"/>
      <c r="J27" s="370"/>
      <c r="K27" s="370"/>
      <c r="L27" s="370"/>
      <c r="M27" s="370"/>
      <c r="N27" s="370"/>
      <c r="O27" s="370"/>
      <c r="P27" s="122" t="s">
        <v>570</v>
      </c>
      <c r="Q27" s="374"/>
      <c r="R27" s="374"/>
      <c r="S27" s="374"/>
      <c r="T27" s="374"/>
      <c r="U27" s="374"/>
      <c r="V27" s="374"/>
      <c r="W27" s="374"/>
      <c r="X27" s="375"/>
      <c r="Y27" s="379" t="s">
        <v>44</v>
      </c>
      <c r="Z27" s="380"/>
      <c r="AA27" s="381"/>
      <c r="AB27" s="364" t="s">
        <v>550</v>
      </c>
      <c r="AC27" s="364"/>
      <c r="AD27" s="364"/>
      <c r="AE27" s="346" t="s">
        <v>545</v>
      </c>
      <c r="AF27" s="346"/>
      <c r="AG27" s="346"/>
      <c r="AH27" s="346"/>
      <c r="AI27" s="346" t="s">
        <v>545</v>
      </c>
      <c r="AJ27" s="346"/>
      <c r="AK27" s="346"/>
      <c r="AL27" s="346"/>
      <c r="AM27" s="346" t="s">
        <v>545</v>
      </c>
      <c r="AN27" s="346"/>
      <c r="AO27" s="346"/>
      <c r="AP27" s="346"/>
      <c r="AQ27" s="309" t="s">
        <v>573</v>
      </c>
      <c r="AR27" s="346"/>
      <c r="AS27" s="346"/>
      <c r="AT27" s="346"/>
      <c r="AU27" s="309" t="s">
        <v>573</v>
      </c>
      <c r="AV27" s="346"/>
      <c r="AW27" s="346"/>
      <c r="AX27" s="346"/>
    </row>
    <row r="28" spans="1:50" ht="42" customHeight="1" x14ac:dyDescent="0.15">
      <c r="A28" s="234"/>
      <c r="B28" s="235"/>
      <c r="C28" s="235"/>
      <c r="D28" s="235"/>
      <c r="E28" s="235"/>
      <c r="F28" s="154"/>
      <c r="G28" s="371"/>
      <c r="H28" s="372"/>
      <c r="I28" s="372"/>
      <c r="J28" s="372"/>
      <c r="K28" s="372"/>
      <c r="L28" s="372"/>
      <c r="M28" s="372"/>
      <c r="N28" s="372"/>
      <c r="O28" s="372"/>
      <c r="P28" s="376"/>
      <c r="Q28" s="377"/>
      <c r="R28" s="377"/>
      <c r="S28" s="377"/>
      <c r="T28" s="377"/>
      <c r="U28" s="377"/>
      <c r="V28" s="377"/>
      <c r="W28" s="377"/>
      <c r="X28" s="378"/>
      <c r="Y28" s="361" t="s">
        <v>45</v>
      </c>
      <c r="Z28" s="362"/>
      <c r="AA28" s="363"/>
      <c r="AB28" s="364" t="s">
        <v>550</v>
      </c>
      <c r="AC28" s="364"/>
      <c r="AD28" s="364"/>
      <c r="AE28" s="346" t="s">
        <v>545</v>
      </c>
      <c r="AF28" s="346"/>
      <c r="AG28" s="346"/>
      <c r="AH28" s="346"/>
      <c r="AI28" s="346" t="s">
        <v>545</v>
      </c>
      <c r="AJ28" s="346"/>
      <c r="AK28" s="346"/>
      <c r="AL28" s="346"/>
      <c r="AM28" s="346" t="s">
        <v>545</v>
      </c>
      <c r="AN28" s="346"/>
      <c r="AO28" s="346"/>
      <c r="AP28" s="346"/>
      <c r="AQ28" s="309" t="s">
        <v>573</v>
      </c>
      <c r="AR28" s="346"/>
      <c r="AS28" s="346"/>
      <c r="AT28" s="346"/>
      <c r="AU28" s="61" t="s">
        <v>573</v>
      </c>
      <c r="AV28" s="347"/>
      <c r="AW28" s="347"/>
      <c r="AX28" s="348"/>
    </row>
    <row r="29" spans="1:50" ht="23.25" customHeight="1" x14ac:dyDescent="0.15">
      <c r="A29" s="334" t="s">
        <v>519</v>
      </c>
      <c r="B29" s="335"/>
      <c r="C29" s="335"/>
      <c r="D29" s="335"/>
      <c r="E29" s="335"/>
      <c r="F29" s="336"/>
      <c r="G29" s="259" t="s">
        <v>520</v>
      </c>
      <c r="H29" s="259"/>
      <c r="I29" s="259"/>
      <c r="J29" s="259"/>
      <c r="K29" s="259"/>
      <c r="L29" s="259"/>
      <c r="M29" s="259"/>
      <c r="N29" s="259"/>
      <c r="O29" s="259"/>
      <c r="P29" s="259"/>
      <c r="Q29" s="259"/>
      <c r="R29" s="259"/>
      <c r="S29" s="259"/>
      <c r="T29" s="259"/>
      <c r="U29" s="259"/>
      <c r="V29" s="259"/>
      <c r="W29" s="259"/>
      <c r="X29" s="260"/>
      <c r="Y29" s="343"/>
      <c r="Z29" s="344"/>
      <c r="AA29" s="345"/>
      <c r="AB29" s="258" t="s">
        <v>11</v>
      </c>
      <c r="AC29" s="259"/>
      <c r="AD29" s="260"/>
      <c r="AE29" s="258" t="s">
        <v>360</v>
      </c>
      <c r="AF29" s="259"/>
      <c r="AG29" s="259"/>
      <c r="AH29" s="260"/>
      <c r="AI29" s="258" t="s">
        <v>512</v>
      </c>
      <c r="AJ29" s="259"/>
      <c r="AK29" s="259"/>
      <c r="AL29" s="260"/>
      <c r="AM29" s="258" t="s">
        <v>328</v>
      </c>
      <c r="AN29" s="259"/>
      <c r="AO29" s="259"/>
      <c r="AP29" s="260"/>
      <c r="AQ29" s="382" t="s">
        <v>530</v>
      </c>
      <c r="AR29" s="383"/>
      <c r="AS29" s="383"/>
      <c r="AT29" s="383"/>
      <c r="AU29" s="383"/>
      <c r="AV29" s="383"/>
      <c r="AW29" s="383"/>
      <c r="AX29" s="384"/>
    </row>
    <row r="30" spans="1:50" ht="23.25" customHeight="1" x14ac:dyDescent="0.15">
      <c r="A30" s="337"/>
      <c r="B30" s="338"/>
      <c r="C30" s="338"/>
      <c r="D30" s="338"/>
      <c r="E30" s="338"/>
      <c r="F30" s="339"/>
      <c r="G30" s="299" t="s">
        <v>556</v>
      </c>
      <c r="H30" s="300"/>
      <c r="I30" s="300"/>
      <c r="J30" s="300"/>
      <c r="K30" s="300"/>
      <c r="L30" s="300"/>
      <c r="M30" s="300"/>
      <c r="N30" s="300"/>
      <c r="O30" s="300"/>
      <c r="P30" s="300"/>
      <c r="Q30" s="300"/>
      <c r="R30" s="300"/>
      <c r="S30" s="300"/>
      <c r="T30" s="300"/>
      <c r="U30" s="300"/>
      <c r="V30" s="300"/>
      <c r="W30" s="300"/>
      <c r="X30" s="300"/>
      <c r="Y30" s="303" t="s">
        <v>519</v>
      </c>
      <c r="Z30" s="304"/>
      <c r="AA30" s="305"/>
      <c r="AB30" s="306" t="s">
        <v>577</v>
      </c>
      <c r="AC30" s="307"/>
      <c r="AD30" s="308"/>
      <c r="AE30" s="309" t="s">
        <v>545</v>
      </c>
      <c r="AF30" s="309"/>
      <c r="AG30" s="309"/>
      <c r="AH30" s="309"/>
      <c r="AI30" s="309" t="s">
        <v>545</v>
      </c>
      <c r="AJ30" s="309"/>
      <c r="AK30" s="309"/>
      <c r="AL30" s="309"/>
      <c r="AM30" s="309" t="s">
        <v>545</v>
      </c>
      <c r="AN30" s="309"/>
      <c r="AO30" s="309"/>
      <c r="AP30" s="309"/>
      <c r="AQ30" s="61" t="s">
        <v>573</v>
      </c>
      <c r="AR30" s="62"/>
      <c r="AS30" s="62"/>
      <c r="AT30" s="62"/>
      <c r="AU30" s="62"/>
      <c r="AV30" s="62"/>
      <c r="AW30" s="62"/>
      <c r="AX30" s="245"/>
    </row>
    <row r="31" spans="1:50" ht="46.5" customHeight="1" x14ac:dyDescent="0.15">
      <c r="A31" s="340"/>
      <c r="B31" s="341"/>
      <c r="C31" s="341"/>
      <c r="D31" s="341"/>
      <c r="E31" s="341"/>
      <c r="F31" s="342"/>
      <c r="G31" s="301"/>
      <c r="H31" s="302"/>
      <c r="I31" s="302"/>
      <c r="J31" s="302"/>
      <c r="K31" s="302"/>
      <c r="L31" s="302"/>
      <c r="M31" s="302"/>
      <c r="N31" s="302"/>
      <c r="O31" s="302"/>
      <c r="P31" s="302"/>
      <c r="Q31" s="302"/>
      <c r="R31" s="302"/>
      <c r="S31" s="302"/>
      <c r="T31" s="302"/>
      <c r="U31" s="302"/>
      <c r="V31" s="302"/>
      <c r="W31" s="302"/>
      <c r="X31" s="302"/>
      <c r="Y31" s="57" t="s">
        <v>521</v>
      </c>
      <c r="Z31" s="292"/>
      <c r="AA31" s="293"/>
      <c r="AB31" s="294" t="s">
        <v>574</v>
      </c>
      <c r="AC31" s="295"/>
      <c r="AD31" s="296"/>
      <c r="AE31" s="297" t="s">
        <v>545</v>
      </c>
      <c r="AF31" s="297"/>
      <c r="AG31" s="297"/>
      <c r="AH31" s="297"/>
      <c r="AI31" s="297" t="s">
        <v>545</v>
      </c>
      <c r="AJ31" s="297"/>
      <c r="AK31" s="297"/>
      <c r="AL31" s="297"/>
      <c r="AM31" s="297" t="s">
        <v>545</v>
      </c>
      <c r="AN31" s="297"/>
      <c r="AO31" s="297"/>
      <c r="AP31" s="297"/>
      <c r="AQ31" s="297" t="s">
        <v>559</v>
      </c>
      <c r="AR31" s="297"/>
      <c r="AS31" s="297"/>
      <c r="AT31" s="297"/>
      <c r="AU31" s="297"/>
      <c r="AV31" s="297"/>
      <c r="AW31" s="297"/>
      <c r="AX31" s="298"/>
    </row>
    <row r="32" spans="1:50" ht="18.75" customHeight="1" x14ac:dyDescent="0.15">
      <c r="A32" s="322" t="s">
        <v>196</v>
      </c>
      <c r="B32" s="323"/>
      <c r="C32" s="323"/>
      <c r="D32" s="323"/>
      <c r="E32" s="323"/>
      <c r="F32" s="324"/>
      <c r="G32" s="272" t="s">
        <v>128</v>
      </c>
      <c r="H32" s="273"/>
      <c r="I32" s="273"/>
      <c r="J32" s="273"/>
      <c r="K32" s="273"/>
      <c r="L32" s="273"/>
      <c r="M32" s="273"/>
      <c r="N32" s="273"/>
      <c r="O32" s="274"/>
      <c r="P32" s="278" t="s">
        <v>48</v>
      </c>
      <c r="Q32" s="273"/>
      <c r="R32" s="273"/>
      <c r="S32" s="273"/>
      <c r="T32" s="273"/>
      <c r="U32" s="273"/>
      <c r="V32" s="273"/>
      <c r="W32" s="273"/>
      <c r="X32" s="274"/>
      <c r="Y32" s="280"/>
      <c r="Z32" s="281"/>
      <c r="AA32" s="282"/>
      <c r="AB32" s="286" t="s">
        <v>11</v>
      </c>
      <c r="AC32" s="287"/>
      <c r="AD32" s="288"/>
      <c r="AE32" s="286" t="s">
        <v>360</v>
      </c>
      <c r="AF32" s="287"/>
      <c r="AG32" s="287"/>
      <c r="AH32" s="288"/>
      <c r="AI32" s="332" t="s">
        <v>512</v>
      </c>
      <c r="AJ32" s="332"/>
      <c r="AK32" s="332"/>
      <c r="AL32" s="286"/>
      <c r="AM32" s="332" t="s">
        <v>328</v>
      </c>
      <c r="AN32" s="332"/>
      <c r="AO32" s="332"/>
      <c r="AP32" s="286"/>
      <c r="AQ32" s="312" t="s">
        <v>156</v>
      </c>
      <c r="AR32" s="313"/>
      <c r="AS32" s="313"/>
      <c r="AT32" s="314"/>
      <c r="AU32" s="273" t="s">
        <v>118</v>
      </c>
      <c r="AV32" s="273"/>
      <c r="AW32" s="273"/>
      <c r="AX32" s="315"/>
    </row>
    <row r="33" spans="1:51" ht="18.75" customHeight="1" x14ac:dyDescent="0.15">
      <c r="A33" s="325"/>
      <c r="B33" s="326"/>
      <c r="C33" s="326"/>
      <c r="D33" s="326"/>
      <c r="E33" s="326"/>
      <c r="F33" s="327"/>
      <c r="G33" s="275"/>
      <c r="H33" s="276"/>
      <c r="I33" s="276"/>
      <c r="J33" s="276"/>
      <c r="K33" s="276"/>
      <c r="L33" s="276"/>
      <c r="M33" s="276"/>
      <c r="N33" s="276"/>
      <c r="O33" s="277"/>
      <c r="P33" s="279"/>
      <c r="Q33" s="276"/>
      <c r="R33" s="276"/>
      <c r="S33" s="276"/>
      <c r="T33" s="276"/>
      <c r="U33" s="276"/>
      <c r="V33" s="276"/>
      <c r="W33" s="276"/>
      <c r="X33" s="277"/>
      <c r="Y33" s="283"/>
      <c r="Z33" s="284"/>
      <c r="AA33" s="285"/>
      <c r="AB33" s="289"/>
      <c r="AC33" s="290"/>
      <c r="AD33" s="291"/>
      <c r="AE33" s="289"/>
      <c r="AF33" s="290"/>
      <c r="AG33" s="290"/>
      <c r="AH33" s="291"/>
      <c r="AI33" s="333"/>
      <c r="AJ33" s="333"/>
      <c r="AK33" s="333"/>
      <c r="AL33" s="289"/>
      <c r="AM33" s="333"/>
      <c r="AN33" s="333"/>
      <c r="AO33" s="333"/>
      <c r="AP33" s="289"/>
      <c r="AQ33" s="316" t="s">
        <v>571</v>
      </c>
      <c r="AR33" s="317"/>
      <c r="AS33" s="318" t="s">
        <v>157</v>
      </c>
      <c r="AT33" s="319"/>
      <c r="AU33" s="320" t="s">
        <v>571</v>
      </c>
      <c r="AV33" s="320"/>
      <c r="AW33" s="276" t="s">
        <v>155</v>
      </c>
      <c r="AX33" s="321"/>
    </row>
    <row r="34" spans="1:51" ht="23.25" customHeight="1" x14ac:dyDescent="0.15">
      <c r="A34" s="328"/>
      <c r="B34" s="326"/>
      <c r="C34" s="326"/>
      <c r="D34" s="326"/>
      <c r="E34" s="326"/>
      <c r="F34" s="327"/>
      <c r="G34" s="246" t="s">
        <v>547</v>
      </c>
      <c r="H34" s="247"/>
      <c r="I34" s="247"/>
      <c r="J34" s="247"/>
      <c r="K34" s="247"/>
      <c r="L34" s="247"/>
      <c r="M34" s="247"/>
      <c r="N34" s="247"/>
      <c r="O34" s="248"/>
      <c r="P34" s="123" t="s">
        <v>548</v>
      </c>
      <c r="Q34" s="123"/>
      <c r="R34" s="123"/>
      <c r="S34" s="123"/>
      <c r="T34" s="123"/>
      <c r="U34" s="123"/>
      <c r="V34" s="123"/>
      <c r="W34" s="123"/>
      <c r="X34" s="255"/>
      <c r="Y34" s="57" t="s">
        <v>12</v>
      </c>
      <c r="Z34" s="58"/>
      <c r="AA34" s="59"/>
      <c r="AB34" s="60" t="s">
        <v>205</v>
      </c>
      <c r="AC34" s="60"/>
      <c r="AD34" s="60"/>
      <c r="AE34" s="61" t="s">
        <v>545</v>
      </c>
      <c r="AF34" s="62"/>
      <c r="AG34" s="62"/>
      <c r="AH34" s="62"/>
      <c r="AI34" s="61" t="s">
        <v>545</v>
      </c>
      <c r="AJ34" s="62"/>
      <c r="AK34" s="62"/>
      <c r="AL34" s="62"/>
      <c r="AM34" s="61" t="s">
        <v>545</v>
      </c>
      <c r="AN34" s="62"/>
      <c r="AO34" s="62"/>
      <c r="AP34" s="62"/>
      <c r="AQ34" s="242" t="s">
        <v>545</v>
      </c>
      <c r="AR34" s="243"/>
      <c r="AS34" s="243"/>
      <c r="AT34" s="244"/>
      <c r="AU34" s="62" t="s">
        <v>545</v>
      </c>
      <c r="AV34" s="62"/>
      <c r="AW34" s="62"/>
      <c r="AX34" s="245"/>
    </row>
    <row r="35" spans="1:51" ht="23.25" customHeight="1" x14ac:dyDescent="0.15">
      <c r="A35" s="329"/>
      <c r="B35" s="330"/>
      <c r="C35" s="330"/>
      <c r="D35" s="330"/>
      <c r="E35" s="330"/>
      <c r="F35" s="331"/>
      <c r="G35" s="249"/>
      <c r="H35" s="250"/>
      <c r="I35" s="250"/>
      <c r="J35" s="250"/>
      <c r="K35" s="250"/>
      <c r="L35" s="250"/>
      <c r="M35" s="250"/>
      <c r="N35" s="250"/>
      <c r="O35" s="251"/>
      <c r="P35" s="161"/>
      <c r="Q35" s="161"/>
      <c r="R35" s="161"/>
      <c r="S35" s="161"/>
      <c r="T35" s="161"/>
      <c r="U35" s="161"/>
      <c r="V35" s="161"/>
      <c r="W35" s="161"/>
      <c r="X35" s="256"/>
      <c r="Y35" s="258" t="s">
        <v>43</v>
      </c>
      <c r="Z35" s="259"/>
      <c r="AA35" s="260"/>
      <c r="AB35" s="310" t="s">
        <v>205</v>
      </c>
      <c r="AC35" s="310"/>
      <c r="AD35" s="310"/>
      <c r="AE35" s="61" t="s">
        <v>545</v>
      </c>
      <c r="AF35" s="62"/>
      <c r="AG35" s="62"/>
      <c r="AH35" s="62"/>
      <c r="AI35" s="61" t="s">
        <v>545</v>
      </c>
      <c r="AJ35" s="62"/>
      <c r="AK35" s="62"/>
      <c r="AL35" s="62"/>
      <c r="AM35" s="61" t="s">
        <v>545</v>
      </c>
      <c r="AN35" s="62"/>
      <c r="AO35" s="62"/>
      <c r="AP35" s="62"/>
      <c r="AQ35" s="242" t="s">
        <v>545</v>
      </c>
      <c r="AR35" s="243"/>
      <c r="AS35" s="243"/>
      <c r="AT35" s="244"/>
      <c r="AU35" s="242" t="s">
        <v>545</v>
      </c>
      <c r="AV35" s="243"/>
      <c r="AW35" s="243"/>
      <c r="AX35" s="244"/>
    </row>
    <row r="36" spans="1:51" ht="35.25" customHeight="1" x14ac:dyDescent="0.15">
      <c r="A36" s="328"/>
      <c r="B36" s="326"/>
      <c r="C36" s="326"/>
      <c r="D36" s="326"/>
      <c r="E36" s="326"/>
      <c r="F36" s="327"/>
      <c r="G36" s="252"/>
      <c r="H36" s="253"/>
      <c r="I36" s="253"/>
      <c r="J36" s="253"/>
      <c r="K36" s="253"/>
      <c r="L36" s="253"/>
      <c r="M36" s="253"/>
      <c r="N36" s="253"/>
      <c r="O36" s="254"/>
      <c r="P36" s="138"/>
      <c r="Q36" s="138"/>
      <c r="R36" s="138"/>
      <c r="S36" s="138"/>
      <c r="T36" s="138"/>
      <c r="U36" s="138"/>
      <c r="V36" s="138"/>
      <c r="W36" s="138"/>
      <c r="X36" s="257"/>
      <c r="Y36" s="258" t="s">
        <v>13</v>
      </c>
      <c r="Z36" s="259"/>
      <c r="AA36" s="260"/>
      <c r="AB36" s="261" t="s">
        <v>14</v>
      </c>
      <c r="AC36" s="261"/>
      <c r="AD36" s="261"/>
      <c r="AE36" s="61" t="s">
        <v>545</v>
      </c>
      <c r="AF36" s="62"/>
      <c r="AG36" s="62"/>
      <c r="AH36" s="62"/>
      <c r="AI36" s="61" t="s">
        <v>545</v>
      </c>
      <c r="AJ36" s="62"/>
      <c r="AK36" s="62"/>
      <c r="AL36" s="62"/>
      <c r="AM36" s="61" t="s">
        <v>545</v>
      </c>
      <c r="AN36" s="62"/>
      <c r="AO36" s="62"/>
      <c r="AP36" s="62"/>
      <c r="AQ36" s="242" t="s">
        <v>545</v>
      </c>
      <c r="AR36" s="243"/>
      <c r="AS36" s="243"/>
      <c r="AT36" s="244"/>
      <c r="AU36" s="62" t="s">
        <v>545</v>
      </c>
      <c r="AV36" s="62"/>
      <c r="AW36" s="62"/>
      <c r="AX36" s="245"/>
    </row>
    <row r="37" spans="1:51" ht="23.25" customHeight="1" x14ac:dyDescent="0.15">
      <c r="A37" s="232" t="s">
        <v>214</v>
      </c>
      <c r="B37" s="233"/>
      <c r="C37" s="233"/>
      <c r="D37" s="233"/>
      <c r="E37" s="233"/>
      <c r="F37" s="152"/>
      <c r="G37" s="236" t="s">
        <v>549</v>
      </c>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8"/>
    </row>
    <row r="38" spans="1:51" ht="23.25" customHeight="1" thickBot="1" x14ac:dyDescent="0.2">
      <c r="A38" s="234"/>
      <c r="B38" s="235"/>
      <c r="C38" s="235"/>
      <c r="D38" s="235"/>
      <c r="E38" s="235"/>
      <c r="F38" s="154"/>
      <c r="G38" s="239"/>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1"/>
    </row>
    <row r="39" spans="1:51" ht="47.25" customHeight="1" x14ac:dyDescent="0.15">
      <c r="A39" s="404" t="s">
        <v>517</v>
      </c>
      <c r="B39" s="405"/>
      <c r="C39" s="405"/>
      <c r="D39" s="405"/>
      <c r="E39" s="405"/>
      <c r="F39" s="406"/>
      <c r="G39" s="407" t="s">
        <v>560</v>
      </c>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9"/>
      <c r="AY39">
        <f>COUNTA($G$39)</f>
        <v>1</v>
      </c>
    </row>
    <row r="40" spans="1:51" ht="31.5" customHeight="1" x14ac:dyDescent="0.15">
      <c r="A40" s="349" t="s">
        <v>518</v>
      </c>
      <c r="B40" s="350"/>
      <c r="C40" s="350"/>
      <c r="D40" s="350"/>
      <c r="E40" s="350"/>
      <c r="F40" s="228"/>
      <c r="G40" s="351" t="s">
        <v>516</v>
      </c>
      <c r="H40" s="352"/>
      <c r="I40" s="352"/>
      <c r="J40" s="352"/>
      <c r="K40" s="352"/>
      <c r="L40" s="352"/>
      <c r="M40" s="352"/>
      <c r="N40" s="352"/>
      <c r="O40" s="352"/>
      <c r="P40" s="353" t="s">
        <v>515</v>
      </c>
      <c r="Q40" s="352"/>
      <c r="R40" s="352"/>
      <c r="S40" s="352"/>
      <c r="T40" s="352"/>
      <c r="U40" s="352"/>
      <c r="V40" s="352"/>
      <c r="W40" s="352"/>
      <c r="X40" s="354"/>
      <c r="Y40" s="355"/>
      <c r="Z40" s="356"/>
      <c r="AA40" s="357"/>
      <c r="AB40" s="358" t="s">
        <v>11</v>
      </c>
      <c r="AC40" s="358"/>
      <c r="AD40" s="358"/>
      <c r="AE40" s="289" t="s">
        <v>360</v>
      </c>
      <c r="AF40" s="359"/>
      <c r="AG40" s="359"/>
      <c r="AH40" s="360"/>
      <c r="AI40" s="289" t="s">
        <v>512</v>
      </c>
      <c r="AJ40" s="359"/>
      <c r="AK40" s="359"/>
      <c r="AL40" s="360"/>
      <c r="AM40" s="289" t="s">
        <v>328</v>
      </c>
      <c r="AN40" s="359"/>
      <c r="AO40" s="359"/>
      <c r="AP40" s="360"/>
      <c r="AQ40" s="365" t="s">
        <v>359</v>
      </c>
      <c r="AR40" s="366"/>
      <c r="AS40" s="366"/>
      <c r="AT40" s="367"/>
      <c r="AU40" s="365" t="s">
        <v>529</v>
      </c>
      <c r="AV40" s="366"/>
      <c r="AW40" s="366"/>
      <c r="AX40" s="368"/>
      <c r="AY40">
        <f>COUNTA($G$41)</f>
        <v>1</v>
      </c>
    </row>
    <row r="41" spans="1:51" ht="23.25" customHeight="1" x14ac:dyDescent="0.15">
      <c r="A41" s="349"/>
      <c r="B41" s="350"/>
      <c r="C41" s="350"/>
      <c r="D41" s="350"/>
      <c r="E41" s="350"/>
      <c r="F41" s="228"/>
      <c r="G41" s="369" t="s">
        <v>562</v>
      </c>
      <c r="H41" s="370"/>
      <c r="I41" s="370"/>
      <c r="J41" s="370"/>
      <c r="K41" s="370"/>
      <c r="L41" s="370"/>
      <c r="M41" s="370"/>
      <c r="N41" s="370"/>
      <c r="O41" s="370"/>
      <c r="P41" s="373" t="s">
        <v>551</v>
      </c>
      <c r="Q41" s="374"/>
      <c r="R41" s="374"/>
      <c r="S41" s="374"/>
      <c r="T41" s="374"/>
      <c r="U41" s="374"/>
      <c r="V41" s="374"/>
      <c r="W41" s="374"/>
      <c r="X41" s="375"/>
      <c r="Y41" s="379" t="s">
        <v>44</v>
      </c>
      <c r="Z41" s="380"/>
      <c r="AA41" s="381"/>
      <c r="AB41" s="364" t="s">
        <v>552</v>
      </c>
      <c r="AC41" s="364"/>
      <c r="AD41" s="364"/>
      <c r="AE41" s="346" t="s">
        <v>545</v>
      </c>
      <c r="AF41" s="346"/>
      <c r="AG41" s="346"/>
      <c r="AH41" s="346"/>
      <c r="AI41" s="346" t="s">
        <v>545</v>
      </c>
      <c r="AJ41" s="346"/>
      <c r="AK41" s="346"/>
      <c r="AL41" s="346"/>
      <c r="AM41" s="346" t="s">
        <v>545</v>
      </c>
      <c r="AN41" s="346"/>
      <c r="AO41" s="346"/>
      <c r="AP41" s="346"/>
      <c r="AQ41" s="309" t="s">
        <v>573</v>
      </c>
      <c r="AR41" s="346"/>
      <c r="AS41" s="346"/>
      <c r="AT41" s="346"/>
      <c r="AU41" s="61" t="s">
        <v>573</v>
      </c>
      <c r="AV41" s="347"/>
      <c r="AW41" s="347"/>
      <c r="AX41" s="348"/>
      <c r="AY41">
        <f>$AY$40</f>
        <v>1</v>
      </c>
    </row>
    <row r="42" spans="1:51" ht="23.25" customHeight="1" x14ac:dyDescent="0.15">
      <c r="A42" s="234"/>
      <c r="B42" s="235"/>
      <c r="C42" s="235"/>
      <c r="D42" s="235"/>
      <c r="E42" s="235"/>
      <c r="F42" s="154"/>
      <c r="G42" s="371"/>
      <c r="H42" s="372"/>
      <c r="I42" s="372"/>
      <c r="J42" s="372"/>
      <c r="K42" s="372"/>
      <c r="L42" s="372"/>
      <c r="M42" s="372"/>
      <c r="N42" s="372"/>
      <c r="O42" s="372"/>
      <c r="P42" s="376"/>
      <c r="Q42" s="377"/>
      <c r="R42" s="377"/>
      <c r="S42" s="377"/>
      <c r="T42" s="377"/>
      <c r="U42" s="377"/>
      <c r="V42" s="377"/>
      <c r="W42" s="377"/>
      <c r="X42" s="378"/>
      <c r="Y42" s="361" t="s">
        <v>45</v>
      </c>
      <c r="Z42" s="362"/>
      <c r="AA42" s="363"/>
      <c r="AB42" s="364" t="s">
        <v>552</v>
      </c>
      <c r="AC42" s="364"/>
      <c r="AD42" s="364"/>
      <c r="AE42" s="346" t="s">
        <v>545</v>
      </c>
      <c r="AF42" s="346"/>
      <c r="AG42" s="346"/>
      <c r="AH42" s="346"/>
      <c r="AI42" s="346" t="s">
        <v>545</v>
      </c>
      <c r="AJ42" s="346"/>
      <c r="AK42" s="346"/>
      <c r="AL42" s="346"/>
      <c r="AM42" s="346" t="s">
        <v>545</v>
      </c>
      <c r="AN42" s="346"/>
      <c r="AO42" s="346"/>
      <c r="AP42" s="346"/>
      <c r="AQ42" s="346">
        <v>10</v>
      </c>
      <c r="AR42" s="346"/>
      <c r="AS42" s="346"/>
      <c r="AT42" s="346"/>
      <c r="AU42" s="61" t="s">
        <v>573</v>
      </c>
      <c r="AV42" s="347"/>
      <c r="AW42" s="347"/>
      <c r="AX42" s="348"/>
      <c r="AY42">
        <f>$AY$40</f>
        <v>1</v>
      </c>
    </row>
    <row r="43" spans="1:51" ht="23.25" customHeight="1" x14ac:dyDescent="0.15">
      <c r="A43" s="334" t="s">
        <v>519</v>
      </c>
      <c r="B43" s="335"/>
      <c r="C43" s="335"/>
      <c r="D43" s="335"/>
      <c r="E43" s="335"/>
      <c r="F43" s="336"/>
      <c r="G43" s="259" t="s">
        <v>520</v>
      </c>
      <c r="H43" s="259"/>
      <c r="I43" s="259"/>
      <c r="J43" s="259"/>
      <c r="K43" s="259"/>
      <c r="L43" s="259"/>
      <c r="M43" s="259"/>
      <c r="N43" s="259"/>
      <c r="O43" s="259"/>
      <c r="P43" s="259"/>
      <c r="Q43" s="259"/>
      <c r="R43" s="259"/>
      <c r="S43" s="259"/>
      <c r="T43" s="259"/>
      <c r="U43" s="259"/>
      <c r="V43" s="259"/>
      <c r="W43" s="259"/>
      <c r="X43" s="260"/>
      <c r="Y43" s="343"/>
      <c r="Z43" s="344"/>
      <c r="AA43" s="345"/>
      <c r="AB43" s="258" t="s">
        <v>11</v>
      </c>
      <c r="AC43" s="259"/>
      <c r="AD43" s="260"/>
      <c r="AE43" s="311" t="s">
        <v>360</v>
      </c>
      <c r="AF43" s="311"/>
      <c r="AG43" s="311"/>
      <c r="AH43" s="311"/>
      <c r="AI43" s="311" t="s">
        <v>512</v>
      </c>
      <c r="AJ43" s="311"/>
      <c r="AK43" s="311"/>
      <c r="AL43" s="311"/>
      <c r="AM43" s="311" t="s">
        <v>328</v>
      </c>
      <c r="AN43" s="311"/>
      <c r="AO43" s="311"/>
      <c r="AP43" s="311"/>
      <c r="AQ43" s="382" t="s">
        <v>530</v>
      </c>
      <c r="AR43" s="383"/>
      <c r="AS43" s="383"/>
      <c r="AT43" s="383"/>
      <c r="AU43" s="383"/>
      <c r="AV43" s="383"/>
      <c r="AW43" s="383"/>
      <c r="AX43" s="384"/>
      <c r="AY43">
        <f>IF(SUBSTITUTE(SUBSTITUTE($G$44,"／",""),"　","")="",0,1)</f>
        <v>1</v>
      </c>
    </row>
    <row r="44" spans="1:51" ht="23.25" customHeight="1" x14ac:dyDescent="0.15">
      <c r="A44" s="337"/>
      <c r="B44" s="338"/>
      <c r="C44" s="338"/>
      <c r="D44" s="338"/>
      <c r="E44" s="338"/>
      <c r="F44" s="339"/>
      <c r="G44" s="299" t="s">
        <v>563</v>
      </c>
      <c r="H44" s="300"/>
      <c r="I44" s="300"/>
      <c r="J44" s="300"/>
      <c r="K44" s="300"/>
      <c r="L44" s="300"/>
      <c r="M44" s="300"/>
      <c r="N44" s="300"/>
      <c r="O44" s="300"/>
      <c r="P44" s="300"/>
      <c r="Q44" s="300"/>
      <c r="R44" s="300"/>
      <c r="S44" s="300"/>
      <c r="T44" s="300"/>
      <c r="U44" s="300"/>
      <c r="V44" s="300"/>
      <c r="W44" s="300"/>
      <c r="X44" s="300"/>
      <c r="Y44" s="303" t="s">
        <v>519</v>
      </c>
      <c r="Z44" s="304"/>
      <c r="AA44" s="305"/>
      <c r="AB44" s="306" t="s">
        <v>577</v>
      </c>
      <c r="AC44" s="307"/>
      <c r="AD44" s="308"/>
      <c r="AE44" s="309" t="s">
        <v>545</v>
      </c>
      <c r="AF44" s="309"/>
      <c r="AG44" s="309"/>
      <c r="AH44" s="309"/>
      <c r="AI44" s="309" t="s">
        <v>545</v>
      </c>
      <c r="AJ44" s="309"/>
      <c r="AK44" s="309"/>
      <c r="AL44" s="309"/>
      <c r="AM44" s="309" t="s">
        <v>545</v>
      </c>
      <c r="AN44" s="309"/>
      <c r="AO44" s="309"/>
      <c r="AP44" s="309"/>
      <c r="AQ44" s="61">
        <v>9824</v>
      </c>
      <c r="AR44" s="62"/>
      <c r="AS44" s="62"/>
      <c r="AT44" s="62"/>
      <c r="AU44" s="62"/>
      <c r="AV44" s="62"/>
      <c r="AW44" s="62"/>
      <c r="AX44" s="245"/>
      <c r="AY44">
        <f>$AY$43</f>
        <v>1</v>
      </c>
    </row>
    <row r="45" spans="1:51" ht="46.5" customHeight="1" x14ac:dyDescent="0.15">
      <c r="A45" s="340"/>
      <c r="B45" s="341"/>
      <c r="C45" s="341"/>
      <c r="D45" s="341"/>
      <c r="E45" s="341"/>
      <c r="F45" s="342"/>
      <c r="G45" s="301"/>
      <c r="H45" s="302"/>
      <c r="I45" s="302"/>
      <c r="J45" s="302"/>
      <c r="K45" s="302"/>
      <c r="L45" s="302"/>
      <c r="M45" s="302"/>
      <c r="N45" s="302"/>
      <c r="O45" s="302"/>
      <c r="P45" s="302"/>
      <c r="Q45" s="302"/>
      <c r="R45" s="302"/>
      <c r="S45" s="302"/>
      <c r="T45" s="302"/>
      <c r="U45" s="302"/>
      <c r="V45" s="302"/>
      <c r="W45" s="302"/>
      <c r="X45" s="302"/>
      <c r="Y45" s="57" t="s">
        <v>521</v>
      </c>
      <c r="Z45" s="292"/>
      <c r="AA45" s="293"/>
      <c r="AB45" s="294" t="s">
        <v>574</v>
      </c>
      <c r="AC45" s="295"/>
      <c r="AD45" s="296"/>
      <c r="AE45" s="297" t="s">
        <v>545</v>
      </c>
      <c r="AF45" s="297"/>
      <c r="AG45" s="297"/>
      <c r="AH45" s="297"/>
      <c r="AI45" s="297" t="s">
        <v>545</v>
      </c>
      <c r="AJ45" s="297"/>
      <c r="AK45" s="297"/>
      <c r="AL45" s="297"/>
      <c r="AM45" s="297" t="s">
        <v>545</v>
      </c>
      <c r="AN45" s="297"/>
      <c r="AO45" s="297"/>
      <c r="AP45" s="297"/>
      <c r="AQ45" s="297" t="s">
        <v>561</v>
      </c>
      <c r="AR45" s="297"/>
      <c r="AS45" s="297"/>
      <c r="AT45" s="297"/>
      <c r="AU45" s="297"/>
      <c r="AV45" s="297"/>
      <c r="AW45" s="297"/>
      <c r="AX45" s="298"/>
      <c r="AY45">
        <f>$AY$43</f>
        <v>1</v>
      </c>
    </row>
    <row r="46" spans="1:51" ht="18.75" customHeight="1" x14ac:dyDescent="0.15">
      <c r="A46" s="262" t="s">
        <v>196</v>
      </c>
      <c r="B46" s="263"/>
      <c r="C46" s="263"/>
      <c r="D46" s="263"/>
      <c r="E46" s="263"/>
      <c r="F46" s="264"/>
      <c r="G46" s="272" t="s">
        <v>128</v>
      </c>
      <c r="H46" s="273"/>
      <c r="I46" s="273"/>
      <c r="J46" s="273"/>
      <c r="K46" s="273"/>
      <c r="L46" s="273"/>
      <c r="M46" s="273"/>
      <c r="N46" s="273"/>
      <c r="O46" s="274"/>
      <c r="P46" s="278" t="s">
        <v>48</v>
      </c>
      <c r="Q46" s="273"/>
      <c r="R46" s="273"/>
      <c r="S46" s="273"/>
      <c r="T46" s="273"/>
      <c r="U46" s="273"/>
      <c r="V46" s="273"/>
      <c r="W46" s="273"/>
      <c r="X46" s="274"/>
      <c r="Y46" s="280"/>
      <c r="Z46" s="281"/>
      <c r="AA46" s="282"/>
      <c r="AB46" s="286" t="s">
        <v>11</v>
      </c>
      <c r="AC46" s="287"/>
      <c r="AD46" s="288"/>
      <c r="AE46" s="311" t="s">
        <v>360</v>
      </c>
      <c r="AF46" s="311"/>
      <c r="AG46" s="311"/>
      <c r="AH46" s="311"/>
      <c r="AI46" s="311" t="s">
        <v>512</v>
      </c>
      <c r="AJ46" s="311"/>
      <c r="AK46" s="311"/>
      <c r="AL46" s="311"/>
      <c r="AM46" s="311" t="s">
        <v>328</v>
      </c>
      <c r="AN46" s="311"/>
      <c r="AO46" s="311"/>
      <c r="AP46" s="311"/>
      <c r="AQ46" s="312" t="s">
        <v>156</v>
      </c>
      <c r="AR46" s="313"/>
      <c r="AS46" s="313"/>
      <c r="AT46" s="314"/>
      <c r="AU46" s="273" t="s">
        <v>118</v>
      </c>
      <c r="AV46" s="273"/>
      <c r="AW46" s="273"/>
      <c r="AX46" s="315"/>
      <c r="AY46">
        <f>COUNTA($G$48)</f>
        <v>1</v>
      </c>
    </row>
    <row r="47" spans="1:51" ht="18.75" customHeight="1" x14ac:dyDescent="0.15">
      <c r="A47" s="265"/>
      <c r="B47" s="266"/>
      <c r="C47" s="266"/>
      <c r="D47" s="266"/>
      <c r="E47" s="266"/>
      <c r="F47" s="267"/>
      <c r="G47" s="275"/>
      <c r="H47" s="276"/>
      <c r="I47" s="276"/>
      <c r="J47" s="276"/>
      <c r="K47" s="276"/>
      <c r="L47" s="276"/>
      <c r="M47" s="276"/>
      <c r="N47" s="276"/>
      <c r="O47" s="277"/>
      <c r="P47" s="279"/>
      <c r="Q47" s="276"/>
      <c r="R47" s="276"/>
      <c r="S47" s="276"/>
      <c r="T47" s="276"/>
      <c r="U47" s="276"/>
      <c r="V47" s="276"/>
      <c r="W47" s="276"/>
      <c r="X47" s="277"/>
      <c r="Y47" s="283"/>
      <c r="Z47" s="284"/>
      <c r="AA47" s="285"/>
      <c r="AB47" s="289"/>
      <c r="AC47" s="290"/>
      <c r="AD47" s="291"/>
      <c r="AE47" s="311"/>
      <c r="AF47" s="311"/>
      <c r="AG47" s="311"/>
      <c r="AH47" s="311"/>
      <c r="AI47" s="311"/>
      <c r="AJ47" s="311"/>
      <c r="AK47" s="311"/>
      <c r="AL47" s="311"/>
      <c r="AM47" s="311"/>
      <c r="AN47" s="311"/>
      <c r="AO47" s="311"/>
      <c r="AP47" s="311"/>
      <c r="AQ47" s="316" t="s">
        <v>545</v>
      </c>
      <c r="AR47" s="317"/>
      <c r="AS47" s="318" t="s">
        <v>157</v>
      </c>
      <c r="AT47" s="319"/>
      <c r="AU47" s="320" t="s">
        <v>571</v>
      </c>
      <c r="AV47" s="320"/>
      <c r="AW47" s="276" t="s">
        <v>155</v>
      </c>
      <c r="AX47" s="321"/>
      <c r="AY47">
        <f t="shared" ref="AY47:AY52" si="0">$AY$46</f>
        <v>1</v>
      </c>
    </row>
    <row r="48" spans="1:51" ht="29.25" customHeight="1" x14ac:dyDescent="0.15">
      <c r="A48" s="268"/>
      <c r="B48" s="266"/>
      <c r="C48" s="266"/>
      <c r="D48" s="266"/>
      <c r="E48" s="266"/>
      <c r="F48" s="267"/>
      <c r="G48" s="246" t="s">
        <v>579</v>
      </c>
      <c r="H48" s="247"/>
      <c r="I48" s="247"/>
      <c r="J48" s="247"/>
      <c r="K48" s="247"/>
      <c r="L48" s="247"/>
      <c r="M48" s="247"/>
      <c r="N48" s="247"/>
      <c r="O48" s="248"/>
      <c r="P48" s="123" t="s">
        <v>578</v>
      </c>
      <c r="Q48" s="123"/>
      <c r="R48" s="123"/>
      <c r="S48" s="123"/>
      <c r="T48" s="123"/>
      <c r="U48" s="123"/>
      <c r="V48" s="123"/>
      <c r="W48" s="123"/>
      <c r="X48" s="255"/>
      <c r="Y48" s="57" t="s">
        <v>12</v>
      </c>
      <c r="Z48" s="58"/>
      <c r="AA48" s="59"/>
      <c r="AB48" s="60" t="s">
        <v>205</v>
      </c>
      <c r="AC48" s="60"/>
      <c r="AD48" s="60"/>
      <c r="AE48" s="61" t="s">
        <v>545</v>
      </c>
      <c r="AF48" s="62"/>
      <c r="AG48" s="62"/>
      <c r="AH48" s="62"/>
      <c r="AI48" s="61" t="s">
        <v>545</v>
      </c>
      <c r="AJ48" s="62"/>
      <c r="AK48" s="62"/>
      <c r="AL48" s="62"/>
      <c r="AM48" s="61" t="s">
        <v>545</v>
      </c>
      <c r="AN48" s="62"/>
      <c r="AO48" s="62"/>
      <c r="AP48" s="62"/>
      <c r="AQ48" s="242" t="s">
        <v>545</v>
      </c>
      <c r="AR48" s="243"/>
      <c r="AS48" s="243"/>
      <c r="AT48" s="244"/>
      <c r="AU48" s="62" t="s">
        <v>545</v>
      </c>
      <c r="AV48" s="62"/>
      <c r="AW48" s="62"/>
      <c r="AX48" s="245"/>
      <c r="AY48">
        <f t="shared" si="0"/>
        <v>1</v>
      </c>
    </row>
    <row r="49" spans="1:51" ht="29.25" customHeight="1" x14ac:dyDescent="0.15">
      <c r="A49" s="269"/>
      <c r="B49" s="270"/>
      <c r="C49" s="270"/>
      <c r="D49" s="270"/>
      <c r="E49" s="270"/>
      <c r="F49" s="271"/>
      <c r="G49" s="249"/>
      <c r="H49" s="250"/>
      <c r="I49" s="250"/>
      <c r="J49" s="250"/>
      <c r="K49" s="250"/>
      <c r="L49" s="250"/>
      <c r="M49" s="250"/>
      <c r="N49" s="250"/>
      <c r="O49" s="251"/>
      <c r="P49" s="161"/>
      <c r="Q49" s="161"/>
      <c r="R49" s="161"/>
      <c r="S49" s="161"/>
      <c r="T49" s="161"/>
      <c r="U49" s="161"/>
      <c r="V49" s="161"/>
      <c r="W49" s="161"/>
      <c r="X49" s="256"/>
      <c r="Y49" s="258" t="s">
        <v>43</v>
      </c>
      <c r="Z49" s="259"/>
      <c r="AA49" s="260"/>
      <c r="AB49" s="310" t="s">
        <v>205</v>
      </c>
      <c r="AC49" s="310"/>
      <c r="AD49" s="310"/>
      <c r="AE49" s="61" t="s">
        <v>545</v>
      </c>
      <c r="AF49" s="62"/>
      <c r="AG49" s="62"/>
      <c r="AH49" s="62"/>
      <c r="AI49" s="61" t="s">
        <v>545</v>
      </c>
      <c r="AJ49" s="62"/>
      <c r="AK49" s="62"/>
      <c r="AL49" s="62"/>
      <c r="AM49" s="61" t="s">
        <v>545</v>
      </c>
      <c r="AN49" s="62"/>
      <c r="AO49" s="62"/>
      <c r="AP49" s="62"/>
      <c r="AQ49" s="242" t="s">
        <v>545</v>
      </c>
      <c r="AR49" s="243"/>
      <c r="AS49" s="243"/>
      <c r="AT49" s="244"/>
      <c r="AU49" s="62" t="s">
        <v>571</v>
      </c>
      <c r="AV49" s="62"/>
      <c r="AW49" s="62"/>
      <c r="AX49" s="245"/>
      <c r="AY49">
        <f t="shared" si="0"/>
        <v>1</v>
      </c>
    </row>
    <row r="50" spans="1:51" ht="29.25" customHeight="1" x14ac:dyDescent="0.15">
      <c r="A50" s="268"/>
      <c r="B50" s="266"/>
      <c r="C50" s="266"/>
      <c r="D50" s="266"/>
      <c r="E50" s="266"/>
      <c r="F50" s="267"/>
      <c r="G50" s="252"/>
      <c r="H50" s="253"/>
      <c r="I50" s="253"/>
      <c r="J50" s="253"/>
      <c r="K50" s="253"/>
      <c r="L50" s="253"/>
      <c r="M50" s="253"/>
      <c r="N50" s="253"/>
      <c r="O50" s="254"/>
      <c r="P50" s="138"/>
      <c r="Q50" s="138"/>
      <c r="R50" s="138"/>
      <c r="S50" s="138"/>
      <c r="T50" s="138"/>
      <c r="U50" s="138"/>
      <c r="V50" s="138"/>
      <c r="W50" s="138"/>
      <c r="X50" s="257"/>
      <c r="Y50" s="258" t="s">
        <v>13</v>
      </c>
      <c r="Z50" s="259"/>
      <c r="AA50" s="260"/>
      <c r="AB50" s="261" t="s">
        <v>14</v>
      </c>
      <c r="AC50" s="261"/>
      <c r="AD50" s="261"/>
      <c r="AE50" s="61" t="s">
        <v>545</v>
      </c>
      <c r="AF50" s="62"/>
      <c r="AG50" s="62"/>
      <c r="AH50" s="62"/>
      <c r="AI50" s="61" t="s">
        <v>545</v>
      </c>
      <c r="AJ50" s="62"/>
      <c r="AK50" s="62"/>
      <c r="AL50" s="62"/>
      <c r="AM50" s="61" t="s">
        <v>573</v>
      </c>
      <c r="AN50" s="62"/>
      <c r="AO50" s="62"/>
      <c r="AP50" s="62"/>
      <c r="AQ50" s="242" t="s">
        <v>545</v>
      </c>
      <c r="AR50" s="243"/>
      <c r="AS50" s="243"/>
      <c r="AT50" s="244"/>
      <c r="AU50" s="62" t="s">
        <v>545</v>
      </c>
      <c r="AV50" s="62"/>
      <c r="AW50" s="62"/>
      <c r="AX50" s="245"/>
      <c r="AY50">
        <f t="shared" si="0"/>
        <v>1</v>
      </c>
    </row>
    <row r="51" spans="1:51" ht="23.25" customHeight="1" x14ac:dyDescent="0.15">
      <c r="A51" s="232" t="s">
        <v>214</v>
      </c>
      <c r="B51" s="233"/>
      <c r="C51" s="233"/>
      <c r="D51" s="233"/>
      <c r="E51" s="233"/>
      <c r="F51" s="152"/>
      <c r="G51" s="236" t="s">
        <v>580</v>
      </c>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8"/>
      <c r="AY51">
        <f t="shared" si="0"/>
        <v>1</v>
      </c>
    </row>
    <row r="52" spans="1:51" ht="23.25" customHeight="1" thickBot="1" x14ac:dyDescent="0.2">
      <c r="A52" s="234"/>
      <c r="B52" s="235"/>
      <c r="C52" s="235"/>
      <c r="D52" s="235"/>
      <c r="E52" s="235"/>
      <c r="F52" s="154"/>
      <c r="G52" s="239"/>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1"/>
      <c r="AY52">
        <f t="shared" si="0"/>
        <v>1</v>
      </c>
    </row>
    <row r="53" spans="1:51" ht="45" customHeight="1" x14ac:dyDescent="0.15">
      <c r="A53" s="140" t="s">
        <v>227</v>
      </c>
      <c r="B53" s="141"/>
      <c r="C53" s="144" t="s">
        <v>158</v>
      </c>
      <c r="D53" s="141"/>
      <c r="E53" s="146" t="s">
        <v>171</v>
      </c>
      <c r="F53" s="147"/>
      <c r="G53" s="148" t="s">
        <v>575</v>
      </c>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50"/>
    </row>
    <row r="54" spans="1:51" ht="32.25" customHeight="1" x14ac:dyDescent="0.15">
      <c r="A54" s="142"/>
      <c r="B54" s="143"/>
      <c r="C54" s="145"/>
      <c r="D54" s="143"/>
      <c r="E54" s="151" t="s">
        <v>170</v>
      </c>
      <c r="F54" s="152"/>
      <c r="G54" s="484" t="s">
        <v>576</v>
      </c>
      <c r="H54" s="123"/>
      <c r="I54" s="123"/>
      <c r="J54" s="123"/>
      <c r="K54" s="123"/>
      <c r="L54" s="123"/>
      <c r="M54" s="123"/>
      <c r="N54" s="123"/>
      <c r="O54" s="123"/>
      <c r="P54" s="123"/>
      <c r="Q54" s="123"/>
      <c r="R54" s="123"/>
      <c r="S54" s="123"/>
      <c r="T54" s="123"/>
      <c r="U54" s="123"/>
      <c r="V54" s="255"/>
      <c r="W54" s="216" t="s">
        <v>522</v>
      </c>
      <c r="X54" s="217"/>
      <c r="Y54" s="217"/>
      <c r="Z54" s="217"/>
      <c r="AA54" s="218"/>
      <c r="AB54" s="219" t="s">
        <v>573</v>
      </c>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1"/>
    </row>
    <row r="55" spans="1:51" ht="21" customHeight="1" x14ac:dyDescent="0.15">
      <c r="A55" s="142"/>
      <c r="B55" s="143"/>
      <c r="C55" s="145"/>
      <c r="D55" s="143"/>
      <c r="E55" s="153"/>
      <c r="F55" s="154"/>
      <c r="G55" s="485"/>
      <c r="H55" s="138"/>
      <c r="I55" s="138"/>
      <c r="J55" s="138"/>
      <c r="K55" s="138"/>
      <c r="L55" s="138"/>
      <c r="M55" s="138"/>
      <c r="N55" s="138"/>
      <c r="O55" s="138"/>
      <c r="P55" s="138"/>
      <c r="Q55" s="138"/>
      <c r="R55" s="138"/>
      <c r="S55" s="138"/>
      <c r="T55" s="138"/>
      <c r="U55" s="138"/>
      <c r="V55" s="257"/>
      <c r="W55" s="222" t="s">
        <v>523</v>
      </c>
      <c r="X55" s="223"/>
      <c r="Y55" s="223"/>
      <c r="Z55" s="223"/>
      <c r="AA55" s="224"/>
      <c r="AB55" s="219" t="s">
        <v>573</v>
      </c>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1"/>
    </row>
    <row r="56" spans="1:51" ht="34.5" customHeight="1" x14ac:dyDescent="0.15">
      <c r="A56" s="142"/>
      <c r="B56" s="143"/>
      <c r="C56" s="225" t="s">
        <v>533</v>
      </c>
      <c r="D56" s="226"/>
      <c r="E56" s="151" t="s">
        <v>223</v>
      </c>
      <c r="F56" s="152"/>
      <c r="G56" s="206" t="s">
        <v>161</v>
      </c>
      <c r="H56" s="207"/>
      <c r="I56" s="207"/>
      <c r="J56" s="229" t="s">
        <v>573</v>
      </c>
      <c r="K56" s="230"/>
      <c r="L56" s="230"/>
      <c r="M56" s="230"/>
      <c r="N56" s="230"/>
      <c r="O56" s="230"/>
      <c r="P56" s="230"/>
      <c r="Q56" s="230"/>
      <c r="R56" s="230"/>
      <c r="S56" s="230"/>
      <c r="T56" s="231"/>
      <c r="U56" s="204" t="s">
        <v>573</v>
      </c>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5"/>
      <c r="AY56" s="45"/>
    </row>
    <row r="57" spans="1:51" ht="34.5" customHeight="1" x14ac:dyDescent="0.15">
      <c r="A57" s="142"/>
      <c r="B57" s="143"/>
      <c r="C57" s="145"/>
      <c r="D57" s="143"/>
      <c r="E57" s="227"/>
      <c r="F57" s="228"/>
      <c r="G57" s="206" t="s">
        <v>534</v>
      </c>
      <c r="H57" s="207"/>
      <c r="I57" s="207"/>
      <c r="J57" s="207"/>
      <c r="K57" s="207"/>
      <c r="L57" s="207"/>
      <c r="M57" s="207"/>
      <c r="N57" s="207"/>
      <c r="O57" s="207"/>
      <c r="P57" s="207"/>
      <c r="Q57" s="207"/>
      <c r="R57" s="207"/>
      <c r="S57" s="207"/>
      <c r="T57" s="207"/>
      <c r="U57" s="203" t="s">
        <v>573</v>
      </c>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5"/>
      <c r="AY57" s="45"/>
    </row>
    <row r="58" spans="1:51" ht="34.5" customHeight="1" thickBot="1" x14ac:dyDescent="0.2">
      <c r="A58" s="142"/>
      <c r="B58" s="143"/>
      <c r="C58" s="145"/>
      <c r="D58" s="143"/>
      <c r="E58" s="153"/>
      <c r="F58" s="154"/>
      <c r="G58" s="206" t="s">
        <v>523</v>
      </c>
      <c r="H58" s="207"/>
      <c r="I58" s="207"/>
      <c r="J58" s="207"/>
      <c r="K58" s="207"/>
      <c r="L58" s="207"/>
      <c r="M58" s="207"/>
      <c r="N58" s="207"/>
      <c r="O58" s="207"/>
      <c r="P58" s="207"/>
      <c r="Q58" s="207"/>
      <c r="R58" s="207"/>
      <c r="S58" s="207"/>
      <c r="T58" s="207"/>
      <c r="U58" s="486" t="s">
        <v>573</v>
      </c>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3"/>
      <c r="AY58" s="45"/>
    </row>
    <row r="59" spans="1:51" ht="27" customHeight="1" x14ac:dyDescent="0.15">
      <c r="A59" s="208" t="s">
        <v>37</v>
      </c>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10"/>
    </row>
    <row r="60" spans="1:51" ht="27" customHeight="1" x14ac:dyDescent="0.15">
      <c r="A60" s="2"/>
      <c r="B60" s="3"/>
      <c r="C60" s="211" t="s">
        <v>22</v>
      </c>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3"/>
      <c r="AD60" s="212" t="s">
        <v>26</v>
      </c>
      <c r="AE60" s="212"/>
      <c r="AF60" s="212"/>
      <c r="AG60" s="214" t="s">
        <v>21</v>
      </c>
      <c r="AH60" s="212"/>
      <c r="AI60" s="212"/>
      <c r="AJ60" s="212"/>
      <c r="AK60" s="212"/>
      <c r="AL60" s="212"/>
      <c r="AM60" s="212"/>
      <c r="AN60" s="212"/>
      <c r="AO60" s="212"/>
      <c r="AP60" s="212"/>
      <c r="AQ60" s="212"/>
      <c r="AR60" s="212"/>
      <c r="AS60" s="212"/>
      <c r="AT60" s="212"/>
      <c r="AU60" s="212"/>
      <c r="AV60" s="212"/>
      <c r="AW60" s="212"/>
      <c r="AX60" s="215"/>
    </row>
    <row r="61" spans="1:51" ht="48" customHeight="1" x14ac:dyDescent="0.15">
      <c r="A61" s="178" t="s">
        <v>123</v>
      </c>
      <c r="B61" s="179"/>
      <c r="C61" s="184" t="s">
        <v>124</v>
      </c>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6"/>
      <c r="AD61" s="187" t="s">
        <v>553</v>
      </c>
      <c r="AE61" s="188"/>
      <c r="AF61" s="188"/>
      <c r="AG61" s="189" t="s">
        <v>564</v>
      </c>
      <c r="AH61" s="190"/>
      <c r="AI61" s="190"/>
      <c r="AJ61" s="190"/>
      <c r="AK61" s="190"/>
      <c r="AL61" s="190"/>
      <c r="AM61" s="190"/>
      <c r="AN61" s="190"/>
      <c r="AO61" s="190"/>
      <c r="AP61" s="190"/>
      <c r="AQ61" s="190"/>
      <c r="AR61" s="190"/>
      <c r="AS61" s="190"/>
      <c r="AT61" s="190"/>
      <c r="AU61" s="190"/>
      <c r="AV61" s="190"/>
      <c r="AW61" s="190"/>
      <c r="AX61" s="191"/>
    </row>
    <row r="62" spans="1:51" ht="79.5" customHeight="1" x14ac:dyDescent="0.15">
      <c r="A62" s="180"/>
      <c r="B62" s="181"/>
      <c r="C62" s="192" t="s">
        <v>27</v>
      </c>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11"/>
      <c r="AD62" s="112" t="s">
        <v>553</v>
      </c>
      <c r="AE62" s="113"/>
      <c r="AF62" s="113"/>
      <c r="AG62" s="107" t="s">
        <v>565</v>
      </c>
      <c r="AH62" s="108"/>
      <c r="AI62" s="108"/>
      <c r="AJ62" s="108"/>
      <c r="AK62" s="108"/>
      <c r="AL62" s="108"/>
      <c r="AM62" s="108"/>
      <c r="AN62" s="108"/>
      <c r="AO62" s="108"/>
      <c r="AP62" s="108"/>
      <c r="AQ62" s="108"/>
      <c r="AR62" s="108"/>
      <c r="AS62" s="108"/>
      <c r="AT62" s="108"/>
      <c r="AU62" s="108"/>
      <c r="AV62" s="108"/>
      <c r="AW62" s="108"/>
      <c r="AX62" s="109"/>
    </row>
    <row r="63" spans="1:51" ht="69" customHeight="1" x14ac:dyDescent="0.15">
      <c r="A63" s="182"/>
      <c r="B63" s="183"/>
      <c r="C63" s="194" t="s">
        <v>125</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6"/>
      <c r="AD63" s="132" t="s">
        <v>553</v>
      </c>
      <c r="AE63" s="133"/>
      <c r="AF63" s="133"/>
      <c r="AG63" s="160" t="s">
        <v>566</v>
      </c>
      <c r="AH63" s="161"/>
      <c r="AI63" s="161"/>
      <c r="AJ63" s="161"/>
      <c r="AK63" s="161"/>
      <c r="AL63" s="161"/>
      <c r="AM63" s="161"/>
      <c r="AN63" s="161"/>
      <c r="AO63" s="161"/>
      <c r="AP63" s="161"/>
      <c r="AQ63" s="161"/>
      <c r="AR63" s="161"/>
      <c r="AS63" s="161"/>
      <c r="AT63" s="161"/>
      <c r="AU63" s="161"/>
      <c r="AV63" s="161"/>
      <c r="AW63" s="161"/>
      <c r="AX63" s="162"/>
    </row>
    <row r="64" spans="1:51" ht="27" customHeight="1" x14ac:dyDescent="0.15">
      <c r="A64" s="87" t="s">
        <v>29</v>
      </c>
      <c r="B64" s="155"/>
      <c r="C64" s="157" t="s">
        <v>31</v>
      </c>
      <c r="D64" s="11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9"/>
      <c r="AD64" s="119" t="s">
        <v>567</v>
      </c>
      <c r="AE64" s="120"/>
      <c r="AF64" s="120"/>
      <c r="AG64" s="122" t="s">
        <v>573</v>
      </c>
      <c r="AH64" s="123"/>
      <c r="AI64" s="123"/>
      <c r="AJ64" s="123"/>
      <c r="AK64" s="123"/>
      <c r="AL64" s="123"/>
      <c r="AM64" s="123"/>
      <c r="AN64" s="123"/>
      <c r="AO64" s="123"/>
      <c r="AP64" s="123"/>
      <c r="AQ64" s="123"/>
      <c r="AR64" s="123"/>
      <c r="AS64" s="123"/>
      <c r="AT64" s="123"/>
      <c r="AU64" s="123"/>
      <c r="AV64" s="123"/>
      <c r="AW64" s="123"/>
      <c r="AX64" s="124"/>
    </row>
    <row r="65" spans="1:50" ht="35.25" customHeight="1" x14ac:dyDescent="0.15">
      <c r="A65" s="89"/>
      <c r="B65" s="156"/>
      <c r="C65" s="163"/>
      <c r="D65" s="164"/>
      <c r="E65" s="167" t="s">
        <v>215</v>
      </c>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9"/>
      <c r="AD65" s="112" t="s">
        <v>585</v>
      </c>
      <c r="AE65" s="113"/>
      <c r="AF65" s="170"/>
      <c r="AG65" s="160"/>
      <c r="AH65" s="161"/>
      <c r="AI65" s="161"/>
      <c r="AJ65" s="161"/>
      <c r="AK65" s="161"/>
      <c r="AL65" s="161"/>
      <c r="AM65" s="161"/>
      <c r="AN65" s="161"/>
      <c r="AO65" s="161"/>
      <c r="AP65" s="161"/>
      <c r="AQ65" s="161"/>
      <c r="AR65" s="161"/>
      <c r="AS65" s="161"/>
      <c r="AT65" s="161"/>
      <c r="AU65" s="161"/>
      <c r="AV65" s="161"/>
      <c r="AW65" s="161"/>
      <c r="AX65" s="162"/>
    </row>
    <row r="66" spans="1:50" ht="26.25" customHeight="1" x14ac:dyDescent="0.15">
      <c r="A66" s="89"/>
      <c r="B66" s="156"/>
      <c r="C66" s="165"/>
      <c r="D66" s="166"/>
      <c r="E66" s="171" t="s">
        <v>187</v>
      </c>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3"/>
      <c r="AD66" s="174" t="s">
        <v>585</v>
      </c>
      <c r="AE66" s="175"/>
      <c r="AF66" s="175"/>
      <c r="AG66" s="160"/>
      <c r="AH66" s="161"/>
      <c r="AI66" s="161"/>
      <c r="AJ66" s="161"/>
      <c r="AK66" s="161"/>
      <c r="AL66" s="161"/>
      <c r="AM66" s="161"/>
      <c r="AN66" s="161"/>
      <c r="AO66" s="161"/>
      <c r="AP66" s="161"/>
      <c r="AQ66" s="161"/>
      <c r="AR66" s="161"/>
      <c r="AS66" s="161"/>
      <c r="AT66" s="161"/>
      <c r="AU66" s="161"/>
      <c r="AV66" s="161"/>
      <c r="AW66" s="161"/>
      <c r="AX66" s="162"/>
    </row>
    <row r="67" spans="1:50" ht="26.25" customHeight="1" x14ac:dyDescent="0.15">
      <c r="A67" s="89"/>
      <c r="B67" s="90"/>
      <c r="C67" s="176" t="s">
        <v>32</v>
      </c>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96" t="s">
        <v>567</v>
      </c>
      <c r="AE67" s="97"/>
      <c r="AF67" s="97"/>
      <c r="AG67" s="99"/>
      <c r="AH67" s="100"/>
      <c r="AI67" s="100"/>
      <c r="AJ67" s="100"/>
      <c r="AK67" s="100"/>
      <c r="AL67" s="100"/>
      <c r="AM67" s="100"/>
      <c r="AN67" s="100"/>
      <c r="AO67" s="100"/>
      <c r="AP67" s="100"/>
      <c r="AQ67" s="100"/>
      <c r="AR67" s="100"/>
      <c r="AS67" s="100"/>
      <c r="AT67" s="100"/>
      <c r="AU67" s="100"/>
      <c r="AV67" s="100"/>
      <c r="AW67" s="100"/>
      <c r="AX67" s="101"/>
    </row>
    <row r="68" spans="1:50" ht="26.25" customHeight="1" x14ac:dyDescent="0.15">
      <c r="A68" s="89"/>
      <c r="B68" s="90"/>
      <c r="C68" s="110" t="s">
        <v>126</v>
      </c>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2" t="s">
        <v>567</v>
      </c>
      <c r="AE68" s="113"/>
      <c r="AF68" s="113"/>
      <c r="AG68" s="107"/>
      <c r="AH68" s="108"/>
      <c r="AI68" s="108"/>
      <c r="AJ68" s="108"/>
      <c r="AK68" s="108"/>
      <c r="AL68" s="108"/>
      <c r="AM68" s="108"/>
      <c r="AN68" s="108"/>
      <c r="AO68" s="108"/>
      <c r="AP68" s="108"/>
      <c r="AQ68" s="108"/>
      <c r="AR68" s="108"/>
      <c r="AS68" s="108"/>
      <c r="AT68" s="108"/>
      <c r="AU68" s="108"/>
      <c r="AV68" s="108"/>
      <c r="AW68" s="108"/>
      <c r="AX68" s="109"/>
    </row>
    <row r="69" spans="1:50" ht="26.25" customHeight="1" x14ac:dyDescent="0.15">
      <c r="A69" s="89"/>
      <c r="B69" s="90"/>
      <c r="C69" s="110" t="s">
        <v>28</v>
      </c>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2" t="s">
        <v>567</v>
      </c>
      <c r="AE69" s="113"/>
      <c r="AF69" s="113"/>
      <c r="AG69" s="107"/>
      <c r="AH69" s="108"/>
      <c r="AI69" s="108"/>
      <c r="AJ69" s="108"/>
      <c r="AK69" s="108"/>
      <c r="AL69" s="108"/>
      <c r="AM69" s="108"/>
      <c r="AN69" s="108"/>
      <c r="AO69" s="108"/>
      <c r="AP69" s="108"/>
      <c r="AQ69" s="108"/>
      <c r="AR69" s="108"/>
      <c r="AS69" s="108"/>
      <c r="AT69" s="108"/>
      <c r="AU69" s="108"/>
      <c r="AV69" s="108"/>
      <c r="AW69" s="108"/>
      <c r="AX69" s="109"/>
    </row>
    <row r="70" spans="1:50" ht="26.25" customHeight="1" x14ac:dyDescent="0.15">
      <c r="A70" s="89"/>
      <c r="B70" s="90"/>
      <c r="C70" s="110" t="s">
        <v>33</v>
      </c>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31"/>
      <c r="AD70" s="112" t="s">
        <v>567</v>
      </c>
      <c r="AE70" s="113"/>
      <c r="AF70" s="113"/>
      <c r="AG70" s="107"/>
      <c r="AH70" s="108"/>
      <c r="AI70" s="108"/>
      <c r="AJ70" s="108"/>
      <c r="AK70" s="108"/>
      <c r="AL70" s="108"/>
      <c r="AM70" s="108"/>
      <c r="AN70" s="108"/>
      <c r="AO70" s="108"/>
      <c r="AP70" s="108"/>
      <c r="AQ70" s="108"/>
      <c r="AR70" s="108"/>
      <c r="AS70" s="108"/>
      <c r="AT70" s="108"/>
      <c r="AU70" s="108"/>
      <c r="AV70" s="108"/>
      <c r="AW70" s="108"/>
      <c r="AX70" s="109"/>
    </row>
    <row r="71" spans="1:50" ht="26.25" customHeight="1" x14ac:dyDescent="0.15">
      <c r="A71" s="89"/>
      <c r="B71" s="90"/>
      <c r="C71" s="110" t="s">
        <v>194</v>
      </c>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31"/>
      <c r="AD71" s="132" t="s">
        <v>567</v>
      </c>
      <c r="AE71" s="133"/>
      <c r="AF71" s="133"/>
      <c r="AG71" s="134"/>
      <c r="AH71" s="135"/>
      <c r="AI71" s="135"/>
      <c r="AJ71" s="135"/>
      <c r="AK71" s="135"/>
      <c r="AL71" s="135"/>
      <c r="AM71" s="135"/>
      <c r="AN71" s="135"/>
      <c r="AO71" s="135"/>
      <c r="AP71" s="135"/>
      <c r="AQ71" s="135"/>
      <c r="AR71" s="135"/>
      <c r="AS71" s="135"/>
      <c r="AT71" s="135"/>
      <c r="AU71" s="135"/>
      <c r="AV71" s="135"/>
      <c r="AW71" s="135"/>
      <c r="AX71" s="136"/>
    </row>
    <row r="72" spans="1:50" ht="26.25" customHeight="1" x14ac:dyDescent="0.15">
      <c r="A72" s="89"/>
      <c r="B72" s="90"/>
      <c r="C72" s="197" t="s">
        <v>195</v>
      </c>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9"/>
      <c r="AD72" s="112" t="s">
        <v>567</v>
      </c>
      <c r="AE72" s="113"/>
      <c r="AF72" s="170"/>
      <c r="AG72" s="107"/>
      <c r="AH72" s="108"/>
      <c r="AI72" s="108"/>
      <c r="AJ72" s="108"/>
      <c r="AK72" s="108"/>
      <c r="AL72" s="108"/>
      <c r="AM72" s="108"/>
      <c r="AN72" s="108"/>
      <c r="AO72" s="108"/>
      <c r="AP72" s="108"/>
      <c r="AQ72" s="108"/>
      <c r="AR72" s="108"/>
      <c r="AS72" s="108"/>
      <c r="AT72" s="108"/>
      <c r="AU72" s="108"/>
      <c r="AV72" s="108"/>
      <c r="AW72" s="108"/>
      <c r="AX72" s="109"/>
    </row>
    <row r="73" spans="1:50" ht="26.25" customHeight="1" x14ac:dyDescent="0.15">
      <c r="A73" s="91"/>
      <c r="B73" s="92"/>
      <c r="C73" s="200" t="s">
        <v>188</v>
      </c>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2"/>
      <c r="AD73" s="125" t="s">
        <v>567</v>
      </c>
      <c r="AE73" s="126"/>
      <c r="AF73" s="127"/>
      <c r="AG73" s="128"/>
      <c r="AH73" s="129"/>
      <c r="AI73" s="129"/>
      <c r="AJ73" s="129"/>
      <c r="AK73" s="129"/>
      <c r="AL73" s="129"/>
      <c r="AM73" s="129"/>
      <c r="AN73" s="129"/>
      <c r="AO73" s="129"/>
      <c r="AP73" s="129"/>
      <c r="AQ73" s="129"/>
      <c r="AR73" s="129"/>
      <c r="AS73" s="129"/>
      <c r="AT73" s="129"/>
      <c r="AU73" s="129"/>
      <c r="AV73" s="129"/>
      <c r="AW73" s="129"/>
      <c r="AX73" s="130"/>
    </row>
    <row r="74" spans="1:50" ht="27" customHeight="1" x14ac:dyDescent="0.15">
      <c r="A74" s="87" t="s">
        <v>30</v>
      </c>
      <c r="B74" s="88"/>
      <c r="C74" s="93" t="s">
        <v>189</v>
      </c>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5"/>
      <c r="AD74" s="96" t="s">
        <v>567</v>
      </c>
      <c r="AE74" s="97"/>
      <c r="AF74" s="98"/>
      <c r="AG74" s="99"/>
      <c r="AH74" s="100"/>
      <c r="AI74" s="100"/>
      <c r="AJ74" s="100"/>
      <c r="AK74" s="100"/>
      <c r="AL74" s="100"/>
      <c r="AM74" s="100"/>
      <c r="AN74" s="100"/>
      <c r="AO74" s="100"/>
      <c r="AP74" s="100"/>
      <c r="AQ74" s="100"/>
      <c r="AR74" s="100"/>
      <c r="AS74" s="100"/>
      <c r="AT74" s="100"/>
      <c r="AU74" s="100"/>
      <c r="AV74" s="100"/>
      <c r="AW74" s="100"/>
      <c r="AX74" s="101"/>
    </row>
    <row r="75" spans="1:50" ht="35.25" customHeight="1" x14ac:dyDescent="0.15">
      <c r="A75" s="89"/>
      <c r="B75" s="90"/>
      <c r="C75" s="102" t="s">
        <v>35</v>
      </c>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4"/>
      <c r="AD75" s="105" t="s">
        <v>567</v>
      </c>
      <c r="AE75" s="106"/>
      <c r="AF75" s="106"/>
      <c r="AG75" s="107"/>
      <c r="AH75" s="108"/>
      <c r="AI75" s="108"/>
      <c r="AJ75" s="108"/>
      <c r="AK75" s="108"/>
      <c r="AL75" s="108"/>
      <c r="AM75" s="108"/>
      <c r="AN75" s="108"/>
      <c r="AO75" s="108"/>
      <c r="AP75" s="108"/>
      <c r="AQ75" s="108"/>
      <c r="AR75" s="108"/>
      <c r="AS75" s="108"/>
      <c r="AT75" s="108"/>
      <c r="AU75" s="108"/>
      <c r="AV75" s="108"/>
      <c r="AW75" s="108"/>
      <c r="AX75" s="109"/>
    </row>
    <row r="76" spans="1:50" ht="27" customHeight="1" x14ac:dyDescent="0.15">
      <c r="A76" s="89"/>
      <c r="B76" s="90"/>
      <c r="C76" s="110" t="s">
        <v>159</v>
      </c>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2" t="s">
        <v>567</v>
      </c>
      <c r="AE76" s="113"/>
      <c r="AF76" s="113"/>
      <c r="AG76" s="107"/>
      <c r="AH76" s="108"/>
      <c r="AI76" s="108"/>
      <c r="AJ76" s="108"/>
      <c r="AK76" s="108"/>
      <c r="AL76" s="108"/>
      <c r="AM76" s="108"/>
      <c r="AN76" s="108"/>
      <c r="AO76" s="108"/>
      <c r="AP76" s="108"/>
      <c r="AQ76" s="108"/>
      <c r="AR76" s="108"/>
      <c r="AS76" s="108"/>
      <c r="AT76" s="108"/>
      <c r="AU76" s="108"/>
      <c r="AV76" s="108"/>
      <c r="AW76" s="108"/>
      <c r="AX76" s="109"/>
    </row>
    <row r="77" spans="1:50" ht="27" customHeight="1" x14ac:dyDescent="0.15">
      <c r="A77" s="91"/>
      <c r="B77" s="92"/>
      <c r="C77" s="110" t="s">
        <v>34</v>
      </c>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2" t="s">
        <v>567</v>
      </c>
      <c r="AE77" s="113"/>
      <c r="AF77" s="113"/>
      <c r="AG77" s="137"/>
      <c r="AH77" s="138"/>
      <c r="AI77" s="138"/>
      <c r="AJ77" s="138"/>
      <c r="AK77" s="138"/>
      <c r="AL77" s="138"/>
      <c r="AM77" s="138"/>
      <c r="AN77" s="138"/>
      <c r="AO77" s="138"/>
      <c r="AP77" s="138"/>
      <c r="AQ77" s="138"/>
      <c r="AR77" s="138"/>
      <c r="AS77" s="138"/>
      <c r="AT77" s="138"/>
      <c r="AU77" s="138"/>
      <c r="AV77" s="138"/>
      <c r="AW77" s="138"/>
      <c r="AX77" s="139"/>
    </row>
    <row r="78" spans="1:50" ht="41.25" customHeight="1" x14ac:dyDescent="0.15">
      <c r="A78" s="114" t="s">
        <v>47</v>
      </c>
      <c r="B78" s="115"/>
      <c r="C78" s="116" t="s">
        <v>127</v>
      </c>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8"/>
      <c r="AD78" s="119" t="s">
        <v>567</v>
      </c>
      <c r="AE78" s="120"/>
      <c r="AF78" s="121"/>
      <c r="AG78" s="122"/>
      <c r="AH78" s="123"/>
      <c r="AI78" s="123"/>
      <c r="AJ78" s="123"/>
      <c r="AK78" s="123"/>
      <c r="AL78" s="123"/>
      <c r="AM78" s="123"/>
      <c r="AN78" s="123"/>
      <c r="AO78" s="123"/>
      <c r="AP78" s="123"/>
      <c r="AQ78" s="123"/>
      <c r="AR78" s="123"/>
      <c r="AS78" s="123"/>
      <c r="AT78" s="123"/>
      <c r="AU78" s="123"/>
      <c r="AV78" s="123"/>
      <c r="AW78" s="123"/>
      <c r="AX78" s="124"/>
    </row>
    <row r="79" spans="1:50" ht="67.5" customHeight="1" x14ac:dyDescent="0.15">
      <c r="A79" s="87" t="s">
        <v>38</v>
      </c>
      <c r="B79" s="557"/>
      <c r="C79" s="395" t="s">
        <v>42</v>
      </c>
      <c r="D79" s="396"/>
      <c r="E79" s="396"/>
      <c r="F79" s="397"/>
      <c r="G79" s="560" t="s">
        <v>573</v>
      </c>
      <c r="H79" s="560"/>
      <c r="I79" s="560"/>
      <c r="J79" s="560"/>
      <c r="K79" s="560"/>
      <c r="L79" s="560"/>
      <c r="M79" s="560"/>
      <c r="N79" s="560"/>
      <c r="O79" s="560"/>
      <c r="P79" s="560"/>
      <c r="Q79" s="560"/>
      <c r="R79" s="560"/>
      <c r="S79" s="560"/>
      <c r="T79" s="560"/>
      <c r="U79" s="560"/>
      <c r="V79" s="560"/>
      <c r="W79" s="560"/>
      <c r="X79" s="560"/>
      <c r="Y79" s="560"/>
      <c r="Z79" s="560"/>
      <c r="AA79" s="560"/>
      <c r="AB79" s="560"/>
      <c r="AC79" s="560"/>
      <c r="AD79" s="560"/>
      <c r="AE79" s="560"/>
      <c r="AF79" s="560"/>
      <c r="AG79" s="560"/>
      <c r="AH79" s="560"/>
      <c r="AI79" s="560"/>
      <c r="AJ79" s="560"/>
      <c r="AK79" s="560"/>
      <c r="AL79" s="560"/>
      <c r="AM79" s="560"/>
      <c r="AN79" s="560"/>
      <c r="AO79" s="560"/>
      <c r="AP79" s="560"/>
      <c r="AQ79" s="560"/>
      <c r="AR79" s="560"/>
      <c r="AS79" s="560"/>
      <c r="AT79" s="560"/>
      <c r="AU79" s="560"/>
      <c r="AV79" s="560"/>
      <c r="AW79" s="560"/>
      <c r="AX79" s="561"/>
    </row>
    <row r="80" spans="1:50" ht="67.5" customHeight="1" thickBot="1" x14ac:dyDescent="0.2">
      <c r="A80" s="558"/>
      <c r="B80" s="559"/>
      <c r="C80" s="562" t="s">
        <v>46</v>
      </c>
      <c r="D80" s="563"/>
      <c r="E80" s="563"/>
      <c r="F80" s="564"/>
      <c r="G80" s="565" t="s">
        <v>573</v>
      </c>
      <c r="H80" s="565"/>
      <c r="I80" s="565"/>
      <c r="J80" s="565"/>
      <c r="K80" s="565"/>
      <c r="L80" s="565"/>
      <c r="M80" s="565"/>
      <c r="N80" s="565"/>
      <c r="O80" s="565"/>
      <c r="P80" s="565"/>
      <c r="Q80" s="565"/>
      <c r="R80" s="565"/>
      <c r="S80" s="565"/>
      <c r="T80" s="565"/>
      <c r="U80" s="565"/>
      <c r="V80" s="565"/>
      <c r="W80" s="565"/>
      <c r="X80" s="565"/>
      <c r="Y80" s="565"/>
      <c r="Z80" s="565"/>
      <c r="AA80" s="565"/>
      <c r="AB80" s="565"/>
      <c r="AC80" s="565"/>
      <c r="AD80" s="565"/>
      <c r="AE80" s="565"/>
      <c r="AF80" s="565"/>
      <c r="AG80" s="565"/>
      <c r="AH80" s="565"/>
      <c r="AI80" s="565"/>
      <c r="AJ80" s="565"/>
      <c r="AK80" s="565"/>
      <c r="AL80" s="565"/>
      <c r="AM80" s="565"/>
      <c r="AN80" s="565"/>
      <c r="AO80" s="565"/>
      <c r="AP80" s="565"/>
      <c r="AQ80" s="565"/>
      <c r="AR80" s="565"/>
      <c r="AS80" s="565"/>
      <c r="AT80" s="565"/>
      <c r="AU80" s="565"/>
      <c r="AV80" s="565"/>
      <c r="AW80" s="565"/>
      <c r="AX80" s="566"/>
    </row>
    <row r="81" spans="1:52" ht="24" customHeight="1" x14ac:dyDescent="0.15">
      <c r="A81" s="547" t="s">
        <v>23</v>
      </c>
      <c r="B81" s="548"/>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548"/>
      <c r="AK81" s="548"/>
      <c r="AL81" s="548"/>
      <c r="AM81" s="548"/>
      <c r="AN81" s="548"/>
      <c r="AO81" s="548"/>
      <c r="AP81" s="548"/>
      <c r="AQ81" s="548"/>
      <c r="AR81" s="548"/>
      <c r="AS81" s="548"/>
      <c r="AT81" s="548"/>
      <c r="AU81" s="548"/>
      <c r="AV81" s="548"/>
      <c r="AW81" s="548"/>
      <c r="AX81" s="549"/>
    </row>
    <row r="82" spans="1:52" ht="67.5" customHeight="1" thickBot="1" x14ac:dyDescent="0.2">
      <c r="A82" s="550" t="s">
        <v>581</v>
      </c>
      <c r="B82" s="551"/>
      <c r="C82" s="55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c r="AL82" s="551"/>
      <c r="AM82" s="551"/>
      <c r="AN82" s="551"/>
      <c r="AO82" s="551"/>
      <c r="AP82" s="551"/>
      <c r="AQ82" s="551"/>
      <c r="AR82" s="551"/>
      <c r="AS82" s="551"/>
      <c r="AT82" s="551"/>
      <c r="AU82" s="551"/>
      <c r="AV82" s="551"/>
      <c r="AW82" s="551"/>
      <c r="AX82" s="552"/>
    </row>
    <row r="83" spans="1:52" ht="24.75" customHeight="1" x14ac:dyDescent="0.15">
      <c r="A83" s="553" t="s">
        <v>24</v>
      </c>
      <c r="B83" s="554"/>
      <c r="C83" s="554"/>
      <c r="D83" s="554"/>
      <c r="E83" s="554"/>
      <c r="F83" s="554"/>
      <c r="G83" s="554"/>
      <c r="H83" s="554"/>
      <c r="I83" s="554"/>
      <c r="J83" s="554"/>
      <c r="K83" s="554"/>
      <c r="L83" s="554"/>
      <c r="M83" s="554"/>
      <c r="N83" s="554"/>
      <c r="O83" s="554"/>
      <c r="P83" s="554"/>
      <c r="Q83" s="554"/>
      <c r="R83" s="554"/>
      <c r="S83" s="554"/>
      <c r="T83" s="554"/>
      <c r="U83" s="554"/>
      <c r="V83" s="554"/>
      <c r="W83" s="554"/>
      <c r="X83" s="554"/>
      <c r="Y83" s="554"/>
      <c r="Z83" s="554"/>
      <c r="AA83" s="554"/>
      <c r="AB83" s="554"/>
      <c r="AC83" s="554"/>
      <c r="AD83" s="554"/>
      <c r="AE83" s="554"/>
      <c r="AF83" s="554"/>
      <c r="AG83" s="554"/>
      <c r="AH83" s="554"/>
      <c r="AI83" s="554"/>
      <c r="AJ83" s="554"/>
      <c r="AK83" s="554"/>
      <c r="AL83" s="554"/>
      <c r="AM83" s="554"/>
      <c r="AN83" s="554"/>
      <c r="AO83" s="554"/>
      <c r="AP83" s="554"/>
      <c r="AQ83" s="554"/>
      <c r="AR83" s="554"/>
      <c r="AS83" s="554"/>
      <c r="AT83" s="554"/>
      <c r="AU83" s="554"/>
      <c r="AV83" s="554"/>
      <c r="AW83" s="554"/>
      <c r="AX83" s="555"/>
    </row>
    <row r="84" spans="1:52" ht="67.5" customHeight="1" thickBot="1" x14ac:dyDescent="0.2">
      <c r="A84" s="72" t="s">
        <v>122</v>
      </c>
      <c r="B84" s="73"/>
      <c r="C84" s="73"/>
      <c r="D84" s="73"/>
      <c r="E84" s="74"/>
      <c r="F84" s="556" t="s">
        <v>582</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551"/>
      <c r="AK84" s="551"/>
      <c r="AL84" s="551"/>
      <c r="AM84" s="551"/>
      <c r="AN84" s="551"/>
      <c r="AO84" s="551"/>
      <c r="AP84" s="551"/>
      <c r="AQ84" s="551"/>
      <c r="AR84" s="551"/>
      <c r="AS84" s="551"/>
      <c r="AT84" s="551"/>
      <c r="AU84" s="551"/>
      <c r="AV84" s="551"/>
      <c r="AW84" s="551"/>
      <c r="AX84" s="552"/>
    </row>
    <row r="85" spans="1:52" ht="24.75" customHeight="1" x14ac:dyDescent="0.15">
      <c r="A85" s="553" t="s">
        <v>36</v>
      </c>
      <c r="B85" s="554"/>
      <c r="C85" s="554"/>
      <c r="D85" s="554"/>
      <c r="E85" s="554"/>
      <c r="F85" s="554"/>
      <c r="G85" s="554"/>
      <c r="H85" s="554"/>
      <c r="I85" s="554"/>
      <c r="J85" s="554"/>
      <c r="K85" s="554"/>
      <c r="L85" s="554"/>
      <c r="M85" s="554"/>
      <c r="N85" s="554"/>
      <c r="O85" s="554"/>
      <c r="P85" s="554"/>
      <c r="Q85" s="554"/>
      <c r="R85" s="554"/>
      <c r="S85" s="554"/>
      <c r="T85" s="554"/>
      <c r="U85" s="554"/>
      <c r="V85" s="554"/>
      <c r="W85" s="554"/>
      <c r="X85" s="554"/>
      <c r="Y85" s="554"/>
      <c r="Z85" s="554"/>
      <c r="AA85" s="554"/>
      <c r="AB85" s="554"/>
      <c r="AC85" s="554"/>
      <c r="AD85" s="554"/>
      <c r="AE85" s="554"/>
      <c r="AF85" s="554"/>
      <c r="AG85" s="554"/>
      <c r="AH85" s="554"/>
      <c r="AI85" s="554"/>
      <c r="AJ85" s="554"/>
      <c r="AK85" s="554"/>
      <c r="AL85" s="554"/>
      <c r="AM85" s="554"/>
      <c r="AN85" s="554"/>
      <c r="AO85" s="554"/>
      <c r="AP85" s="554"/>
      <c r="AQ85" s="554"/>
      <c r="AR85" s="554"/>
      <c r="AS85" s="554"/>
      <c r="AT85" s="554"/>
      <c r="AU85" s="554"/>
      <c r="AV85" s="554"/>
      <c r="AW85" s="554"/>
      <c r="AX85" s="555"/>
    </row>
    <row r="86" spans="1:52" ht="66" customHeight="1" thickBot="1" x14ac:dyDescent="0.2">
      <c r="A86" s="72" t="s">
        <v>122</v>
      </c>
      <c r="B86" s="73"/>
      <c r="C86" s="73"/>
      <c r="D86" s="73"/>
      <c r="E86" s="74"/>
      <c r="F86" s="75" t="s">
        <v>584</v>
      </c>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7"/>
    </row>
    <row r="87" spans="1:52" ht="24.75" customHeight="1" x14ac:dyDescent="0.15">
      <c r="A87" s="78" t="s">
        <v>25</v>
      </c>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80"/>
    </row>
    <row r="88" spans="1:52" ht="67.5" customHeight="1" thickBot="1" x14ac:dyDescent="0.2">
      <c r="A88" s="81" t="s">
        <v>586</v>
      </c>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3"/>
    </row>
    <row r="89" spans="1:52" ht="24.75" customHeight="1" x14ac:dyDescent="0.15">
      <c r="A89" s="84" t="s">
        <v>197</v>
      </c>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6"/>
      <c r="AZ89" s="4"/>
    </row>
    <row r="90" spans="1:52" ht="24.75" customHeight="1" x14ac:dyDescent="0.15">
      <c r="A90" s="70" t="s">
        <v>328</v>
      </c>
      <c r="B90" s="70"/>
      <c r="C90" s="70"/>
      <c r="D90" s="70"/>
      <c r="E90" s="54">
        <v>2021</v>
      </c>
      <c r="F90" s="55"/>
      <c r="G90" s="56" t="s">
        <v>554</v>
      </c>
      <c r="H90" s="56"/>
      <c r="I90" s="56"/>
      <c r="J90" s="55" t="s">
        <v>487</v>
      </c>
      <c r="K90" s="55"/>
      <c r="L90" s="71">
        <v>7</v>
      </c>
      <c r="M90" s="71"/>
      <c r="N90" s="71"/>
      <c r="O90" s="55"/>
      <c r="P90" s="55"/>
      <c r="Q90" s="54"/>
      <c r="R90" s="55"/>
      <c r="S90" s="56"/>
      <c r="T90" s="56"/>
      <c r="U90" s="56"/>
      <c r="V90" s="55"/>
      <c r="W90" s="55"/>
      <c r="X90" s="71"/>
      <c r="Y90" s="71"/>
      <c r="Z90" s="71"/>
      <c r="AA90" s="55"/>
      <c r="AB90" s="63"/>
      <c r="AC90" s="54"/>
      <c r="AD90" s="55"/>
      <c r="AE90" s="56"/>
      <c r="AF90" s="56"/>
      <c r="AG90" s="56"/>
      <c r="AH90" s="55"/>
      <c r="AI90" s="55"/>
      <c r="AJ90" s="71"/>
      <c r="AK90" s="71"/>
      <c r="AL90" s="71"/>
      <c r="AM90" s="55"/>
      <c r="AN90" s="63"/>
      <c r="AO90" s="54"/>
      <c r="AP90" s="55"/>
      <c r="AQ90" s="56"/>
      <c r="AR90" s="56"/>
      <c r="AS90" s="56"/>
      <c r="AT90" s="55"/>
      <c r="AU90" s="55"/>
      <c r="AV90" s="71"/>
      <c r="AW90" s="71"/>
      <c r="AX90" s="52"/>
    </row>
    <row r="91" spans="1:52" ht="28.35" customHeight="1" x14ac:dyDescent="0.15">
      <c r="A91" s="64" t="s">
        <v>217</v>
      </c>
      <c r="B91" s="65"/>
      <c r="C91" s="65"/>
      <c r="D91" s="65"/>
      <c r="E91" s="65"/>
      <c r="F91" s="66"/>
      <c r="G91" s="39" t="s">
        <v>532</v>
      </c>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2" ht="28.35" customHeight="1" x14ac:dyDescent="0.15">
      <c r="A92" s="64"/>
      <c r="B92" s="65"/>
      <c r="C92" s="65"/>
      <c r="D92" s="65"/>
      <c r="E92" s="65"/>
      <c r="F92" s="66"/>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2" ht="28.35" customHeight="1" x14ac:dyDescent="0.15">
      <c r="A93" s="64"/>
      <c r="B93" s="65"/>
      <c r="C93" s="65"/>
      <c r="D93" s="65"/>
      <c r="E93" s="65"/>
      <c r="F93" s="66"/>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2" ht="28.35" customHeight="1" x14ac:dyDescent="0.15">
      <c r="A94" s="64"/>
      <c r="B94" s="65"/>
      <c r="C94" s="65"/>
      <c r="D94" s="65"/>
      <c r="E94" s="65"/>
      <c r="F94" s="66"/>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2" ht="27.75" customHeight="1" x14ac:dyDescent="0.15">
      <c r="A95" s="64"/>
      <c r="B95" s="65"/>
      <c r="C95" s="65"/>
      <c r="D95" s="65"/>
      <c r="E95" s="65"/>
      <c r="F95" s="66"/>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64"/>
      <c r="B96" s="65"/>
      <c r="C96" s="65"/>
      <c r="D96" s="65"/>
      <c r="E96" s="65"/>
      <c r="F96" s="66"/>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64"/>
      <c r="B97" s="65"/>
      <c r="C97" s="65"/>
      <c r="D97" s="65"/>
      <c r="E97" s="65"/>
      <c r="F97" s="66"/>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7.75" customHeight="1" x14ac:dyDescent="0.15">
      <c r="A98" s="64"/>
      <c r="B98" s="65"/>
      <c r="C98" s="65"/>
      <c r="D98" s="65"/>
      <c r="E98" s="65"/>
      <c r="F98" s="66"/>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4"/>
      <c r="B99" s="65"/>
      <c r="C99" s="65"/>
      <c r="D99" s="65"/>
      <c r="E99" s="65"/>
      <c r="F99" s="66"/>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64"/>
      <c r="B100" s="65"/>
      <c r="C100" s="65"/>
      <c r="D100" s="65"/>
      <c r="E100" s="65"/>
      <c r="F100" s="66"/>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64"/>
      <c r="B101" s="65"/>
      <c r="C101" s="65"/>
      <c r="D101" s="65"/>
      <c r="E101" s="65"/>
      <c r="F101" s="66"/>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64"/>
      <c r="B102" s="65"/>
      <c r="C102" s="65"/>
      <c r="D102" s="65"/>
      <c r="E102" s="65"/>
      <c r="F102" s="66"/>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64"/>
      <c r="B103" s="65"/>
      <c r="C103" s="65"/>
      <c r="D103" s="65"/>
      <c r="E103" s="65"/>
      <c r="F103" s="66"/>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15">
      <c r="A104" s="64"/>
      <c r="B104" s="65"/>
      <c r="C104" s="65"/>
      <c r="D104" s="65"/>
      <c r="E104" s="65"/>
      <c r="F104" s="66"/>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64"/>
      <c r="B105" s="65"/>
      <c r="C105" s="65"/>
      <c r="D105" s="65"/>
      <c r="E105" s="65"/>
      <c r="F105" s="66"/>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64"/>
      <c r="B106" s="65"/>
      <c r="C106" s="65"/>
      <c r="D106" s="65"/>
      <c r="E106" s="65"/>
      <c r="F106" s="66"/>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64"/>
      <c r="B107" s="65"/>
      <c r="C107" s="65"/>
      <c r="D107" s="65"/>
      <c r="E107" s="65"/>
      <c r="F107" s="66"/>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52.5" customHeight="1" x14ac:dyDescent="0.15">
      <c r="A108" s="64"/>
      <c r="B108" s="65"/>
      <c r="C108" s="65"/>
      <c r="D108" s="65"/>
      <c r="E108" s="65"/>
      <c r="F108" s="66"/>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52.5" customHeight="1" x14ac:dyDescent="0.15">
      <c r="A109" s="64"/>
      <c r="B109" s="65"/>
      <c r="C109" s="65"/>
      <c r="D109" s="65"/>
      <c r="E109" s="65"/>
      <c r="F109" s="66"/>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52.5" customHeight="1" x14ac:dyDescent="0.15">
      <c r="A110" s="64"/>
      <c r="B110" s="65"/>
      <c r="C110" s="65"/>
      <c r="D110" s="65"/>
      <c r="E110" s="65"/>
      <c r="F110" s="66"/>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9.25" customHeight="1" x14ac:dyDescent="0.15">
      <c r="A111" s="64"/>
      <c r="B111" s="65"/>
      <c r="C111" s="65"/>
      <c r="D111" s="65"/>
      <c r="E111" s="65"/>
      <c r="F111" s="66"/>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18.399999999999999" customHeight="1" x14ac:dyDescent="0.15">
      <c r="A112" s="64"/>
      <c r="B112" s="65"/>
      <c r="C112" s="65"/>
      <c r="D112" s="65"/>
      <c r="E112" s="65"/>
      <c r="F112" s="66"/>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5.25" customHeight="1" x14ac:dyDescent="0.15">
      <c r="A113" s="64"/>
      <c r="B113" s="65"/>
      <c r="C113" s="65"/>
      <c r="D113" s="65"/>
      <c r="E113" s="65"/>
      <c r="F113" s="66"/>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5.5" customHeight="1" x14ac:dyDescent="0.15">
      <c r="A114" s="64"/>
      <c r="B114" s="65"/>
      <c r="C114" s="65"/>
      <c r="D114" s="65"/>
      <c r="E114" s="65"/>
      <c r="F114" s="66"/>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4.75" customHeight="1" thickBot="1" x14ac:dyDescent="0.2">
      <c r="A115" s="67"/>
      <c r="B115" s="68"/>
      <c r="C115" s="68"/>
      <c r="D115" s="68"/>
      <c r="E115" s="68"/>
      <c r="F115" s="69"/>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sheetData>
  <sheetProtection formatRows="0"/>
  <dataConsolidate link="1"/>
  <mergeCells count="402">
    <mergeCell ref="AJ90:AL90"/>
    <mergeCell ref="A81:AX81"/>
    <mergeCell ref="A82:AX82"/>
    <mergeCell ref="A83:AX83"/>
    <mergeCell ref="A84:E84"/>
    <mergeCell ref="F84:AX84"/>
    <mergeCell ref="A85:AX85"/>
    <mergeCell ref="A79:B80"/>
    <mergeCell ref="C79:F79"/>
    <mergeCell ref="G79:AX79"/>
    <mergeCell ref="C80:F80"/>
    <mergeCell ref="G80:AX80"/>
    <mergeCell ref="AT90:AU90"/>
    <mergeCell ref="AV90:AW90"/>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4:V55"/>
    <mergeCell ref="U58:AX58"/>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I26:AL26"/>
    <mergeCell ref="AM26:AP26"/>
    <mergeCell ref="AQ26:AT26"/>
    <mergeCell ref="AU26:AX26"/>
    <mergeCell ref="AM43:AP43"/>
    <mergeCell ref="AQ43:AX43"/>
    <mergeCell ref="AM29:AP29"/>
    <mergeCell ref="AQ29:AX29"/>
    <mergeCell ref="Y30:AA30"/>
    <mergeCell ref="AB30:AD30"/>
    <mergeCell ref="AE27:AH27"/>
    <mergeCell ref="AI27:AL27"/>
    <mergeCell ref="AU35:AX35"/>
    <mergeCell ref="Y34:AA34"/>
    <mergeCell ref="AB34:AD34"/>
    <mergeCell ref="AE34:AH34"/>
    <mergeCell ref="AI34:AL34"/>
    <mergeCell ref="Y36:AA36"/>
    <mergeCell ref="AB36:AD36"/>
    <mergeCell ref="AE36:AH36"/>
    <mergeCell ref="AW33:AX33"/>
    <mergeCell ref="AI35:AL35"/>
    <mergeCell ref="AM35:AP35"/>
    <mergeCell ref="AQ35:AT35"/>
    <mergeCell ref="AQ31:AX31"/>
    <mergeCell ref="AQ33:AR33"/>
    <mergeCell ref="AS33:AT33"/>
    <mergeCell ref="AU33:AV33"/>
    <mergeCell ref="AB40:AD40"/>
    <mergeCell ref="AE40:AH40"/>
    <mergeCell ref="AM27:AP27"/>
    <mergeCell ref="AQ27:AT27"/>
    <mergeCell ref="AU27:AX27"/>
    <mergeCell ref="AB28:AD28"/>
    <mergeCell ref="AE28:AH28"/>
    <mergeCell ref="AI28:AL28"/>
    <mergeCell ref="AM28:AP28"/>
    <mergeCell ref="AQ28:AT28"/>
    <mergeCell ref="AU28:AX28"/>
    <mergeCell ref="AE30:AH30"/>
    <mergeCell ref="AI30:AL30"/>
    <mergeCell ref="AM30:AP30"/>
    <mergeCell ref="AQ30:AX30"/>
    <mergeCell ref="G39:AX39"/>
    <mergeCell ref="G40:O40"/>
    <mergeCell ref="P40:X40"/>
    <mergeCell ref="Y40:AA40"/>
    <mergeCell ref="G27:O28"/>
    <mergeCell ref="A26:F28"/>
    <mergeCell ref="G26:O26"/>
    <mergeCell ref="P26:X26"/>
    <mergeCell ref="Y26:AA26"/>
    <mergeCell ref="AB26:AD26"/>
    <mergeCell ref="AE26:AH26"/>
    <mergeCell ref="Y42:AA42"/>
    <mergeCell ref="AB42:AD42"/>
    <mergeCell ref="AE42:AH42"/>
    <mergeCell ref="G41:O42"/>
    <mergeCell ref="P41:X42"/>
    <mergeCell ref="Y41:AA41"/>
    <mergeCell ref="AB41:AD41"/>
    <mergeCell ref="AE41:AH41"/>
    <mergeCell ref="Y28:AA28"/>
    <mergeCell ref="G34:O36"/>
    <mergeCell ref="P34:X36"/>
    <mergeCell ref="G30:X31"/>
    <mergeCell ref="Y31:AA31"/>
    <mergeCell ref="A39:F39"/>
    <mergeCell ref="A40:F42"/>
    <mergeCell ref="P27:X28"/>
    <mergeCell ref="Y27:AA27"/>
    <mergeCell ref="AB27:AD27"/>
    <mergeCell ref="AQ32:AT32"/>
    <mergeCell ref="AU32:AX32"/>
    <mergeCell ref="A43:F45"/>
    <mergeCell ref="G43:X43"/>
    <mergeCell ref="Y43:AA43"/>
    <mergeCell ref="AB43:AD43"/>
    <mergeCell ref="AE43:AH43"/>
    <mergeCell ref="AI43:AL43"/>
    <mergeCell ref="AB49:AD49"/>
    <mergeCell ref="AE49:AH49"/>
    <mergeCell ref="AI49:AL49"/>
    <mergeCell ref="AI42:AL42"/>
    <mergeCell ref="AM42:AP42"/>
    <mergeCell ref="AQ42:AT42"/>
    <mergeCell ref="AU42:AX42"/>
    <mergeCell ref="AI40:AL40"/>
    <mergeCell ref="AM40:AP40"/>
    <mergeCell ref="AQ40:AT40"/>
    <mergeCell ref="AU40:AX40"/>
    <mergeCell ref="AI41:AL41"/>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M31:AP31"/>
    <mergeCell ref="AM34:AP34"/>
    <mergeCell ref="AQ34:AT34"/>
    <mergeCell ref="AU34:AX34"/>
    <mergeCell ref="Y35:AA35"/>
    <mergeCell ref="AB35:AD35"/>
    <mergeCell ref="AE35:AH35"/>
    <mergeCell ref="AI36:AL36"/>
    <mergeCell ref="AE46:AH47"/>
    <mergeCell ref="AI46:AL47"/>
    <mergeCell ref="AM46:AP47"/>
    <mergeCell ref="AQ46:AT46"/>
    <mergeCell ref="AU46:AX46"/>
    <mergeCell ref="AQ47:AR47"/>
    <mergeCell ref="AS47:AT47"/>
    <mergeCell ref="AU47:AV47"/>
    <mergeCell ref="AW47:AX47"/>
    <mergeCell ref="AM36:AP36"/>
    <mergeCell ref="AQ36:AT36"/>
    <mergeCell ref="AU36:AX36"/>
    <mergeCell ref="AM41:AP41"/>
    <mergeCell ref="AQ41:AT41"/>
    <mergeCell ref="AU41:AX41"/>
    <mergeCell ref="A37:F38"/>
    <mergeCell ref="G37:AX38"/>
    <mergeCell ref="A46:F50"/>
    <mergeCell ref="G46:O47"/>
    <mergeCell ref="P46:X47"/>
    <mergeCell ref="Y46:AA47"/>
    <mergeCell ref="AB46:AD47"/>
    <mergeCell ref="AQ44:AX44"/>
    <mergeCell ref="Y45:AA45"/>
    <mergeCell ref="AB45:AD45"/>
    <mergeCell ref="AE45:AH45"/>
    <mergeCell ref="AI45:AL45"/>
    <mergeCell ref="AM45:AP45"/>
    <mergeCell ref="AQ45:AX45"/>
    <mergeCell ref="G44:X45"/>
    <mergeCell ref="Y44:AA44"/>
    <mergeCell ref="AB44:AD44"/>
    <mergeCell ref="AE44:AH44"/>
    <mergeCell ref="AI44:AL44"/>
    <mergeCell ref="AM44:AP44"/>
    <mergeCell ref="AM48:AP48"/>
    <mergeCell ref="AQ48:AT48"/>
    <mergeCell ref="AU48:AX48"/>
    <mergeCell ref="Y49:AA49"/>
    <mergeCell ref="A51:F52"/>
    <mergeCell ref="G51:AX52"/>
    <mergeCell ref="AM49:AP49"/>
    <mergeCell ref="AQ49:AT49"/>
    <mergeCell ref="AU49:AX49"/>
    <mergeCell ref="G48:O50"/>
    <mergeCell ref="P48:X50"/>
    <mergeCell ref="Y50:AA50"/>
    <mergeCell ref="AB50:AD50"/>
    <mergeCell ref="AE50:AH50"/>
    <mergeCell ref="AI50:AL50"/>
    <mergeCell ref="AM50:AP50"/>
    <mergeCell ref="AQ50:AT50"/>
    <mergeCell ref="AU50:AX50"/>
    <mergeCell ref="W54:AA54"/>
    <mergeCell ref="AB54:AX54"/>
    <mergeCell ref="W55:AA55"/>
    <mergeCell ref="AB55:AX55"/>
    <mergeCell ref="C56:D58"/>
    <mergeCell ref="E56:F58"/>
    <mergeCell ref="G56:I56"/>
    <mergeCell ref="J56:T56"/>
    <mergeCell ref="U56:AX56"/>
    <mergeCell ref="G57:T57"/>
    <mergeCell ref="AG63:AX63"/>
    <mergeCell ref="C72:AC72"/>
    <mergeCell ref="AD72:AF72"/>
    <mergeCell ref="AG72:AX72"/>
    <mergeCell ref="C73:AC73"/>
    <mergeCell ref="U57:AX57"/>
    <mergeCell ref="G58:T58"/>
    <mergeCell ref="A59:AX59"/>
    <mergeCell ref="C60:AC60"/>
    <mergeCell ref="AD60:AF60"/>
    <mergeCell ref="AG60:AX60"/>
    <mergeCell ref="A53:B58"/>
    <mergeCell ref="C53:D55"/>
    <mergeCell ref="E53:F53"/>
    <mergeCell ref="G53:AX53"/>
    <mergeCell ref="E54:F55"/>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C63:AC63"/>
    <mergeCell ref="AD63:AF63"/>
    <mergeCell ref="AD73:AF73"/>
    <mergeCell ref="AG73:AX73"/>
    <mergeCell ref="C70:AC70"/>
    <mergeCell ref="AD70:AF70"/>
    <mergeCell ref="AG70:AX70"/>
    <mergeCell ref="C71:AC71"/>
    <mergeCell ref="AD71:AF71"/>
    <mergeCell ref="AG71:AX71"/>
    <mergeCell ref="AD67:AF67"/>
    <mergeCell ref="AG67:AX67"/>
    <mergeCell ref="C68:AC68"/>
    <mergeCell ref="AD68:AF68"/>
    <mergeCell ref="AG68:AX68"/>
    <mergeCell ref="C69:AC69"/>
    <mergeCell ref="AD69:AF69"/>
    <mergeCell ref="AG69:AX69"/>
    <mergeCell ref="C76:AC76"/>
    <mergeCell ref="AD76:AF76"/>
    <mergeCell ref="AG76:AX76"/>
    <mergeCell ref="C77:AC77"/>
    <mergeCell ref="AD77:AF77"/>
    <mergeCell ref="A78:B78"/>
    <mergeCell ref="C78:AC78"/>
    <mergeCell ref="AD78:AF78"/>
    <mergeCell ref="AG78:AX78"/>
    <mergeCell ref="AG77:AX77"/>
    <mergeCell ref="AQ90:AS90"/>
    <mergeCell ref="Y48:AA48"/>
    <mergeCell ref="AB48:AD48"/>
    <mergeCell ref="AE48:AH48"/>
    <mergeCell ref="AI48:AL48"/>
    <mergeCell ref="AM90:AN90"/>
    <mergeCell ref="AO90:AP90"/>
    <mergeCell ref="A91:F115"/>
    <mergeCell ref="AA90:AB90"/>
    <mergeCell ref="A90:D90"/>
    <mergeCell ref="O90:P90"/>
    <mergeCell ref="L90:N90"/>
    <mergeCell ref="A86:E86"/>
    <mergeCell ref="F86:AX86"/>
    <mergeCell ref="A87:AX87"/>
    <mergeCell ref="A88:AX88"/>
    <mergeCell ref="A89:AX89"/>
    <mergeCell ref="A74:B77"/>
    <mergeCell ref="C74:AC74"/>
    <mergeCell ref="AD74:AF74"/>
    <mergeCell ref="AG74:AX74"/>
    <mergeCell ref="C75:AC75"/>
    <mergeCell ref="AD75:AF75"/>
    <mergeCell ref="AG75:AX75"/>
    <mergeCell ref="E90:F90"/>
    <mergeCell ref="G90:I90"/>
    <mergeCell ref="J90:K90"/>
    <mergeCell ref="Q90:R90"/>
    <mergeCell ref="S90:U90"/>
    <mergeCell ref="V90:W90"/>
    <mergeCell ref="AC90:AD90"/>
    <mergeCell ref="AE90:AG90"/>
    <mergeCell ref="AH90:AI90"/>
    <mergeCell ref="X90:Z90"/>
  </mergeCells>
  <phoneticPr fontId="5"/>
  <conditionalFormatting sqref="P14:AJ14">
    <cfRule type="expression" dxfId="123" priority="925">
      <formula>IF(RIGHT(TEXT(P14,"0.#"),1)=".",FALSE,TRUE)</formula>
    </cfRule>
    <cfRule type="expression" dxfId="122" priority="926">
      <formula>IF(RIGHT(TEXT(P14,"0.#"),1)=".",TRUE,FALSE)</formula>
    </cfRule>
  </conditionalFormatting>
  <conditionalFormatting sqref="P18:AX18">
    <cfRule type="expression" dxfId="121" priority="923">
      <formula>IF(RIGHT(TEXT(P18,"0.#"),1)=".",FALSE,TRUE)</formula>
    </cfRule>
    <cfRule type="expression" dxfId="120" priority="924">
      <formula>IF(RIGHT(TEXT(P18,"0.#"),1)=".",TRUE,FALSE)</formula>
    </cfRule>
  </conditionalFormatting>
  <conditionalFormatting sqref="P15:AJ17 P13:AX13 AR15:AX15">
    <cfRule type="expression" dxfId="119" priority="917">
      <formula>IF(RIGHT(TEXT(P13,"0.#"),1)=".",FALSE,TRUE)</formula>
    </cfRule>
    <cfRule type="expression" dxfId="118" priority="918">
      <formula>IF(RIGHT(TEXT(P13,"0.#"),1)=".",TRUE,FALSE)</formula>
    </cfRule>
  </conditionalFormatting>
  <conditionalFormatting sqref="P19:AJ19">
    <cfRule type="expression" dxfId="117" priority="915">
      <formula>IF(RIGHT(TEXT(P19,"0.#"),1)=".",FALSE,TRUE)</formula>
    </cfRule>
    <cfRule type="expression" dxfId="116" priority="916">
      <formula>IF(RIGHT(TEXT(P19,"0.#"),1)=".",TRUE,FALSE)</formula>
    </cfRule>
  </conditionalFormatting>
  <conditionalFormatting sqref="AE27 AQ27">
    <cfRule type="expression" dxfId="115" priority="913">
      <formula>IF(RIGHT(TEXT(AE27,"0.#"),1)=".",FALSE,TRUE)</formula>
    </cfRule>
    <cfRule type="expression" dxfId="114" priority="914">
      <formula>IF(RIGHT(TEXT(AE27,"0.#"),1)=".",TRUE,FALSE)</formula>
    </cfRule>
  </conditionalFormatting>
  <conditionalFormatting sqref="AI27">
    <cfRule type="expression" dxfId="113" priority="891">
      <formula>IF(RIGHT(TEXT(AI27,"0.#"),1)=".",FALSE,TRUE)</formula>
    </cfRule>
    <cfRule type="expression" dxfId="112" priority="892">
      <formula>IF(RIGHT(TEXT(AI27,"0.#"),1)=".",TRUE,FALSE)</formula>
    </cfRule>
  </conditionalFormatting>
  <conditionalFormatting sqref="AE28">
    <cfRule type="expression" dxfId="111" priority="887">
      <formula>IF(RIGHT(TEXT(AE28,"0.#"),1)=".",FALSE,TRUE)</formula>
    </cfRule>
    <cfRule type="expression" dxfId="110" priority="888">
      <formula>IF(RIGHT(TEXT(AE28,"0.#"),1)=".",TRUE,FALSE)</formula>
    </cfRule>
  </conditionalFormatting>
  <conditionalFormatting sqref="AI28">
    <cfRule type="expression" dxfId="109" priority="885">
      <formula>IF(RIGHT(TEXT(AI28,"0.#"),1)=".",FALSE,TRUE)</formula>
    </cfRule>
    <cfRule type="expression" dxfId="108" priority="886">
      <formula>IF(RIGHT(TEXT(AI28,"0.#"),1)=".",TRUE,FALSE)</formula>
    </cfRule>
  </conditionalFormatting>
  <conditionalFormatting sqref="AQ28">
    <cfRule type="expression" dxfId="107" priority="881">
      <formula>IF(RIGHT(TEXT(AQ28,"0.#"),1)=".",FALSE,TRUE)</formula>
    </cfRule>
    <cfRule type="expression" dxfId="106" priority="882">
      <formula>IF(RIGHT(TEXT(AQ28,"0.#"),1)=".",TRUE,FALSE)</formula>
    </cfRule>
  </conditionalFormatting>
  <conditionalFormatting sqref="W23">
    <cfRule type="expression" dxfId="105" priority="839">
      <formula>IF(RIGHT(TEXT(W23,"0.#"),1)=".",FALSE,TRUE)</formula>
    </cfRule>
    <cfRule type="expression" dxfId="104" priority="840">
      <formula>IF(RIGHT(TEXT(W23,"0.#"),1)=".",TRUE,FALSE)</formula>
    </cfRule>
  </conditionalFormatting>
  <conditionalFormatting sqref="P23">
    <cfRule type="expression" dxfId="103" priority="833">
      <formula>IF(RIGHT(TEXT(P23,"0.#"),1)=".",FALSE,TRUE)</formula>
    </cfRule>
    <cfRule type="expression" dxfId="102" priority="834">
      <formula>IF(RIGHT(TEXT(P23,"0.#"),1)=".",TRUE,FALSE)</formula>
    </cfRule>
  </conditionalFormatting>
  <conditionalFormatting sqref="AU28">
    <cfRule type="expression" dxfId="101" priority="697">
      <formula>IF(RIGHT(TEXT(AU28,"0.#"),1)=".",FALSE,TRUE)</formula>
    </cfRule>
    <cfRule type="expression" dxfId="100" priority="698">
      <formula>IF(RIGHT(TEXT(AU28,"0.#"),1)=".",TRUE,FALSE)</formula>
    </cfRule>
  </conditionalFormatting>
  <conditionalFormatting sqref="P24:AC24">
    <cfRule type="expression" dxfId="99" priority="695">
      <formula>IF(RIGHT(TEXT(P24,"0.#"),1)=".",FALSE,TRUE)</formula>
    </cfRule>
    <cfRule type="expression" dxfId="98" priority="696">
      <formula>IF(RIGHT(TEXT(P24,"0.#"),1)=".",TRUE,FALSE)</formula>
    </cfRule>
  </conditionalFormatting>
  <conditionalFormatting sqref="AM36">
    <cfRule type="expression" dxfId="97" priority="677">
      <formula>IF(RIGHT(TEXT(AM36,"0.#"),1)=".",FALSE,TRUE)</formula>
    </cfRule>
    <cfRule type="expression" dxfId="96" priority="678">
      <formula>IF(RIGHT(TEXT(AM36,"0.#"),1)=".",TRUE,FALSE)</formula>
    </cfRule>
  </conditionalFormatting>
  <conditionalFormatting sqref="AM35">
    <cfRule type="expression" dxfId="95" priority="679">
      <formula>IF(RIGHT(TEXT(AM35,"0.#"),1)=".",FALSE,TRUE)</formula>
    </cfRule>
    <cfRule type="expression" dxfId="94" priority="680">
      <formula>IF(RIGHT(TEXT(AM35,"0.#"),1)=".",TRUE,FALSE)</formula>
    </cfRule>
  </conditionalFormatting>
  <conditionalFormatting sqref="AE34">
    <cfRule type="expression" dxfId="93" priority="693">
      <formula>IF(RIGHT(TEXT(AE34,"0.#"),1)=".",FALSE,TRUE)</formula>
    </cfRule>
    <cfRule type="expression" dxfId="92" priority="694">
      <formula>IF(RIGHT(TEXT(AE34,"0.#"),1)=".",TRUE,FALSE)</formula>
    </cfRule>
  </conditionalFormatting>
  <conditionalFormatting sqref="AQ34:AQ36">
    <cfRule type="expression" dxfId="91" priority="675">
      <formula>IF(RIGHT(TEXT(AQ34,"0.#"),1)=".",FALSE,TRUE)</formula>
    </cfRule>
    <cfRule type="expression" dxfId="90" priority="676">
      <formula>IF(RIGHT(TEXT(AQ34,"0.#"),1)=".",TRUE,FALSE)</formula>
    </cfRule>
  </conditionalFormatting>
  <conditionalFormatting sqref="AU34 AU36">
    <cfRule type="expression" dxfId="89" priority="673">
      <formula>IF(RIGHT(TEXT(AU34,"0.#"),1)=".",FALSE,TRUE)</formula>
    </cfRule>
    <cfRule type="expression" dxfId="88" priority="674">
      <formula>IF(RIGHT(TEXT(AU34,"0.#"),1)=".",TRUE,FALSE)</formula>
    </cfRule>
  </conditionalFormatting>
  <conditionalFormatting sqref="AI36">
    <cfRule type="expression" dxfId="87" priority="687">
      <formula>IF(RIGHT(TEXT(AI36,"0.#"),1)=".",FALSE,TRUE)</formula>
    </cfRule>
    <cfRule type="expression" dxfId="86" priority="688">
      <formula>IF(RIGHT(TEXT(AI36,"0.#"),1)=".",TRUE,FALSE)</formula>
    </cfRule>
  </conditionalFormatting>
  <conditionalFormatting sqref="AE35">
    <cfRule type="expression" dxfId="85" priority="691">
      <formula>IF(RIGHT(TEXT(AE35,"0.#"),1)=".",FALSE,TRUE)</formula>
    </cfRule>
    <cfRule type="expression" dxfId="84" priority="692">
      <formula>IF(RIGHT(TEXT(AE35,"0.#"),1)=".",TRUE,FALSE)</formula>
    </cfRule>
  </conditionalFormatting>
  <conditionalFormatting sqref="AE36">
    <cfRule type="expression" dxfId="83" priority="689">
      <formula>IF(RIGHT(TEXT(AE36,"0.#"),1)=".",FALSE,TRUE)</formula>
    </cfRule>
    <cfRule type="expression" dxfId="82" priority="690">
      <formula>IF(RIGHT(TEXT(AE36,"0.#"),1)=".",TRUE,FALSE)</formula>
    </cfRule>
  </conditionalFormatting>
  <conditionalFormatting sqref="AM34">
    <cfRule type="expression" dxfId="81" priority="681">
      <formula>IF(RIGHT(TEXT(AM34,"0.#"),1)=".",FALSE,TRUE)</formula>
    </cfRule>
    <cfRule type="expression" dxfId="80" priority="682">
      <formula>IF(RIGHT(TEXT(AM34,"0.#"),1)=".",TRUE,FALSE)</formula>
    </cfRule>
  </conditionalFormatting>
  <conditionalFormatting sqref="AI34">
    <cfRule type="expression" dxfId="79" priority="683">
      <formula>IF(RIGHT(TEXT(AI34,"0.#"),1)=".",FALSE,TRUE)</formula>
    </cfRule>
    <cfRule type="expression" dxfId="78" priority="684">
      <formula>IF(RIGHT(TEXT(AI34,"0.#"),1)=".",TRUE,FALSE)</formula>
    </cfRule>
  </conditionalFormatting>
  <conditionalFormatting sqref="AI35">
    <cfRule type="expression" dxfId="77" priority="685">
      <formula>IF(RIGHT(TEXT(AI35,"0.#"),1)=".",FALSE,TRUE)</formula>
    </cfRule>
    <cfRule type="expression" dxfId="76" priority="686">
      <formula>IF(RIGHT(TEXT(AI35,"0.#"),1)=".",TRUE,FALSE)</formula>
    </cfRule>
  </conditionalFormatting>
  <conditionalFormatting sqref="AM44">
    <cfRule type="expression" dxfId="75" priority="645">
      <formula>IF(RIGHT(TEXT(AM44,"0.#"),1)=".",FALSE,TRUE)</formula>
    </cfRule>
    <cfRule type="expression" dxfId="74" priority="646">
      <formula>IF(RIGHT(TEXT(AM44,"0.#"),1)=".",TRUE,FALSE)</formula>
    </cfRule>
  </conditionalFormatting>
  <conditionalFormatting sqref="AE45 AM45">
    <cfRule type="expression" dxfId="73" priority="643">
      <formula>IF(RIGHT(TEXT(AE45,"0.#"),1)=".",FALSE,TRUE)</formula>
    </cfRule>
    <cfRule type="expression" dxfId="72" priority="644">
      <formula>IF(RIGHT(TEXT(AE45,"0.#"),1)=".",TRUE,FALSE)</formula>
    </cfRule>
  </conditionalFormatting>
  <conditionalFormatting sqref="AI45">
    <cfRule type="expression" dxfId="71" priority="641">
      <formula>IF(RIGHT(TEXT(AI45,"0.#"),1)=".",FALSE,TRUE)</formula>
    </cfRule>
    <cfRule type="expression" dxfId="70" priority="642">
      <formula>IF(RIGHT(TEXT(AI45,"0.#"),1)=".",TRUE,FALSE)</formula>
    </cfRule>
  </conditionalFormatting>
  <conditionalFormatting sqref="AQ45">
    <cfRule type="expression" dxfId="69" priority="639">
      <formula>IF(RIGHT(TEXT(AQ45,"0.#"),1)=".",FALSE,TRUE)</formula>
    </cfRule>
    <cfRule type="expression" dxfId="68" priority="640">
      <formula>IF(RIGHT(TEXT(AQ45,"0.#"),1)=".",TRUE,FALSE)</formula>
    </cfRule>
  </conditionalFormatting>
  <conditionalFormatting sqref="AE44 AQ44">
    <cfRule type="expression" dxfId="67" priority="649">
      <formula>IF(RIGHT(TEXT(AE44,"0.#"),1)=".",FALSE,TRUE)</formula>
    </cfRule>
    <cfRule type="expression" dxfId="66" priority="650">
      <formula>IF(RIGHT(TEXT(AE44,"0.#"),1)=".",TRUE,FALSE)</formula>
    </cfRule>
  </conditionalFormatting>
  <conditionalFormatting sqref="AI44">
    <cfRule type="expression" dxfId="65" priority="647">
      <formula>IF(RIGHT(TEXT(AI44,"0.#"),1)=".",FALSE,TRUE)</formula>
    </cfRule>
    <cfRule type="expression" dxfId="64" priority="648">
      <formula>IF(RIGHT(TEXT(AI44,"0.#"),1)=".",TRUE,FALSE)</formula>
    </cfRule>
  </conditionalFormatting>
  <conditionalFormatting sqref="AE41 AQ41">
    <cfRule type="expression" dxfId="63" priority="637">
      <formula>IF(RIGHT(TEXT(AE41,"0.#"),1)=".",FALSE,TRUE)</formula>
    </cfRule>
    <cfRule type="expression" dxfId="62" priority="638">
      <formula>IF(RIGHT(TEXT(AE41,"0.#"),1)=".",TRUE,FALSE)</formula>
    </cfRule>
  </conditionalFormatting>
  <conditionalFormatting sqref="AI41">
    <cfRule type="expression" dxfId="61" priority="635">
      <formula>IF(RIGHT(TEXT(AI41,"0.#"),1)=".",FALSE,TRUE)</formula>
    </cfRule>
    <cfRule type="expression" dxfId="60" priority="636">
      <formula>IF(RIGHT(TEXT(AI41,"0.#"),1)=".",TRUE,FALSE)</formula>
    </cfRule>
  </conditionalFormatting>
  <conditionalFormatting sqref="AE42">
    <cfRule type="expression" dxfId="59" priority="631">
      <formula>IF(RIGHT(TEXT(AE42,"0.#"),1)=".",FALSE,TRUE)</formula>
    </cfRule>
    <cfRule type="expression" dxfId="58" priority="632">
      <formula>IF(RIGHT(TEXT(AE42,"0.#"),1)=".",TRUE,FALSE)</formula>
    </cfRule>
  </conditionalFormatting>
  <conditionalFormatting sqref="AI42">
    <cfRule type="expression" dxfId="57" priority="629">
      <formula>IF(RIGHT(TEXT(AI42,"0.#"),1)=".",FALSE,TRUE)</formula>
    </cfRule>
    <cfRule type="expression" dxfId="56" priority="630">
      <formula>IF(RIGHT(TEXT(AI42,"0.#"),1)=".",TRUE,FALSE)</formula>
    </cfRule>
  </conditionalFormatting>
  <conditionalFormatting sqref="AQ42">
    <cfRule type="expression" dxfId="55" priority="625">
      <formula>IF(RIGHT(TEXT(AQ42,"0.#"),1)=".",FALSE,TRUE)</formula>
    </cfRule>
    <cfRule type="expression" dxfId="54" priority="626">
      <formula>IF(RIGHT(TEXT(AQ42,"0.#"),1)=".",TRUE,FALSE)</formula>
    </cfRule>
  </conditionalFormatting>
  <conditionalFormatting sqref="AU41">
    <cfRule type="expression" dxfId="53" priority="623">
      <formula>IF(RIGHT(TEXT(AU41,"0.#"),1)=".",FALSE,TRUE)</formula>
    </cfRule>
    <cfRule type="expression" dxfId="52" priority="624">
      <formula>IF(RIGHT(TEXT(AU41,"0.#"),1)=".",TRUE,FALSE)</formula>
    </cfRule>
  </conditionalFormatting>
  <conditionalFormatting sqref="AU42">
    <cfRule type="expression" dxfId="51" priority="621">
      <formula>IF(RIGHT(TEXT(AU42,"0.#"),1)=".",FALSE,TRUE)</formula>
    </cfRule>
    <cfRule type="expression" dxfId="50" priority="622">
      <formula>IF(RIGHT(TEXT(AU42,"0.#"),1)=".",TRUE,FALSE)</formula>
    </cfRule>
  </conditionalFormatting>
  <conditionalFormatting sqref="AM30">
    <cfRule type="expression" dxfId="49" priority="561">
      <formula>IF(RIGHT(TEXT(AM30,"0.#"),1)=".",FALSE,TRUE)</formula>
    </cfRule>
    <cfRule type="expression" dxfId="48" priority="562">
      <formula>IF(RIGHT(TEXT(AM30,"0.#"),1)=".",TRUE,FALSE)</formula>
    </cfRule>
  </conditionalFormatting>
  <conditionalFormatting sqref="AE31 AM31">
    <cfRule type="expression" dxfId="47" priority="559">
      <formula>IF(RIGHT(TEXT(AE31,"0.#"),1)=".",FALSE,TRUE)</formula>
    </cfRule>
    <cfRule type="expression" dxfId="46" priority="560">
      <formula>IF(RIGHT(TEXT(AE31,"0.#"),1)=".",TRUE,FALSE)</formula>
    </cfRule>
  </conditionalFormatting>
  <conditionalFormatting sqref="AI31">
    <cfRule type="expression" dxfId="45" priority="557">
      <formula>IF(RIGHT(TEXT(AI31,"0.#"),1)=".",FALSE,TRUE)</formula>
    </cfRule>
    <cfRule type="expression" dxfId="44" priority="558">
      <formula>IF(RIGHT(TEXT(AI31,"0.#"),1)=".",TRUE,FALSE)</formula>
    </cfRule>
  </conditionalFormatting>
  <conditionalFormatting sqref="AQ31">
    <cfRule type="expression" dxfId="43" priority="555">
      <formula>IF(RIGHT(TEXT(AQ31,"0.#"),1)=".",FALSE,TRUE)</formula>
    </cfRule>
    <cfRule type="expression" dxfId="42" priority="556">
      <formula>IF(RIGHT(TEXT(AQ31,"0.#"),1)=".",TRUE,FALSE)</formula>
    </cfRule>
  </conditionalFormatting>
  <conditionalFormatting sqref="AE30 AQ30">
    <cfRule type="expression" dxfId="41" priority="565">
      <formula>IF(RIGHT(TEXT(AE30,"0.#"),1)=".",FALSE,TRUE)</formula>
    </cfRule>
    <cfRule type="expression" dxfId="40" priority="566">
      <formula>IF(RIGHT(TEXT(AE30,"0.#"),1)=".",TRUE,FALSE)</formula>
    </cfRule>
  </conditionalFormatting>
  <conditionalFormatting sqref="AI30">
    <cfRule type="expression" dxfId="39" priority="563">
      <formula>IF(RIGHT(TEXT(AI30,"0.#"),1)=".",FALSE,TRUE)</formula>
    </cfRule>
    <cfRule type="expression" dxfId="38" priority="564">
      <formula>IF(RIGHT(TEXT(AI30,"0.#"),1)=".",TRUE,FALSE)</formula>
    </cfRule>
  </conditionalFormatting>
  <conditionalFormatting sqref="AE48">
    <cfRule type="expression" dxfId="37" priority="517">
      <formula>IF(RIGHT(TEXT(AE48,"0.#"),1)=".",FALSE,TRUE)</formula>
    </cfRule>
    <cfRule type="expression" dxfId="36" priority="518">
      <formula>IF(RIGHT(TEXT(AE48,"0.#"),1)=".",TRUE,FALSE)</formula>
    </cfRule>
  </conditionalFormatting>
  <conditionalFormatting sqref="AM50">
    <cfRule type="expression" dxfId="35" priority="501">
      <formula>IF(RIGHT(TEXT(AM50,"0.#"),1)=".",FALSE,TRUE)</formula>
    </cfRule>
    <cfRule type="expression" dxfId="34" priority="502">
      <formula>IF(RIGHT(TEXT(AM50,"0.#"),1)=".",TRUE,FALSE)</formula>
    </cfRule>
  </conditionalFormatting>
  <conditionalFormatting sqref="AE49">
    <cfRule type="expression" dxfId="33" priority="515">
      <formula>IF(RIGHT(TEXT(AE49,"0.#"),1)=".",FALSE,TRUE)</formula>
    </cfRule>
    <cfRule type="expression" dxfId="32" priority="516">
      <formula>IF(RIGHT(TEXT(AE49,"0.#"),1)=".",TRUE,FALSE)</formula>
    </cfRule>
  </conditionalFormatting>
  <conditionalFormatting sqref="AE50">
    <cfRule type="expression" dxfId="31" priority="513">
      <formula>IF(RIGHT(TEXT(AE50,"0.#"),1)=".",FALSE,TRUE)</formula>
    </cfRule>
    <cfRule type="expression" dxfId="30" priority="514">
      <formula>IF(RIGHT(TEXT(AE50,"0.#"),1)=".",TRUE,FALSE)</formula>
    </cfRule>
  </conditionalFormatting>
  <conditionalFormatting sqref="AI50">
    <cfRule type="expression" dxfId="29" priority="511">
      <formula>IF(RIGHT(TEXT(AI50,"0.#"),1)=".",FALSE,TRUE)</formula>
    </cfRule>
    <cfRule type="expression" dxfId="28" priority="512">
      <formula>IF(RIGHT(TEXT(AI50,"0.#"),1)=".",TRUE,FALSE)</formula>
    </cfRule>
  </conditionalFormatting>
  <conditionalFormatting sqref="AI49">
    <cfRule type="expression" dxfId="27" priority="509">
      <formula>IF(RIGHT(TEXT(AI49,"0.#"),1)=".",FALSE,TRUE)</formula>
    </cfRule>
    <cfRule type="expression" dxfId="26" priority="510">
      <formula>IF(RIGHT(TEXT(AI49,"0.#"),1)=".",TRUE,FALSE)</formula>
    </cfRule>
  </conditionalFormatting>
  <conditionalFormatting sqref="AI48">
    <cfRule type="expression" dxfId="25" priority="507">
      <formula>IF(RIGHT(TEXT(AI48,"0.#"),1)=".",FALSE,TRUE)</formula>
    </cfRule>
    <cfRule type="expression" dxfId="24" priority="508">
      <formula>IF(RIGHT(TEXT(AI48,"0.#"),1)=".",TRUE,FALSE)</formula>
    </cfRule>
  </conditionalFormatting>
  <conditionalFormatting sqref="AQ48:AQ50">
    <cfRule type="expression" dxfId="23" priority="499">
      <formula>IF(RIGHT(TEXT(AQ48,"0.#"),1)=".",FALSE,TRUE)</formula>
    </cfRule>
    <cfRule type="expression" dxfId="22" priority="500">
      <formula>IF(RIGHT(TEXT(AQ48,"0.#"),1)=".",TRUE,FALSE)</formula>
    </cfRule>
  </conditionalFormatting>
  <conditionalFormatting sqref="AU48:AU50">
    <cfRule type="expression" dxfId="21" priority="497">
      <formula>IF(RIGHT(TEXT(AU48,"0.#"),1)=".",FALSE,TRUE)</formula>
    </cfRule>
    <cfRule type="expression" dxfId="20" priority="498">
      <formula>IF(RIGHT(TEXT(AU48,"0.#"),1)=".",TRUE,FALSE)</formula>
    </cfRule>
  </conditionalFormatting>
  <conditionalFormatting sqref="AK14:AQ14">
    <cfRule type="expression" dxfId="19" priority="19">
      <formula>IF(RIGHT(TEXT(AK14,"0.#"),1)=".",FALSE,TRUE)</formula>
    </cfRule>
    <cfRule type="expression" dxfId="18" priority="20">
      <formula>IF(RIGHT(TEXT(AK14,"0.#"),1)=".",TRUE,FALSE)</formula>
    </cfRule>
  </conditionalFormatting>
  <conditionalFormatting sqref="AK15:AQ17">
    <cfRule type="expression" dxfId="17" priority="17">
      <formula>IF(RIGHT(TEXT(AK15,"0.#"),1)=".",FALSE,TRUE)</formula>
    </cfRule>
    <cfRule type="expression" dxfId="16" priority="18">
      <formula>IF(RIGHT(TEXT(AK15,"0.#"),1)=".",TRUE,FALSE)</formula>
    </cfRule>
  </conditionalFormatting>
  <conditionalFormatting sqref="AM27">
    <cfRule type="expression" dxfId="15" priority="15">
      <formula>IF(RIGHT(TEXT(AM27,"0.#"),1)=".",FALSE,TRUE)</formula>
    </cfRule>
    <cfRule type="expression" dxfId="14" priority="16">
      <formula>IF(RIGHT(TEXT(AM27,"0.#"),1)=".",TRUE,FALSE)</formula>
    </cfRule>
  </conditionalFormatting>
  <conditionalFormatting sqref="AM28">
    <cfRule type="expression" dxfId="13" priority="13">
      <formula>IF(RIGHT(TEXT(AM28,"0.#"),1)=".",FALSE,TRUE)</formula>
    </cfRule>
    <cfRule type="expression" dxfId="12" priority="14">
      <formula>IF(RIGHT(TEXT(AM28,"0.#"),1)=".",TRUE,FALSE)</formula>
    </cfRule>
  </conditionalFormatting>
  <conditionalFormatting sqref="AU27">
    <cfRule type="expression" dxfId="11" priority="11">
      <formula>IF(RIGHT(TEXT(AU27,"0.#"),1)=".",FALSE,TRUE)</formula>
    </cfRule>
    <cfRule type="expression" dxfId="10" priority="12">
      <formula>IF(RIGHT(TEXT(AU27,"0.#"),1)=".",TRUE,FALSE)</formula>
    </cfRule>
  </conditionalFormatting>
  <conditionalFormatting sqref="AM41">
    <cfRule type="expression" dxfId="9" priority="9">
      <formula>IF(RIGHT(TEXT(AM41,"0.#"),1)=".",FALSE,TRUE)</formula>
    </cfRule>
    <cfRule type="expression" dxfId="8" priority="10">
      <formula>IF(RIGHT(TEXT(AM41,"0.#"),1)=".",TRUE,FALSE)</formula>
    </cfRule>
  </conditionalFormatting>
  <conditionalFormatting sqref="AM42">
    <cfRule type="expression" dxfId="7" priority="7">
      <formula>IF(RIGHT(TEXT(AM42,"0.#"),1)=".",FALSE,TRUE)</formula>
    </cfRule>
    <cfRule type="expression" dxfId="6" priority="8">
      <formula>IF(RIGHT(TEXT(AM42,"0.#"),1)=".",TRUE,FALSE)</formula>
    </cfRule>
  </conditionalFormatting>
  <conditionalFormatting sqref="AM49">
    <cfRule type="expression" dxfId="5" priority="5">
      <formula>IF(RIGHT(TEXT(AM49,"0.#"),1)=".",FALSE,TRUE)</formula>
    </cfRule>
    <cfRule type="expression" dxfId="4" priority="6">
      <formula>IF(RIGHT(TEXT(AM49,"0.#"),1)=".",TRUE,FALSE)</formula>
    </cfRule>
  </conditionalFormatting>
  <conditionalFormatting sqref="AM48">
    <cfRule type="expression" dxfId="3" priority="3">
      <formula>IF(RIGHT(TEXT(AM48,"0.#"),1)=".",FALSE,TRUE)</formula>
    </cfRule>
    <cfRule type="expression" dxfId="2" priority="4">
      <formula>IF(RIGHT(TEXT(AM48,"0.#"),1)=".",TRUE,FALSE)</formula>
    </cfRule>
  </conditionalFormatting>
  <conditionalFormatting sqref="AU35">
    <cfRule type="expression" dxfId="1" priority="1">
      <formula>IF(RIGHT(TEXT(AU35,"0.#"),1)=".",FALSE,TRUE)</formula>
    </cfRule>
    <cfRule type="expression" dxfId="0" priority="2">
      <formula>IF(RIGHT(TEXT(AU35,"0.#"),1)=".",TRUE,FALSE)</formula>
    </cfRule>
  </conditionalFormatting>
  <dataValidations count="13">
    <dataValidation type="whole" allowBlank="1" showInputMessage="1" showErrorMessage="1" sqref="AJ90 X90 L9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3:AR33 AU33:AX33 AE34:AX36 AE44:AX44 AE27:AX28 AE30:AX30 AQ47:AR47 AU47:AX47 AE48:AX50 AE41:AX42 P23:AC24">
      <formula1>OR(ISNUMBER(P13), P13="-")</formula1>
    </dataValidation>
    <dataValidation type="list" allowBlank="1" showInputMessage="1" showErrorMessage="1" sqref="Q90:R90 AC90:AD90 AO90:AP90">
      <formula1>#REF!</formula1>
    </dataValidation>
    <dataValidation type="whole" allowBlank="1" showInputMessage="1" showErrorMessage="1" sqref="AX9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3" max="16383" man="1"/>
    <brk id="90"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AE90:AG90 G90:I90 AQ90:AS90 S90:U90</xm:sqref>
        </x14:dataValidation>
        <x14:dataValidation type="list" allowBlank="1" showInputMessage="1" showErrorMessage="1">
          <x14:formula1>
            <xm:f>入力規則等!$U$56:$U$58</xm:f>
          </x14:formula1>
          <xm:sqref>J90:K90 AT90:AU90 AH90:AI90 V90:W90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361</v>
      </c>
      <c r="AA1" s="21" t="s">
        <v>67</v>
      </c>
      <c r="AB1" s="21" t="s">
        <v>362</v>
      </c>
      <c r="AC1" s="21" t="s">
        <v>24</v>
      </c>
      <c r="AD1" s="20"/>
      <c r="AE1" s="21" t="s">
        <v>36</v>
      </c>
      <c r="AF1" s="22"/>
      <c r="AG1" s="33" t="s">
        <v>160</v>
      </c>
      <c r="AI1" s="33" t="s">
        <v>163</v>
      </c>
      <c r="AK1" s="33" t="s">
        <v>167</v>
      </c>
      <c r="AM1" s="38"/>
      <c r="AN1" s="38"/>
      <c r="AP1" s="20" t="s">
        <v>199</v>
      </c>
    </row>
    <row r="2" spans="1:42" ht="13.5" customHeight="1" x14ac:dyDescent="0.15">
      <c r="A2" s="8" t="s">
        <v>70</v>
      </c>
      <c r="B2" s="9"/>
      <c r="C2" s="7" t="str">
        <f>IF(B2="","",A2)</f>
        <v/>
      </c>
      <c r="D2" s="7" t="str">
        <f>IF(C2="","",IF(D1&lt;&gt;"",CONCATENATE(D1,"、",C2),C2))</f>
        <v/>
      </c>
      <c r="F2" s="6" t="s">
        <v>57</v>
      </c>
      <c r="G2" s="11" t="s">
        <v>553</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51">
        <v>21</v>
      </c>
      <c r="W2" s="24" t="s">
        <v>154</v>
      </c>
      <c r="Y2" s="24" t="s">
        <v>53</v>
      </c>
      <c r="Z2" s="24" t="s">
        <v>53</v>
      </c>
      <c r="AA2" s="46" t="s">
        <v>231</v>
      </c>
      <c r="AB2" s="46" t="s">
        <v>456</v>
      </c>
      <c r="AC2" s="47" t="s">
        <v>119</v>
      </c>
      <c r="AD2" s="20"/>
      <c r="AE2" s="26" t="s">
        <v>150</v>
      </c>
      <c r="AF2" s="22"/>
      <c r="AG2" s="34" t="s">
        <v>206</v>
      </c>
      <c r="AI2" s="33" t="s">
        <v>228</v>
      </c>
      <c r="AK2" s="33" t="s">
        <v>168</v>
      </c>
      <c r="AM2" s="38"/>
      <c r="AN2" s="38"/>
      <c r="AP2" s="34" t="s">
        <v>206</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t="s">
        <v>553</v>
      </c>
      <c r="R3" s="7" t="str">
        <f t="shared" ref="R3:R8" si="3">IF(Q3="","",P3)</f>
        <v>委託・請負</v>
      </c>
      <c r="S3" s="7" t="str">
        <f t="shared" ref="S3:S8" si="4">IF(R3="",S2,IF(S2&lt;&gt;"",CONCATENATE(S2,"、",R3),R3))</f>
        <v>委託・請負</v>
      </c>
      <c r="T3" s="7"/>
      <c r="U3" s="24" t="s">
        <v>487</v>
      </c>
      <c r="W3" s="24" t="s">
        <v>129</v>
      </c>
      <c r="Y3" s="24" t="s">
        <v>54</v>
      </c>
      <c r="Z3" s="24" t="s">
        <v>363</v>
      </c>
      <c r="AA3" s="46" t="s">
        <v>329</v>
      </c>
      <c r="AB3" s="46" t="s">
        <v>457</v>
      </c>
      <c r="AC3" s="47" t="s">
        <v>120</v>
      </c>
      <c r="AD3" s="20"/>
      <c r="AE3" s="26" t="s">
        <v>151</v>
      </c>
      <c r="AF3" s="22"/>
      <c r="AG3" s="34" t="s">
        <v>207</v>
      </c>
      <c r="AI3" s="33" t="s">
        <v>162</v>
      </c>
      <c r="AK3" s="33" t="str">
        <f>CHAR(CODE(AK2)+1)</f>
        <v>B</v>
      </c>
      <c r="AM3" s="38"/>
      <c r="AN3" s="38"/>
      <c r="AP3" s="34" t="s">
        <v>207</v>
      </c>
    </row>
    <row r="4" spans="1:42" ht="13.5" customHeight="1" x14ac:dyDescent="0.15">
      <c r="A4" s="8" t="s">
        <v>72</v>
      </c>
      <c r="B4" s="9" t="s">
        <v>553</v>
      </c>
      <c r="C4" s="7" t="str">
        <f t="shared" si="0"/>
        <v>沖縄振興</v>
      </c>
      <c r="D4" s="7" t="str">
        <f>IF(C4="",D3,IF(D3&lt;&gt;"",CONCATENATE(D3,"、",C4),C4))</f>
        <v>沖縄振興</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c r="R4" s="7" t="str">
        <f t="shared" si="3"/>
        <v/>
      </c>
      <c r="S4" s="7" t="str">
        <f t="shared" si="4"/>
        <v>委託・請負</v>
      </c>
      <c r="T4" s="7"/>
      <c r="U4" s="24" t="s">
        <v>538</v>
      </c>
      <c r="W4" s="24" t="s">
        <v>130</v>
      </c>
      <c r="Y4" s="24" t="s">
        <v>236</v>
      </c>
      <c r="Z4" s="24" t="s">
        <v>364</v>
      </c>
      <c r="AA4" s="46" t="s">
        <v>330</v>
      </c>
      <c r="AB4" s="46" t="s">
        <v>458</v>
      </c>
      <c r="AC4" s="46" t="s">
        <v>121</v>
      </c>
      <c r="AD4" s="20"/>
      <c r="AE4" s="26" t="s">
        <v>152</v>
      </c>
      <c r="AF4" s="22"/>
      <c r="AG4" s="34" t="s">
        <v>208</v>
      </c>
      <c r="AI4" s="33" t="s">
        <v>164</v>
      </c>
      <c r="AK4" s="33" t="str">
        <f t="shared" ref="AK4:AK49" si="7">CHAR(CODE(AK3)+1)</f>
        <v>C</v>
      </c>
      <c r="AM4" s="38"/>
      <c r="AN4" s="38"/>
      <c r="AP4" s="34" t="s">
        <v>208</v>
      </c>
    </row>
    <row r="5" spans="1:42" ht="13.5" customHeight="1" x14ac:dyDescent="0.15">
      <c r="A5" s="8" t="s">
        <v>73</v>
      </c>
      <c r="B5" s="9"/>
      <c r="C5" s="7" t="str">
        <f t="shared" si="0"/>
        <v/>
      </c>
      <c r="D5" s="7" t="str">
        <f>IF(C5="",D4,IF(D4&lt;&gt;"",CONCATENATE(D4,"、",C5),C5))</f>
        <v>沖縄振興</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委託・請負</v>
      </c>
      <c r="T5" s="7"/>
      <c r="W5" s="24" t="s">
        <v>511</v>
      </c>
      <c r="Y5" s="24" t="s">
        <v>237</v>
      </c>
      <c r="Z5" s="24" t="s">
        <v>365</v>
      </c>
      <c r="AA5" s="46" t="s">
        <v>331</v>
      </c>
      <c r="AB5" s="46" t="s">
        <v>459</v>
      </c>
      <c r="AC5" s="46" t="s">
        <v>153</v>
      </c>
      <c r="AD5" s="23"/>
      <c r="AE5" s="26" t="s">
        <v>218</v>
      </c>
      <c r="AF5" s="22"/>
      <c r="AG5" s="34" t="s">
        <v>209</v>
      </c>
      <c r="AI5" s="33" t="s">
        <v>234</v>
      </c>
      <c r="AK5" s="33" t="str">
        <f t="shared" si="7"/>
        <v>D</v>
      </c>
      <c r="AP5" s="34" t="s">
        <v>209</v>
      </c>
    </row>
    <row r="6" spans="1:42" ht="13.5" customHeight="1" x14ac:dyDescent="0.15">
      <c r="A6" s="8" t="s">
        <v>74</v>
      </c>
      <c r="B6" s="9"/>
      <c r="C6" s="7" t="str">
        <f t="shared" si="0"/>
        <v/>
      </c>
      <c r="D6" s="7" t="str">
        <f t="shared" ref="D6:D21" si="8">IF(C6="",D5,IF(D5&lt;&gt;"",CONCATENATE(D5,"、",C6),C6))</f>
        <v>沖縄振興</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委託・請負</v>
      </c>
      <c r="T6" s="7"/>
      <c r="U6" s="24" t="s">
        <v>219</v>
      </c>
      <c r="W6" s="24" t="s">
        <v>513</v>
      </c>
      <c r="Y6" s="24" t="s">
        <v>238</v>
      </c>
      <c r="Z6" s="24" t="s">
        <v>366</v>
      </c>
      <c r="AA6" s="46" t="s">
        <v>332</v>
      </c>
      <c r="AB6" s="46" t="s">
        <v>460</v>
      </c>
      <c r="AC6" s="46" t="s">
        <v>122</v>
      </c>
      <c r="AD6" s="23"/>
      <c r="AE6" s="26" t="s">
        <v>216</v>
      </c>
      <c r="AF6" s="22"/>
      <c r="AG6" s="34" t="s">
        <v>210</v>
      </c>
      <c r="AI6" s="33" t="s">
        <v>235</v>
      </c>
      <c r="AK6" s="33" t="str">
        <f>CHAR(CODE(AK5)+1)</f>
        <v>E</v>
      </c>
      <c r="AP6" s="34" t="s">
        <v>210</v>
      </c>
    </row>
    <row r="7" spans="1:42" ht="13.5" customHeight="1" x14ac:dyDescent="0.15">
      <c r="A7" s="8" t="s">
        <v>75</v>
      </c>
      <c r="B7" s="9"/>
      <c r="C7" s="7" t="str">
        <f t="shared" si="0"/>
        <v/>
      </c>
      <c r="D7" s="7" t="str">
        <f t="shared" si="8"/>
        <v>沖縄振興</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委託・請負</v>
      </c>
      <c r="T7" s="7"/>
      <c r="U7" s="24"/>
      <c r="W7" s="24" t="s">
        <v>131</v>
      </c>
      <c r="Y7" s="24" t="s">
        <v>239</v>
      </c>
      <c r="Z7" s="24" t="s">
        <v>367</v>
      </c>
      <c r="AA7" s="46" t="s">
        <v>333</v>
      </c>
      <c r="AB7" s="46" t="s">
        <v>461</v>
      </c>
      <c r="AC7" s="23"/>
      <c r="AD7" s="23"/>
      <c r="AE7" s="24" t="s">
        <v>122</v>
      </c>
      <c r="AF7" s="22"/>
      <c r="AG7" s="34" t="s">
        <v>211</v>
      </c>
      <c r="AH7" s="41"/>
      <c r="AI7" s="34" t="s">
        <v>224</v>
      </c>
      <c r="AK7" s="33" t="str">
        <f>CHAR(CODE(AK6)+1)</f>
        <v>F</v>
      </c>
      <c r="AP7" s="34" t="s">
        <v>211</v>
      </c>
    </row>
    <row r="8" spans="1:42" ht="13.5" customHeight="1" x14ac:dyDescent="0.15">
      <c r="A8" s="8" t="s">
        <v>76</v>
      </c>
      <c r="B8" s="9"/>
      <c r="C8" s="7" t="str">
        <f t="shared" si="0"/>
        <v/>
      </c>
      <c r="D8" s="7" t="str">
        <f t="shared" si="8"/>
        <v>沖縄振興</v>
      </c>
      <c r="F8" s="12" t="s">
        <v>100</v>
      </c>
      <c r="G8" s="11"/>
      <c r="H8" s="7" t="str">
        <f t="shared" si="1"/>
        <v/>
      </c>
      <c r="I8" s="7" t="str">
        <f t="shared" si="5"/>
        <v>一般会計</v>
      </c>
      <c r="K8" s="8" t="s">
        <v>93</v>
      </c>
      <c r="L8" s="9"/>
      <c r="M8" s="7" t="str">
        <f t="shared" si="2"/>
        <v/>
      </c>
      <c r="N8" s="7" t="str">
        <f t="shared" si="6"/>
        <v/>
      </c>
      <c r="O8" s="7"/>
      <c r="P8" s="6" t="s">
        <v>65</v>
      </c>
      <c r="Q8" s="11"/>
      <c r="R8" s="7" t="str">
        <f t="shared" si="3"/>
        <v/>
      </c>
      <c r="S8" s="7" t="str">
        <f t="shared" si="4"/>
        <v>委託・請負</v>
      </c>
      <c r="T8" s="7"/>
      <c r="U8" s="24" t="s">
        <v>232</v>
      </c>
      <c r="W8" s="24" t="s">
        <v>132</v>
      </c>
      <c r="Y8" s="24" t="s">
        <v>240</v>
      </c>
      <c r="Z8" s="24" t="s">
        <v>368</v>
      </c>
      <c r="AA8" s="46" t="s">
        <v>334</v>
      </c>
      <c r="AB8" s="46" t="s">
        <v>462</v>
      </c>
      <c r="AC8" s="23"/>
      <c r="AD8" s="23"/>
      <c r="AE8" s="23"/>
      <c r="AF8" s="22"/>
      <c r="AG8" s="34" t="s">
        <v>212</v>
      </c>
      <c r="AI8" s="33" t="s">
        <v>225</v>
      </c>
      <c r="AK8" s="33" t="str">
        <f t="shared" si="7"/>
        <v>G</v>
      </c>
      <c r="AP8" s="34" t="s">
        <v>212</v>
      </c>
    </row>
    <row r="9" spans="1:42" ht="13.5" customHeight="1" x14ac:dyDescent="0.15">
      <c r="A9" s="8" t="s">
        <v>77</v>
      </c>
      <c r="B9" s="9"/>
      <c r="C9" s="7" t="str">
        <f t="shared" si="0"/>
        <v/>
      </c>
      <c r="D9" s="7" t="str">
        <f t="shared" si="8"/>
        <v>沖縄振興</v>
      </c>
      <c r="F9" s="12" t="s">
        <v>173</v>
      </c>
      <c r="G9" s="11"/>
      <c r="H9" s="7" t="str">
        <f t="shared" si="1"/>
        <v/>
      </c>
      <c r="I9" s="7" t="str">
        <f t="shared" si="5"/>
        <v>一般会計</v>
      </c>
      <c r="K9" s="8" t="s">
        <v>94</v>
      </c>
      <c r="L9" s="9"/>
      <c r="M9" s="7" t="str">
        <f t="shared" si="2"/>
        <v/>
      </c>
      <c r="N9" s="7" t="str">
        <f t="shared" si="6"/>
        <v/>
      </c>
      <c r="O9" s="7"/>
      <c r="P9" s="7"/>
      <c r="Q9" s="13"/>
      <c r="T9" s="7"/>
      <c r="U9" s="24" t="s">
        <v>233</v>
      </c>
      <c r="W9" s="24" t="s">
        <v>133</v>
      </c>
      <c r="Y9" s="24" t="s">
        <v>241</v>
      </c>
      <c r="Z9" s="24" t="s">
        <v>369</v>
      </c>
      <c r="AA9" s="46" t="s">
        <v>335</v>
      </c>
      <c r="AB9" s="46" t="s">
        <v>463</v>
      </c>
      <c r="AC9" s="23"/>
      <c r="AD9" s="23"/>
      <c r="AE9" s="23"/>
      <c r="AF9" s="22"/>
      <c r="AG9" s="34" t="s">
        <v>213</v>
      </c>
      <c r="AI9" s="37"/>
      <c r="AK9" s="33" t="str">
        <f t="shared" si="7"/>
        <v>H</v>
      </c>
      <c r="AP9" s="34" t="s">
        <v>213</v>
      </c>
    </row>
    <row r="10" spans="1:42" ht="13.5" customHeight="1" x14ac:dyDescent="0.15">
      <c r="A10" s="8" t="s">
        <v>190</v>
      </c>
      <c r="B10" s="9"/>
      <c r="C10" s="7" t="str">
        <f t="shared" si="0"/>
        <v/>
      </c>
      <c r="D10" s="7" t="str">
        <f t="shared" si="8"/>
        <v>沖縄振興</v>
      </c>
      <c r="F10" s="12" t="s">
        <v>101</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242</v>
      </c>
      <c r="Z10" s="24" t="s">
        <v>370</v>
      </c>
      <c r="AA10" s="46" t="s">
        <v>336</v>
      </c>
      <c r="AB10" s="46" t="s">
        <v>464</v>
      </c>
      <c r="AC10" s="23"/>
      <c r="AD10" s="23"/>
      <c r="AE10" s="23"/>
      <c r="AF10" s="22"/>
      <c r="AG10" s="34" t="s">
        <v>201</v>
      </c>
      <c r="AK10" s="33" t="str">
        <f t="shared" si="7"/>
        <v>I</v>
      </c>
      <c r="AP10" s="33" t="s">
        <v>200</v>
      </c>
    </row>
    <row r="11" spans="1:42" ht="13.5" customHeight="1" x14ac:dyDescent="0.15">
      <c r="A11" s="8" t="s">
        <v>78</v>
      </c>
      <c r="B11" s="9"/>
      <c r="C11" s="7" t="str">
        <f t="shared" si="0"/>
        <v/>
      </c>
      <c r="D11" s="7" t="str">
        <f t="shared" si="8"/>
        <v>沖縄振興</v>
      </c>
      <c r="F11" s="12" t="s">
        <v>102</v>
      </c>
      <c r="G11" s="11"/>
      <c r="H11" s="7" t="str">
        <f t="shared" si="1"/>
        <v/>
      </c>
      <c r="I11" s="7" t="str">
        <f t="shared" si="5"/>
        <v>一般会計</v>
      </c>
      <c r="K11" s="8" t="s">
        <v>95</v>
      </c>
      <c r="L11" s="9" t="s">
        <v>553</v>
      </c>
      <c r="M11" s="7" t="str">
        <f t="shared" si="2"/>
        <v>その他の事項経費</v>
      </c>
      <c r="N11" s="7" t="str">
        <f t="shared" si="6"/>
        <v>その他の事項経費</v>
      </c>
      <c r="O11" s="7"/>
      <c r="P11" s="7"/>
      <c r="Q11" s="13"/>
      <c r="T11" s="7"/>
      <c r="W11" s="24" t="s">
        <v>535</v>
      </c>
      <c r="Y11" s="24" t="s">
        <v>243</v>
      </c>
      <c r="Z11" s="24" t="s">
        <v>371</v>
      </c>
      <c r="AA11" s="46" t="s">
        <v>337</v>
      </c>
      <c r="AB11" s="46" t="s">
        <v>465</v>
      </c>
      <c r="AC11" s="23"/>
      <c r="AD11" s="23"/>
      <c r="AE11" s="23"/>
      <c r="AF11" s="22"/>
      <c r="AG11" s="33" t="s">
        <v>204</v>
      </c>
      <c r="AK11" s="33" t="str">
        <f t="shared" si="7"/>
        <v>J</v>
      </c>
    </row>
    <row r="12" spans="1:42" ht="13.5" customHeight="1" x14ac:dyDescent="0.15">
      <c r="A12" s="8" t="s">
        <v>79</v>
      </c>
      <c r="B12" s="9"/>
      <c r="C12" s="7" t="str">
        <f t="shared" ref="C12:C23" si="9">IF(B12="","",A12)</f>
        <v/>
      </c>
      <c r="D12" s="7" t="str">
        <f t="shared" si="8"/>
        <v>沖縄振興</v>
      </c>
      <c r="F12" s="12" t="s">
        <v>103</v>
      </c>
      <c r="G12" s="11"/>
      <c r="H12" s="7" t="str">
        <f t="shared" si="1"/>
        <v/>
      </c>
      <c r="I12" s="7" t="str">
        <f t="shared" si="5"/>
        <v>一般会計</v>
      </c>
      <c r="K12" s="7"/>
      <c r="L12" s="7"/>
      <c r="O12" s="7"/>
      <c r="P12" s="7"/>
      <c r="Q12" s="13"/>
      <c r="T12" s="7"/>
      <c r="U12" s="21" t="s">
        <v>488</v>
      </c>
      <c r="W12" s="24" t="s">
        <v>135</v>
      </c>
      <c r="Y12" s="24" t="s">
        <v>244</v>
      </c>
      <c r="Z12" s="24" t="s">
        <v>372</v>
      </c>
      <c r="AA12" s="46" t="s">
        <v>338</v>
      </c>
      <c r="AB12" s="46" t="s">
        <v>466</v>
      </c>
      <c r="AC12" s="23"/>
      <c r="AD12" s="23"/>
      <c r="AE12" s="23"/>
      <c r="AF12" s="22"/>
      <c r="AG12" s="33" t="s">
        <v>202</v>
      </c>
      <c r="AK12" s="33" t="str">
        <f t="shared" si="7"/>
        <v>K</v>
      </c>
    </row>
    <row r="13" spans="1:42" ht="13.5" customHeight="1" x14ac:dyDescent="0.15">
      <c r="A13" s="8" t="s">
        <v>80</v>
      </c>
      <c r="B13" s="9"/>
      <c r="C13" s="7" t="str">
        <f t="shared" si="9"/>
        <v/>
      </c>
      <c r="D13" s="7" t="str">
        <f t="shared" si="8"/>
        <v>沖縄振興</v>
      </c>
      <c r="F13" s="12" t="s">
        <v>104</v>
      </c>
      <c r="G13" s="11"/>
      <c r="H13" s="7" t="str">
        <f t="shared" si="1"/>
        <v/>
      </c>
      <c r="I13" s="7" t="str">
        <f t="shared" si="5"/>
        <v>一般会計</v>
      </c>
      <c r="K13" s="7" t="str">
        <f>N11</f>
        <v>その他の事項経費</v>
      </c>
      <c r="L13" s="7"/>
      <c r="O13" s="7"/>
      <c r="P13" s="7"/>
      <c r="Q13" s="13"/>
      <c r="T13" s="7"/>
      <c r="U13" s="24" t="s">
        <v>154</v>
      </c>
      <c r="W13" s="24" t="s">
        <v>136</v>
      </c>
      <c r="Y13" s="24" t="s">
        <v>245</v>
      </c>
      <c r="Z13" s="24" t="s">
        <v>373</v>
      </c>
      <c r="AA13" s="46" t="s">
        <v>339</v>
      </c>
      <c r="AB13" s="46" t="s">
        <v>467</v>
      </c>
      <c r="AC13" s="23"/>
      <c r="AD13" s="23"/>
      <c r="AE13" s="23"/>
      <c r="AF13" s="22"/>
      <c r="AG13" s="33" t="s">
        <v>203</v>
      </c>
      <c r="AK13" s="33" t="str">
        <f t="shared" si="7"/>
        <v>L</v>
      </c>
    </row>
    <row r="14" spans="1:42" ht="13.5" customHeight="1" x14ac:dyDescent="0.15">
      <c r="A14" s="8" t="s">
        <v>81</v>
      </c>
      <c r="B14" s="9"/>
      <c r="C14" s="7" t="str">
        <f t="shared" si="9"/>
        <v/>
      </c>
      <c r="D14" s="7" t="str">
        <f t="shared" si="8"/>
        <v>沖縄振興</v>
      </c>
      <c r="F14" s="12" t="s">
        <v>105</v>
      </c>
      <c r="G14" s="11"/>
      <c r="H14" s="7" t="str">
        <f t="shared" si="1"/>
        <v/>
      </c>
      <c r="I14" s="7" t="str">
        <f t="shared" si="5"/>
        <v>一般会計</v>
      </c>
      <c r="K14" s="7"/>
      <c r="L14" s="7"/>
      <c r="O14" s="7"/>
      <c r="P14" s="7"/>
      <c r="Q14" s="13"/>
      <c r="T14" s="7"/>
      <c r="U14" s="24" t="s">
        <v>489</v>
      </c>
      <c r="W14" s="24" t="s">
        <v>137</v>
      </c>
      <c r="Y14" s="24" t="s">
        <v>246</v>
      </c>
      <c r="Z14" s="24" t="s">
        <v>374</v>
      </c>
      <c r="AA14" s="46" t="s">
        <v>340</v>
      </c>
      <c r="AB14" s="46" t="s">
        <v>468</v>
      </c>
      <c r="AC14" s="23"/>
      <c r="AD14" s="23"/>
      <c r="AE14" s="23"/>
      <c r="AF14" s="22"/>
      <c r="AG14" s="37"/>
      <c r="AK14" s="33" t="str">
        <f t="shared" si="7"/>
        <v>M</v>
      </c>
    </row>
    <row r="15" spans="1:42" ht="13.5" customHeight="1" x14ac:dyDescent="0.15">
      <c r="A15" s="8" t="s">
        <v>82</v>
      </c>
      <c r="B15" s="9"/>
      <c r="C15" s="7" t="str">
        <f t="shared" si="9"/>
        <v/>
      </c>
      <c r="D15" s="7" t="str">
        <f t="shared" si="8"/>
        <v>沖縄振興</v>
      </c>
      <c r="F15" s="12" t="s">
        <v>106</v>
      </c>
      <c r="G15" s="11"/>
      <c r="H15" s="7" t="str">
        <f t="shared" si="1"/>
        <v/>
      </c>
      <c r="I15" s="7" t="str">
        <f t="shared" si="5"/>
        <v>一般会計</v>
      </c>
      <c r="K15" s="7"/>
      <c r="L15" s="7"/>
      <c r="O15" s="7"/>
      <c r="P15" s="7"/>
      <c r="Q15" s="13"/>
      <c r="T15" s="7"/>
      <c r="U15" s="24" t="s">
        <v>490</v>
      </c>
      <c r="W15" s="24" t="s">
        <v>138</v>
      </c>
      <c r="Y15" s="24" t="s">
        <v>247</v>
      </c>
      <c r="Z15" s="24" t="s">
        <v>375</v>
      </c>
      <c r="AA15" s="46" t="s">
        <v>341</v>
      </c>
      <c r="AB15" s="46" t="s">
        <v>469</v>
      </c>
      <c r="AC15" s="23"/>
      <c r="AD15" s="23"/>
      <c r="AE15" s="23"/>
      <c r="AF15" s="22"/>
      <c r="AG15" s="38"/>
      <c r="AK15" s="33" t="str">
        <f t="shared" si="7"/>
        <v>N</v>
      </c>
    </row>
    <row r="16" spans="1:42" ht="13.5" customHeight="1" x14ac:dyDescent="0.15">
      <c r="A16" s="8" t="s">
        <v>83</v>
      </c>
      <c r="B16" s="9"/>
      <c r="C16" s="7" t="str">
        <f t="shared" si="9"/>
        <v/>
      </c>
      <c r="D16" s="7" t="str">
        <f t="shared" si="8"/>
        <v>沖縄振興</v>
      </c>
      <c r="F16" s="12" t="s">
        <v>107</v>
      </c>
      <c r="G16" s="11"/>
      <c r="H16" s="7" t="str">
        <f t="shared" si="1"/>
        <v/>
      </c>
      <c r="I16" s="7" t="str">
        <f t="shared" si="5"/>
        <v>一般会計</v>
      </c>
      <c r="K16" s="7"/>
      <c r="L16" s="7"/>
      <c r="O16" s="7"/>
      <c r="P16" s="7"/>
      <c r="Q16" s="13"/>
      <c r="T16" s="7"/>
      <c r="U16" s="24" t="s">
        <v>491</v>
      </c>
      <c r="W16" s="24" t="s">
        <v>139</v>
      </c>
      <c r="Y16" s="24" t="s">
        <v>248</v>
      </c>
      <c r="Z16" s="24" t="s">
        <v>376</v>
      </c>
      <c r="AA16" s="46" t="s">
        <v>342</v>
      </c>
      <c r="AB16" s="46" t="s">
        <v>470</v>
      </c>
      <c r="AC16" s="23"/>
      <c r="AD16" s="23"/>
      <c r="AE16" s="23"/>
      <c r="AF16" s="22"/>
      <c r="AG16" s="38"/>
      <c r="AK16" s="33" t="str">
        <f t="shared" si="7"/>
        <v>O</v>
      </c>
    </row>
    <row r="17" spans="1:37" ht="13.5" customHeight="1" x14ac:dyDescent="0.15">
      <c r="A17" s="8" t="s">
        <v>84</v>
      </c>
      <c r="B17" s="9"/>
      <c r="C17" s="7" t="str">
        <f t="shared" si="9"/>
        <v/>
      </c>
      <c r="D17" s="7" t="str">
        <f t="shared" si="8"/>
        <v>沖縄振興</v>
      </c>
      <c r="F17" s="12" t="s">
        <v>108</v>
      </c>
      <c r="G17" s="11"/>
      <c r="H17" s="7" t="str">
        <f t="shared" si="1"/>
        <v/>
      </c>
      <c r="I17" s="7" t="str">
        <f t="shared" si="5"/>
        <v>一般会計</v>
      </c>
      <c r="K17" s="7"/>
      <c r="L17" s="7"/>
      <c r="O17" s="7"/>
      <c r="P17" s="7"/>
      <c r="Q17" s="13"/>
      <c r="T17" s="7"/>
      <c r="U17" s="24" t="s">
        <v>509</v>
      </c>
      <c r="W17" s="24" t="s">
        <v>140</v>
      </c>
      <c r="Y17" s="24" t="s">
        <v>249</v>
      </c>
      <c r="Z17" s="24" t="s">
        <v>377</v>
      </c>
      <c r="AA17" s="46" t="s">
        <v>343</v>
      </c>
      <c r="AB17" s="46" t="s">
        <v>471</v>
      </c>
      <c r="AC17" s="23"/>
      <c r="AD17" s="23"/>
      <c r="AE17" s="23"/>
      <c r="AF17" s="22"/>
      <c r="AG17" s="38"/>
      <c r="AK17" s="33" t="str">
        <f t="shared" si="7"/>
        <v>P</v>
      </c>
    </row>
    <row r="18" spans="1:37" ht="13.5" customHeight="1" x14ac:dyDescent="0.15">
      <c r="A18" s="8" t="s">
        <v>85</v>
      </c>
      <c r="B18" s="9"/>
      <c r="C18" s="7" t="str">
        <f t="shared" si="9"/>
        <v/>
      </c>
      <c r="D18" s="7" t="str">
        <f t="shared" si="8"/>
        <v>沖縄振興</v>
      </c>
      <c r="F18" s="12" t="s">
        <v>109</v>
      </c>
      <c r="G18" s="11"/>
      <c r="H18" s="7" t="str">
        <f t="shared" si="1"/>
        <v/>
      </c>
      <c r="I18" s="7" t="str">
        <f t="shared" si="5"/>
        <v>一般会計</v>
      </c>
      <c r="K18" s="7"/>
      <c r="L18" s="7"/>
      <c r="O18" s="7"/>
      <c r="P18" s="7"/>
      <c r="Q18" s="13"/>
      <c r="T18" s="7"/>
      <c r="U18" s="24" t="s">
        <v>492</v>
      </c>
      <c r="W18" s="24" t="s">
        <v>141</v>
      </c>
      <c r="Y18" s="24" t="s">
        <v>250</v>
      </c>
      <c r="Z18" s="24" t="s">
        <v>378</v>
      </c>
      <c r="AA18" s="46" t="s">
        <v>344</v>
      </c>
      <c r="AB18" s="46" t="s">
        <v>472</v>
      </c>
      <c r="AC18" s="23"/>
      <c r="AD18" s="23"/>
      <c r="AE18" s="23"/>
      <c r="AF18" s="22"/>
      <c r="AK18" s="33" t="str">
        <f t="shared" si="7"/>
        <v>Q</v>
      </c>
    </row>
    <row r="19" spans="1:37" ht="13.5" customHeight="1" x14ac:dyDescent="0.15">
      <c r="A19" s="8" t="s">
        <v>183</v>
      </c>
      <c r="B19" s="9"/>
      <c r="C19" s="7" t="str">
        <f t="shared" si="9"/>
        <v/>
      </c>
      <c r="D19" s="7" t="str">
        <f t="shared" si="8"/>
        <v>沖縄振興</v>
      </c>
      <c r="F19" s="12" t="s">
        <v>110</v>
      </c>
      <c r="G19" s="11"/>
      <c r="H19" s="7" t="str">
        <f t="shared" si="1"/>
        <v/>
      </c>
      <c r="I19" s="7" t="str">
        <f t="shared" si="5"/>
        <v>一般会計</v>
      </c>
      <c r="K19" s="7"/>
      <c r="L19" s="7"/>
      <c r="O19" s="7"/>
      <c r="P19" s="7"/>
      <c r="Q19" s="13"/>
      <c r="T19" s="7"/>
      <c r="U19" s="24" t="s">
        <v>493</v>
      </c>
      <c r="W19" s="24" t="s">
        <v>142</v>
      </c>
      <c r="Y19" s="24" t="s">
        <v>251</v>
      </c>
      <c r="Z19" s="24" t="s">
        <v>379</v>
      </c>
      <c r="AA19" s="46" t="s">
        <v>345</v>
      </c>
      <c r="AB19" s="46" t="s">
        <v>473</v>
      </c>
      <c r="AC19" s="23"/>
      <c r="AD19" s="23"/>
      <c r="AE19" s="23"/>
      <c r="AF19" s="22"/>
      <c r="AK19" s="33" t="str">
        <f t="shared" si="7"/>
        <v>R</v>
      </c>
    </row>
    <row r="20" spans="1:37" ht="13.5" customHeight="1" x14ac:dyDescent="0.15">
      <c r="A20" s="8" t="s">
        <v>184</v>
      </c>
      <c r="B20" s="9" t="s">
        <v>553</v>
      </c>
      <c r="C20" s="7" t="str">
        <f t="shared" si="9"/>
        <v>地方創生</v>
      </c>
      <c r="D20" s="7" t="str">
        <f t="shared" si="8"/>
        <v>沖縄振興、地方創生</v>
      </c>
      <c r="F20" s="12" t="s">
        <v>182</v>
      </c>
      <c r="G20" s="11"/>
      <c r="H20" s="7" t="str">
        <f t="shared" si="1"/>
        <v/>
      </c>
      <c r="I20" s="7" t="str">
        <f t="shared" si="5"/>
        <v>一般会計</v>
      </c>
      <c r="K20" s="7"/>
      <c r="L20" s="7"/>
      <c r="O20" s="7"/>
      <c r="P20" s="7"/>
      <c r="Q20" s="13"/>
      <c r="T20" s="7"/>
      <c r="U20" s="24" t="s">
        <v>494</v>
      </c>
      <c r="W20" s="24" t="s">
        <v>143</v>
      </c>
      <c r="Y20" s="24" t="s">
        <v>252</v>
      </c>
      <c r="Z20" s="24" t="s">
        <v>380</v>
      </c>
      <c r="AA20" s="46" t="s">
        <v>346</v>
      </c>
      <c r="AB20" s="46" t="s">
        <v>474</v>
      </c>
      <c r="AC20" s="23"/>
      <c r="AD20" s="23"/>
      <c r="AE20" s="23"/>
      <c r="AF20" s="22"/>
      <c r="AK20" s="33" t="str">
        <f t="shared" si="7"/>
        <v>S</v>
      </c>
    </row>
    <row r="21" spans="1:37" ht="13.5" customHeight="1" x14ac:dyDescent="0.15">
      <c r="A21" s="8" t="s">
        <v>185</v>
      </c>
      <c r="B21" s="9"/>
      <c r="C21" s="7" t="str">
        <f t="shared" si="9"/>
        <v/>
      </c>
      <c r="D21" s="7" t="str">
        <f t="shared" si="8"/>
        <v>沖縄振興、地方創生</v>
      </c>
      <c r="F21" s="12" t="s">
        <v>111</v>
      </c>
      <c r="G21" s="11"/>
      <c r="H21" s="7" t="str">
        <f t="shared" si="1"/>
        <v/>
      </c>
      <c r="I21" s="7" t="str">
        <f t="shared" si="5"/>
        <v>一般会計</v>
      </c>
      <c r="K21" s="7"/>
      <c r="L21" s="7"/>
      <c r="O21" s="7"/>
      <c r="P21" s="7"/>
      <c r="Q21" s="13"/>
      <c r="T21" s="7"/>
      <c r="U21" s="24" t="s">
        <v>495</v>
      </c>
      <c r="W21" s="24" t="s">
        <v>144</v>
      </c>
      <c r="Y21" s="24" t="s">
        <v>253</v>
      </c>
      <c r="Z21" s="24" t="s">
        <v>381</v>
      </c>
      <c r="AA21" s="46" t="s">
        <v>347</v>
      </c>
      <c r="AB21" s="46" t="s">
        <v>475</v>
      </c>
      <c r="AC21" s="23"/>
      <c r="AD21" s="23"/>
      <c r="AE21" s="23"/>
      <c r="AF21" s="22"/>
      <c r="AK21" s="33" t="str">
        <f t="shared" si="7"/>
        <v>T</v>
      </c>
    </row>
    <row r="22" spans="1:37" ht="13.5" customHeight="1" x14ac:dyDescent="0.15">
      <c r="A22" s="8" t="s">
        <v>186</v>
      </c>
      <c r="B22" s="9"/>
      <c r="C22" s="7" t="str">
        <f t="shared" si="9"/>
        <v/>
      </c>
      <c r="D22" s="7" t="str">
        <f>IF(C22="",D21,IF(D21&lt;&gt;"",CONCATENATE(D21,"、",C22),C22))</f>
        <v>沖縄振興、地方創生</v>
      </c>
      <c r="F22" s="12" t="s">
        <v>112</v>
      </c>
      <c r="G22" s="11"/>
      <c r="H22" s="7" t="str">
        <f t="shared" si="1"/>
        <v/>
      </c>
      <c r="I22" s="7" t="str">
        <f t="shared" si="5"/>
        <v>一般会計</v>
      </c>
      <c r="K22" s="7"/>
      <c r="L22" s="7"/>
      <c r="O22" s="7"/>
      <c r="P22" s="7"/>
      <c r="Q22" s="13"/>
      <c r="T22" s="7"/>
      <c r="U22" s="24" t="s">
        <v>537</v>
      </c>
      <c r="W22" s="24" t="s">
        <v>145</v>
      </c>
      <c r="Y22" s="24" t="s">
        <v>254</v>
      </c>
      <c r="Z22" s="24" t="s">
        <v>382</v>
      </c>
      <c r="AA22" s="46" t="s">
        <v>348</v>
      </c>
      <c r="AB22" s="46" t="s">
        <v>476</v>
      </c>
      <c r="AC22" s="23"/>
      <c r="AD22" s="23"/>
      <c r="AE22" s="23"/>
      <c r="AF22" s="22"/>
      <c r="AK22" s="33" t="str">
        <f t="shared" si="7"/>
        <v>U</v>
      </c>
    </row>
    <row r="23" spans="1:37" ht="13.5" customHeight="1" x14ac:dyDescent="0.15">
      <c r="A23" s="44" t="s">
        <v>226</v>
      </c>
      <c r="B23" s="9"/>
      <c r="C23" s="7" t="str">
        <f t="shared" si="9"/>
        <v/>
      </c>
      <c r="D23" s="7" t="str">
        <f>IF(C23="",D22,IF(D22&lt;&gt;"",CONCATENATE(D22,"、",C23),C23))</f>
        <v>沖縄振興、地方創生</v>
      </c>
      <c r="F23" s="12" t="s">
        <v>113</v>
      </c>
      <c r="G23" s="11"/>
      <c r="H23" s="7" t="str">
        <f t="shared" si="1"/>
        <v/>
      </c>
      <c r="I23" s="7" t="str">
        <f t="shared" si="5"/>
        <v>一般会計</v>
      </c>
      <c r="K23" s="7"/>
      <c r="L23" s="7"/>
      <c r="O23" s="7"/>
      <c r="P23" s="7"/>
      <c r="Q23" s="13"/>
      <c r="T23" s="7"/>
      <c r="U23" s="24" t="s">
        <v>496</v>
      </c>
      <c r="W23" s="24" t="s">
        <v>146</v>
      </c>
      <c r="Y23" s="24" t="s">
        <v>255</v>
      </c>
      <c r="Z23" s="24" t="s">
        <v>383</v>
      </c>
      <c r="AA23" s="46" t="s">
        <v>349</v>
      </c>
      <c r="AB23" s="46" t="s">
        <v>477</v>
      </c>
      <c r="AC23" s="23"/>
      <c r="AD23" s="23"/>
      <c r="AE23" s="23"/>
      <c r="AF23" s="22"/>
      <c r="AK23" s="33" t="str">
        <f t="shared" si="7"/>
        <v>V</v>
      </c>
    </row>
    <row r="24" spans="1:37" ht="13.5" customHeight="1" x14ac:dyDescent="0.15">
      <c r="A24" s="53"/>
      <c r="B24" s="42"/>
      <c r="F24" s="12" t="s">
        <v>229</v>
      </c>
      <c r="G24" s="11"/>
      <c r="H24" s="7" t="str">
        <f t="shared" si="1"/>
        <v/>
      </c>
      <c r="I24" s="7" t="str">
        <f t="shared" si="5"/>
        <v>一般会計</v>
      </c>
      <c r="K24" s="7"/>
      <c r="L24" s="7"/>
      <c r="O24" s="7"/>
      <c r="P24" s="7"/>
      <c r="Q24" s="13"/>
      <c r="T24" s="7"/>
      <c r="U24" s="24" t="s">
        <v>497</v>
      </c>
      <c r="W24" s="24" t="s">
        <v>147</v>
      </c>
      <c r="Y24" s="24" t="s">
        <v>256</v>
      </c>
      <c r="Z24" s="24" t="s">
        <v>384</v>
      </c>
      <c r="AA24" s="46" t="s">
        <v>350</v>
      </c>
      <c r="AB24" s="46" t="s">
        <v>478</v>
      </c>
      <c r="AC24" s="23"/>
      <c r="AD24" s="23"/>
      <c r="AE24" s="23"/>
      <c r="AF24" s="22"/>
      <c r="AK24" s="33" t="str">
        <f>CHAR(CODE(AK23)+1)</f>
        <v>W</v>
      </c>
    </row>
    <row r="25" spans="1:37" ht="13.5" customHeight="1" x14ac:dyDescent="0.15">
      <c r="A25" s="43"/>
      <c r="B25" s="42"/>
      <c r="F25" s="12" t="s">
        <v>114</v>
      </c>
      <c r="G25" s="11"/>
      <c r="H25" s="7" t="str">
        <f t="shared" si="1"/>
        <v/>
      </c>
      <c r="I25" s="7" t="str">
        <f t="shared" si="5"/>
        <v>一般会計</v>
      </c>
      <c r="K25" s="7"/>
      <c r="L25" s="7"/>
      <c r="O25" s="7"/>
      <c r="P25" s="7"/>
      <c r="Q25" s="13"/>
      <c r="T25" s="7"/>
      <c r="U25" s="24" t="s">
        <v>498</v>
      </c>
      <c r="W25" s="36"/>
      <c r="Y25" s="24" t="s">
        <v>257</v>
      </c>
      <c r="Z25" s="24" t="s">
        <v>385</v>
      </c>
      <c r="AA25" s="46" t="s">
        <v>351</v>
      </c>
      <c r="AB25" s="46" t="s">
        <v>479</v>
      </c>
      <c r="AC25" s="23"/>
      <c r="AD25" s="23"/>
      <c r="AE25" s="23"/>
      <c r="AF25" s="22"/>
      <c r="AK25" s="33" t="str">
        <f t="shared" si="7"/>
        <v>X</v>
      </c>
    </row>
    <row r="26" spans="1:37" ht="13.5" customHeight="1" x14ac:dyDescent="0.15">
      <c r="A26" s="43"/>
      <c r="B26" s="42"/>
      <c r="F26" s="12" t="s">
        <v>115</v>
      </c>
      <c r="G26" s="11"/>
      <c r="H26" s="7" t="str">
        <f t="shared" si="1"/>
        <v/>
      </c>
      <c r="I26" s="7" t="str">
        <f t="shared" si="5"/>
        <v>一般会計</v>
      </c>
      <c r="K26" s="7"/>
      <c r="L26" s="7"/>
      <c r="O26" s="7"/>
      <c r="P26" s="7"/>
      <c r="Q26" s="13"/>
      <c r="T26" s="7"/>
      <c r="U26" s="24" t="s">
        <v>499</v>
      </c>
      <c r="Y26" s="24" t="s">
        <v>258</v>
      </c>
      <c r="Z26" s="24" t="s">
        <v>386</v>
      </c>
      <c r="AA26" s="46" t="s">
        <v>352</v>
      </c>
      <c r="AB26" s="46" t="s">
        <v>480</v>
      </c>
      <c r="AC26" s="23"/>
      <c r="AD26" s="23"/>
      <c r="AE26" s="23"/>
      <c r="AF26" s="22"/>
      <c r="AK26" s="33" t="str">
        <f t="shared" si="7"/>
        <v>Y</v>
      </c>
    </row>
    <row r="27" spans="1:37" ht="13.5" customHeight="1" x14ac:dyDescent="0.15">
      <c r="A27" s="7" t="str">
        <f>IF(D23="", "-", D23)</f>
        <v>沖縄振興、地方創生</v>
      </c>
      <c r="B27" s="7"/>
      <c r="F27" s="12" t="s">
        <v>116</v>
      </c>
      <c r="G27" s="11"/>
      <c r="H27" s="7" t="str">
        <f t="shared" si="1"/>
        <v/>
      </c>
      <c r="I27" s="7" t="str">
        <f t="shared" si="5"/>
        <v>一般会計</v>
      </c>
      <c r="K27" s="7"/>
      <c r="L27" s="7"/>
      <c r="O27" s="7"/>
      <c r="P27" s="7"/>
      <c r="Q27" s="13"/>
      <c r="T27" s="7"/>
      <c r="U27" s="24" t="s">
        <v>500</v>
      </c>
      <c r="Y27" s="24" t="s">
        <v>259</v>
      </c>
      <c r="Z27" s="24" t="s">
        <v>387</v>
      </c>
      <c r="AA27" s="46" t="s">
        <v>353</v>
      </c>
      <c r="AB27" s="46" t="s">
        <v>481</v>
      </c>
      <c r="AC27" s="23"/>
      <c r="AD27" s="23"/>
      <c r="AE27" s="23"/>
      <c r="AF27" s="22"/>
      <c r="AK27" s="33"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501</v>
      </c>
      <c r="Y28" s="24" t="s">
        <v>260</v>
      </c>
      <c r="Z28" s="24" t="s">
        <v>388</v>
      </c>
      <c r="AA28" s="46" t="s">
        <v>354</v>
      </c>
      <c r="AB28" s="46" t="s">
        <v>482</v>
      </c>
      <c r="AC28" s="23"/>
      <c r="AD28" s="23"/>
      <c r="AE28" s="23"/>
      <c r="AF28" s="22"/>
      <c r="AK28" s="33"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502</v>
      </c>
      <c r="Y29" s="24" t="s">
        <v>261</v>
      </c>
      <c r="Z29" s="24" t="s">
        <v>389</v>
      </c>
      <c r="AA29" s="46" t="s">
        <v>355</v>
      </c>
      <c r="AB29" s="46" t="s">
        <v>483</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503</v>
      </c>
      <c r="Y30" s="24" t="s">
        <v>262</v>
      </c>
      <c r="Z30" s="24" t="s">
        <v>390</v>
      </c>
      <c r="AA30" s="46" t="s">
        <v>356</v>
      </c>
      <c r="AB30" s="46" t="s">
        <v>484</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504</v>
      </c>
      <c r="Y31" s="24" t="s">
        <v>263</v>
      </c>
      <c r="Z31" s="24" t="s">
        <v>391</v>
      </c>
      <c r="AA31" s="46" t="s">
        <v>357</v>
      </c>
      <c r="AB31" s="46" t="s">
        <v>485</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505</v>
      </c>
      <c r="Y32" s="24" t="s">
        <v>264</v>
      </c>
      <c r="Z32" s="24" t="s">
        <v>392</v>
      </c>
      <c r="AA32" s="46" t="s">
        <v>55</v>
      </c>
      <c r="AB32" s="46" t="s">
        <v>55</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506</v>
      </c>
      <c r="Y33" s="24" t="s">
        <v>265</v>
      </c>
      <c r="Z33" s="24" t="s">
        <v>393</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507</v>
      </c>
      <c r="Y34" s="24" t="s">
        <v>266</v>
      </c>
      <c r="Z34" s="24" t="s">
        <v>394</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508</v>
      </c>
      <c r="Y35" s="24" t="s">
        <v>267</v>
      </c>
      <c r="Z35" s="24" t="s">
        <v>395</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268</v>
      </c>
      <c r="Z36" s="24" t="s">
        <v>396</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269</v>
      </c>
      <c r="Z37" s="24" t="s">
        <v>397</v>
      </c>
      <c r="AF37" s="22"/>
      <c r="AK37" s="33" t="str">
        <f t="shared" si="7"/>
        <v>j</v>
      </c>
    </row>
    <row r="38" spans="1:37" x14ac:dyDescent="0.15">
      <c r="A38" s="7"/>
      <c r="B38" s="7"/>
      <c r="F38" s="7"/>
      <c r="G38" s="13"/>
      <c r="K38" s="7"/>
      <c r="L38" s="7"/>
      <c r="O38" s="7"/>
      <c r="P38" s="7"/>
      <c r="Q38" s="13"/>
      <c r="T38" s="7"/>
      <c r="Y38" s="24" t="s">
        <v>270</v>
      </c>
      <c r="Z38" s="24" t="s">
        <v>398</v>
      </c>
      <c r="AF38" s="22"/>
      <c r="AK38" s="33" t="str">
        <f t="shared" si="7"/>
        <v>k</v>
      </c>
    </row>
    <row r="39" spans="1:37" x14ac:dyDescent="0.15">
      <c r="A39" s="7"/>
      <c r="B39" s="7"/>
      <c r="F39" s="7" t="str">
        <f>I37</f>
        <v>一般会計</v>
      </c>
      <c r="G39" s="13"/>
      <c r="K39" s="7"/>
      <c r="L39" s="7"/>
      <c r="O39" s="7"/>
      <c r="P39" s="7"/>
      <c r="Q39" s="13"/>
      <c r="T39" s="7"/>
      <c r="U39" s="24" t="s">
        <v>510</v>
      </c>
      <c r="Y39" s="24" t="s">
        <v>271</v>
      </c>
      <c r="Z39" s="24" t="s">
        <v>399</v>
      </c>
      <c r="AF39" s="22"/>
      <c r="AK39" s="33" t="str">
        <f t="shared" si="7"/>
        <v>l</v>
      </c>
    </row>
    <row r="40" spans="1:37" x14ac:dyDescent="0.15">
      <c r="A40" s="7"/>
      <c r="B40" s="7"/>
      <c r="F40" s="7"/>
      <c r="G40" s="13"/>
      <c r="K40" s="7"/>
      <c r="L40" s="7"/>
      <c r="O40" s="7"/>
      <c r="P40" s="7"/>
      <c r="Q40" s="13"/>
      <c r="T40" s="7"/>
      <c r="U40" s="24"/>
      <c r="Y40" s="24" t="s">
        <v>272</v>
      </c>
      <c r="Z40" s="24" t="s">
        <v>400</v>
      </c>
      <c r="AF40" s="22"/>
      <c r="AK40" s="33" t="str">
        <f t="shared" si="7"/>
        <v>m</v>
      </c>
    </row>
    <row r="41" spans="1:37" x14ac:dyDescent="0.15">
      <c r="A41" s="7"/>
      <c r="B41" s="7"/>
      <c r="F41" s="7"/>
      <c r="G41" s="13"/>
      <c r="K41" s="7"/>
      <c r="L41" s="7"/>
      <c r="O41" s="7"/>
      <c r="P41" s="7"/>
      <c r="Q41" s="13"/>
      <c r="T41" s="7"/>
      <c r="U41" s="24" t="s">
        <v>220</v>
      </c>
      <c r="Y41" s="24" t="s">
        <v>273</v>
      </c>
      <c r="Z41" s="24" t="s">
        <v>401</v>
      </c>
      <c r="AF41" s="22"/>
      <c r="AK41" s="33" t="str">
        <f t="shared" si="7"/>
        <v>n</v>
      </c>
    </row>
    <row r="42" spans="1:37" x14ac:dyDescent="0.15">
      <c r="A42" s="7"/>
      <c r="B42" s="7"/>
      <c r="F42" s="7"/>
      <c r="G42" s="13"/>
      <c r="K42" s="7"/>
      <c r="L42" s="7"/>
      <c r="O42" s="7"/>
      <c r="P42" s="7"/>
      <c r="Q42" s="13"/>
      <c r="T42" s="7"/>
      <c r="U42" s="24" t="s">
        <v>222</v>
      </c>
      <c r="Y42" s="24" t="s">
        <v>274</v>
      </c>
      <c r="Z42" s="24" t="s">
        <v>402</v>
      </c>
      <c r="AF42" s="22"/>
      <c r="AK42" s="33" t="str">
        <f t="shared" si="7"/>
        <v>o</v>
      </c>
    </row>
    <row r="43" spans="1:37" x14ac:dyDescent="0.15">
      <c r="A43" s="7"/>
      <c r="B43" s="7"/>
      <c r="F43" s="7"/>
      <c r="G43" s="13"/>
      <c r="K43" s="7"/>
      <c r="L43" s="7"/>
      <c r="O43" s="7"/>
      <c r="P43" s="7"/>
      <c r="Q43" s="13"/>
      <c r="T43" s="7"/>
      <c r="Y43" s="24" t="s">
        <v>275</v>
      </c>
      <c r="Z43" s="24" t="s">
        <v>403</v>
      </c>
      <c r="AF43" s="22"/>
      <c r="AK43" s="33" t="str">
        <f t="shared" si="7"/>
        <v>p</v>
      </c>
    </row>
    <row r="44" spans="1:37" x14ac:dyDescent="0.15">
      <c r="A44" s="7"/>
      <c r="B44" s="7"/>
      <c r="F44" s="7"/>
      <c r="G44" s="13"/>
      <c r="K44" s="7"/>
      <c r="L44" s="7"/>
      <c r="O44" s="7"/>
      <c r="P44" s="7"/>
      <c r="Q44" s="13"/>
      <c r="T44" s="7"/>
      <c r="Y44" s="24" t="s">
        <v>276</v>
      </c>
      <c r="Z44" s="24" t="s">
        <v>404</v>
      </c>
      <c r="AF44" s="22"/>
      <c r="AK44" s="33" t="str">
        <f t="shared" si="7"/>
        <v>q</v>
      </c>
    </row>
    <row r="45" spans="1:37" x14ac:dyDescent="0.15">
      <c r="A45" s="7"/>
      <c r="B45" s="7"/>
      <c r="F45" s="7"/>
      <c r="G45" s="13"/>
      <c r="K45" s="7"/>
      <c r="L45" s="7"/>
      <c r="O45" s="7"/>
      <c r="P45" s="7"/>
      <c r="Q45" s="13"/>
      <c r="T45" s="7"/>
      <c r="U45" s="21" t="s">
        <v>149</v>
      </c>
      <c r="Y45" s="24" t="s">
        <v>277</v>
      </c>
      <c r="Z45" s="24" t="s">
        <v>405</v>
      </c>
      <c r="AF45" s="22"/>
      <c r="AK45" s="33" t="str">
        <f t="shared" si="7"/>
        <v>r</v>
      </c>
    </row>
    <row r="46" spans="1:37" x14ac:dyDescent="0.15">
      <c r="A46" s="7"/>
      <c r="B46" s="7"/>
      <c r="F46" s="7"/>
      <c r="G46" s="13"/>
      <c r="K46" s="7"/>
      <c r="L46" s="7"/>
      <c r="O46" s="7"/>
      <c r="P46" s="7"/>
      <c r="Q46" s="13"/>
      <c r="T46" s="7"/>
      <c r="U46" s="51" t="s">
        <v>536</v>
      </c>
      <c r="Y46" s="24" t="s">
        <v>278</v>
      </c>
      <c r="Z46" s="24" t="s">
        <v>406</v>
      </c>
      <c r="AF46" s="22"/>
      <c r="AK46" s="33" t="str">
        <f t="shared" si="7"/>
        <v>s</v>
      </c>
    </row>
    <row r="47" spans="1:37" x14ac:dyDescent="0.15">
      <c r="A47" s="7"/>
      <c r="B47" s="7"/>
      <c r="F47" s="7"/>
      <c r="G47" s="13"/>
      <c r="K47" s="7"/>
      <c r="L47" s="7"/>
      <c r="O47" s="7"/>
      <c r="P47" s="7"/>
      <c r="Q47" s="13"/>
      <c r="T47" s="7"/>
      <c r="Y47" s="24" t="s">
        <v>279</v>
      </c>
      <c r="Z47" s="24" t="s">
        <v>407</v>
      </c>
      <c r="AF47" s="22"/>
      <c r="AK47" s="33" t="str">
        <f t="shared" si="7"/>
        <v>t</v>
      </c>
    </row>
    <row r="48" spans="1:37" x14ac:dyDescent="0.15">
      <c r="A48" s="7"/>
      <c r="B48" s="7"/>
      <c r="F48" s="7"/>
      <c r="G48" s="13"/>
      <c r="K48" s="7"/>
      <c r="L48" s="7"/>
      <c r="O48" s="7"/>
      <c r="P48" s="7"/>
      <c r="Q48" s="13"/>
      <c r="T48" s="7"/>
      <c r="U48" s="51">
        <v>2021</v>
      </c>
      <c r="Y48" s="24" t="s">
        <v>280</v>
      </c>
      <c r="Z48" s="24" t="s">
        <v>408</v>
      </c>
      <c r="AF48" s="22"/>
      <c r="AK48" s="33" t="str">
        <f t="shared" si="7"/>
        <v>u</v>
      </c>
    </row>
    <row r="49" spans="1:37" x14ac:dyDescent="0.15">
      <c r="A49" s="7"/>
      <c r="B49" s="7"/>
      <c r="F49" s="7"/>
      <c r="G49" s="13"/>
      <c r="K49" s="7"/>
      <c r="L49" s="7"/>
      <c r="O49" s="7"/>
      <c r="P49" s="7"/>
      <c r="Q49" s="13"/>
      <c r="T49" s="7"/>
      <c r="U49" s="51">
        <v>2022</v>
      </c>
      <c r="Y49" s="24" t="s">
        <v>281</v>
      </c>
      <c r="Z49" s="24" t="s">
        <v>409</v>
      </c>
      <c r="AF49" s="22"/>
      <c r="AK49" s="33" t="str">
        <f t="shared" si="7"/>
        <v>v</v>
      </c>
    </row>
    <row r="50" spans="1:37" x14ac:dyDescent="0.15">
      <c r="A50" s="7"/>
      <c r="B50" s="7"/>
      <c r="F50" s="7"/>
      <c r="G50" s="13"/>
      <c r="K50" s="7"/>
      <c r="L50" s="7"/>
      <c r="O50" s="7"/>
      <c r="P50" s="7"/>
      <c r="Q50" s="13"/>
      <c r="T50" s="7"/>
      <c r="U50" s="51">
        <v>2023</v>
      </c>
      <c r="Y50" s="24" t="s">
        <v>282</v>
      </c>
      <c r="Z50" s="24" t="s">
        <v>410</v>
      </c>
      <c r="AF50" s="22"/>
    </row>
    <row r="51" spans="1:37" x14ac:dyDescent="0.15">
      <c r="A51" s="7"/>
      <c r="B51" s="7"/>
      <c r="F51" s="7"/>
      <c r="G51" s="13"/>
      <c r="K51" s="7"/>
      <c r="L51" s="7"/>
      <c r="O51" s="7"/>
      <c r="P51" s="7"/>
      <c r="Q51" s="13"/>
      <c r="T51" s="7"/>
      <c r="U51" s="51">
        <v>2024</v>
      </c>
      <c r="Y51" s="24" t="s">
        <v>283</v>
      </c>
      <c r="Z51" s="24" t="s">
        <v>411</v>
      </c>
      <c r="AF51" s="22"/>
    </row>
    <row r="52" spans="1:37" x14ac:dyDescent="0.15">
      <c r="A52" s="7"/>
      <c r="B52" s="7"/>
      <c r="F52" s="7"/>
      <c r="G52" s="13"/>
      <c r="K52" s="7"/>
      <c r="L52" s="7"/>
      <c r="O52" s="7"/>
      <c r="P52" s="7"/>
      <c r="Q52" s="13"/>
      <c r="T52" s="7"/>
      <c r="U52" s="51">
        <v>2025</v>
      </c>
      <c r="Y52" s="24" t="s">
        <v>284</v>
      </c>
      <c r="Z52" s="24" t="s">
        <v>412</v>
      </c>
      <c r="AF52" s="22"/>
    </row>
    <row r="53" spans="1:37" x14ac:dyDescent="0.15">
      <c r="A53" s="7"/>
      <c r="B53" s="7"/>
      <c r="F53" s="7"/>
      <c r="G53" s="13"/>
      <c r="K53" s="7"/>
      <c r="L53" s="7"/>
      <c r="O53" s="7"/>
      <c r="P53" s="7"/>
      <c r="Q53" s="13"/>
      <c r="T53" s="7"/>
      <c r="U53" s="51">
        <v>2026</v>
      </c>
      <c r="Y53" s="24" t="s">
        <v>285</v>
      </c>
      <c r="Z53" s="24" t="s">
        <v>413</v>
      </c>
      <c r="AF53" s="22"/>
    </row>
    <row r="54" spans="1:37" x14ac:dyDescent="0.15">
      <c r="A54" s="7"/>
      <c r="B54" s="7"/>
      <c r="F54" s="7"/>
      <c r="G54" s="13"/>
      <c r="K54" s="7"/>
      <c r="L54" s="7"/>
      <c r="O54" s="7"/>
      <c r="P54" s="14"/>
      <c r="Q54" s="13"/>
      <c r="T54" s="7"/>
      <c r="Y54" s="24" t="s">
        <v>286</v>
      </c>
      <c r="Z54" s="24" t="s">
        <v>414</v>
      </c>
      <c r="AF54" s="22"/>
    </row>
    <row r="55" spans="1:37" x14ac:dyDescent="0.15">
      <c r="A55" s="7"/>
      <c r="B55" s="7"/>
      <c r="F55" s="7"/>
      <c r="G55" s="13"/>
      <c r="K55" s="7"/>
      <c r="L55" s="7"/>
      <c r="O55" s="7"/>
      <c r="P55" s="7"/>
      <c r="Q55" s="13"/>
      <c r="T55" s="7"/>
      <c r="Y55" s="24" t="s">
        <v>287</v>
      </c>
      <c r="Z55" s="24" t="s">
        <v>415</v>
      </c>
      <c r="AF55" s="22"/>
    </row>
    <row r="56" spans="1:37" x14ac:dyDescent="0.15">
      <c r="A56" s="7"/>
      <c r="B56" s="7"/>
      <c r="F56" s="7"/>
      <c r="G56" s="13"/>
      <c r="K56" s="7"/>
      <c r="L56" s="7"/>
      <c r="O56" s="7"/>
      <c r="P56" s="7"/>
      <c r="Q56" s="13"/>
      <c r="T56" s="7"/>
      <c r="U56" s="51">
        <v>20</v>
      </c>
      <c r="Y56" s="24" t="s">
        <v>288</v>
      </c>
      <c r="Z56" s="24" t="s">
        <v>416</v>
      </c>
      <c r="AF56" s="22"/>
    </row>
    <row r="57" spans="1:37" x14ac:dyDescent="0.15">
      <c r="A57" s="7"/>
      <c r="B57" s="7"/>
      <c r="F57" s="7"/>
      <c r="G57" s="13"/>
      <c r="K57" s="7"/>
      <c r="L57" s="7"/>
      <c r="O57" s="7"/>
      <c r="P57" s="7"/>
      <c r="Q57" s="13"/>
      <c r="T57" s="7"/>
      <c r="U57" s="24" t="s">
        <v>486</v>
      </c>
      <c r="Y57" s="24" t="s">
        <v>289</v>
      </c>
      <c r="Z57" s="24" t="s">
        <v>417</v>
      </c>
      <c r="AF57" s="22"/>
    </row>
    <row r="58" spans="1:37" x14ac:dyDescent="0.15">
      <c r="A58" s="7"/>
      <c r="B58" s="7"/>
      <c r="F58" s="7"/>
      <c r="G58" s="13"/>
      <c r="K58" s="7"/>
      <c r="L58" s="7"/>
      <c r="O58" s="7"/>
      <c r="P58" s="7"/>
      <c r="Q58" s="13"/>
      <c r="T58" s="7"/>
      <c r="U58" s="24" t="s">
        <v>487</v>
      </c>
      <c r="Y58" s="24" t="s">
        <v>290</v>
      </c>
      <c r="Z58" s="24" t="s">
        <v>418</v>
      </c>
      <c r="AF58" s="22"/>
    </row>
    <row r="59" spans="1:37" x14ac:dyDescent="0.15">
      <c r="A59" s="7"/>
      <c r="B59" s="7"/>
      <c r="F59" s="7"/>
      <c r="G59" s="13"/>
      <c r="K59" s="7"/>
      <c r="L59" s="7"/>
      <c r="O59" s="7"/>
      <c r="P59" s="7"/>
      <c r="Q59" s="13"/>
      <c r="T59" s="7"/>
      <c r="Y59" s="24" t="s">
        <v>291</v>
      </c>
      <c r="Z59" s="24" t="s">
        <v>419</v>
      </c>
      <c r="AF59" s="22"/>
    </row>
    <row r="60" spans="1:37" x14ac:dyDescent="0.15">
      <c r="A60" s="7"/>
      <c r="B60" s="7"/>
      <c r="F60" s="7"/>
      <c r="G60" s="13"/>
      <c r="K60" s="7"/>
      <c r="L60" s="7"/>
      <c r="O60" s="7"/>
      <c r="P60" s="7"/>
      <c r="Q60" s="13"/>
      <c r="T60" s="7"/>
      <c r="Y60" s="24" t="s">
        <v>292</v>
      </c>
      <c r="Z60" s="24" t="s">
        <v>420</v>
      </c>
      <c r="AF60" s="22"/>
    </row>
    <row r="61" spans="1:37" x14ac:dyDescent="0.15">
      <c r="A61" s="7"/>
      <c r="B61" s="7"/>
      <c r="F61" s="7"/>
      <c r="G61" s="13"/>
      <c r="K61" s="7"/>
      <c r="L61" s="7"/>
      <c r="O61" s="7"/>
      <c r="P61" s="7"/>
      <c r="Q61" s="13"/>
      <c r="T61" s="7"/>
      <c r="Y61" s="24" t="s">
        <v>293</v>
      </c>
      <c r="Z61" s="24" t="s">
        <v>421</v>
      </c>
      <c r="AF61" s="22"/>
    </row>
    <row r="62" spans="1:37" x14ac:dyDescent="0.15">
      <c r="A62" s="7"/>
      <c r="B62" s="7"/>
      <c r="F62" s="7"/>
      <c r="G62" s="13"/>
      <c r="K62" s="7"/>
      <c r="L62" s="7"/>
      <c r="O62" s="7"/>
      <c r="P62" s="7"/>
      <c r="Q62" s="13"/>
      <c r="T62" s="7"/>
      <c r="Y62" s="24" t="s">
        <v>294</v>
      </c>
      <c r="Z62" s="24" t="s">
        <v>422</v>
      </c>
      <c r="AF62" s="22"/>
    </row>
    <row r="63" spans="1:37" x14ac:dyDescent="0.15">
      <c r="A63" s="7"/>
      <c r="B63" s="7"/>
      <c r="F63" s="7"/>
      <c r="G63" s="13"/>
      <c r="K63" s="7"/>
      <c r="L63" s="7"/>
      <c r="O63" s="7"/>
      <c r="P63" s="7"/>
      <c r="Q63" s="13"/>
      <c r="T63" s="7"/>
      <c r="Y63" s="24" t="s">
        <v>295</v>
      </c>
      <c r="Z63" s="24" t="s">
        <v>423</v>
      </c>
      <c r="AF63" s="22"/>
    </row>
    <row r="64" spans="1:37" x14ac:dyDescent="0.15">
      <c r="A64" s="7"/>
      <c r="B64" s="7"/>
      <c r="F64" s="7"/>
      <c r="G64" s="13"/>
      <c r="K64" s="7"/>
      <c r="L64" s="7"/>
      <c r="O64" s="7"/>
      <c r="P64" s="7"/>
      <c r="Q64" s="13"/>
      <c r="T64" s="7"/>
      <c r="Y64" s="24" t="s">
        <v>296</v>
      </c>
      <c r="Z64" s="24" t="s">
        <v>424</v>
      </c>
      <c r="AF64" s="22"/>
    </row>
    <row r="65" spans="1:32" x14ac:dyDescent="0.15">
      <c r="A65" s="7"/>
      <c r="B65" s="7"/>
      <c r="F65" s="7"/>
      <c r="G65" s="13"/>
      <c r="K65" s="7"/>
      <c r="L65" s="7"/>
      <c r="O65" s="7"/>
      <c r="P65" s="7"/>
      <c r="Q65" s="13"/>
      <c r="T65" s="7"/>
      <c r="Y65" s="24" t="s">
        <v>297</v>
      </c>
      <c r="Z65" s="24" t="s">
        <v>425</v>
      </c>
      <c r="AF65" s="22"/>
    </row>
    <row r="66" spans="1:32" x14ac:dyDescent="0.15">
      <c r="A66" s="7"/>
      <c r="B66" s="7"/>
      <c r="F66" s="7"/>
      <c r="G66" s="13"/>
      <c r="K66" s="7"/>
      <c r="L66" s="7"/>
      <c r="O66" s="7"/>
      <c r="P66" s="7"/>
      <c r="Q66" s="13"/>
      <c r="T66" s="7"/>
      <c r="Y66" s="24" t="s">
        <v>56</v>
      </c>
      <c r="Z66" s="24" t="s">
        <v>426</v>
      </c>
      <c r="AF66" s="22"/>
    </row>
    <row r="67" spans="1:32" x14ac:dyDescent="0.15">
      <c r="A67" s="7"/>
      <c r="B67" s="7"/>
      <c r="F67" s="7"/>
      <c r="G67" s="13"/>
      <c r="K67" s="7"/>
      <c r="L67" s="7"/>
      <c r="O67" s="7"/>
      <c r="P67" s="7"/>
      <c r="Q67" s="13"/>
      <c r="T67" s="7"/>
      <c r="Y67" s="24" t="s">
        <v>298</v>
      </c>
      <c r="Z67" s="24" t="s">
        <v>427</v>
      </c>
      <c r="AF67" s="22"/>
    </row>
    <row r="68" spans="1:32" x14ac:dyDescent="0.15">
      <c r="A68" s="7"/>
      <c r="B68" s="7"/>
      <c r="F68" s="7"/>
      <c r="G68" s="13"/>
      <c r="K68" s="7"/>
      <c r="L68" s="7"/>
      <c r="O68" s="7"/>
      <c r="P68" s="7"/>
      <c r="Q68" s="13"/>
      <c r="T68" s="7"/>
      <c r="Y68" s="24" t="s">
        <v>299</v>
      </c>
      <c r="Z68" s="24" t="s">
        <v>428</v>
      </c>
      <c r="AF68" s="22"/>
    </row>
    <row r="69" spans="1:32" x14ac:dyDescent="0.15">
      <c r="A69" s="7"/>
      <c r="B69" s="7"/>
      <c r="F69" s="7"/>
      <c r="G69" s="13"/>
      <c r="K69" s="7"/>
      <c r="L69" s="7"/>
      <c r="O69" s="7"/>
      <c r="P69" s="7"/>
      <c r="Q69" s="13"/>
      <c r="T69" s="7"/>
      <c r="Y69" s="24" t="s">
        <v>300</v>
      </c>
      <c r="Z69" s="24" t="s">
        <v>429</v>
      </c>
      <c r="AF69" s="22"/>
    </row>
    <row r="70" spans="1:32" x14ac:dyDescent="0.15">
      <c r="A70" s="7"/>
      <c r="B70" s="7"/>
      <c r="Y70" s="24" t="s">
        <v>301</v>
      </c>
      <c r="Z70" s="24" t="s">
        <v>430</v>
      </c>
    </row>
    <row r="71" spans="1:32" x14ac:dyDescent="0.15">
      <c r="Y71" s="24" t="s">
        <v>302</v>
      </c>
      <c r="Z71" s="24" t="s">
        <v>431</v>
      </c>
    </row>
    <row r="72" spans="1:32" x14ac:dyDescent="0.15">
      <c r="Y72" s="24" t="s">
        <v>303</v>
      </c>
      <c r="Z72" s="24" t="s">
        <v>432</v>
      </c>
    </row>
    <row r="73" spans="1:32" x14ac:dyDescent="0.15">
      <c r="Y73" s="24" t="s">
        <v>304</v>
      </c>
      <c r="Z73" s="24" t="s">
        <v>433</v>
      </c>
    </row>
    <row r="74" spans="1:32" x14ac:dyDescent="0.15">
      <c r="Y74" s="24" t="s">
        <v>305</v>
      </c>
      <c r="Z74" s="24" t="s">
        <v>434</v>
      </c>
    </row>
    <row r="75" spans="1:32" x14ac:dyDescent="0.15">
      <c r="Y75" s="24" t="s">
        <v>306</v>
      </c>
      <c r="Z75" s="24" t="s">
        <v>435</v>
      </c>
    </row>
    <row r="76" spans="1:32" x14ac:dyDescent="0.15">
      <c r="Y76" s="24" t="s">
        <v>307</v>
      </c>
      <c r="Z76" s="24" t="s">
        <v>436</v>
      </c>
    </row>
    <row r="77" spans="1:32" x14ac:dyDescent="0.15">
      <c r="Y77" s="24" t="s">
        <v>308</v>
      </c>
      <c r="Z77" s="24" t="s">
        <v>437</v>
      </c>
    </row>
    <row r="78" spans="1:32" x14ac:dyDescent="0.15">
      <c r="Y78" s="24" t="s">
        <v>309</v>
      </c>
      <c r="Z78" s="24" t="s">
        <v>438</v>
      </c>
    </row>
    <row r="79" spans="1:32" x14ac:dyDescent="0.15">
      <c r="Y79" s="24" t="s">
        <v>310</v>
      </c>
      <c r="Z79" s="24" t="s">
        <v>439</v>
      </c>
    </row>
    <row r="80" spans="1:32" x14ac:dyDescent="0.15">
      <c r="Y80" s="24" t="s">
        <v>311</v>
      </c>
      <c r="Z80" s="24" t="s">
        <v>440</v>
      </c>
    </row>
    <row r="81" spans="25:26" x14ac:dyDescent="0.15">
      <c r="Y81" s="24" t="s">
        <v>312</v>
      </c>
      <c r="Z81" s="24" t="s">
        <v>441</v>
      </c>
    </row>
    <row r="82" spans="25:26" x14ac:dyDescent="0.15">
      <c r="Y82" s="24" t="s">
        <v>313</v>
      </c>
      <c r="Z82" s="24" t="s">
        <v>442</v>
      </c>
    </row>
    <row r="83" spans="25:26" x14ac:dyDescent="0.15">
      <c r="Y83" s="24" t="s">
        <v>314</v>
      </c>
      <c r="Z83" s="24" t="s">
        <v>443</v>
      </c>
    </row>
    <row r="84" spans="25:26" x14ac:dyDescent="0.15">
      <c r="Y84" s="24" t="s">
        <v>315</v>
      </c>
      <c r="Z84" s="24" t="s">
        <v>444</v>
      </c>
    </row>
    <row r="85" spans="25:26" x14ac:dyDescent="0.15">
      <c r="Y85" s="24" t="s">
        <v>316</v>
      </c>
      <c r="Z85" s="24" t="s">
        <v>445</v>
      </c>
    </row>
    <row r="86" spans="25:26" x14ac:dyDescent="0.15">
      <c r="Y86" s="24" t="s">
        <v>317</v>
      </c>
      <c r="Z86" s="24" t="s">
        <v>446</v>
      </c>
    </row>
    <row r="87" spans="25:26" x14ac:dyDescent="0.15">
      <c r="Y87" s="24" t="s">
        <v>318</v>
      </c>
      <c r="Z87" s="24" t="s">
        <v>447</v>
      </c>
    </row>
    <row r="88" spans="25:26" x14ac:dyDescent="0.15">
      <c r="Y88" s="24" t="s">
        <v>319</v>
      </c>
      <c r="Z88" s="24" t="s">
        <v>448</v>
      </c>
    </row>
    <row r="89" spans="25:26" x14ac:dyDescent="0.15">
      <c r="Y89" s="24" t="s">
        <v>320</v>
      </c>
      <c r="Z89" s="24" t="s">
        <v>449</v>
      </c>
    </row>
    <row r="90" spans="25:26" x14ac:dyDescent="0.15">
      <c r="Y90" s="24" t="s">
        <v>321</v>
      </c>
      <c r="Z90" s="24" t="s">
        <v>450</v>
      </c>
    </row>
    <row r="91" spans="25:26" x14ac:dyDescent="0.15">
      <c r="Y91" s="24" t="s">
        <v>322</v>
      </c>
      <c r="Z91" s="24" t="s">
        <v>451</v>
      </c>
    </row>
    <row r="92" spans="25:26" x14ac:dyDescent="0.15">
      <c r="Y92" s="24" t="s">
        <v>323</v>
      </c>
      <c r="Z92" s="24" t="s">
        <v>452</v>
      </c>
    </row>
    <row r="93" spans="25:26" x14ac:dyDescent="0.15">
      <c r="Y93" s="24" t="s">
        <v>324</v>
      </c>
      <c r="Z93" s="24" t="s">
        <v>453</v>
      </c>
    </row>
    <row r="94" spans="25:26" x14ac:dyDescent="0.15">
      <c r="Y94" s="24" t="s">
        <v>325</v>
      </c>
      <c r="Z94" s="24" t="s">
        <v>454</v>
      </c>
    </row>
    <row r="95" spans="25:26" x14ac:dyDescent="0.15">
      <c r="Y95" s="24" t="s">
        <v>326</v>
      </c>
      <c r="Z95" s="24" t="s">
        <v>455</v>
      </c>
    </row>
    <row r="96" spans="25:26" x14ac:dyDescent="0.15">
      <c r="Y96" s="24" t="s">
        <v>230</v>
      </c>
      <c r="Z96" s="24" t="s">
        <v>456</v>
      </c>
    </row>
    <row r="97" spans="25:26" x14ac:dyDescent="0.15">
      <c r="Y97" s="24" t="s">
        <v>327</v>
      </c>
      <c r="Z97" s="24" t="s">
        <v>457</v>
      </c>
    </row>
    <row r="98" spans="25:26" x14ac:dyDescent="0.15">
      <c r="Y98" s="24" t="s">
        <v>328</v>
      </c>
      <c r="Z98" s="24" t="s">
        <v>458</v>
      </c>
    </row>
    <row r="99" spans="25:26" x14ac:dyDescent="0.15">
      <c r="Y99" s="24" t="s">
        <v>358</v>
      </c>
      <c r="Z99" s="24" t="s">
        <v>459</v>
      </c>
    </row>
    <row r="100" spans="25:26" x14ac:dyDescent="0.15">
      <c r="Y100" s="24" t="s">
        <v>539</v>
      </c>
      <c r="Z100" s="24"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2022-08-26T13:23:44Z</dcterms:created>
  <dcterms:modified xsi:type="dcterms:W3CDTF">2022-08-26T14:58:29Z</dcterms:modified>
</cp:coreProperties>
</file>