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P28" i="11" l="1"/>
  <c r="AY50" i="11" l="1"/>
  <c r="AY55" i="11" s="1"/>
  <c r="AY47" i="11"/>
  <c r="AY48" i="11" s="1"/>
  <c r="AY44" i="11"/>
  <c r="AY46" i="11" s="1"/>
  <c r="AY43" i="11"/>
  <c r="AY49" i="11" l="1"/>
  <c r="AY45" i="11"/>
  <c r="AY54" i="11"/>
  <c r="AY52" i="11"/>
  <c r="AY56" i="11"/>
  <c r="AY53" i="11"/>
  <c r="AY51" i="11"/>
  <c r="AY71" i="11"/>
  <c r="AY79" i="11" s="1"/>
  <c r="AY58" i="11"/>
  <c r="AY59" i="11" s="1"/>
  <c r="AY57" i="11"/>
  <c r="AY61" i="11"/>
  <c r="AY63" i="11" s="1"/>
  <c r="AY72" i="11" l="1"/>
  <c r="AY74" i="11"/>
  <c r="AY76" i="11"/>
  <c r="AY78" i="11"/>
  <c r="AY80" i="11"/>
  <c r="AY73" i="11"/>
  <c r="AY75" i="11"/>
  <c r="AY77" i="11"/>
  <c r="AY60" i="11"/>
  <c r="AY62" i="11"/>
  <c r="AY64" i="11" l="1"/>
  <c r="AY70" i="11" s="1"/>
  <c r="AY67" i="11" l="1"/>
  <c r="AY68" i="11"/>
  <c r="AY65" i="11"/>
  <c r="AY69" i="11"/>
  <c r="AY66" i="11"/>
  <c r="AW127" i="11" l="1"/>
  <c r="AT127" i="11"/>
  <c r="AQ127" i="11"/>
  <c r="AL127" i="11"/>
  <c r="AI127" i="11"/>
  <c r="AF127" i="11"/>
  <c r="Z127" i="11"/>
  <c r="W127" i="11"/>
  <c r="T127" i="11"/>
  <c r="N127" i="11"/>
  <c r="AW126" i="11"/>
  <c r="AT126" i="11"/>
  <c r="AQ126" i="11"/>
  <c r="AL126" i="11"/>
  <c r="AI126" i="11"/>
  <c r="AF126" i="11"/>
  <c r="Z126" i="11"/>
  <c r="W126" i="11"/>
  <c r="T126" i="11"/>
  <c r="N126" i="11"/>
  <c r="K126" i="11"/>
  <c r="H126" i="11"/>
  <c r="AD21" i="11" l="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<sst xmlns="http://schemas.openxmlformats.org/spreadsheetml/2006/main" count="950" uniqueCount="621">
  <si>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</si>
  <si>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</si>
  <si>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</si>
  <si>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</si>
  <si>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</si>
  <si>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</si>
  <si>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</si>
  <si>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</si>
  <si>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</si>
  <si>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</si>
  <si>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</si>
  <si>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</si>
  <si>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</si>
  <si>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</si>
  <si>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</si>
  <si>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</si>
  <si>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</si>
  <si>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</si>
  <si>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</si>
  <si>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</si>
  <si>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</si>
  <si>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</si>
  <si>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</si>
  <si>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</si>
  <si>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</si>
  <si>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</si>
  <si>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</si>
  <si>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</si>
  <si>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</si>
  <si>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</si>
  <si>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</si>
  <si>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</si>
  <si>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</si>
  <si>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</si>
  <si>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</si>
  <si>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</si>
  <si>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</si>
  <si>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</si>
  <si>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</si>
  <si>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</si>
  <si>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</si>
  <si>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</si>
  <si>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</si>
  <si>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</si>
  <si>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</si>
  <si>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</si>
  <si>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</si>
  <si>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</si>
  <si>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</si>
  <si>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</si>
  <si>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</si>
  <si>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</si>
  <si>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</si>
  <si>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</si>
  <si>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</si>
  <si>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</si>
  <si>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</si>
  <si>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</si>
  <si>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</si>
  <si>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</si>
  <si>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</si>
  <si>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</si>
  <si>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</si>
  <si>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</si>
  <si>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</si>
  <si>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</si>
  <si>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</si>
  <si>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</si>
  <si>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</si>
  <si>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</si>
  <si>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</si>
  <si>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</si>
  <si>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</si>
  <si>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</si>
  <si>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</si>
  <si>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</si>
  <si>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</si>
  <si>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</si>
  <si>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</si>
  <si>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</si>
  <si>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</si>
  <si>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</si>
  <si>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</si>
  <si>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</si>
  <si>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</si>
  <si>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</si>
  <si>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</si>
  <si>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</si>
  <si>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</si>
  <si>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</si>
  <si>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</si>
  <si>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</si>
  <si>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</si>
  <si>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</si>
  <si>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</si>
  <si>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</si>
  <si>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</si>
  <si>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</si>
  <si>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</si>
  <si>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</si>
  <si>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</si>
  <si>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</si>
  <si>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</si>
  <si>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</si>
  <si>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</si>
  <si>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</si>
  <si>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</si>
  <si>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</si>
  <si>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</si>
  <si>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</si>
  <si>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</si>
  <si>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</si>
  <si>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</si>
  <si>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</si>
  <si>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</si>
  <si>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</si>
  <si>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</si>
  <si>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</si>
  <si>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</si>
  <si>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</si>
  <si>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</si>
  <si>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</si>
  <si>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</si>
  <si>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</si>
  <si>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</si>
  <si>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</si>
  <si>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</si>
  <si>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</si>
  <si>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</si>
  <si>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</si>
  <si>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</si>
  <si>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</si>
  <si>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</si>
  <si>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</si>
  <si>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</si>
  <si>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</si>
  <si>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</si>
  <si>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</si>
  <si>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</si>
  <si>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</si>
  <si>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</si>
  <si>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</si>
  <si>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</si>
  <si>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</si>
  <si>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</si>
  <si>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</si>
  <si>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</si>
  <si>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</si>
  <si>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</si>
  <si>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</si>
  <si>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</si>
  <si>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</si>
  <si>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</si>
  <si>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</si>
  <si>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</si>
  <si>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</si>
  <si>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</si>
  <si>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</si>
  <si>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</si>
  <si>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</si>
  <si>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</si>
  <si>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</si>
  <si>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</si>
  <si>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</si>
  <si>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</si>
  <si>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</si>
  <si>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</si>
  <si>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</si>
  <si>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</si>
  <si>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</si>
  <si>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</si>
  <si>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</si>
  <si>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</si>
  <si>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</si>
  <si>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</si>
  <si>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</si>
  <si>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</si>
  <si>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</si>
  <si>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</si>
  <si>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</si>
  <si>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</si>
  <si>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</si>
  <si>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</si>
  <si>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</si>
  <si>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</si>
  <si>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</si>
  <si>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</si>
  <si>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</si>
  <si>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</si>
  <si>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</si>
  <si>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</si>
  <si>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</si>
  <si>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</si>
  <si>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</si>
  <si>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</si>
  <si>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</si>
  <si>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</si>
  <si>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</si>
  <si>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</si>
  <si>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</si>
  <si>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</si>
  <si>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</si>
  <si>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</si>
  <si>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</si>
  <si>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</si>
  <si>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</si>
  <si>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</si>
  <si>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</si>
  <si>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</si>
  <si>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</si>
  <si>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</si>
  <si>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</si>
  <si>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</si>
  <si>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</si>
  <si>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</si>
  <si>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</si>
  <si>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</si>
  <si>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</si>
  <si>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</si>
  <si>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</si>
  <si>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</si>
  <si>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</si>
  <si>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</si>
  <si>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</si>
  <si>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</si>
  <si>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</si>
  <si>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</si>
  <si>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</si>
  <si>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</si>
  <si>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</si>
  <si>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</si>
  <si>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</si>
  <si>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</si>
  <si>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</si>
  <si>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</si>
  <si>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</si>
  <si>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</si>
  <si>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</si>
  <si>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</si>
  <si>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</si>
  <si>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</si>
  <si>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</si>
  <si>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</si>
  <si>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</si>
  <si>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</si>
  <si>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</si>
  <si>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</si>
  <si>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</si>
  <si>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</si>
  <si>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</si>
  <si>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</si>
  <si>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</si>
  <si>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</si>
  <si>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</si>
  <si>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</si>
  <si>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</si>
  <si>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</si>
  <si>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</si>
  <si>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</si>
  <si>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</si>
  <si>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</si>
  <si>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</si>
  <si>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</si>
  <si>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</si>
  <si>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</si>
  <si>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</si>
  <si>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</si>
  <si>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</si>
  <si>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</si>
  <si>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</si>
  <si>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</si>
  <si>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</si>
  <si>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</si>
  <si>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</si>
  <si>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</si>
  <si>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</si>
  <si>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</si>
  <si>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</si>
  <si>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</si>
  <si>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</si>
  <si>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</si>
  <si>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</si>
  <si>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</si>
  <si>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</si>
  <si>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</si>
  <si>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</si>
  <si>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</si>
  <si>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</si>
  <si>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</si>
  <si>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</si>
  <si>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</si>
  <si>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</si>
  <si>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</si>
  <si>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</si>
  <si>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</si>
  <si>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</si>
  <si>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</si>
  <si>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</si>
  <si>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</si>
  <si>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</si>
  <si>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</si>
  <si>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</si>
  <si>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</si>
  <si>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</si>
  <si>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</si>
  <si>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</si>
  <si>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</si>
  <si>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</si>
  <si>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</si>
  <si>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</si>
  <si>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</si>
  <si>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</si>
  <si>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</si>
  <si>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</si>
  <si>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</si>
  <si>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</si>
  <si>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</si>
  <si>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</si>
  <si>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</si>
  <si>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</si>
  <si>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</si>
  <si>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</si>
  <si>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</si>
  <si>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</si>
  <si>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</si>
  <si>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</si>
  <si>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</si>
  <si>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</si>
  <si>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</si>
  <si>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</si>
  <si>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</si>
  <si>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</si>
  <si>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</si>
  <si>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</si>
  <si>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</si>
  <si>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</si>
  <si>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</si>
  <si>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</si>
  <si>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</si>
  <si>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</si>
  <si>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</si>
  <si>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</si>
  <si>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</si>
  <si>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</si>
  <si>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</si>
  <si>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</si>
  <si>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</si>
  <si>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</si>
  <si>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</si>
  <si>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</si>
  <si>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</si>
  <si>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</si>
  <si>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</si>
  <si>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</si>
  <si>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</si>
  <si>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</si>
  <si>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</si>
  <si>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</si>
  <si>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</si>
  <si>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</si>
  <si>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</si>
  <si>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</si>
  <si>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</si>
  <si>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</si>
  <si>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</si>
  <si>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</si>
  <si>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</si>
  <si>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</si>
  <si>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</si>
  <si>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</si>
  <si>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</si>
  <si>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</si>
  <si>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</si>
  <si>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</si>
  <si>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</si>
  <si>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</si>
  <si>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</si>
  <si>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</si>
  <si>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</si>
  <si>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</si>
  <si>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</si>
  <si>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</si>
  <si>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</si>
  <si>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</si>
  <si>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</si>
  <si>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</si>
  <si>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</si>
  <si>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</si>
  <si>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</si>
  <si>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</si>
  <si>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</si>
  <si>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</si>
  <si>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</si>
  <si>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</si>
  <si>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</si>
  <si>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</si>
  <si>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</si>
  <si>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</si>
  <si>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</si>
  <si>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</si>
  <si>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</si>
  <si>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</si>
  <si>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</si>
  <si>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</si>
  <si>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</si>
  <si>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</si>
  <si>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</si>
  <si>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</si>
  <si>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</si>
  <si>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</si>
  <si>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</si>
  <si>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</si>
  <si>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</si>
  <si>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</si>
  <si>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</si>
  <si>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</si>
  <si>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</si>
  <si>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</si>
  <si>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</si>
  <si>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</si>
  <si>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</si>
  <si>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</si>
  <si>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</si>
  <si>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</si>
  <si>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</si>
  <si>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</si>
  <si>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</si>
  <si>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</si>
  <si>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</si>
  <si>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</si>
  <si>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</si>
  <si>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</si>
  <si>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</si>
  <si>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</si>
  <si>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</si>
  <si>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</si>
  <si>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</si>
  <si>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</si>
  <si>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</si>
  <si>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</si>
  <si>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</si>
  <si>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</si>
  <si>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</si>
  <si>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</si>
  <si>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</si>
  <si>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</si>
  <si>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</si>
  <si>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</si>
  <si>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</si>
  <si>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</si>
  <si>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</si>
  <si>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</si>
  <si>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</si>
  <si>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</si>
  <si>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</si>
  <si>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</si>
  <si>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</si>
  <si>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</si>
  <si>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</si>
  <si>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</si>
  <si>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</si>
  <si>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</si>
  <si>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</si>
  <si>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</si>
  <si>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</si>
  <si>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</si>
  <si>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</si>
  <si>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</si>
  <si>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</si>
  <si>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</si>
  <si>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</si>
  <si>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</si>
  <si>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</si>
  <si>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</si>
  <si>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</si>
  <si>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</si>
  <si>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</si>
  <si>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</si>
  <si>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</si>
  <si>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</si>
  <si>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</si>
  <si>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</si>
  <si>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</si>
  <si>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</si>
  <si>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</si>
  <si>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</si>
  <si>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</si>
  <si>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</si>
  <si>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</si>
  <si>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</si>
  <si>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</si>
  <si>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</si>
  <si>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</si>
  <si>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</si>
  <si>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</si>
  <si>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</si>
  <si>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</si>
  <si>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</si>
  <si>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</si>
  <si>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</si>
  <si>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</si>
  <si>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</si>
  <si>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</si>
  <si>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</si>
  <si>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</si>
  <si>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</si>
  <si>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</si>
  <si>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</si>
  <si>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</si>
  <si>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</si>
  <si>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</si>
  <si>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</si>
  <si>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</si>
  <si>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</si>
  <si>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</si>
  <si>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</si>
  <si>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</si>
  <si>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</si>
  <si>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</si>
  <si>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</si>
  <si>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</si>
  <si>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</si>
  <si>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</si>
  <si>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</si>
  <si>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</si>
  <si>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</si>
  <si>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</si>
  <si>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</si>
  <si>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</si>
  <si>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</si>
  <si>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</si>
  <si>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</si>
  <si>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</si>
  <si>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</si>
  <si>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</si>
  <si>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</si>
  <si>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</si>
  <si>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</si>
  <si>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</si>
  <si>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</si>
  <si>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</si>
  <si>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</si>
  <si>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</si>
  <si>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</si>
  <si>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</si>
  <si>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</si>
  <si>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</si>
  <si>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</si>
  <si>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</si>
  <si>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</si>
  <si>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</si>
  <si>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</si>
  <si>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</si>
  <si>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</si>
  <si>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</si>
  <si>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</si>
  <si>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</si>
  <si>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</si>
  <si>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沖縄域外競争力強化促進事業</t>
  </si>
  <si>
    <t>政策統括官（沖縄政策担当）</t>
  </si>
  <si>
    <t>中村　浩一郎</t>
  </si>
  <si>
    <t>令和4年度</t>
  </si>
  <si>
    <t>終了予定なし</t>
  </si>
  <si>
    <t>産業振興担当参事官室</t>
  </si>
  <si>
    <t>-</t>
  </si>
  <si>
    <t>補助事業が完了した日の属する会計年度終了後５年間の最終年度の製品出荷額／補助事業が完了した日の属する会計年度の翌年度の製品出荷額
×100 ＞ 200（％）
※右記「目標値」は、補助事業が完了した日の属する会計年度終了後５年間の各年度目標値をそれぞれ100％、125%、150%、175%、200%とした場合における各年度補助事業が達成すべき目標値の平均値。</t>
  </si>
  <si>
    <t>国際物流拠点産業集積地域（旧特別自由貿易地域）の搬出額の推移　（出典：沖縄県「国際物流拠点産業集積計画の実施状況について」）</t>
  </si>
  <si>
    <t>同左</t>
  </si>
  <si>
    <t>件</t>
  </si>
  <si>
    <t>（委託費）
実施調査数</t>
  </si>
  <si>
    <t>百万円</t>
  </si>
  <si>
    <t>　　 X/Y</t>
    <phoneticPr fontId="5"/>
  </si>
  <si>
    <t>（委託費）
執行額（X）／実施調査数（Y）　</t>
    <phoneticPr fontId="5"/>
  </si>
  <si>
    <t>○</t>
  </si>
  <si>
    <t>府</t>
  </si>
  <si>
    <t>-</t>
    <phoneticPr fontId="5"/>
  </si>
  <si>
    <t>　域外においても高い競争力を有する先進的又は沖縄の特色を生かしたものづくり事業や移入製品の県内生産に取り組む事業者が行う製品開発や販路開拓等を支援するとともに、物流事業者におけるデジタル化に要する経費を支援する。さらに、将来的な自走を見据えた実証事業として小ロット製品の県外向け混載輸送への支援を行い、持続的・安定的な輸送コスト低減策を確立することで、製造業等の域外競争力強化及び物流効率化等を図り、もって沖縄の自立型経済の構築を一層促進することを目的とする。</t>
    <rPh sb="37" eb="39">
      <t>ジギョウ</t>
    </rPh>
    <rPh sb="56" eb="57">
      <t>シャ</t>
    </rPh>
    <rPh sb="58" eb="59">
      <t>オコナ</t>
    </rPh>
    <rPh sb="60" eb="62">
      <t>セイヒン</t>
    </rPh>
    <rPh sb="62" eb="64">
      <t>カイハツ</t>
    </rPh>
    <rPh sb="65" eb="67">
      <t>ハンロ</t>
    </rPh>
    <rPh sb="67" eb="69">
      <t>カイタク</t>
    </rPh>
    <rPh sb="69" eb="70">
      <t>ナド</t>
    </rPh>
    <rPh sb="71" eb="73">
      <t>シエン</t>
    </rPh>
    <rPh sb="80" eb="82">
      <t>ブツリュウ</t>
    </rPh>
    <rPh sb="82" eb="84">
      <t>ジギョウ</t>
    </rPh>
    <rPh sb="84" eb="85">
      <t>シャ</t>
    </rPh>
    <rPh sb="93" eb="94">
      <t>カ</t>
    </rPh>
    <rPh sb="188" eb="189">
      <t>オヨ</t>
    </rPh>
    <rPh sb="190" eb="192">
      <t>ブツリュウ</t>
    </rPh>
    <rPh sb="192" eb="195">
      <t>コウリツカ</t>
    </rPh>
    <rPh sb="195" eb="196">
      <t>ナド</t>
    </rPh>
    <phoneticPr fontId="5"/>
  </si>
  <si>
    <t>（補助金）
　１．先進的又は沖縄の特色を生かしたものづくり事業や移入製品の県内生産に取り組む事業に対し、その製品開発や販路開拓等を支援する。
　２．物流効率化・迅速化を目的としたデジタル化推進のため、AIやIoT等の先端ITを導入する企業に対して、設備導入等を支援する。
（委託費）
　持続的・安定的な輸送コスト低減策を確立すべく、県内で生産される小ロット製品を集約し、県外へ混載輸送する調査・実証事業に必要な経費を支援する。
補助事業者：民間団体等
補助率：＜補助金＞１．2/3（上限2億円）
　　　　　　　　　　　　 ２．定額、2/3（上限2千万円）
　　　　　＜委託費＞定額</t>
    <rPh sb="74" eb="76">
      <t>ブツリュウ</t>
    </rPh>
    <rPh sb="76" eb="79">
      <t>コウリツカ</t>
    </rPh>
    <rPh sb="80" eb="83">
      <t>ジンソクカ</t>
    </rPh>
    <rPh sb="84" eb="86">
      <t>モクテキ</t>
    </rPh>
    <rPh sb="93" eb="94">
      <t>カ</t>
    </rPh>
    <rPh sb="94" eb="96">
      <t>スイシン</t>
    </rPh>
    <rPh sb="106" eb="107">
      <t>ナド</t>
    </rPh>
    <rPh sb="108" eb="110">
      <t>センタン</t>
    </rPh>
    <rPh sb="113" eb="115">
      <t>ドウニュウ</t>
    </rPh>
    <rPh sb="117" eb="119">
      <t>キギョウ</t>
    </rPh>
    <rPh sb="120" eb="121">
      <t>タイ</t>
    </rPh>
    <rPh sb="124" eb="126">
      <t>セツビ</t>
    </rPh>
    <rPh sb="126" eb="128">
      <t>ドウニュウ</t>
    </rPh>
    <rPh sb="128" eb="129">
      <t>ナド</t>
    </rPh>
    <rPh sb="130" eb="132">
      <t>シエン</t>
    </rPh>
    <rPh sb="215" eb="217">
      <t>ホジョ</t>
    </rPh>
    <rPh sb="217" eb="219">
      <t>ジギョウ</t>
    </rPh>
    <rPh sb="219" eb="220">
      <t>シャ</t>
    </rPh>
    <rPh sb="221" eb="223">
      <t>ミンカン</t>
    </rPh>
    <rPh sb="223" eb="225">
      <t>ダンタイ</t>
    </rPh>
    <rPh sb="225" eb="226">
      <t>トウ</t>
    </rPh>
    <rPh sb="264" eb="266">
      <t>テイガク</t>
    </rPh>
    <rPh sb="271" eb="273">
      <t>ジョウゲン</t>
    </rPh>
    <rPh sb="274" eb="277">
      <t>センマンエン</t>
    </rPh>
    <phoneticPr fontId="5"/>
  </si>
  <si>
    <t>ー</t>
    <phoneticPr fontId="5"/>
  </si>
  <si>
    <t>件</t>
    <phoneticPr fontId="5"/>
  </si>
  <si>
    <t>事業の採択件数
※当初見込は、毎年度の申請に基づき事業を実施するため記入は困難。</t>
    <phoneticPr fontId="5"/>
  </si>
  <si>
    <t>執行額（X）／採択件数（Y）　　　　　　　　　　　　　　</t>
    <phoneticPr fontId="5"/>
  </si>
  <si>
    <t>本事業の活用により開発等が行われた製品の出荷額について、補助事業が完了した日の属する会計年度終了後５年間の当該出荷額の伸び率が、国際物流拠点産業集積地域（旧特別自由貿易地域）における過去５年間（H27-R元）の搬出額の伸び率（186％）を参考に設定した伸び率（200％）を上回ること。</t>
    <phoneticPr fontId="5"/>
  </si>
  <si>
    <t>（委託費）
持続的・安定的な輸送コスト低減策を確立すべく、県内で生産される小ロット製品を集約し、県外へ混載輸送する調査・実証事業に必要な経費を支援</t>
    <phoneticPr fontId="5"/>
  </si>
  <si>
    <t>（補助金）
物流効率化・迅速化を目的としたデジタル化推進のため、AIやIoT等の先端ITを導入する企業に対して、設備導入等を支援</t>
    <rPh sb="1" eb="4">
      <t>ホジョキン</t>
    </rPh>
    <phoneticPr fontId="5"/>
  </si>
  <si>
    <t>（補助金）
先進的又は沖縄の特色を生かしたものづくり事業や移入製品の県内生産に取り組む事業に対し、その製品開発や販路開拓等を支援</t>
    <rPh sb="1" eb="4">
      <t>ホジョキン</t>
    </rPh>
    <phoneticPr fontId="5"/>
  </si>
  <si>
    <t>％</t>
    <phoneticPr fontId="5"/>
  </si>
  <si>
    <t>採択件数</t>
    <rPh sb="0" eb="2">
      <t>サイタク</t>
    </rPh>
    <rPh sb="2" eb="4">
      <t>ケンスウ</t>
    </rPh>
    <phoneticPr fontId="5"/>
  </si>
  <si>
    <t>執行額（X)／採択件数（Y)　　</t>
    <phoneticPr fontId="5"/>
  </si>
  <si>
    <t>百万円</t>
    <rPh sb="0" eb="3">
      <t>ヒャクマンエン</t>
    </rPh>
    <phoneticPr fontId="5"/>
  </si>
  <si>
    <t>X/Y</t>
    <phoneticPr fontId="5"/>
  </si>
  <si>
    <t>調査・実証の実施及びとりまとめ報告書の作成</t>
    <rPh sb="3" eb="5">
      <t>ジッショウ</t>
    </rPh>
    <phoneticPr fontId="5"/>
  </si>
  <si>
    <t>物流コストの実態把握、削減効果等を図るための調査・実証事業であるため。</t>
    <rPh sb="0" eb="2">
      <t>ブツリュウ</t>
    </rPh>
    <rPh sb="6" eb="8">
      <t>ジッタイ</t>
    </rPh>
    <rPh sb="8" eb="10">
      <t>ハアク</t>
    </rPh>
    <rPh sb="11" eb="13">
      <t>サクゲン</t>
    </rPh>
    <rPh sb="13" eb="15">
      <t>コウカ</t>
    </rPh>
    <rPh sb="15" eb="16">
      <t>トウ</t>
    </rPh>
    <rPh sb="17" eb="18">
      <t>ハカ</t>
    </rPh>
    <rPh sb="22" eb="24">
      <t>チョウサ</t>
    </rPh>
    <rPh sb="25" eb="27">
      <t>ジッショウ</t>
    </rPh>
    <rPh sb="27" eb="29">
      <t>ジギョウ</t>
    </rPh>
    <phoneticPr fontId="5"/>
  </si>
  <si>
    <t>調査・実証の実施及び取りまとめ報告書の作成を目標とする。
※令和4年度新規事業のため、平成30～令和2年度の達成状況・実績はなし</t>
    <rPh sb="0" eb="2">
      <t>チョウサ</t>
    </rPh>
    <rPh sb="3" eb="5">
      <t>ジッショウ</t>
    </rPh>
    <rPh sb="6" eb="8">
      <t>ジッシ</t>
    </rPh>
    <rPh sb="8" eb="9">
      <t>オヨ</t>
    </rPh>
    <rPh sb="10" eb="11">
      <t>ト</t>
    </rPh>
    <rPh sb="15" eb="18">
      <t>ホウコクショ</t>
    </rPh>
    <rPh sb="19" eb="21">
      <t>サクセイ</t>
    </rPh>
    <rPh sb="22" eb="24">
      <t>モクヒョウ</t>
    </rPh>
    <rPh sb="30" eb="32">
      <t>レイワ</t>
    </rPh>
    <rPh sb="33" eb="35">
      <t>ネンド</t>
    </rPh>
    <rPh sb="35" eb="37">
      <t>シンキ</t>
    </rPh>
    <rPh sb="37" eb="39">
      <t>ジギョウ</t>
    </rPh>
    <rPh sb="43" eb="45">
      <t>ヘイセイ</t>
    </rPh>
    <rPh sb="48" eb="50">
      <t>レイワ</t>
    </rPh>
    <rPh sb="51" eb="53">
      <t>ネンド</t>
    </rPh>
    <rPh sb="54" eb="56">
      <t>タッセイ</t>
    </rPh>
    <rPh sb="56" eb="58">
      <t>ジョウキョウ</t>
    </rPh>
    <rPh sb="59" eb="61">
      <t>ジッセキ</t>
    </rPh>
    <phoneticPr fontId="5"/>
  </si>
  <si>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</si>
  <si>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</si>
  <si>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t>
  </si>
  <si>
    <t>沖縄の自立型経済の構築に向けたものづくり事業の振興や物流コスト改善等を目的として事業であり、必要かつ適切であるとともに、優先度は高い。</t>
    <rPh sb="0" eb="2">
      <t>オキナワ</t>
    </rPh>
    <rPh sb="3" eb="6">
      <t>ジリツガタ</t>
    </rPh>
    <rPh sb="6" eb="8">
      <t>ケイザイ</t>
    </rPh>
    <rPh sb="9" eb="11">
      <t>コウチク</t>
    </rPh>
    <rPh sb="12" eb="13">
      <t>ム</t>
    </rPh>
    <rPh sb="20" eb="22">
      <t>ジギョウ</t>
    </rPh>
    <rPh sb="23" eb="25">
      <t>シンコウ</t>
    </rPh>
    <rPh sb="26" eb="28">
      <t>ブツリュウ</t>
    </rPh>
    <rPh sb="31" eb="33">
      <t>カイゼン</t>
    </rPh>
    <rPh sb="33" eb="34">
      <t>トウ</t>
    </rPh>
    <rPh sb="35" eb="37">
      <t>モクテキ</t>
    </rPh>
    <rPh sb="40" eb="42">
      <t>ジギョウ</t>
    </rPh>
    <rPh sb="46" eb="48">
      <t>ヒツヨウ</t>
    </rPh>
    <rPh sb="50" eb="52">
      <t>テキセツ</t>
    </rPh>
    <rPh sb="60" eb="63">
      <t>ユウセンド</t>
    </rPh>
    <rPh sb="64" eb="65">
      <t>タカ</t>
    </rPh>
    <phoneticPr fontId="5"/>
  </si>
  <si>
    <t>沖縄のものづくり産業の振興等に資する事業であり、かつ島しょ県が故の非効率性や物流コストなど、沖縄の物流を取り巻く課題に基づくニーズを的確に反映しており、社会的ニーズも高く、沖縄県民にも裨益するものである。</t>
    <rPh sb="0" eb="2">
      <t>オキナワ</t>
    </rPh>
    <rPh sb="8" eb="10">
      <t>サンギョウ</t>
    </rPh>
    <rPh sb="11" eb="13">
      <t>シンコウ</t>
    </rPh>
    <rPh sb="13" eb="14">
      <t>トウ</t>
    </rPh>
    <rPh sb="15" eb="16">
      <t>シ</t>
    </rPh>
    <rPh sb="18" eb="20">
      <t>ジギョウ</t>
    </rPh>
    <rPh sb="26" eb="27">
      <t>トウ</t>
    </rPh>
    <rPh sb="29" eb="30">
      <t>ケン</t>
    </rPh>
    <rPh sb="31" eb="32">
      <t>ユエ</t>
    </rPh>
    <rPh sb="33" eb="37">
      <t>ヒコウリツセイ</t>
    </rPh>
    <rPh sb="38" eb="40">
      <t>ブツリュウ</t>
    </rPh>
    <rPh sb="46" eb="48">
      <t>オキナワ</t>
    </rPh>
    <rPh sb="49" eb="51">
      <t>ブツリュウ</t>
    </rPh>
    <rPh sb="52" eb="53">
      <t>ト</t>
    </rPh>
    <rPh sb="54" eb="55">
      <t>マ</t>
    </rPh>
    <rPh sb="56" eb="58">
      <t>カダイ</t>
    </rPh>
    <rPh sb="59" eb="60">
      <t>モト</t>
    </rPh>
    <rPh sb="66" eb="68">
      <t>テキカク</t>
    </rPh>
    <rPh sb="69" eb="71">
      <t>ハンエイ</t>
    </rPh>
    <rPh sb="76" eb="79">
      <t>シャカイテキ</t>
    </rPh>
    <rPh sb="83" eb="84">
      <t>タカ</t>
    </rPh>
    <rPh sb="86" eb="90">
      <t>オキナワケンミン</t>
    </rPh>
    <rPh sb="92" eb="94">
      <t>ヒエキ</t>
    </rPh>
    <phoneticPr fontId="5"/>
  </si>
  <si>
    <t>本事業を活用した事業者において、補助事業が完了した日の属する会計年度の前年度の付加価値額と比べて、補助事業が完了した日の属する会計年度から2年後の付加価値額の伸び率が4.5％以上となること。</t>
    <rPh sb="0" eb="1">
      <t>ホン</t>
    </rPh>
    <rPh sb="1" eb="3">
      <t>ジギョウ</t>
    </rPh>
    <rPh sb="4" eb="6">
      <t>カツヨウ</t>
    </rPh>
    <rPh sb="8" eb="11">
      <t>ジギョウシャ</t>
    </rPh>
    <rPh sb="39" eb="41">
      <t>フカ</t>
    </rPh>
    <rPh sb="41" eb="43">
      <t>カチ</t>
    </rPh>
    <rPh sb="43" eb="44">
      <t>ガク</t>
    </rPh>
    <rPh sb="49" eb="51">
      <t>ホジョ</t>
    </rPh>
    <rPh sb="51" eb="53">
      <t>ジギョウ</t>
    </rPh>
    <rPh sb="54" eb="56">
      <t>カンリョウ</t>
    </rPh>
    <rPh sb="58" eb="59">
      <t>ヒ</t>
    </rPh>
    <rPh sb="60" eb="61">
      <t>ゾク</t>
    </rPh>
    <rPh sb="63" eb="65">
      <t>カイケイ</t>
    </rPh>
    <rPh sb="65" eb="67">
      <t>ネンド</t>
    </rPh>
    <rPh sb="70" eb="72">
      <t>ネンゴ</t>
    </rPh>
    <rPh sb="73" eb="75">
      <t>フカ</t>
    </rPh>
    <rPh sb="75" eb="77">
      <t>カチ</t>
    </rPh>
    <rPh sb="77" eb="78">
      <t>ガク</t>
    </rPh>
    <rPh sb="79" eb="80">
      <t>ノ</t>
    </rPh>
    <rPh sb="81" eb="82">
      <t>リツ</t>
    </rPh>
    <rPh sb="87" eb="89">
      <t>イジョウ</t>
    </rPh>
    <phoneticPr fontId="5"/>
  </si>
  <si>
    <t>補助事業が完了した日の属する会計年度から2年後の付加価値額／補助事業が完了した日の属する会計年度の前年度の付加価値額
×100　＞　104.5（％）</t>
    <rPh sb="0" eb="2">
      <t>ホジョ</t>
    </rPh>
    <rPh sb="2" eb="4">
      <t>ジギョウ</t>
    </rPh>
    <rPh sb="5" eb="7">
      <t>カンリョウ</t>
    </rPh>
    <rPh sb="9" eb="10">
      <t>ヒ</t>
    </rPh>
    <rPh sb="11" eb="12">
      <t>ゾク</t>
    </rPh>
    <rPh sb="14" eb="16">
      <t>カイケイ</t>
    </rPh>
    <rPh sb="16" eb="18">
      <t>ネンド</t>
    </rPh>
    <rPh sb="21" eb="23">
      <t>ネンゴ</t>
    </rPh>
    <rPh sb="24" eb="26">
      <t>フカ</t>
    </rPh>
    <rPh sb="26" eb="28">
      <t>カチ</t>
    </rPh>
    <rPh sb="28" eb="29">
      <t>ガク</t>
    </rPh>
    <rPh sb="30" eb="32">
      <t>ホジョ</t>
    </rPh>
    <rPh sb="32" eb="34">
      <t>ジギョウ</t>
    </rPh>
    <rPh sb="35" eb="37">
      <t>カンリョウ</t>
    </rPh>
    <rPh sb="39" eb="40">
      <t>ヒ</t>
    </rPh>
    <rPh sb="41" eb="42">
      <t>ゾク</t>
    </rPh>
    <rPh sb="44" eb="46">
      <t>カイケイ</t>
    </rPh>
    <rPh sb="46" eb="48">
      <t>ネンド</t>
    </rPh>
    <rPh sb="49" eb="52">
      <t>ゼンネンド</t>
    </rPh>
    <rPh sb="53" eb="55">
      <t>フカ</t>
    </rPh>
    <rPh sb="55" eb="57">
      <t>カチ</t>
    </rPh>
    <rPh sb="57" eb="58">
      <t>ガク</t>
    </rPh>
    <phoneticPr fontId="5"/>
  </si>
  <si>
    <t>一人当たり県民所得（出典：沖縄県「県民経済計算」）</t>
    <rPh sb="0" eb="2">
      <t>ヒトリ</t>
    </rPh>
    <rPh sb="2" eb="3">
      <t>ア</t>
    </rPh>
    <rPh sb="5" eb="7">
      <t>ケンミン</t>
    </rPh>
    <rPh sb="7" eb="9">
      <t>ショトク</t>
    </rPh>
    <rPh sb="10" eb="12">
      <t>シュッテン</t>
    </rPh>
    <rPh sb="13" eb="16">
      <t>オキナワケン</t>
    </rPh>
    <rPh sb="17" eb="19">
      <t>ケンミン</t>
    </rPh>
    <rPh sb="19" eb="21">
      <t>ケイザイ</t>
    </rPh>
    <rPh sb="21" eb="23">
      <t>ケイサン</t>
    </rPh>
    <phoneticPr fontId="5"/>
  </si>
  <si>
    <t>域外で高い競争力を有するものづくり事業や移入製品の県内生産に取り組む事業の増加。</t>
    <rPh sb="0" eb="2">
      <t>イキガイ</t>
    </rPh>
    <rPh sb="3" eb="4">
      <t>タカ</t>
    </rPh>
    <rPh sb="5" eb="8">
      <t>キョウソウリョク</t>
    </rPh>
    <rPh sb="9" eb="10">
      <t>ユウ</t>
    </rPh>
    <rPh sb="17" eb="19">
      <t>ジギョウ</t>
    </rPh>
    <rPh sb="20" eb="22">
      <t>イニュウ</t>
    </rPh>
    <rPh sb="22" eb="24">
      <t>セイヒン</t>
    </rPh>
    <rPh sb="25" eb="27">
      <t>ケンナイ</t>
    </rPh>
    <rPh sb="27" eb="29">
      <t>セイサン</t>
    </rPh>
    <rPh sb="30" eb="31">
      <t>ト</t>
    </rPh>
    <rPh sb="32" eb="33">
      <t>ク</t>
    </rPh>
    <rPh sb="34" eb="36">
      <t>ジギョウ</t>
    </rPh>
    <rPh sb="37" eb="39">
      <t>ゾウカ</t>
    </rPh>
    <phoneticPr fontId="5"/>
  </si>
  <si>
    <t>沖縄の物流効率化・迅速化を目的としたデジタル化の実現。</t>
    <rPh sb="0" eb="2">
      <t>オキナワ</t>
    </rPh>
    <rPh sb="3" eb="5">
      <t>ブツリュウ</t>
    </rPh>
    <rPh sb="5" eb="8">
      <t>コウリツカ</t>
    </rPh>
    <rPh sb="9" eb="12">
      <t>ジンソクカ</t>
    </rPh>
    <rPh sb="13" eb="15">
      <t>モクテキ</t>
    </rPh>
    <rPh sb="22" eb="23">
      <t>カ</t>
    </rPh>
    <rPh sb="24" eb="26">
      <t>ジツゲン</t>
    </rPh>
    <phoneticPr fontId="5"/>
  </si>
  <si>
    <t>県外向け混載輸送の調査・実証事業の実施</t>
    <rPh sb="0" eb="2">
      <t>ケンガイ</t>
    </rPh>
    <rPh sb="2" eb="3">
      <t>ム</t>
    </rPh>
    <rPh sb="4" eb="6">
      <t>コンサイ</t>
    </rPh>
    <rPh sb="6" eb="8">
      <t>ユソウ</t>
    </rPh>
    <rPh sb="9" eb="11">
      <t>チョウサ</t>
    </rPh>
    <rPh sb="12" eb="14">
      <t>ジッショウ</t>
    </rPh>
    <rPh sb="14" eb="16">
      <t>ジギョウ</t>
    </rPh>
    <rPh sb="17" eb="19">
      <t>ジッシ</t>
    </rPh>
    <phoneticPr fontId="5"/>
  </si>
  <si>
    <t>沖縄振興基本方針（令和４年５月　内閣総理大臣決定）
沖縄振興計画（令和４年５月　沖縄県）
経済財政運営と改革の基本方針2021　日本の未来を拓く４つの原動力～グリーン、デジタル、活力ある地方創り、少子化対策～（令和３年６月18日閣議決定）
総合物流施策大綱（令和3年6月15日　閣議決定）</t>
    <rPh sb="0" eb="2">
      <t>オキナワ</t>
    </rPh>
    <rPh sb="2" eb="4">
      <t>シンコウ</t>
    </rPh>
    <rPh sb="4" eb="6">
      <t>キホン</t>
    </rPh>
    <rPh sb="6" eb="8">
      <t>ホウシン</t>
    </rPh>
    <rPh sb="9" eb="10">
      <t>レイ</t>
    </rPh>
    <rPh sb="10" eb="11">
      <t>ワ</t>
    </rPh>
    <rPh sb="12" eb="13">
      <t>ネン</t>
    </rPh>
    <rPh sb="14" eb="15">
      <t>ガツ</t>
    </rPh>
    <rPh sb="16" eb="18">
      <t>ナイカク</t>
    </rPh>
    <rPh sb="18" eb="20">
      <t>ソウリ</t>
    </rPh>
    <rPh sb="20" eb="22">
      <t>ダイジン</t>
    </rPh>
    <rPh sb="22" eb="24">
      <t>ケッテイ</t>
    </rPh>
    <rPh sb="26" eb="28">
      <t>オキナワ</t>
    </rPh>
    <rPh sb="28" eb="30">
      <t>シンコウ</t>
    </rPh>
    <rPh sb="30" eb="32">
      <t>ケイカク</t>
    </rPh>
    <rPh sb="33" eb="34">
      <t>レイ</t>
    </rPh>
    <rPh sb="34" eb="35">
      <t>ワ</t>
    </rPh>
    <rPh sb="36" eb="37">
      <t>ネン</t>
    </rPh>
    <rPh sb="38" eb="39">
      <t>ガツ</t>
    </rPh>
    <rPh sb="40" eb="42">
      <t>オキナワ</t>
    </rPh>
    <rPh sb="42" eb="43">
      <t>ケン</t>
    </rPh>
    <phoneticPr fontId="5"/>
  </si>
  <si>
    <t>-</t>
    <phoneticPr fontId="5"/>
  </si>
  <si>
    <t>ー</t>
    <phoneticPr fontId="5"/>
  </si>
  <si>
    <t>沖縄産業創出支援事業費補助金</t>
    <rPh sb="0" eb="2">
      <t>オキナワ</t>
    </rPh>
    <rPh sb="2" eb="4">
      <t>サンギョウ</t>
    </rPh>
    <rPh sb="4" eb="6">
      <t>ソウシュツ</t>
    </rPh>
    <rPh sb="6" eb="8">
      <t>シエン</t>
    </rPh>
    <rPh sb="8" eb="10">
      <t>ジギョウ</t>
    </rPh>
    <rPh sb="10" eb="11">
      <t>ヒ</t>
    </rPh>
    <rPh sb="11" eb="14">
      <t>ホジョキン</t>
    </rPh>
    <phoneticPr fontId="5"/>
  </si>
  <si>
    <t>沖縄振興開発調査委託費</t>
    <rPh sb="0" eb="2">
      <t>オキナワ</t>
    </rPh>
    <rPh sb="2" eb="4">
      <t>シンコウ</t>
    </rPh>
    <rPh sb="4" eb="6">
      <t>カイハツ</t>
    </rPh>
    <rPh sb="6" eb="8">
      <t>チョウサ</t>
    </rPh>
    <rPh sb="8" eb="10">
      <t>イタク</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</si>
  <si>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</si>
  <si>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</si>
  <si>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</si>
  <si>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</si>
  <si>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沖縄振興は引き続き国家戦略として取り組むべき事項に位置づけられており、国が責任をもって事業を実施する必要がある。</t>
    <rPh sb="0" eb="2">
      <t>オキナワ</t>
    </rPh>
    <rPh sb="2" eb="4">
      <t>シンコウ</t>
    </rPh>
    <rPh sb="5" eb="6">
      <t>ヒ</t>
    </rPh>
    <rPh sb="7" eb="8">
      <t>ツヅ</t>
    </rPh>
    <rPh sb="9" eb="11">
      <t>コッカ</t>
    </rPh>
    <rPh sb="11" eb="13">
      <t>センリャク</t>
    </rPh>
    <rPh sb="16" eb="17">
      <t>ト</t>
    </rPh>
    <rPh sb="18" eb="19">
      <t>ク</t>
    </rPh>
    <rPh sb="22" eb="24">
      <t>ジコウ</t>
    </rPh>
    <rPh sb="25" eb="27">
      <t>イチ</t>
    </rPh>
    <rPh sb="35" eb="36">
      <t>クニ</t>
    </rPh>
    <rPh sb="37" eb="39">
      <t>セキニン</t>
    </rPh>
    <rPh sb="43" eb="45">
      <t>ジギョウ</t>
    </rPh>
    <rPh sb="46" eb="48">
      <t>ジッシ</t>
    </rPh>
    <rPh sb="50" eb="52">
      <t>ヒツヨウ</t>
    </rPh>
    <phoneticPr fontId="5"/>
  </si>
  <si>
    <t>点検対象外</t>
    <rPh sb="0" eb="2">
      <t>テンケン</t>
    </rPh>
    <rPh sb="2" eb="5">
      <t>タイショウガイ</t>
    </rPh>
    <phoneticPr fontId="5"/>
  </si>
  <si>
    <t>効率的・効果的な事業の実施に努めること。また、これまでの執行実績を可能な限り概算要求へ反映させること。</t>
    <rPh sb="28" eb="30">
      <t>シッコウ</t>
    </rPh>
    <rPh sb="30" eb="32">
      <t>ジッセキ</t>
    </rPh>
    <rPh sb="33" eb="35">
      <t>カノウ</t>
    </rPh>
    <rPh sb="36" eb="37">
      <t>カギ</t>
    </rPh>
    <rPh sb="38" eb="40">
      <t>ガイサン</t>
    </rPh>
    <rPh sb="40" eb="42">
      <t>ヨウキュウ</t>
    </rPh>
    <rPh sb="43" eb="45">
      <t>ハンエイ</t>
    </rPh>
    <phoneticPr fontId="5"/>
  </si>
  <si>
    <t>沖縄域外競争力強化促進事業（生産力強化分野）における実施事業数の増加</t>
    <rPh sb="0" eb="2">
      <t>オキナワ</t>
    </rPh>
    <rPh sb="2" eb="4">
      <t>イキガイ</t>
    </rPh>
    <rPh sb="4" eb="7">
      <t>キョウソウリョク</t>
    </rPh>
    <rPh sb="7" eb="9">
      <t>キョウカ</t>
    </rPh>
    <rPh sb="9" eb="11">
      <t>ソクシン</t>
    </rPh>
    <rPh sb="11" eb="13">
      <t>ジギョウ</t>
    </rPh>
    <rPh sb="14" eb="17">
      <t>セイサンリョク</t>
    </rPh>
    <rPh sb="17" eb="19">
      <t>キョウカ</t>
    </rPh>
    <rPh sb="19" eb="21">
      <t>ブンヤ</t>
    </rPh>
    <rPh sb="26" eb="28">
      <t>ジッシ</t>
    </rPh>
    <rPh sb="28" eb="30">
      <t>ジギョウ</t>
    </rPh>
    <rPh sb="30" eb="31">
      <t>スウ</t>
    </rPh>
    <rPh sb="32" eb="34">
      <t>ゾウカ</t>
    </rPh>
    <phoneticPr fontId="5"/>
  </si>
  <si>
    <t>これまでの執行状況等を踏まえ、概算要求へ反映している。事業の実施については、効率的・効果的な運用に努めてまいりたい。</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</si>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</sst>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7">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8"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9" fillId="6" borderId="3"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3" fillId="2" borderId="11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6" borderId="112" xfId="0" applyFont="1" applyFill="1" applyBorder="1" applyAlignment="1">
      <alignment horizontal="center" vertical="center" wrapText="1"/>
    </xf>
    <xf numFmtId="0" fontId="13" fillId="6" borderId="115" xfId="0" applyFont="1" applyFill="1" applyBorder="1" applyAlignment="1">
      <alignment horizontal="center" vertical="center"/>
    </xf>
    <xf numFmtId="0" fontId="13" fillId="6" borderId="12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174221</xdr:colOff>
      <xdr:row>129</xdr:row>
      <xdr:rowOff>66675</xdr:rowOff>
    </xdr:from>
    <xdr:to>
      <xdr:col>34</xdr:col>
      <xdr:colOff>160902</xdr:colOff>
      <xdr:row>131</xdr:row>
      <xdr:rowOff>154856</xdr:rowOff>
    </xdr:to>
    <xdr:sp macro="" textlink="">
      <xdr:nvSpPr>
        <xdr:cNvPr id="13" name="テキスト ボックス 12"/>
        <xdr:cNvSpPr txBox="1"/>
      </xdr:nvSpPr>
      <xdr:spPr>
        <a:xfrm>
          <a:off x="3974696" y="51530250"/>
          <a:ext cx="2987056" cy="7930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内閣府本府</a:t>
          </a:r>
          <a:endParaRPr kumimoji="1" lang="en-US" altLang="ja-JP" sz="1600">
            <a:latin typeface="+mn-ea"/>
            <a:ea typeface="+mn-ea"/>
          </a:endParaRPr>
        </a:p>
        <a:p>
          <a:pPr algn="ctr">
            <a:lnSpc>
              <a:spcPts val="2200"/>
            </a:lnSpc>
          </a:pPr>
          <a:r>
            <a:rPr kumimoji="1" lang="en-US" altLang="ja-JP" sz="1600">
              <a:latin typeface="+mn-ea"/>
              <a:ea typeface="+mn-ea"/>
            </a:rPr>
            <a:t>915</a:t>
          </a:r>
          <a:r>
            <a:rPr kumimoji="1" lang="ja-JP" altLang="en-US" sz="1600">
              <a:latin typeface="+mn-ea"/>
              <a:ea typeface="+mn-ea"/>
            </a:rPr>
            <a:t>百万円</a:t>
          </a:r>
        </a:p>
      </xdr:txBody>
    </xdr:sp>
    <xdr:clientData/>
  </xdr:twoCellAnchor>
  <xdr:twoCellAnchor>
    <xdr:from>
      <xdr:col>19</xdr:col>
      <xdr:colOff>182976</xdr:colOff>
      <xdr:row>134</xdr:row>
      <xdr:rowOff>79521</xdr:rowOff>
    </xdr:from>
    <xdr:to>
      <xdr:col>34</xdr:col>
      <xdr:colOff>152338</xdr:colOff>
      <xdr:row>137</xdr:row>
      <xdr:rowOff>225515</xdr:rowOff>
    </xdr:to>
    <xdr:sp macro="" textlink="">
      <xdr:nvSpPr>
        <xdr:cNvPr id="14" name="テキスト ボックス 13"/>
        <xdr:cNvSpPr txBox="1"/>
      </xdr:nvSpPr>
      <xdr:spPr>
        <a:xfrm>
          <a:off x="3983451" y="53305221"/>
          <a:ext cx="2969737" cy="12032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内閣府沖縄総合事務局</a:t>
          </a:r>
          <a:endParaRPr kumimoji="1" lang="en-US" altLang="ja-JP" sz="1600">
            <a:latin typeface="+mn-ea"/>
            <a:ea typeface="+mn-ea"/>
          </a:endParaRPr>
        </a:p>
        <a:p>
          <a:pPr algn="ctr">
            <a:lnSpc>
              <a:spcPts val="2200"/>
            </a:lnSpc>
          </a:pPr>
          <a:r>
            <a:rPr kumimoji="1" lang="en-US" altLang="ja-JP" sz="1600">
              <a:latin typeface="+mn-ea"/>
              <a:ea typeface="+mn-ea"/>
            </a:rPr>
            <a:t>915</a:t>
          </a:r>
          <a:r>
            <a:rPr kumimoji="1" lang="ja-JP" altLang="en-US" sz="1600">
              <a:latin typeface="+mn-ea"/>
              <a:ea typeface="+mn-ea"/>
            </a:rPr>
            <a:t>百万円</a:t>
          </a:r>
        </a:p>
      </xdr:txBody>
    </xdr:sp>
    <xdr:clientData/>
  </xdr:twoCellAnchor>
  <xdr:twoCellAnchor>
    <xdr:from>
      <xdr:col>27</xdr:col>
      <xdr:colOff>42798</xdr:colOff>
      <xdr:row>131</xdr:row>
      <xdr:rowOff>192717</xdr:rowOff>
    </xdr:from>
    <xdr:to>
      <xdr:col>27</xdr:col>
      <xdr:colOff>43704</xdr:colOff>
      <xdr:row>133</xdr:row>
      <xdr:rowOff>108488</xdr:rowOff>
    </xdr:to>
    <xdr:cxnSp macro="">
      <xdr:nvCxnSpPr>
        <xdr:cNvPr id="15" name="直線矢印コネクタ 14"/>
        <xdr:cNvCxnSpPr/>
      </xdr:nvCxnSpPr>
      <xdr:spPr>
        <a:xfrm>
          <a:off x="5443473" y="52361142"/>
          <a:ext cx="906" cy="62062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116961</xdr:colOff>
      <xdr:row>133</xdr:row>
      <xdr:rowOff>75126</xdr:rowOff>
    </xdr:from>
    <xdr:ext cx="1082348" cy="325730"/>
    <xdr:sp macro="" textlink="">
      <xdr:nvSpPr>
        <xdr:cNvPr id="16" name="テキスト ボックス 15"/>
        <xdr:cNvSpPr txBox="1"/>
      </xdr:nvSpPr>
      <xdr:spPr>
        <a:xfrm>
          <a:off x="4917561" y="52948401"/>
          <a:ext cx="108234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支出委任</a:t>
          </a:r>
          <a:r>
            <a:rPr kumimoji="1" lang="en-US" altLang="ja-JP" sz="1400"/>
            <a:t>】</a:t>
          </a:r>
          <a:endParaRPr kumimoji="1" lang="ja-JP" altLang="en-US" sz="1400"/>
        </a:p>
      </xdr:txBody>
    </xdr:sp>
    <xdr:clientData/>
  </xdr:oneCellAnchor>
  <xdr:twoCellAnchor>
    <xdr:from>
      <xdr:col>9</xdr:col>
      <xdr:colOff>38100</xdr:colOff>
      <xdr:row>143</xdr:row>
      <xdr:rowOff>260555</xdr:rowOff>
    </xdr:from>
    <xdr:to>
      <xdr:col>20</xdr:col>
      <xdr:colOff>84213</xdr:colOff>
      <xdr:row>146</xdr:row>
      <xdr:rowOff>19050</xdr:rowOff>
    </xdr:to>
    <xdr:sp macro="" textlink="">
      <xdr:nvSpPr>
        <xdr:cNvPr id="17" name="テキスト ボックス 16"/>
        <xdr:cNvSpPr txBox="1"/>
      </xdr:nvSpPr>
      <xdr:spPr>
        <a:xfrm>
          <a:off x="1838325" y="58296380"/>
          <a:ext cx="2246388" cy="11300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mn-ea"/>
              <a:ea typeface="+mn-ea"/>
            </a:rPr>
            <a:t>＜域外競争力強化促進事業費補助金＞</a:t>
          </a:r>
          <a:endParaRPr kumimoji="1" lang="en-US" altLang="ja-JP" sz="1400">
            <a:latin typeface="+mn-ea"/>
            <a:ea typeface="+mn-ea"/>
          </a:endParaRPr>
        </a:p>
        <a:p>
          <a:pPr algn="ctr"/>
          <a:r>
            <a:rPr kumimoji="1" lang="ja-JP" altLang="en-US" sz="1400">
              <a:latin typeface="+mn-ea"/>
              <a:ea typeface="+mn-ea"/>
            </a:rPr>
            <a:t>Ａ．民間企業等</a:t>
          </a:r>
          <a:endParaRPr kumimoji="1" lang="en-US" altLang="ja-JP" sz="1400">
            <a:latin typeface="+mn-ea"/>
            <a:ea typeface="+mn-ea"/>
          </a:endParaRPr>
        </a:p>
        <a:p>
          <a:pPr algn="ctr"/>
          <a:r>
            <a:rPr kumimoji="1" lang="en-US" altLang="ja-JP" sz="1400">
              <a:latin typeface="+mn-ea"/>
              <a:ea typeface="+mn-ea"/>
            </a:rPr>
            <a:t>638</a:t>
          </a:r>
          <a:r>
            <a:rPr kumimoji="1" lang="ja-JP" altLang="en-US" sz="1400">
              <a:latin typeface="+mn-ea"/>
              <a:ea typeface="+mn-ea"/>
            </a:rPr>
            <a:t>百万円</a:t>
          </a:r>
        </a:p>
      </xdr:txBody>
    </xdr:sp>
    <xdr:clientData/>
  </xdr:twoCellAnchor>
  <xdr:twoCellAnchor>
    <xdr:from>
      <xdr:col>14</xdr:col>
      <xdr:colOff>197087</xdr:colOff>
      <xdr:row>141</xdr:row>
      <xdr:rowOff>161925</xdr:rowOff>
    </xdr:from>
    <xdr:to>
      <xdr:col>19</xdr:col>
      <xdr:colOff>198363</xdr:colOff>
      <xdr:row>142</xdr:row>
      <xdr:rowOff>323849</xdr:rowOff>
    </xdr:to>
    <xdr:sp macro="" textlink="">
      <xdr:nvSpPr>
        <xdr:cNvPr id="18" name="テキスト ボックス 17"/>
        <xdr:cNvSpPr txBox="1"/>
      </xdr:nvSpPr>
      <xdr:spPr bwMode="auto">
        <a:xfrm>
          <a:off x="2997437" y="57492900"/>
          <a:ext cx="1001401"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n-ea"/>
              <a:ea typeface="+mn-ea"/>
            </a:rPr>
            <a:t>旅費等</a:t>
          </a:r>
          <a:endParaRPr kumimoji="1" lang="en-US" altLang="ja-JP" sz="1050">
            <a:latin typeface="+mn-ea"/>
            <a:ea typeface="+mn-ea"/>
          </a:endParaRPr>
        </a:p>
        <a:p>
          <a:pPr algn="ctr"/>
          <a:r>
            <a:rPr kumimoji="1" lang="en-US" altLang="ja-JP" sz="1050">
              <a:latin typeface="+mn-ea"/>
              <a:ea typeface="+mn-ea"/>
            </a:rPr>
            <a:t>2</a:t>
          </a:r>
          <a:r>
            <a:rPr kumimoji="1" lang="ja-JP" altLang="en-US" sz="1050">
              <a:latin typeface="+mn-ea"/>
              <a:ea typeface="+mn-ea"/>
            </a:rPr>
            <a:t>百万円</a:t>
          </a:r>
        </a:p>
      </xdr:txBody>
    </xdr:sp>
    <xdr:clientData/>
  </xdr:twoCellAnchor>
  <xdr:twoCellAnchor>
    <xdr:from>
      <xdr:col>11</xdr:col>
      <xdr:colOff>66675</xdr:colOff>
      <xdr:row>142</xdr:row>
      <xdr:rowOff>43291</xdr:rowOff>
    </xdr:from>
    <xdr:to>
      <xdr:col>14</xdr:col>
      <xdr:colOff>164425</xdr:colOff>
      <xdr:row>142</xdr:row>
      <xdr:rowOff>47625</xdr:rowOff>
    </xdr:to>
    <xdr:cxnSp macro="">
      <xdr:nvCxnSpPr>
        <xdr:cNvPr id="19" name="直線矢印コネクタ 18"/>
        <xdr:cNvCxnSpPr/>
      </xdr:nvCxnSpPr>
      <xdr:spPr bwMode="auto">
        <a:xfrm flipV="1">
          <a:off x="2266950" y="56088391"/>
          <a:ext cx="697825" cy="43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84904</xdr:colOff>
      <xdr:row>137</xdr:row>
      <xdr:rowOff>215603</xdr:rowOff>
    </xdr:from>
    <xdr:to>
      <xdr:col>38</xdr:col>
      <xdr:colOff>183949</xdr:colOff>
      <xdr:row>141</xdr:row>
      <xdr:rowOff>133350</xdr:rowOff>
    </xdr:to>
    <xdr:sp macro="" textlink="">
      <xdr:nvSpPr>
        <xdr:cNvPr id="20" name="大かっこ 19"/>
        <xdr:cNvSpPr/>
      </xdr:nvSpPr>
      <xdr:spPr bwMode="auto">
        <a:xfrm>
          <a:off x="3285304" y="54498578"/>
          <a:ext cx="4499595" cy="13274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①沖縄域外競争力強化促進事業費補助金を実施する事業者の</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　  公募・選定、実施結果の報告・管理業務</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②沖縄物流デジタル技術活用推進事業費補助金を実施する事業</a:t>
          </a:r>
          <a:r>
            <a:rPr kumimoji="1" lang="en-US" altLang="ja-JP" sz="1200"/>
            <a:t/>
          </a:r>
          <a:br>
            <a:rPr kumimoji="1" lang="en-US" altLang="ja-JP" sz="1200"/>
          </a:br>
          <a:r>
            <a:rPr kumimoji="1" lang="ja-JP" altLang="en-US" sz="1200"/>
            <a:t>　  者の公募・選定、実施結果の報告・管理業務</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③沖縄域外競争力強化促進調査・実証事業を実施する事業者の</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　  公募・選定、事業監理、調査結果の報告等業務</a:t>
          </a:r>
          <a:endParaRPr kumimoji="1" lang="en-US" altLang="ja-JP" sz="1200"/>
        </a:p>
      </xdr:txBody>
    </xdr:sp>
    <xdr:clientData/>
  </xdr:twoCellAnchor>
  <xdr:twoCellAnchor>
    <xdr:from>
      <xdr:col>11</xdr:col>
      <xdr:colOff>55555</xdr:colOff>
      <xdr:row>135</xdr:row>
      <xdr:rowOff>329687</xdr:rowOff>
    </xdr:from>
    <xdr:to>
      <xdr:col>19</xdr:col>
      <xdr:colOff>182976</xdr:colOff>
      <xdr:row>135</xdr:row>
      <xdr:rowOff>330886</xdr:rowOff>
    </xdr:to>
    <xdr:cxnSp macro="">
      <xdr:nvCxnSpPr>
        <xdr:cNvPr id="21" name="直線コネクタ 20"/>
        <xdr:cNvCxnSpPr>
          <a:stCxn id="14" idx="1"/>
        </xdr:cNvCxnSpPr>
      </xdr:nvCxnSpPr>
      <xdr:spPr>
        <a:xfrm flipH="1" flipV="1">
          <a:off x="2255830" y="53907812"/>
          <a:ext cx="1727621" cy="119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153520</xdr:colOff>
      <xdr:row>135</xdr:row>
      <xdr:rowOff>309689</xdr:rowOff>
    </xdr:from>
    <xdr:to>
      <xdr:col>43</xdr:col>
      <xdr:colOff>84796</xdr:colOff>
      <xdr:row>135</xdr:row>
      <xdr:rowOff>310888</xdr:rowOff>
    </xdr:to>
    <xdr:cxnSp macro="">
      <xdr:nvCxnSpPr>
        <xdr:cNvPr id="22" name="直線コネクタ 21"/>
        <xdr:cNvCxnSpPr/>
      </xdr:nvCxnSpPr>
      <xdr:spPr>
        <a:xfrm flipH="1" flipV="1">
          <a:off x="6954370" y="53887814"/>
          <a:ext cx="1731501" cy="119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171449</xdr:colOff>
      <xdr:row>143</xdr:row>
      <xdr:rowOff>256073</xdr:rowOff>
    </xdr:from>
    <xdr:to>
      <xdr:col>46</xdr:col>
      <xdr:colOff>38100</xdr:colOff>
      <xdr:row>145</xdr:row>
      <xdr:rowOff>647700</xdr:rowOff>
    </xdr:to>
    <xdr:sp macro="" textlink="">
      <xdr:nvSpPr>
        <xdr:cNvPr id="23" name="テキスト ボックス 22"/>
        <xdr:cNvSpPr txBox="1"/>
      </xdr:nvSpPr>
      <xdr:spPr>
        <a:xfrm>
          <a:off x="6972299" y="56653598"/>
          <a:ext cx="2266951" cy="10964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D</a:t>
          </a:r>
          <a:r>
            <a:rPr kumimoji="1" lang="ja-JP" altLang="en-US" sz="1400">
              <a:latin typeface="+mn-ea"/>
              <a:ea typeface="+mn-ea"/>
            </a:rPr>
            <a:t>．民間企業等</a:t>
          </a:r>
          <a:endParaRPr kumimoji="1" lang="en-US" altLang="ja-JP" sz="1400">
            <a:latin typeface="+mn-ea"/>
            <a:ea typeface="+mn-ea"/>
          </a:endParaRPr>
        </a:p>
        <a:p>
          <a:pPr algn="ctr"/>
          <a:r>
            <a:rPr kumimoji="1" lang="en-US" altLang="ja-JP" sz="1400">
              <a:latin typeface="+mn-ea"/>
              <a:ea typeface="+mn-ea"/>
            </a:rPr>
            <a:t>45</a:t>
          </a:r>
          <a:r>
            <a:rPr kumimoji="1" lang="ja-JP" altLang="en-US" sz="1400">
              <a:latin typeface="+mn-ea"/>
              <a:ea typeface="+mn-ea"/>
            </a:rPr>
            <a:t>百万円</a:t>
          </a:r>
        </a:p>
      </xdr:txBody>
    </xdr:sp>
    <xdr:clientData/>
  </xdr:twoCellAnchor>
  <xdr:twoCellAnchor>
    <xdr:from>
      <xdr:col>11</xdr:col>
      <xdr:colOff>57150</xdr:colOff>
      <xdr:row>135</xdr:row>
      <xdr:rowOff>333375</xdr:rowOff>
    </xdr:from>
    <xdr:to>
      <xdr:col>11</xdr:col>
      <xdr:colOff>76200</xdr:colOff>
      <xdr:row>143</xdr:row>
      <xdr:rowOff>228600</xdr:rowOff>
    </xdr:to>
    <xdr:cxnSp macro="">
      <xdr:nvCxnSpPr>
        <xdr:cNvPr id="24" name="直線矢印コネクタ 23"/>
        <xdr:cNvCxnSpPr/>
      </xdr:nvCxnSpPr>
      <xdr:spPr>
        <a:xfrm>
          <a:off x="2257425" y="53911500"/>
          <a:ext cx="19050" cy="27146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143</xdr:row>
      <xdr:rowOff>247651</xdr:rowOff>
    </xdr:from>
    <xdr:to>
      <xdr:col>33</xdr:col>
      <xdr:colOff>114300</xdr:colOff>
      <xdr:row>145</xdr:row>
      <xdr:rowOff>647701</xdr:rowOff>
    </xdr:to>
    <xdr:sp macro="" textlink="">
      <xdr:nvSpPr>
        <xdr:cNvPr id="25" name="テキスト ボックス 24"/>
        <xdr:cNvSpPr txBox="1"/>
      </xdr:nvSpPr>
      <xdr:spPr>
        <a:xfrm>
          <a:off x="4410075" y="56645176"/>
          <a:ext cx="2305050" cy="1104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mn-ea"/>
              <a:ea typeface="+mn-ea"/>
            </a:rPr>
            <a:t>＜物流デジタル技術活用推進事業費補助金＞</a:t>
          </a:r>
          <a:endParaRPr kumimoji="1" lang="en-US" altLang="ja-JP" sz="1400">
            <a:latin typeface="+mn-ea"/>
            <a:ea typeface="+mn-ea"/>
          </a:endParaRPr>
        </a:p>
        <a:p>
          <a:pPr algn="ctr"/>
          <a:r>
            <a:rPr kumimoji="1" lang="en-US" altLang="ja-JP" sz="1400">
              <a:latin typeface="+mn-ea"/>
              <a:ea typeface="+mn-ea"/>
            </a:rPr>
            <a:t>B</a:t>
          </a:r>
          <a:r>
            <a:rPr kumimoji="1" lang="ja-JP" altLang="en-US" sz="1400">
              <a:latin typeface="+mn-ea"/>
              <a:ea typeface="+mn-ea"/>
            </a:rPr>
            <a:t>．民間企業等</a:t>
          </a:r>
          <a:endParaRPr kumimoji="1" lang="en-US" altLang="ja-JP" sz="1400">
            <a:latin typeface="+mn-ea"/>
            <a:ea typeface="+mn-ea"/>
          </a:endParaRPr>
        </a:p>
        <a:p>
          <a:pPr algn="ctr"/>
          <a:r>
            <a:rPr kumimoji="1" lang="en-US" altLang="ja-JP" sz="1400">
              <a:latin typeface="+mn-ea"/>
              <a:ea typeface="+mn-ea"/>
            </a:rPr>
            <a:t>230</a:t>
          </a:r>
          <a:r>
            <a:rPr kumimoji="1" lang="ja-JP" altLang="en-US" sz="1400">
              <a:latin typeface="+mn-ea"/>
              <a:ea typeface="+mn-ea"/>
            </a:rPr>
            <a:t>百万円</a:t>
          </a:r>
        </a:p>
      </xdr:txBody>
    </xdr:sp>
    <xdr:clientData/>
  </xdr:twoCellAnchor>
  <xdr:twoCellAnchor>
    <xdr:from>
      <xdr:col>22</xdr:col>
      <xdr:colOff>9525</xdr:colOff>
      <xdr:row>148</xdr:row>
      <xdr:rowOff>247650</xdr:rowOff>
    </xdr:from>
    <xdr:to>
      <xdr:col>33</xdr:col>
      <xdr:colOff>114300</xdr:colOff>
      <xdr:row>151</xdr:row>
      <xdr:rowOff>177571</xdr:rowOff>
    </xdr:to>
    <xdr:sp macro="" textlink="">
      <xdr:nvSpPr>
        <xdr:cNvPr id="26" name="テキスト ボックス 25"/>
        <xdr:cNvSpPr txBox="1"/>
      </xdr:nvSpPr>
      <xdr:spPr>
        <a:xfrm>
          <a:off x="4410075" y="59350275"/>
          <a:ext cx="2305050" cy="977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C</a:t>
          </a:r>
          <a:r>
            <a:rPr kumimoji="1" lang="ja-JP" altLang="en-US" sz="1400">
              <a:latin typeface="+mn-ea"/>
              <a:ea typeface="+mn-ea"/>
            </a:rPr>
            <a:t>．民間企業等</a:t>
          </a:r>
          <a:endParaRPr kumimoji="1" lang="en-US" altLang="ja-JP" sz="1400">
            <a:latin typeface="+mn-ea"/>
            <a:ea typeface="+mn-ea"/>
          </a:endParaRPr>
        </a:p>
        <a:p>
          <a:pPr algn="ctr"/>
          <a:r>
            <a:rPr kumimoji="1" lang="en-US" altLang="ja-JP" sz="1400">
              <a:latin typeface="+mn-ea"/>
              <a:ea typeface="+mn-ea"/>
            </a:rPr>
            <a:t>180</a:t>
          </a:r>
          <a:r>
            <a:rPr kumimoji="1" lang="ja-JP" altLang="en-US" sz="1400">
              <a:latin typeface="+mn-ea"/>
              <a:ea typeface="+mn-ea"/>
            </a:rPr>
            <a:t>百万円</a:t>
          </a:r>
        </a:p>
      </xdr:txBody>
    </xdr:sp>
    <xdr:clientData/>
  </xdr:twoCellAnchor>
  <xdr:twoCellAnchor>
    <xdr:from>
      <xdr:col>27</xdr:col>
      <xdr:colOff>57150</xdr:colOff>
      <xdr:row>141</xdr:row>
      <xdr:rowOff>76200</xdr:rowOff>
    </xdr:from>
    <xdr:to>
      <xdr:col>27</xdr:col>
      <xdr:colOff>66675</xdr:colOff>
      <xdr:row>143</xdr:row>
      <xdr:rowOff>200025</xdr:rowOff>
    </xdr:to>
    <xdr:cxnSp macro="">
      <xdr:nvCxnSpPr>
        <xdr:cNvPr id="30" name="直線矢印コネクタ 29"/>
        <xdr:cNvCxnSpPr/>
      </xdr:nvCxnSpPr>
      <xdr:spPr>
        <a:xfrm>
          <a:off x="5457825" y="55768875"/>
          <a:ext cx="9525" cy="8286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135</xdr:row>
      <xdr:rowOff>304800</xdr:rowOff>
    </xdr:from>
    <xdr:to>
      <xdr:col>43</xdr:col>
      <xdr:colOff>95250</xdr:colOff>
      <xdr:row>143</xdr:row>
      <xdr:rowOff>200025</xdr:rowOff>
    </xdr:to>
    <xdr:cxnSp macro="">
      <xdr:nvCxnSpPr>
        <xdr:cNvPr id="34" name="直線矢印コネクタ 33"/>
        <xdr:cNvCxnSpPr/>
      </xdr:nvCxnSpPr>
      <xdr:spPr>
        <a:xfrm>
          <a:off x="8677275" y="53882925"/>
          <a:ext cx="19050" cy="27146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66675</xdr:colOff>
      <xdr:row>142</xdr:row>
      <xdr:rowOff>238125</xdr:rowOff>
    </xdr:from>
    <xdr:ext cx="1172116" cy="325730"/>
    <xdr:sp macro="" textlink="">
      <xdr:nvSpPr>
        <xdr:cNvPr id="37" name="テキスト ボックス 36"/>
        <xdr:cNvSpPr txBox="1"/>
      </xdr:nvSpPr>
      <xdr:spPr>
        <a:xfrm>
          <a:off x="5467350" y="56283225"/>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補助：定額</a:t>
          </a:r>
          <a:r>
            <a:rPr kumimoji="1" lang="en-US" altLang="ja-JP" sz="1400"/>
            <a:t>】</a:t>
          </a:r>
          <a:endParaRPr kumimoji="1" lang="ja-JP" altLang="en-US" sz="1400"/>
        </a:p>
      </xdr:txBody>
    </xdr:sp>
    <xdr:clientData/>
  </xdr:oneCellAnchor>
  <xdr:twoCellAnchor>
    <xdr:from>
      <xdr:col>20</xdr:col>
      <xdr:colOff>190501</xdr:colOff>
      <xdr:row>145</xdr:row>
      <xdr:rowOff>647701</xdr:rowOff>
    </xdr:from>
    <xdr:to>
      <xdr:col>34</xdr:col>
      <xdr:colOff>114300</xdr:colOff>
      <xdr:row>147</xdr:row>
      <xdr:rowOff>76201</xdr:rowOff>
    </xdr:to>
    <xdr:sp macro="" textlink="">
      <xdr:nvSpPr>
        <xdr:cNvPr id="38" name="大かっこ 37"/>
        <xdr:cNvSpPr/>
      </xdr:nvSpPr>
      <xdr:spPr bwMode="auto">
        <a:xfrm>
          <a:off x="4191001" y="57750076"/>
          <a:ext cx="2724149"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①補助金交付の手続き</a:t>
          </a:r>
          <a:endParaRPr kumimoji="1" lang="en-US" altLang="ja-JP" sz="12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②民間企業等における設備導入等に　</a:t>
          </a:r>
          <a:r>
            <a:rPr kumimoji="1" lang="en-US" altLang="ja-JP" sz="1200"/>
            <a:t/>
          </a:r>
          <a:br>
            <a:rPr kumimoji="1" lang="en-US" altLang="ja-JP" sz="1200"/>
          </a:br>
          <a:r>
            <a:rPr kumimoji="1" lang="ja-JP" altLang="en-US" sz="1200"/>
            <a:t>　</a:t>
          </a:r>
          <a:r>
            <a:rPr kumimoji="1" lang="ja-JP" altLang="en-US" sz="1200" baseline="0"/>
            <a:t> </a:t>
          </a:r>
          <a:r>
            <a:rPr kumimoji="1" lang="ja-JP" altLang="en-US" sz="1200"/>
            <a:t>対する支援</a:t>
          </a:r>
          <a:endParaRPr kumimoji="1" lang="en-US" altLang="ja-JP" sz="1200"/>
        </a:p>
      </xdr:txBody>
    </xdr:sp>
    <xdr:clientData/>
  </xdr:twoCellAnchor>
  <xdr:twoCellAnchor>
    <xdr:from>
      <xdr:col>27</xdr:col>
      <xdr:colOff>57150</xdr:colOff>
      <xdr:row>147</xdr:row>
      <xdr:rowOff>0</xdr:rowOff>
    </xdr:from>
    <xdr:to>
      <xdr:col>27</xdr:col>
      <xdr:colOff>66675</xdr:colOff>
      <xdr:row>148</xdr:row>
      <xdr:rowOff>161925</xdr:rowOff>
    </xdr:to>
    <xdr:cxnSp macro="">
      <xdr:nvCxnSpPr>
        <xdr:cNvPr id="39" name="直線矢印コネクタ 38"/>
        <xdr:cNvCxnSpPr/>
      </xdr:nvCxnSpPr>
      <xdr:spPr>
        <a:xfrm>
          <a:off x="5457825" y="58435875"/>
          <a:ext cx="9525" cy="8286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66675</xdr:colOff>
      <xdr:row>147</xdr:row>
      <xdr:rowOff>542925</xdr:rowOff>
    </xdr:from>
    <xdr:ext cx="1602939" cy="325730"/>
    <xdr:sp macro="" textlink="">
      <xdr:nvSpPr>
        <xdr:cNvPr id="40" name="テキスト ボックス 39"/>
        <xdr:cNvSpPr txBox="1"/>
      </xdr:nvSpPr>
      <xdr:spPr>
        <a:xfrm>
          <a:off x="5467350" y="58978800"/>
          <a:ext cx="16029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補助：補助率</a:t>
          </a:r>
          <a:r>
            <a:rPr kumimoji="1" lang="en-US" altLang="ja-JP" sz="1400"/>
            <a:t>2/3】</a:t>
          </a:r>
          <a:endParaRPr kumimoji="1" lang="ja-JP" altLang="en-US" sz="1400"/>
        </a:p>
      </xdr:txBody>
    </xdr:sp>
    <xdr:clientData/>
  </xdr:oneCellAnchor>
  <xdr:oneCellAnchor>
    <xdr:from>
      <xdr:col>11</xdr:col>
      <xdr:colOff>114300</xdr:colOff>
      <xdr:row>142</xdr:row>
      <xdr:rowOff>266700</xdr:rowOff>
    </xdr:from>
    <xdr:ext cx="1602939" cy="325730"/>
    <xdr:sp macro="" textlink="">
      <xdr:nvSpPr>
        <xdr:cNvPr id="41" name="テキスト ボックス 40"/>
        <xdr:cNvSpPr txBox="1"/>
      </xdr:nvSpPr>
      <xdr:spPr>
        <a:xfrm>
          <a:off x="2314575" y="56311800"/>
          <a:ext cx="16029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補助：補助率</a:t>
          </a:r>
          <a:r>
            <a:rPr kumimoji="1" lang="en-US" altLang="ja-JP" sz="1400"/>
            <a:t>2/3】</a:t>
          </a:r>
          <a:endParaRPr kumimoji="1" lang="ja-JP" altLang="en-US" sz="1400"/>
        </a:p>
      </xdr:txBody>
    </xdr:sp>
    <xdr:clientData/>
  </xdr:oneCellAnchor>
  <xdr:oneCellAnchor>
    <xdr:from>
      <xdr:col>43</xdr:col>
      <xdr:colOff>114300</xdr:colOff>
      <xdr:row>142</xdr:row>
      <xdr:rowOff>247650</xdr:rowOff>
    </xdr:from>
    <xdr:ext cx="1172116" cy="325730"/>
    <xdr:sp macro="" textlink="">
      <xdr:nvSpPr>
        <xdr:cNvPr id="42" name="テキスト ボックス 41"/>
        <xdr:cNvSpPr txBox="1"/>
      </xdr:nvSpPr>
      <xdr:spPr>
        <a:xfrm>
          <a:off x="8715375" y="56292750"/>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委託：定額</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5"/>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122">
        <v>2022</v>
      </c>
      <c r="AE2" s="122"/>
      <c r="AF2" s="122"/>
      <c r="AG2" s="122"/>
      <c r="AH2" s="122"/>
      <c r="AI2" s="50" t="s">
        <v>240</v>
      </c>
      <c r="AJ2" s="122" t="s">
        <v>574</v>
      </c>
      <c r="AK2" s="122"/>
      <c r="AL2" s="122"/>
      <c r="AM2" s="122"/>
      <c r="AN2" s="50" t="s">
        <v>240</v>
      </c>
      <c r="AO2" s="122" t="s">
        <v>499</v>
      </c>
      <c r="AP2" s="122"/>
      <c r="AQ2" s="122"/>
      <c r="AR2" s="51" t="s">
        <v>240</v>
      </c>
      <c r="AS2" s="123">
        <v>5</v>
      </c>
      <c r="AT2" s="123"/>
      <c r="AU2" s="123"/>
      <c r="AV2" s="50" t="str">
        <f>IF(AW2="","","-")</f>
        <v/>
      </c>
      <c r="AW2" s="124"/>
      <c r="AX2" s="124"/>
    </row>
    <row r="3" spans="1:50" ht="21" customHeight="1" thickBot="1" x14ac:dyDescent="0.2">
      <c r="A3" s="125" t="s">
        <v>548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5" t="s">
        <v>52</v>
      </c>
      <c r="AJ3" s="127" t="s">
        <v>557</v>
      </c>
      <c r="AK3" s="127"/>
      <c r="AL3" s="127"/>
      <c r="AM3" s="127"/>
      <c r="AN3" s="127"/>
      <c r="AO3" s="127"/>
      <c r="AP3" s="127"/>
      <c r="AQ3" s="127"/>
      <c r="AR3" s="127"/>
      <c r="AS3" s="127"/>
      <c r="AT3" s="127"/>
      <c r="AU3" s="127"/>
      <c r="AV3" s="127"/>
      <c r="AW3" s="127"/>
      <c r="AX3" s="16" t="s">
        <v>53</v>
      </c>
    </row>
    <row r="4" spans="1:50" ht="24.75" customHeight="1" x14ac:dyDescent="0.15">
      <c r="A4" s="97" t="s">
        <v>19</v>
      </c>
      <c r="B4" s="98"/>
      <c r="C4" s="98"/>
      <c r="D4" s="98"/>
      <c r="E4" s="98"/>
      <c r="F4" s="98"/>
      <c r="G4" s="99" t="s">
        <v>558</v>
      </c>
      <c r="H4" s="100"/>
      <c r="I4" s="100"/>
      <c r="J4" s="100"/>
      <c r="K4" s="100"/>
      <c r="L4" s="100"/>
      <c r="M4" s="100"/>
      <c r="N4" s="100"/>
      <c r="O4" s="100"/>
      <c r="P4" s="100"/>
      <c r="Q4" s="100"/>
      <c r="R4" s="100"/>
      <c r="S4" s="100"/>
      <c r="T4" s="100"/>
      <c r="U4" s="100"/>
      <c r="V4" s="100"/>
      <c r="W4" s="100"/>
      <c r="X4" s="100"/>
      <c r="Y4" s="101" t="s">
        <v>1</v>
      </c>
      <c r="Z4" s="102"/>
      <c r="AA4" s="102"/>
      <c r="AB4" s="102"/>
      <c r="AC4" s="102"/>
      <c r="AD4" s="103"/>
      <c r="AE4" s="104" t="s">
        <v>559</v>
      </c>
      <c r="AF4" s="105"/>
      <c r="AG4" s="105"/>
      <c r="AH4" s="105"/>
      <c r="AI4" s="105"/>
      <c r="AJ4" s="105"/>
      <c r="AK4" s="105"/>
      <c r="AL4" s="105"/>
      <c r="AM4" s="105"/>
      <c r="AN4" s="105"/>
      <c r="AO4" s="105"/>
      <c r="AP4" s="106"/>
      <c r="AQ4" s="107" t="s">
        <v>2</v>
      </c>
      <c r="AR4" s="102"/>
      <c r="AS4" s="102"/>
      <c r="AT4" s="102"/>
      <c r="AU4" s="102"/>
      <c r="AV4" s="102"/>
      <c r="AW4" s="102"/>
      <c r="AX4" s="108"/>
    </row>
    <row r="5" spans="1:50" ht="30" customHeight="1" x14ac:dyDescent="0.15">
      <c r="A5" s="109" t="s">
        <v>55</v>
      </c>
      <c r="B5" s="110"/>
      <c r="C5" s="110"/>
      <c r="D5" s="110"/>
      <c r="E5" s="110"/>
      <c r="F5" s="111"/>
      <c r="G5" s="112" t="s">
        <v>561</v>
      </c>
      <c r="H5" s="113"/>
      <c r="I5" s="113"/>
      <c r="J5" s="113"/>
      <c r="K5" s="113"/>
      <c r="L5" s="113"/>
      <c r="M5" s="114" t="s">
        <v>54</v>
      </c>
      <c r="N5" s="115"/>
      <c r="O5" s="115"/>
      <c r="P5" s="115"/>
      <c r="Q5" s="115"/>
      <c r="R5" s="116"/>
      <c r="S5" s="117" t="s">
        <v>562</v>
      </c>
      <c r="T5" s="113"/>
      <c r="U5" s="113"/>
      <c r="V5" s="113"/>
      <c r="W5" s="113"/>
      <c r="X5" s="118"/>
      <c r="Y5" s="119" t="s">
        <v>3</v>
      </c>
      <c r="Z5" s="120"/>
      <c r="AA5" s="120"/>
      <c r="AB5" s="120"/>
      <c r="AC5" s="120"/>
      <c r="AD5" s="121"/>
      <c r="AE5" s="144" t="s">
        <v>563</v>
      </c>
      <c r="AF5" s="144"/>
      <c r="AG5" s="144"/>
      <c r="AH5" s="144"/>
      <c r="AI5" s="144"/>
      <c r="AJ5" s="144"/>
      <c r="AK5" s="144"/>
      <c r="AL5" s="144"/>
      <c r="AM5" s="144"/>
      <c r="AN5" s="144"/>
      <c r="AO5" s="144"/>
      <c r="AP5" s="145"/>
      <c r="AQ5" s="146" t="s">
        <v>560</v>
      </c>
      <c r="AR5" s="147"/>
      <c r="AS5" s="147"/>
      <c r="AT5" s="147"/>
      <c r="AU5" s="147"/>
      <c r="AV5" s="147"/>
      <c r="AW5" s="147"/>
      <c r="AX5" s="148"/>
    </row>
    <row r="6" spans="1:50" ht="39" customHeight="1" x14ac:dyDescent="0.15">
      <c r="A6" s="149" t="s">
        <v>4</v>
      </c>
      <c r="B6" s="150"/>
      <c r="C6" s="150"/>
      <c r="D6" s="150"/>
      <c r="E6" s="150"/>
      <c r="F6" s="150"/>
      <c r="G6" s="151" t="str">
        <f>入力規則等!F39</f>
        <v>一般会計</v>
      </c>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3"/>
    </row>
    <row r="7" spans="1:50" ht="85.5" customHeight="1" x14ac:dyDescent="0.15">
      <c r="A7" s="128" t="s">
        <v>16</v>
      </c>
      <c r="B7" s="129"/>
      <c r="C7" s="129"/>
      <c r="D7" s="129"/>
      <c r="E7" s="129"/>
      <c r="F7" s="130"/>
      <c r="G7" s="154" t="s">
        <v>564</v>
      </c>
      <c r="H7" s="155"/>
      <c r="I7" s="155"/>
      <c r="J7" s="155"/>
      <c r="K7" s="155"/>
      <c r="L7" s="155"/>
      <c r="M7" s="155"/>
      <c r="N7" s="155"/>
      <c r="O7" s="155"/>
      <c r="P7" s="155"/>
      <c r="Q7" s="155"/>
      <c r="R7" s="155"/>
      <c r="S7" s="155"/>
      <c r="T7" s="155"/>
      <c r="U7" s="155"/>
      <c r="V7" s="155"/>
      <c r="W7" s="155"/>
      <c r="X7" s="156"/>
      <c r="Y7" s="157" t="s">
        <v>225</v>
      </c>
      <c r="Z7" s="158"/>
      <c r="AA7" s="158"/>
      <c r="AB7" s="158"/>
      <c r="AC7" s="158"/>
      <c r="AD7" s="159"/>
      <c r="AE7" s="160" t="s">
        <v>605</v>
      </c>
      <c r="AF7" s="161"/>
      <c r="AG7" s="161"/>
      <c r="AH7" s="161"/>
      <c r="AI7" s="161"/>
      <c r="AJ7" s="161"/>
      <c r="AK7" s="161"/>
      <c r="AL7" s="161"/>
      <c r="AM7" s="161"/>
      <c r="AN7" s="161"/>
      <c r="AO7" s="161"/>
      <c r="AP7" s="161"/>
      <c r="AQ7" s="161"/>
      <c r="AR7" s="161"/>
      <c r="AS7" s="161"/>
      <c r="AT7" s="161"/>
      <c r="AU7" s="161"/>
      <c r="AV7" s="161"/>
      <c r="AW7" s="161"/>
      <c r="AX7" s="162"/>
    </row>
    <row r="8" spans="1:50" ht="53.25" customHeight="1" x14ac:dyDescent="0.15">
      <c r="A8" s="128" t="s">
        <v>169</v>
      </c>
      <c r="B8" s="129"/>
      <c r="C8" s="129"/>
      <c r="D8" s="129"/>
      <c r="E8" s="129"/>
      <c r="F8" s="130"/>
      <c r="G8" s="131" t="str">
        <f>入力規則等!A27</f>
        <v>沖縄振興、地方創生</v>
      </c>
      <c r="H8" s="132"/>
      <c r="I8" s="132"/>
      <c r="J8" s="132"/>
      <c r="K8" s="132"/>
      <c r="L8" s="132"/>
      <c r="M8" s="132"/>
      <c r="N8" s="132"/>
      <c r="O8" s="132"/>
      <c r="P8" s="132"/>
      <c r="Q8" s="132"/>
      <c r="R8" s="132"/>
      <c r="S8" s="132"/>
      <c r="T8" s="132"/>
      <c r="U8" s="132"/>
      <c r="V8" s="132"/>
      <c r="W8" s="132"/>
      <c r="X8" s="133"/>
      <c r="Y8" s="134" t="s">
        <v>170</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17</v>
      </c>
      <c r="B9" s="140"/>
      <c r="C9" s="140"/>
      <c r="D9" s="140"/>
      <c r="E9" s="140"/>
      <c r="F9" s="140"/>
      <c r="G9" s="141" t="s">
        <v>576</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124.5" customHeight="1" x14ac:dyDescent="0.15">
      <c r="A10" s="184" t="s">
        <v>20</v>
      </c>
      <c r="B10" s="185"/>
      <c r="C10" s="185"/>
      <c r="D10" s="185"/>
      <c r="E10" s="185"/>
      <c r="F10" s="185"/>
      <c r="G10" s="186" t="s">
        <v>577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5</v>
      </c>
      <c r="B11" s="185"/>
      <c r="C11" s="185"/>
      <c r="D11" s="185"/>
      <c r="E11" s="185"/>
      <c r="F11" s="189"/>
      <c r="G11" s="190" t="str">
        <f>入力規則等!P10</f>
        <v>委託・請負、補助</v>
      </c>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2"/>
    </row>
    <row r="12" spans="1:50" ht="21" customHeight="1" x14ac:dyDescent="0.15">
      <c r="A12" s="193" t="s">
        <v>18</v>
      </c>
      <c r="B12" s="194"/>
      <c r="C12" s="194"/>
      <c r="D12" s="194"/>
      <c r="E12" s="194"/>
      <c r="F12" s="195"/>
      <c r="G12" s="200"/>
      <c r="H12" s="201"/>
      <c r="I12" s="201"/>
      <c r="J12" s="201"/>
      <c r="K12" s="201"/>
      <c r="L12" s="201"/>
      <c r="M12" s="201"/>
      <c r="N12" s="201"/>
      <c r="O12" s="201"/>
      <c r="P12" s="172" t="s">
        <v>372</v>
      </c>
      <c r="Q12" s="173"/>
      <c r="R12" s="173"/>
      <c r="S12" s="173"/>
      <c r="T12" s="173"/>
      <c r="U12" s="173"/>
      <c r="V12" s="202"/>
      <c r="W12" s="172" t="s">
        <v>524</v>
      </c>
      <c r="X12" s="173"/>
      <c r="Y12" s="173"/>
      <c r="Z12" s="173"/>
      <c r="AA12" s="173"/>
      <c r="AB12" s="173"/>
      <c r="AC12" s="202"/>
      <c r="AD12" s="172" t="s">
        <v>526</v>
      </c>
      <c r="AE12" s="173"/>
      <c r="AF12" s="173"/>
      <c r="AG12" s="173"/>
      <c r="AH12" s="173"/>
      <c r="AI12" s="173"/>
      <c r="AJ12" s="202"/>
      <c r="AK12" s="172" t="s">
        <v>539</v>
      </c>
      <c r="AL12" s="173"/>
      <c r="AM12" s="173"/>
      <c r="AN12" s="173"/>
      <c r="AO12" s="173"/>
      <c r="AP12" s="173"/>
      <c r="AQ12" s="202"/>
      <c r="AR12" s="172" t="s">
        <v>540</v>
      </c>
      <c r="AS12" s="173"/>
      <c r="AT12" s="173"/>
      <c r="AU12" s="173"/>
      <c r="AV12" s="173"/>
      <c r="AW12" s="173"/>
      <c r="AX12" s="174"/>
    </row>
    <row r="13" spans="1:50" ht="21" customHeight="1" x14ac:dyDescent="0.15">
      <c r="A13" s="196"/>
      <c r="B13" s="197"/>
      <c r="C13" s="197"/>
      <c r="D13" s="197"/>
      <c r="E13" s="197"/>
      <c r="F13" s="198"/>
      <c r="G13" s="216" t="s">
        <v>6</v>
      </c>
      <c r="H13" s="217"/>
      <c r="I13" s="175" t="s">
        <v>7</v>
      </c>
      <c r="J13" s="176"/>
      <c r="K13" s="176"/>
      <c r="L13" s="176"/>
      <c r="M13" s="176"/>
      <c r="N13" s="176"/>
      <c r="O13" s="177"/>
      <c r="P13" s="166" t="s">
        <v>564</v>
      </c>
      <c r="Q13" s="167"/>
      <c r="R13" s="167"/>
      <c r="S13" s="167"/>
      <c r="T13" s="167"/>
      <c r="U13" s="167"/>
      <c r="V13" s="168"/>
      <c r="W13" s="166" t="s">
        <v>564</v>
      </c>
      <c r="X13" s="167"/>
      <c r="Y13" s="167"/>
      <c r="Z13" s="167"/>
      <c r="AA13" s="167"/>
      <c r="AB13" s="167"/>
      <c r="AC13" s="168"/>
      <c r="AD13" s="166" t="s">
        <v>564</v>
      </c>
      <c r="AE13" s="167"/>
      <c r="AF13" s="167"/>
      <c r="AG13" s="167"/>
      <c r="AH13" s="167"/>
      <c r="AI13" s="167"/>
      <c r="AJ13" s="168"/>
      <c r="AK13" s="166">
        <v>915</v>
      </c>
      <c r="AL13" s="167"/>
      <c r="AM13" s="167"/>
      <c r="AN13" s="167"/>
      <c r="AO13" s="167"/>
      <c r="AP13" s="167"/>
      <c r="AQ13" s="168"/>
      <c r="AR13" s="178">
        <v>1203</v>
      </c>
      <c r="AS13" s="179"/>
      <c r="AT13" s="179"/>
      <c r="AU13" s="179"/>
      <c r="AV13" s="179"/>
      <c r="AW13" s="179"/>
      <c r="AX13" s="180"/>
    </row>
    <row r="14" spans="1:50" ht="21" customHeight="1" x14ac:dyDescent="0.15">
      <c r="A14" s="196"/>
      <c r="B14" s="197"/>
      <c r="C14" s="197"/>
      <c r="D14" s="197"/>
      <c r="E14" s="197"/>
      <c r="F14" s="198"/>
      <c r="G14" s="218"/>
      <c r="H14" s="219"/>
      <c r="I14" s="163" t="s">
        <v>8</v>
      </c>
      <c r="J14" s="181"/>
      <c r="K14" s="181"/>
      <c r="L14" s="181"/>
      <c r="M14" s="181"/>
      <c r="N14" s="181"/>
      <c r="O14" s="182"/>
      <c r="P14" s="166" t="s">
        <v>564</v>
      </c>
      <c r="Q14" s="167"/>
      <c r="R14" s="167"/>
      <c r="S14" s="167"/>
      <c r="T14" s="167"/>
      <c r="U14" s="167"/>
      <c r="V14" s="168"/>
      <c r="W14" s="166" t="s">
        <v>564</v>
      </c>
      <c r="X14" s="167"/>
      <c r="Y14" s="167"/>
      <c r="Z14" s="167"/>
      <c r="AA14" s="167"/>
      <c r="AB14" s="167"/>
      <c r="AC14" s="168"/>
      <c r="AD14" s="166" t="s">
        <v>564</v>
      </c>
      <c r="AE14" s="167"/>
      <c r="AF14" s="167"/>
      <c r="AG14" s="167"/>
      <c r="AH14" s="167"/>
      <c r="AI14" s="167"/>
      <c r="AJ14" s="168"/>
      <c r="AK14" s="166" t="s">
        <v>575</v>
      </c>
      <c r="AL14" s="167"/>
      <c r="AM14" s="167"/>
      <c r="AN14" s="167"/>
      <c r="AO14" s="167"/>
      <c r="AP14" s="167"/>
      <c r="AQ14" s="168"/>
      <c r="AR14" s="222"/>
      <c r="AS14" s="222"/>
      <c r="AT14" s="222"/>
      <c r="AU14" s="222"/>
      <c r="AV14" s="222"/>
      <c r="AW14" s="222"/>
      <c r="AX14" s="223"/>
    </row>
    <row r="15" spans="1:50" ht="21" customHeight="1" x14ac:dyDescent="0.15">
      <c r="A15" s="196"/>
      <c r="B15" s="197"/>
      <c r="C15" s="197"/>
      <c r="D15" s="197"/>
      <c r="E15" s="197"/>
      <c r="F15" s="198"/>
      <c r="G15" s="218"/>
      <c r="H15" s="219"/>
      <c r="I15" s="163" t="s">
        <v>40</v>
      </c>
      <c r="J15" s="164"/>
      <c r="K15" s="164"/>
      <c r="L15" s="164"/>
      <c r="M15" s="164"/>
      <c r="N15" s="164"/>
      <c r="O15" s="165"/>
      <c r="P15" s="166" t="s">
        <v>564</v>
      </c>
      <c r="Q15" s="167"/>
      <c r="R15" s="167"/>
      <c r="S15" s="167"/>
      <c r="T15" s="167"/>
      <c r="U15" s="167"/>
      <c r="V15" s="168"/>
      <c r="W15" s="166" t="s">
        <v>564</v>
      </c>
      <c r="X15" s="167"/>
      <c r="Y15" s="167"/>
      <c r="Z15" s="167"/>
      <c r="AA15" s="167"/>
      <c r="AB15" s="167"/>
      <c r="AC15" s="168"/>
      <c r="AD15" s="166" t="s">
        <v>564</v>
      </c>
      <c r="AE15" s="167"/>
      <c r="AF15" s="167"/>
      <c r="AG15" s="167"/>
      <c r="AH15" s="167"/>
      <c r="AI15" s="167"/>
      <c r="AJ15" s="168"/>
      <c r="AK15" s="166" t="s">
        <v>575</v>
      </c>
      <c r="AL15" s="167"/>
      <c r="AM15" s="167"/>
      <c r="AN15" s="167"/>
      <c r="AO15" s="167"/>
      <c r="AP15" s="167"/>
      <c r="AQ15" s="168"/>
      <c r="AR15" s="166"/>
      <c r="AS15" s="167"/>
      <c r="AT15" s="167"/>
      <c r="AU15" s="167"/>
      <c r="AV15" s="167"/>
      <c r="AW15" s="167"/>
      <c r="AX15" s="183"/>
    </row>
    <row r="16" spans="1:50" ht="21" customHeight="1" x14ac:dyDescent="0.15">
      <c r="A16" s="196"/>
      <c r="B16" s="197"/>
      <c r="C16" s="197"/>
      <c r="D16" s="197"/>
      <c r="E16" s="197"/>
      <c r="F16" s="198"/>
      <c r="G16" s="218"/>
      <c r="H16" s="219"/>
      <c r="I16" s="163" t="s">
        <v>41</v>
      </c>
      <c r="J16" s="164"/>
      <c r="K16" s="164"/>
      <c r="L16" s="164"/>
      <c r="M16" s="164"/>
      <c r="N16" s="164"/>
      <c r="O16" s="165"/>
      <c r="P16" s="166" t="s">
        <v>564</v>
      </c>
      <c r="Q16" s="167"/>
      <c r="R16" s="167"/>
      <c r="S16" s="167"/>
      <c r="T16" s="167"/>
      <c r="U16" s="167"/>
      <c r="V16" s="168"/>
      <c r="W16" s="166" t="s">
        <v>564</v>
      </c>
      <c r="X16" s="167"/>
      <c r="Y16" s="167"/>
      <c r="Z16" s="167"/>
      <c r="AA16" s="167"/>
      <c r="AB16" s="167"/>
      <c r="AC16" s="168"/>
      <c r="AD16" s="166" t="s">
        <v>564</v>
      </c>
      <c r="AE16" s="167"/>
      <c r="AF16" s="167"/>
      <c r="AG16" s="167"/>
      <c r="AH16" s="167"/>
      <c r="AI16" s="167"/>
      <c r="AJ16" s="168"/>
      <c r="AK16" s="166" t="s">
        <v>240</v>
      </c>
      <c r="AL16" s="167"/>
      <c r="AM16" s="167"/>
      <c r="AN16" s="167"/>
      <c r="AO16" s="167"/>
      <c r="AP16" s="167"/>
      <c r="AQ16" s="168"/>
      <c r="AR16" s="169"/>
      <c r="AS16" s="170"/>
      <c r="AT16" s="170"/>
      <c r="AU16" s="170"/>
      <c r="AV16" s="170"/>
      <c r="AW16" s="170"/>
      <c r="AX16" s="171"/>
    </row>
    <row r="17" spans="1:50" ht="24.75" customHeight="1" x14ac:dyDescent="0.15">
      <c r="A17" s="196"/>
      <c r="B17" s="197"/>
      <c r="C17" s="197"/>
      <c r="D17" s="197"/>
      <c r="E17" s="197"/>
      <c r="F17" s="198"/>
      <c r="G17" s="218"/>
      <c r="H17" s="219"/>
      <c r="I17" s="163" t="s">
        <v>39</v>
      </c>
      <c r="J17" s="181"/>
      <c r="K17" s="181"/>
      <c r="L17" s="181"/>
      <c r="M17" s="181"/>
      <c r="N17" s="181"/>
      <c r="O17" s="182"/>
      <c r="P17" s="166" t="s">
        <v>564</v>
      </c>
      <c r="Q17" s="167"/>
      <c r="R17" s="167"/>
      <c r="S17" s="167"/>
      <c r="T17" s="167"/>
      <c r="U17" s="167"/>
      <c r="V17" s="168"/>
      <c r="W17" s="166" t="s">
        <v>564</v>
      </c>
      <c r="X17" s="167"/>
      <c r="Y17" s="167"/>
      <c r="Z17" s="167"/>
      <c r="AA17" s="167"/>
      <c r="AB17" s="167"/>
      <c r="AC17" s="168"/>
      <c r="AD17" s="166" t="s">
        <v>564</v>
      </c>
      <c r="AE17" s="167"/>
      <c r="AF17" s="167"/>
      <c r="AG17" s="167"/>
      <c r="AH17" s="167"/>
      <c r="AI17" s="167"/>
      <c r="AJ17" s="168"/>
      <c r="AK17" s="166" t="s">
        <v>575</v>
      </c>
      <c r="AL17" s="167"/>
      <c r="AM17" s="167"/>
      <c r="AN17" s="167"/>
      <c r="AO17" s="167"/>
      <c r="AP17" s="167"/>
      <c r="AQ17" s="168"/>
      <c r="AR17" s="214"/>
      <c r="AS17" s="214"/>
      <c r="AT17" s="214"/>
      <c r="AU17" s="214"/>
      <c r="AV17" s="214"/>
      <c r="AW17" s="214"/>
      <c r="AX17" s="215"/>
    </row>
    <row r="18" spans="1:50" ht="24.75" customHeight="1" x14ac:dyDescent="0.15">
      <c r="A18" s="196"/>
      <c r="B18" s="197"/>
      <c r="C18" s="197"/>
      <c r="D18" s="197"/>
      <c r="E18" s="197"/>
      <c r="F18" s="198"/>
      <c r="G18" s="220"/>
      <c r="H18" s="221"/>
      <c r="I18" s="207" t="s">
        <v>15</v>
      </c>
      <c r="J18" s="208"/>
      <c r="K18" s="208"/>
      <c r="L18" s="208"/>
      <c r="M18" s="208"/>
      <c r="N18" s="208"/>
      <c r="O18" s="209"/>
      <c r="P18" s="210">
        <f>SUM(P13:V17)</f>
        <v>0</v>
      </c>
      <c r="Q18" s="211"/>
      <c r="R18" s="211"/>
      <c r="S18" s="211"/>
      <c r="T18" s="211"/>
      <c r="U18" s="211"/>
      <c r="V18" s="212"/>
      <c r="W18" s="210">
        <f>SUM(W13:AC17)</f>
        <v>0</v>
      </c>
      <c r="X18" s="211"/>
      <c r="Y18" s="211"/>
      <c r="Z18" s="211"/>
      <c r="AA18" s="211"/>
      <c r="AB18" s="211"/>
      <c r="AC18" s="212"/>
      <c r="AD18" s="210">
        <f>SUM(AD13:AJ17)</f>
        <v>0</v>
      </c>
      <c r="AE18" s="211"/>
      <c r="AF18" s="211"/>
      <c r="AG18" s="211"/>
      <c r="AH18" s="211"/>
      <c r="AI18" s="211"/>
      <c r="AJ18" s="212"/>
      <c r="AK18" s="210">
        <f>SUM(AK13:AQ17)</f>
        <v>915</v>
      </c>
      <c r="AL18" s="211"/>
      <c r="AM18" s="211"/>
      <c r="AN18" s="211"/>
      <c r="AO18" s="211"/>
      <c r="AP18" s="211"/>
      <c r="AQ18" s="212"/>
      <c r="AR18" s="210">
        <f>SUM(AR13:AX17)</f>
        <v>1203</v>
      </c>
      <c r="AS18" s="211"/>
      <c r="AT18" s="211"/>
      <c r="AU18" s="211"/>
      <c r="AV18" s="211"/>
      <c r="AW18" s="211"/>
      <c r="AX18" s="213"/>
    </row>
    <row r="19" spans="1:50" ht="24.75" customHeight="1" x14ac:dyDescent="0.15">
      <c r="A19" s="196"/>
      <c r="B19" s="197"/>
      <c r="C19" s="197"/>
      <c r="D19" s="197"/>
      <c r="E19" s="197"/>
      <c r="F19" s="198"/>
      <c r="G19" s="203" t="s">
        <v>9</v>
      </c>
      <c r="H19" s="204"/>
      <c r="I19" s="204"/>
      <c r="J19" s="204"/>
      <c r="K19" s="204"/>
      <c r="L19" s="204"/>
      <c r="M19" s="204"/>
      <c r="N19" s="204"/>
      <c r="O19" s="204"/>
      <c r="P19" s="166">
        <v>0</v>
      </c>
      <c r="Q19" s="167"/>
      <c r="R19" s="167"/>
      <c r="S19" s="167"/>
      <c r="T19" s="167"/>
      <c r="U19" s="167"/>
      <c r="V19" s="168"/>
      <c r="W19" s="166">
        <v>0</v>
      </c>
      <c r="X19" s="167"/>
      <c r="Y19" s="167"/>
      <c r="Z19" s="167"/>
      <c r="AA19" s="167"/>
      <c r="AB19" s="167"/>
      <c r="AC19" s="168"/>
      <c r="AD19" s="166">
        <v>0</v>
      </c>
      <c r="AE19" s="167"/>
      <c r="AF19" s="167"/>
      <c r="AG19" s="167"/>
      <c r="AH19" s="167"/>
      <c r="AI19" s="167"/>
      <c r="AJ19" s="168"/>
      <c r="AK19" s="205"/>
      <c r="AL19" s="205"/>
      <c r="AM19" s="205"/>
      <c r="AN19" s="205"/>
      <c r="AO19" s="205"/>
      <c r="AP19" s="205"/>
      <c r="AQ19" s="205"/>
      <c r="AR19" s="205"/>
      <c r="AS19" s="205"/>
      <c r="AT19" s="205"/>
      <c r="AU19" s="205"/>
      <c r="AV19" s="205"/>
      <c r="AW19" s="205"/>
      <c r="AX19" s="206"/>
    </row>
    <row r="20" spans="1:50" ht="24.75" customHeight="1" x14ac:dyDescent="0.15">
      <c r="A20" s="196"/>
      <c r="B20" s="197"/>
      <c r="C20" s="197"/>
      <c r="D20" s="197"/>
      <c r="E20" s="197"/>
      <c r="F20" s="198"/>
      <c r="G20" s="203" t="s">
        <v>10</v>
      </c>
      <c r="H20" s="204"/>
      <c r="I20" s="204"/>
      <c r="J20" s="204"/>
      <c r="K20" s="204"/>
      <c r="L20" s="204"/>
      <c r="M20" s="204"/>
      <c r="N20" s="204"/>
      <c r="O20" s="204"/>
      <c r="P20" s="226" t="str">
        <f>IF(P18=0, "-", SUM(P19)/P18)</f>
        <v>-</v>
      </c>
      <c r="Q20" s="226"/>
      <c r="R20" s="226"/>
      <c r="S20" s="226"/>
      <c r="T20" s="226"/>
      <c r="U20" s="226"/>
      <c r="V20" s="226"/>
      <c r="W20" s="226" t="str">
        <f>IF(W18=0, "-", SUM(W19)/W18)</f>
        <v>-</v>
      </c>
      <c r="X20" s="226"/>
      <c r="Y20" s="226"/>
      <c r="Z20" s="226"/>
      <c r="AA20" s="226"/>
      <c r="AB20" s="226"/>
      <c r="AC20" s="226"/>
      <c r="AD20" s="226" t="str">
        <f>IF(AD18=0, "-", SUM(AD19)/AD18)</f>
        <v>-</v>
      </c>
      <c r="AE20" s="226"/>
      <c r="AF20" s="226"/>
      <c r="AG20" s="226"/>
      <c r="AH20" s="226"/>
      <c r="AI20" s="226"/>
      <c r="AJ20" s="226"/>
      <c r="AK20" s="205"/>
      <c r="AL20" s="205"/>
      <c r="AM20" s="205"/>
      <c r="AN20" s="205"/>
      <c r="AO20" s="205"/>
      <c r="AP20" s="205"/>
      <c r="AQ20" s="227"/>
      <c r="AR20" s="227"/>
      <c r="AS20" s="227"/>
      <c r="AT20" s="227"/>
      <c r="AU20" s="205"/>
      <c r="AV20" s="205"/>
      <c r="AW20" s="205"/>
      <c r="AX20" s="206"/>
    </row>
    <row r="21" spans="1:50" ht="25.5" customHeight="1" x14ac:dyDescent="0.15">
      <c r="A21" s="139"/>
      <c r="B21" s="140"/>
      <c r="C21" s="140"/>
      <c r="D21" s="140"/>
      <c r="E21" s="140"/>
      <c r="F21" s="199"/>
      <c r="G21" s="224" t="s">
        <v>202</v>
      </c>
      <c r="H21" s="225"/>
      <c r="I21" s="225"/>
      <c r="J21" s="225"/>
      <c r="K21" s="225"/>
      <c r="L21" s="225"/>
      <c r="M21" s="225"/>
      <c r="N21" s="225"/>
      <c r="O21" s="225"/>
      <c r="P21" s="226" t="str">
        <f>IF(P19=0, "-", SUM(P19)/SUM(P13,P14))</f>
        <v>-</v>
      </c>
      <c r="Q21" s="226"/>
      <c r="R21" s="226"/>
      <c r="S21" s="226"/>
      <c r="T21" s="226"/>
      <c r="U21" s="226"/>
      <c r="V21" s="226"/>
      <c r="W21" s="226" t="str">
        <f>IF(W19=0, "-", SUM(W19)/SUM(W13,W14))</f>
        <v>-</v>
      </c>
      <c r="X21" s="226"/>
      <c r="Y21" s="226"/>
      <c r="Z21" s="226"/>
      <c r="AA21" s="226"/>
      <c r="AB21" s="226"/>
      <c r="AC21" s="226"/>
      <c r="AD21" s="226" t="str">
        <f>IF(AD19=0, "-", SUM(AD19)/SUM(AD13,AD14))</f>
        <v>-</v>
      </c>
      <c r="AE21" s="226"/>
      <c r="AF21" s="226"/>
      <c r="AG21" s="226"/>
      <c r="AH21" s="226"/>
      <c r="AI21" s="226"/>
      <c r="AJ21" s="226"/>
      <c r="AK21" s="205"/>
      <c r="AL21" s="205"/>
      <c r="AM21" s="205"/>
      <c r="AN21" s="205"/>
      <c r="AO21" s="205"/>
      <c r="AP21" s="205"/>
      <c r="AQ21" s="227"/>
      <c r="AR21" s="227"/>
      <c r="AS21" s="227"/>
      <c r="AT21" s="227"/>
      <c r="AU21" s="205"/>
      <c r="AV21" s="205"/>
      <c r="AW21" s="205"/>
      <c r="AX21" s="206"/>
    </row>
    <row r="22" spans="1:50" ht="18.75" customHeight="1" x14ac:dyDescent="0.15">
      <c r="A22" s="297" t="s">
        <v>543</v>
      </c>
      <c r="B22" s="298"/>
      <c r="C22" s="298"/>
      <c r="D22" s="298"/>
      <c r="E22" s="298"/>
      <c r="F22" s="299"/>
      <c r="G22" s="303" t="s">
        <v>197</v>
      </c>
      <c r="H22" s="304"/>
      <c r="I22" s="304"/>
      <c r="J22" s="304"/>
      <c r="K22" s="304"/>
      <c r="L22" s="304"/>
      <c r="M22" s="304"/>
      <c r="N22" s="304"/>
      <c r="O22" s="305"/>
      <c r="P22" s="306" t="s">
        <v>541</v>
      </c>
      <c r="Q22" s="304"/>
      <c r="R22" s="304"/>
      <c r="S22" s="304"/>
      <c r="T22" s="304"/>
      <c r="U22" s="304"/>
      <c r="V22" s="305"/>
      <c r="W22" s="306" t="s">
        <v>542</v>
      </c>
      <c r="X22" s="304"/>
      <c r="Y22" s="304"/>
      <c r="Z22" s="304"/>
      <c r="AA22" s="304"/>
      <c r="AB22" s="304"/>
      <c r="AC22" s="305"/>
      <c r="AD22" s="306" t="s">
        <v>196</v>
      </c>
      <c r="AE22" s="304"/>
      <c r="AF22" s="304"/>
      <c r="AG22" s="304"/>
      <c r="AH22" s="304"/>
      <c r="AI22" s="304"/>
      <c r="AJ22" s="304"/>
      <c r="AK22" s="304"/>
      <c r="AL22" s="304"/>
      <c r="AM22" s="304"/>
      <c r="AN22" s="304"/>
      <c r="AO22" s="304"/>
      <c r="AP22" s="304"/>
      <c r="AQ22" s="304"/>
      <c r="AR22" s="304"/>
      <c r="AS22" s="304"/>
      <c r="AT22" s="304"/>
      <c r="AU22" s="304"/>
      <c r="AV22" s="304"/>
      <c r="AW22" s="304"/>
      <c r="AX22" s="307"/>
    </row>
    <row r="23" spans="1:50" ht="25.5" customHeight="1" x14ac:dyDescent="0.15">
      <c r="A23" s="300"/>
      <c r="B23" s="301"/>
      <c r="C23" s="301"/>
      <c r="D23" s="301"/>
      <c r="E23" s="301"/>
      <c r="F23" s="302"/>
      <c r="G23" s="308" t="s">
        <v>608</v>
      </c>
      <c r="H23" s="309"/>
      <c r="I23" s="309"/>
      <c r="J23" s="309"/>
      <c r="K23" s="309"/>
      <c r="L23" s="309"/>
      <c r="M23" s="309"/>
      <c r="N23" s="309"/>
      <c r="O23" s="310"/>
      <c r="P23" s="178">
        <v>868</v>
      </c>
      <c r="Q23" s="179"/>
      <c r="R23" s="179"/>
      <c r="S23" s="179"/>
      <c r="T23" s="179"/>
      <c r="U23" s="179"/>
      <c r="V23" s="311"/>
      <c r="W23" s="178">
        <v>1190</v>
      </c>
      <c r="X23" s="179"/>
      <c r="Y23" s="179"/>
      <c r="Z23" s="179"/>
      <c r="AA23" s="179"/>
      <c r="AB23" s="179"/>
      <c r="AC23" s="311"/>
      <c r="AD23" s="289" t="s">
        <v>617</v>
      </c>
      <c r="AE23" s="290"/>
      <c r="AF23" s="290"/>
      <c r="AG23" s="290"/>
      <c r="AH23" s="290"/>
      <c r="AI23" s="290"/>
      <c r="AJ23" s="290"/>
      <c r="AK23" s="290"/>
      <c r="AL23" s="290"/>
      <c r="AM23" s="290"/>
      <c r="AN23" s="290"/>
      <c r="AO23" s="290"/>
      <c r="AP23" s="290"/>
      <c r="AQ23" s="290"/>
      <c r="AR23" s="290"/>
      <c r="AS23" s="290"/>
      <c r="AT23" s="290"/>
      <c r="AU23" s="290"/>
      <c r="AV23" s="290"/>
      <c r="AW23" s="290"/>
      <c r="AX23" s="291"/>
    </row>
    <row r="24" spans="1:50" ht="25.5" customHeight="1" x14ac:dyDescent="0.15">
      <c r="A24" s="300"/>
      <c r="B24" s="301"/>
      <c r="C24" s="301"/>
      <c r="D24" s="301"/>
      <c r="E24" s="301"/>
      <c r="F24" s="302"/>
      <c r="G24" s="228" t="s">
        <v>609</v>
      </c>
      <c r="H24" s="229"/>
      <c r="I24" s="229"/>
      <c r="J24" s="229"/>
      <c r="K24" s="229"/>
      <c r="L24" s="229"/>
      <c r="M24" s="229"/>
      <c r="N24" s="229"/>
      <c r="O24" s="230"/>
      <c r="P24" s="166">
        <v>45</v>
      </c>
      <c r="Q24" s="167"/>
      <c r="R24" s="167"/>
      <c r="S24" s="167"/>
      <c r="T24" s="167"/>
      <c r="U24" s="167"/>
      <c r="V24" s="168"/>
      <c r="W24" s="166">
        <v>11</v>
      </c>
      <c r="X24" s="167"/>
      <c r="Y24" s="167"/>
      <c r="Z24" s="167"/>
      <c r="AA24" s="167"/>
      <c r="AB24" s="167"/>
      <c r="AC24" s="168"/>
      <c r="AD24" s="292"/>
      <c r="AE24" s="293"/>
      <c r="AF24" s="293"/>
      <c r="AG24" s="293"/>
      <c r="AH24" s="293"/>
      <c r="AI24" s="293"/>
      <c r="AJ24" s="293"/>
      <c r="AK24" s="293"/>
      <c r="AL24" s="293"/>
      <c r="AM24" s="293"/>
      <c r="AN24" s="293"/>
      <c r="AO24" s="293"/>
      <c r="AP24" s="293"/>
      <c r="AQ24" s="293"/>
      <c r="AR24" s="293"/>
      <c r="AS24" s="293"/>
      <c r="AT24" s="293"/>
      <c r="AU24" s="293"/>
      <c r="AV24" s="293"/>
      <c r="AW24" s="293"/>
      <c r="AX24" s="294"/>
    </row>
    <row r="25" spans="1:50" ht="25.5" customHeight="1" x14ac:dyDescent="0.15">
      <c r="A25" s="300"/>
      <c r="B25" s="301"/>
      <c r="C25" s="301"/>
      <c r="D25" s="301"/>
      <c r="E25" s="301"/>
      <c r="F25" s="302"/>
      <c r="G25" s="228" t="s">
        <v>610</v>
      </c>
      <c r="H25" s="229"/>
      <c r="I25" s="229"/>
      <c r="J25" s="229"/>
      <c r="K25" s="229"/>
      <c r="L25" s="229"/>
      <c r="M25" s="229"/>
      <c r="N25" s="229"/>
      <c r="O25" s="230"/>
      <c r="P25" s="166">
        <v>2</v>
      </c>
      <c r="Q25" s="167"/>
      <c r="R25" s="167"/>
      <c r="S25" s="167"/>
      <c r="T25" s="167"/>
      <c r="U25" s="167"/>
      <c r="V25" s="168"/>
      <c r="W25" s="166">
        <v>2</v>
      </c>
      <c r="X25" s="167"/>
      <c r="Y25" s="167"/>
      <c r="Z25" s="167"/>
      <c r="AA25" s="167"/>
      <c r="AB25" s="167"/>
      <c r="AC25" s="168"/>
      <c r="AD25" s="292"/>
      <c r="AE25" s="293"/>
      <c r="AF25" s="293"/>
      <c r="AG25" s="293"/>
      <c r="AH25" s="293"/>
      <c r="AI25" s="293"/>
      <c r="AJ25" s="293"/>
      <c r="AK25" s="293"/>
      <c r="AL25" s="293"/>
      <c r="AM25" s="293"/>
      <c r="AN25" s="293"/>
      <c r="AO25" s="293"/>
      <c r="AP25" s="293"/>
      <c r="AQ25" s="293"/>
      <c r="AR25" s="293"/>
      <c r="AS25" s="293"/>
      <c r="AT25" s="293"/>
      <c r="AU25" s="293"/>
      <c r="AV25" s="293"/>
      <c r="AW25" s="293"/>
      <c r="AX25" s="294"/>
    </row>
    <row r="26" spans="1:50" ht="25.5" customHeight="1" x14ac:dyDescent="0.15">
      <c r="A26" s="300"/>
      <c r="B26" s="301"/>
      <c r="C26" s="301"/>
      <c r="D26" s="301"/>
      <c r="E26" s="301"/>
      <c r="F26" s="302"/>
      <c r="G26" s="228" t="s">
        <v>611</v>
      </c>
      <c r="H26" s="229"/>
      <c r="I26" s="229"/>
      <c r="J26" s="229"/>
      <c r="K26" s="229"/>
      <c r="L26" s="229"/>
      <c r="M26" s="229"/>
      <c r="N26" s="229"/>
      <c r="O26" s="230"/>
      <c r="P26" s="166">
        <v>0</v>
      </c>
      <c r="Q26" s="167"/>
      <c r="R26" s="167"/>
      <c r="S26" s="167"/>
      <c r="T26" s="167"/>
      <c r="U26" s="167"/>
      <c r="V26" s="168"/>
      <c r="W26" s="166">
        <v>0</v>
      </c>
      <c r="X26" s="167"/>
      <c r="Y26" s="167"/>
      <c r="Z26" s="167"/>
      <c r="AA26" s="167"/>
      <c r="AB26" s="167"/>
      <c r="AC26" s="168"/>
      <c r="AD26" s="292"/>
      <c r="AE26" s="293"/>
      <c r="AF26" s="293"/>
      <c r="AG26" s="293"/>
      <c r="AH26" s="293"/>
      <c r="AI26" s="293"/>
      <c r="AJ26" s="293"/>
      <c r="AK26" s="293"/>
      <c r="AL26" s="293"/>
      <c r="AM26" s="293"/>
      <c r="AN26" s="293"/>
      <c r="AO26" s="293"/>
      <c r="AP26" s="293"/>
      <c r="AQ26" s="293"/>
      <c r="AR26" s="293"/>
      <c r="AS26" s="293"/>
      <c r="AT26" s="293"/>
      <c r="AU26" s="293"/>
      <c r="AV26" s="293"/>
      <c r="AW26" s="293"/>
      <c r="AX26" s="294"/>
    </row>
    <row r="27" spans="1:50" ht="25.5" customHeight="1" x14ac:dyDescent="0.15">
      <c r="A27" s="300"/>
      <c r="B27" s="301"/>
      <c r="C27" s="301"/>
      <c r="D27" s="301"/>
      <c r="E27" s="301"/>
      <c r="F27" s="302"/>
      <c r="G27" s="228" t="s">
        <v>612</v>
      </c>
      <c r="H27" s="229"/>
      <c r="I27" s="229"/>
      <c r="J27" s="229"/>
      <c r="K27" s="229"/>
      <c r="L27" s="229"/>
      <c r="M27" s="229"/>
      <c r="N27" s="229"/>
      <c r="O27" s="230"/>
      <c r="P27" s="166">
        <v>0</v>
      </c>
      <c r="Q27" s="167"/>
      <c r="R27" s="167"/>
      <c r="S27" s="167"/>
      <c r="T27" s="167"/>
      <c r="U27" s="167"/>
      <c r="V27" s="168"/>
      <c r="W27" s="166">
        <v>0</v>
      </c>
      <c r="X27" s="167"/>
      <c r="Y27" s="167"/>
      <c r="Z27" s="167"/>
      <c r="AA27" s="167"/>
      <c r="AB27" s="167"/>
      <c r="AC27" s="168"/>
      <c r="AD27" s="292"/>
      <c r="AE27" s="293"/>
      <c r="AF27" s="293"/>
      <c r="AG27" s="293"/>
      <c r="AH27" s="293"/>
      <c r="AI27" s="293"/>
      <c r="AJ27" s="293"/>
      <c r="AK27" s="293"/>
      <c r="AL27" s="293"/>
      <c r="AM27" s="293"/>
      <c r="AN27" s="293"/>
      <c r="AO27" s="293"/>
      <c r="AP27" s="293"/>
      <c r="AQ27" s="293"/>
      <c r="AR27" s="293"/>
      <c r="AS27" s="293"/>
      <c r="AT27" s="293"/>
      <c r="AU27" s="293"/>
      <c r="AV27" s="293"/>
      <c r="AW27" s="293"/>
      <c r="AX27" s="294"/>
    </row>
    <row r="28" spans="1:50" ht="25.5" customHeight="1" thickBot="1" x14ac:dyDescent="0.2">
      <c r="A28" s="300"/>
      <c r="B28" s="301"/>
      <c r="C28" s="301"/>
      <c r="D28" s="301"/>
      <c r="E28" s="301"/>
      <c r="F28" s="302"/>
      <c r="G28" s="74" t="s">
        <v>15</v>
      </c>
      <c r="H28" s="75"/>
      <c r="I28" s="75"/>
      <c r="J28" s="75"/>
      <c r="K28" s="75"/>
      <c r="L28" s="75"/>
      <c r="M28" s="75"/>
      <c r="N28" s="75"/>
      <c r="O28" s="76"/>
      <c r="P28" s="254">
        <f>AK13</f>
        <v>915</v>
      </c>
      <c r="Q28" s="255"/>
      <c r="R28" s="255"/>
      <c r="S28" s="255"/>
      <c r="T28" s="255"/>
      <c r="U28" s="255"/>
      <c r="V28" s="256"/>
      <c r="W28" s="257">
        <f>AR13</f>
        <v>1203</v>
      </c>
      <c r="X28" s="258"/>
      <c r="Y28" s="258"/>
      <c r="Z28" s="258"/>
      <c r="AA28" s="258"/>
      <c r="AB28" s="258"/>
      <c r="AC28" s="259"/>
      <c r="AD28" s="293"/>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ht="47.25" customHeight="1" x14ac:dyDescent="0.15">
      <c r="A29" s="260" t="s">
        <v>532</v>
      </c>
      <c r="B29" s="261"/>
      <c r="C29" s="261"/>
      <c r="D29" s="261"/>
      <c r="E29" s="261"/>
      <c r="F29" s="262"/>
      <c r="G29" s="263" t="s">
        <v>585</v>
      </c>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5"/>
    </row>
    <row r="30" spans="1:50" ht="31.5" customHeight="1" x14ac:dyDescent="0.15">
      <c r="A30" s="266" t="s">
        <v>533</v>
      </c>
      <c r="B30" s="241"/>
      <c r="C30" s="241"/>
      <c r="D30" s="241"/>
      <c r="E30" s="241"/>
      <c r="F30" s="242"/>
      <c r="G30" s="268" t="s">
        <v>528</v>
      </c>
      <c r="H30" s="269"/>
      <c r="I30" s="269"/>
      <c r="J30" s="269"/>
      <c r="K30" s="269"/>
      <c r="L30" s="269"/>
      <c r="M30" s="269"/>
      <c r="N30" s="269"/>
      <c r="O30" s="269"/>
      <c r="P30" s="270" t="s">
        <v>527</v>
      </c>
      <c r="Q30" s="269"/>
      <c r="R30" s="269"/>
      <c r="S30" s="269"/>
      <c r="T30" s="269"/>
      <c r="U30" s="269"/>
      <c r="V30" s="269"/>
      <c r="W30" s="269"/>
      <c r="X30" s="271"/>
      <c r="Y30" s="272"/>
      <c r="Z30" s="273"/>
      <c r="AA30" s="274"/>
      <c r="AB30" s="349" t="s">
        <v>11</v>
      </c>
      <c r="AC30" s="349"/>
      <c r="AD30" s="349"/>
      <c r="AE30" s="319" t="s">
        <v>372</v>
      </c>
      <c r="AF30" s="320"/>
      <c r="AG30" s="320"/>
      <c r="AH30" s="321"/>
      <c r="AI30" s="319" t="s">
        <v>524</v>
      </c>
      <c r="AJ30" s="320"/>
      <c r="AK30" s="320"/>
      <c r="AL30" s="321"/>
      <c r="AM30" s="319" t="s">
        <v>340</v>
      </c>
      <c r="AN30" s="320"/>
      <c r="AO30" s="320"/>
      <c r="AP30" s="321"/>
      <c r="AQ30" s="322" t="s">
        <v>371</v>
      </c>
      <c r="AR30" s="323"/>
      <c r="AS30" s="323"/>
      <c r="AT30" s="324"/>
      <c r="AU30" s="322" t="s">
        <v>544</v>
      </c>
      <c r="AV30" s="323"/>
      <c r="AW30" s="323"/>
      <c r="AX30" s="325"/>
    </row>
    <row r="31" spans="1:50" ht="23.25" customHeight="1" x14ac:dyDescent="0.15">
      <c r="A31" s="266"/>
      <c r="B31" s="241"/>
      <c r="C31" s="241"/>
      <c r="D31" s="241"/>
      <c r="E31" s="241"/>
      <c r="F31" s="242"/>
      <c r="G31" s="275" t="s">
        <v>602</v>
      </c>
      <c r="H31" s="276"/>
      <c r="I31" s="276"/>
      <c r="J31" s="276"/>
      <c r="K31" s="276"/>
      <c r="L31" s="276"/>
      <c r="M31" s="276"/>
      <c r="N31" s="276"/>
      <c r="O31" s="276"/>
      <c r="P31" s="279" t="s">
        <v>580</v>
      </c>
      <c r="Q31" s="280"/>
      <c r="R31" s="280"/>
      <c r="S31" s="280"/>
      <c r="T31" s="280"/>
      <c r="U31" s="280"/>
      <c r="V31" s="280"/>
      <c r="W31" s="280"/>
      <c r="X31" s="281"/>
      <c r="Y31" s="285" t="s">
        <v>44</v>
      </c>
      <c r="Z31" s="286"/>
      <c r="AA31" s="287"/>
      <c r="AB31" s="288" t="s">
        <v>568</v>
      </c>
      <c r="AC31" s="288"/>
      <c r="AD31" s="288"/>
      <c r="AE31" s="313" t="s">
        <v>564</v>
      </c>
      <c r="AF31" s="313"/>
      <c r="AG31" s="313"/>
      <c r="AH31" s="313"/>
      <c r="AI31" s="313" t="s">
        <v>564</v>
      </c>
      <c r="AJ31" s="313"/>
      <c r="AK31" s="313"/>
      <c r="AL31" s="313"/>
      <c r="AM31" s="312" t="s">
        <v>575</v>
      </c>
      <c r="AN31" s="313"/>
      <c r="AO31" s="313"/>
      <c r="AP31" s="313"/>
      <c r="AQ31" s="312" t="s">
        <v>606</v>
      </c>
      <c r="AR31" s="313"/>
      <c r="AS31" s="313"/>
      <c r="AT31" s="313"/>
      <c r="AU31" s="295" t="s">
        <v>606</v>
      </c>
      <c r="AV31" s="314"/>
      <c r="AW31" s="314"/>
      <c r="AX31" s="315"/>
    </row>
    <row r="32" spans="1:50" ht="48" customHeight="1" x14ac:dyDescent="0.15">
      <c r="A32" s="267"/>
      <c r="B32" s="244"/>
      <c r="C32" s="244"/>
      <c r="D32" s="244"/>
      <c r="E32" s="244"/>
      <c r="F32" s="245"/>
      <c r="G32" s="277"/>
      <c r="H32" s="278"/>
      <c r="I32" s="278"/>
      <c r="J32" s="278"/>
      <c r="K32" s="278"/>
      <c r="L32" s="278"/>
      <c r="M32" s="278"/>
      <c r="N32" s="278"/>
      <c r="O32" s="278"/>
      <c r="P32" s="282"/>
      <c r="Q32" s="283"/>
      <c r="R32" s="283"/>
      <c r="S32" s="283"/>
      <c r="T32" s="283"/>
      <c r="U32" s="283"/>
      <c r="V32" s="283"/>
      <c r="W32" s="283"/>
      <c r="X32" s="284"/>
      <c r="Y32" s="316" t="s">
        <v>45</v>
      </c>
      <c r="Z32" s="317"/>
      <c r="AA32" s="318"/>
      <c r="AB32" s="288" t="s">
        <v>568</v>
      </c>
      <c r="AC32" s="288"/>
      <c r="AD32" s="288"/>
      <c r="AE32" s="313" t="s">
        <v>564</v>
      </c>
      <c r="AF32" s="313"/>
      <c r="AG32" s="313"/>
      <c r="AH32" s="313"/>
      <c r="AI32" s="313" t="s">
        <v>564</v>
      </c>
      <c r="AJ32" s="313"/>
      <c r="AK32" s="313"/>
      <c r="AL32" s="313"/>
      <c r="AM32" s="312" t="s">
        <v>575</v>
      </c>
      <c r="AN32" s="313"/>
      <c r="AO32" s="313"/>
      <c r="AP32" s="313"/>
      <c r="AQ32" s="312" t="s">
        <v>606</v>
      </c>
      <c r="AR32" s="313"/>
      <c r="AS32" s="313"/>
      <c r="AT32" s="313"/>
      <c r="AU32" s="295" t="s">
        <v>606</v>
      </c>
      <c r="AV32" s="314"/>
      <c r="AW32" s="314"/>
      <c r="AX32" s="315"/>
    </row>
    <row r="33" spans="1:51" ht="23.25" customHeight="1" x14ac:dyDescent="0.15">
      <c r="A33" s="231" t="s">
        <v>534</v>
      </c>
      <c r="B33" s="232"/>
      <c r="C33" s="232"/>
      <c r="D33" s="232"/>
      <c r="E33" s="232"/>
      <c r="F33" s="233"/>
      <c r="G33" s="173" t="s">
        <v>535</v>
      </c>
      <c r="H33" s="173"/>
      <c r="I33" s="173"/>
      <c r="J33" s="173"/>
      <c r="K33" s="173"/>
      <c r="L33" s="173"/>
      <c r="M33" s="173"/>
      <c r="N33" s="173"/>
      <c r="O33" s="173"/>
      <c r="P33" s="173"/>
      <c r="Q33" s="173"/>
      <c r="R33" s="173"/>
      <c r="S33" s="173"/>
      <c r="T33" s="173"/>
      <c r="U33" s="173"/>
      <c r="V33" s="173"/>
      <c r="W33" s="173"/>
      <c r="X33" s="202"/>
      <c r="Y33" s="335"/>
      <c r="Z33" s="336"/>
      <c r="AA33" s="337"/>
      <c r="AB33" s="172" t="s">
        <v>11</v>
      </c>
      <c r="AC33" s="173"/>
      <c r="AD33" s="202"/>
      <c r="AE33" s="172" t="s">
        <v>372</v>
      </c>
      <c r="AF33" s="173"/>
      <c r="AG33" s="173"/>
      <c r="AH33" s="202"/>
      <c r="AI33" s="172" t="s">
        <v>524</v>
      </c>
      <c r="AJ33" s="173"/>
      <c r="AK33" s="173"/>
      <c r="AL33" s="202"/>
      <c r="AM33" s="172" t="s">
        <v>340</v>
      </c>
      <c r="AN33" s="173"/>
      <c r="AO33" s="173"/>
      <c r="AP33" s="202"/>
      <c r="AQ33" s="350" t="s">
        <v>545</v>
      </c>
      <c r="AR33" s="351"/>
      <c r="AS33" s="351"/>
      <c r="AT33" s="351"/>
      <c r="AU33" s="351"/>
      <c r="AV33" s="351"/>
      <c r="AW33" s="351"/>
      <c r="AX33" s="352"/>
    </row>
    <row r="34" spans="1:51" ht="23.25" customHeight="1" x14ac:dyDescent="0.15">
      <c r="A34" s="234"/>
      <c r="B34" s="235"/>
      <c r="C34" s="235"/>
      <c r="D34" s="235"/>
      <c r="E34" s="235"/>
      <c r="F34" s="236"/>
      <c r="G34" s="378" t="s">
        <v>581</v>
      </c>
      <c r="H34" s="379"/>
      <c r="I34" s="379"/>
      <c r="J34" s="379"/>
      <c r="K34" s="379"/>
      <c r="L34" s="379"/>
      <c r="M34" s="379"/>
      <c r="N34" s="379"/>
      <c r="O34" s="379"/>
      <c r="P34" s="379"/>
      <c r="Q34" s="379"/>
      <c r="R34" s="379"/>
      <c r="S34" s="379"/>
      <c r="T34" s="379"/>
      <c r="U34" s="379"/>
      <c r="V34" s="379"/>
      <c r="W34" s="379"/>
      <c r="X34" s="379"/>
      <c r="Y34" s="326" t="s">
        <v>534</v>
      </c>
      <c r="Z34" s="327"/>
      <c r="AA34" s="328"/>
      <c r="AB34" s="329" t="s">
        <v>570</v>
      </c>
      <c r="AC34" s="330"/>
      <c r="AD34" s="331"/>
      <c r="AE34" s="312" t="s">
        <v>564</v>
      </c>
      <c r="AF34" s="312"/>
      <c r="AG34" s="312"/>
      <c r="AH34" s="312"/>
      <c r="AI34" s="312" t="s">
        <v>564</v>
      </c>
      <c r="AJ34" s="312"/>
      <c r="AK34" s="312"/>
      <c r="AL34" s="312"/>
      <c r="AM34" s="312" t="s">
        <v>575</v>
      </c>
      <c r="AN34" s="312"/>
      <c r="AO34" s="312"/>
      <c r="AP34" s="312"/>
      <c r="AQ34" s="295" t="s">
        <v>606</v>
      </c>
      <c r="AR34" s="296"/>
      <c r="AS34" s="296"/>
      <c r="AT34" s="296"/>
      <c r="AU34" s="296"/>
      <c r="AV34" s="296"/>
      <c r="AW34" s="296"/>
      <c r="AX34" s="339"/>
    </row>
    <row r="35" spans="1:51" ht="46.5" customHeight="1" x14ac:dyDescent="0.15">
      <c r="A35" s="237"/>
      <c r="B35" s="158"/>
      <c r="C35" s="158"/>
      <c r="D35" s="158"/>
      <c r="E35" s="158"/>
      <c r="F35" s="238"/>
      <c r="G35" s="380"/>
      <c r="H35" s="381"/>
      <c r="I35" s="381"/>
      <c r="J35" s="381"/>
      <c r="K35" s="381"/>
      <c r="L35" s="381"/>
      <c r="M35" s="381"/>
      <c r="N35" s="381"/>
      <c r="O35" s="381"/>
      <c r="P35" s="381"/>
      <c r="Q35" s="381"/>
      <c r="R35" s="381"/>
      <c r="S35" s="381"/>
      <c r="T35" s="381"/>
      <c r="U35" s="381"/>
      <c r="V35" s="381"/>
      <c r="W35" s="381"/>
      <c r="X35" s="381"/>
      <c r="Y35" s="340" t="s">
        <v>536</v>
      </c>
      <c r="Z35" s="341"/>
      <c r="AA35" s="342"/>
      <c r="AB35" s="375" t="s">
        <v>571</v>
      </c>
      <c r="AC35" s="376"/>
      <c r="AD35" s="377"/>
      <c r="AE35" s="353" t="s">
        <v>564</v>
      </c>
      <c r="AF35" s="353"/>
      <c r="AG35" s="353"/>
      <c r="AH35" s="353"/>
      <c r="AI35" s="353" t="s">
        <v>564</v>
      </c>
      <c r="AJ35" s="353"/>
      <c r="AK35" s="353"/>
      <c r="AL35" s="353"/>
      <c r="AM35" s="353" t="s">
        <v>578</v>
      </c>
      <c r="AN35" s="353"/>
      <c r="AO35" s="353"/>
      <c r="AP35" s="353"/>
      <c r="AQ35" s="353" t="s">
        <v>607</v>
      </c>
      <c r="AR35" s="353"/>
      <c r="AS35" s="353"/>
      <c r="AT35" s="353"/>
      <c r="AU35" s="353"/>
      <c r="AV35" s="353"/>
      <c r="AW35" s="353"/>
      <c r="AX35" s="354"/>
    </row>
    <row r="36" spans="1:51" ht="18.75" customHeight="1" x14ac:dyDescent="0.15">
      <c r="A36" s="416" t="s">
        <v>200</v>
      </c>
      <c r="B36" s="417"/>
      <c r="C36" s="417"/>
      <c r="D36" s="417"/>
      <c r="E36" s="417"/>
      <c r="F36" s="418"/>
      <c r="G36" s="403" t="s">
        <v>132</v>
      </c>
      <c r="H36" s="246"/>
      <c r="I36" s="246"/>
      <c r="J36" s="246"/>
      <c r="K36" s="246"/>
      <c r="L36" s="246"/>
      <c r="M36" s="246"/>
      <c r="N36" s="246"/>
      <c r="O36" s="247"/>
      <c r="P36" s="250" t="s">
        <v>48</v>
      </c>
      <c r="Q36" s="246"/>
      <c r="R36" s="246"/>
      <c r="S36" s="246"/>
      <c r="T36" s="246"/>
      <c r="U36" s="246"/>
      <c r="V36" s="246"/>
      <c r="W36" s="246"/>
      <c r="X36" s="247"/>
      <c r="Y36" s="405"/>
      <c r="Z36" s="406"/>
      <c r="AA36" s="407"/>
      <c r="AB36" s="411" t="s">
        <v>11</v>
      </c>
      <c r="AC36" s="412"/>
      <c r="AD36" s="413"/>
      <c r="AE36" s="411" t="s">
        <v>372</v>
      </c>
      <c r="AF36" s="412"/>
      <c r="AG36" s="412"/>
      <c r="AH36" s="413"/>
      <c r="AI36" s="426" t="s">
        <v>524</v>
      </c>
      <c r="AJ36" s="426"/>
      <c r="AK36" s="426"/>
      <c r="AL36" s="411"/>
      <c r="AM36" s="426" t="s">
        <v>340</v>
      </c>
      <c r="AN36" s="426"/>
      <c r="AO36" s="426"/>
      <c r="AP36" s="411"/>
      <c r="AQ36" s="346" t="s">
        <v>160</v>
      </c>
      <c r="AR36" s="347"/>
      <c r="AS36" s="347"/>
      <c r="AT36" s="348"/>
      <c r="AU36" s="246" t="s">
        <v>121</v>
      </c>
      <c r="AV36" s="246"/>
      <c r="AW36" s="246"/>
      <c r="AX36" s="251"/>
    </row>
    <row r="37" spans="1:51" ht="18.75" customHeight="1" x14ac:dyDescent="0.15">
      <c r="A37" s="419"/>
      <c r="B37" s="420"/>
      <c r="C37" s="420"/>
      <c r="D37" s="420"/>
      <c r="E37" s="420"/>
      <c r="F37" s="421"/>
      <c r="G37" s="404"/>
      <c r="H37" s="248"/>
      <c r="I37" s="248"/>
      <c r="J37" s="248"/>
      <c r="K37" s="248"/>
      <c r="L37" s="248"/>
      <c r="M37" s="248"/>
      <c r="N37" s="248"/>
      <c r="O37" s="249"/>
      <c r="P37" s="252"/>
      <c r="Q37" s="248"/>
      <c r="R37" s="248"/>
      <c r="S37" s="248"/>
      <c r="T37" s="248"/>
      <c r="U37" s="248"/>
      <c r="V37" s="248"/>
      <c r="W37" s="248"/>
      <c r="X37" s="249"/>
      <c r="Y37" s="408"/>
      <c r="Z37" s="409"/>
      <c r="AA37" s="410"/>
      <c r="AB37" s="319"/>
      <c r="AC37" s="414"/>
      <c r="AD37" s="415"/>
      <c r="AE37" s="319"/>
      <c r="AF37" s="414"/>
      <c r="AG37" s="414"/>
      <c r="AH37" s="415"/>
      <c r="AI37" s="427"/>
      <c r="AJ37" s="427"/>
      <c r="AK37" s="427"/>
      <c r="AL37" s="319"/>
      <c r="AM37" s="427"/>
      <c r="AN37" s="427"/>
      <c r="AO37" s="427"/>
      <c r="AP37" s="319"/>
      <c r="AQ37" s="355">
        <v>7</v>
      </c>
      <c r="AR37" s="356"/>
      <c r="AS37" s="357" t="s">
        <v>161</v>
      </c>
      <c r="AT37" s="358"/>
      <c r="AU37" s="359">
        <v>10</v>
      </c>
      <c r="AV37" s="359"/>
      <c r="AW37" s="248" t="s">
        <v>159</v>
      </c>
      <c r="AX37" s="253"/>
    </row>
    <row r="38" spans="1:51" ht="23.25" customHeight="1" x14ac:dyDescent="0.15">
      <c r="A38" s="422"/>
      <c r="B38" s="420"/>
      <c r="C38" s="420"/>
      <c r="D38" s="420"/>
      <c r="E38" s="420"/>
      <c r="F38" s="421"/>
      <c r="G38" s="360" t="s">
        <v>582</v>
      </c>
      <c r="H38" s="361"/>
      <c r="I38" s="361"/>
      <c r="J38" s="361"/>
      <c r="K38" s="361"/>
      <c r="L38" s="361"/>
      <c r="M38" s="361"/>
      <c r="N38" s="361"/>
      <c r="O38" s="362"/>
      <c r="P38" s="89" t="s">
        <v>565</v>
      </c>
      <c r="Q38" s="89"/>
      <c r="R38" s="89"/>
      <c r="S38" s="89"/>
      <c r="T38" s="89"/>
      <c r="U38" s="89"/>
      <c r="V38" s="89"/>
      <c r="W38" s="89"/>
      <c r="X38" s="90"/>
      <c r="Y38" s="340" t="s">
        <v>12</v>
      </c>
      <c r="Z38" s="371"/>
      <c r="AA38" s="372"/>
      <c r="AB38" s="373" t="s">
        <v>564</v>
      </c>
      <c r="AC38" s="373"/>
      <c r="AD38" s="373"/>
      <c r="AE38" s="295" t="s">
        <v>564</v>
      </c>
      <c r="AF38" s="296"/>
      <c r="AG38" s="296"/>
      <c r="AH38" s="296"/>
      <c r="AI38" s="295" t="s">
        <v>564</v>
      </c>
      <c r="AJ38" s="296"/>
      <c r="AK38" s="296"/>
      <c r="AL38" s="296"/>
      <c r="AM38" s="295" t="s">
        <v>575</v>
      </c>
      <c r="AN38" s="296"/>
      <c r="AO38" s="296"/>
      <c r="AP38" s="296"/>
      <c r="AQ38" s="343" t="s">
        <v>564</v>
      </c>
      <c r="AR38" s="344"/>
      <c r="AS38" s="344"/>
      <c r="AT38" s="345"/>
      <c r="AU38" s="296" t="s">
        <v>564</v>
      </c>
      <c r="AV38" s="296"/>
      <c r="AW38" s="296"/>
      <c r="AX38" s="339"/>
    </row>
    <row r="39" spans="1:51" ht="23.25" customHeight="1" x14ac:dyDescent="0.15">
      <c r="A39" s="423"/>
      <c r="B39" s="424"/>
      <c r="C39" s="424"/>
      <c r="D39" s="424"/>
      <c r="E39" s="424"/>
      <c r="F39" s="425"/>
      <c r="G39" s="363"/>
      <c r="H39" s="364"/>
      <c r="I39" s="364"/>
      <c r="J39" s="364"/>
      <c r="K39" s="364"/>
      <c r="L39" s="364"/>
      <c r="M39" s="364"/>
      <c r="N39" s="364"/>
      <c r="O39" s="365"/>
      <c r="P39" s="369"/>
      <c r="Q39" s="369"/>
      <c r="R39" s="369"/>
      <c r="S39" s="369"/>
      <c r="T39" s="369"/>
      <c r="U39" s="369"/>
      <c r="V39" s="369"/>
      <c r="W39" s="369"/>
      <c r="X39" s="370"/>
      <c r="Y39" s="172" t="s">
        <v>43</v>
      </c>
      <c r="Z39" s="173"/>
      <c r="AA39" s="202"/>
      <c r="AB39" s="385" t="s">
        <v>209</v>
      </c>
      <c r="AC39" s="385"/>
      <c r="AD39" s="385"/>
      <c r="AE39" s="295" t="s">
        <v>564</v>
      </c>
      <c r="AF39" s="296"/>
      <c r="AG39" s="296"/>
      <c r="AH39" s="296"/>
      <c r="AI39" s="295" t="s">
        <v>564</v>
      </c>
      <c r="AJ39" s="296"/>
      <c r="AK39" s="296"/>
      <c r="AL39" s="296"/>
      <c r="AM39" s="295" t="s">
        <v>575</v>
      </c>
      <c r="AN39" s="296"/>
      <c r="AO39" s="296"/>
      <c r="AP39" s="296"/>
      <c r="AQ39" s="343">
        <v>138</v>
      </c>
      <c r="AR39" s="344"/>
      <c r="AS39" s="344"/>
      <c r="AT39" s="345"/>
      <c r="AU39" s="296">
        <v>200</v>
      </c>
      <c r="AV39" s="296"/>
      <c r="AW39" s="296"/>
      <c r="AX39" s="339"/>
    </row>
    <row r="40" spans="1:51" ht="205.5" customHeight="1" x14ac:dyDescent="0.15">
      <c r="A40" s="422"/>
      <c r="B40" s="420"/>
      <c r="C40" s="420"/>
      <c r="D40" s="420"/>
      <c r="E40" s="420"/>
      <c r="F40" s="421"/>
      <c r="G40" s="366"/>
      <c r="H40" s="367"/>
      <c r="I40" s="367"/>
      <c r="J40" s="367"/>
      <c r="K40" s="367"/>
      <c r="L40" s="367"/>
      <c r="M40" s="367"/>
      <c r="N40" s="367"/>
      <c r="O40" s="368"/>
      <c r="P40" s="92"/>
      <c r="Q40" s="92"/>
      <c r="R40" s="92"/>
      <c r="S40" s="92"/>
      <c r="T40" s="92"/>
      <c r="U40" s="92"/>
      <c r="V40" s="92"/>
      <c r="W40" s="92"/>
      <c r="X40" s="93"/>
      <c r="Y40" s="172" t="s">
        <v>13</v>
      </c>
      <c r="Z40" s="173"/>
      <c r="AA40" s="202"/>
      <c r="AB40" s="374" t="s">
        <v>14</v>
      </c>
      <c r="AC40" s="374"/>
      <c r="AD40" s="374"/>
      <c r="AE40" s="295" t="s">
        <v>564</v>
      </c>
      <c r="AF40" s="296"/>
      <c r="AG40" s="296"/>
      <c r="AH40" s="296"/>
      <c r="AI40" s="295" t="s">
        <v>564</v>
      </c>
      <c r="AJ40" s="296"/>
      <c r="AK40" s="296"/>
      <c r="AL40" s="296"/>
      <c r="AM40" s="295" t="s">
        <v>575</v>
      </c>
      <c r="AN40" s="296"/>
      <c r="AO40" s="296"/>
      <c r="AP40" s="296"/>
      <c r="AQ40" s="343" t="s">
        <v>564</v>
      </c>
      <c r="AR40" s="344"/>
      <c r="AS40" s="344"/>
      <c r="AT40" s="345"/>
      <c r="AU40" s="296" t="s">
        <v>564</v>
      </c>
      <c r="AV40" s="296"/>
      <c r="AW40" s="296"/>
      <c r="AX40" s="339"/>
    </row>
    <row r="41" spans="1:51" ht="23.25" customHeight="1" x14ac:dyDescent="0.15">
      <c r="A41" s="386" t="s">
        <v>218</v>
      </c>
      <c r="B41" s="428"/>
      <c r="C41" s="428"/>
      <c r="D41" s="428"/>
      <c r="E41" s="428"/>
      <c r="F41" s="429"/>
      <c r="G41" s="430" t="s">
        <v>566</v>
      </c>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1" ht="23.25" customHeight="1" thickBot="1" x14ac:dyDescent="0.2">
      <c r="A42" s="267"/>
      <c r="B42" s="244"/>
      <c r="C42" s="244"/>
      <c r="D42" s="244"/>
      <c r="E42" s="244"/>
      <c r="F42" s="245"/>
      <c r="G42" s="433"/>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row>
    <row r="43" spans="1:51" ht="47.25" customHeight="1" x14ac:dyDescent="0.15">
      <c r="A43" s="260" t="s">
        <v>532</v>
      </c>
      <c r="B43" s="261"/>
      <c r="C43" s="261"/>
      <c r="D43" s="261"/>
      <c r="E43" s="261"/>
      <c r="F43" s="262"/>
      <c r="G43" s="263" t="s">
        <v>584</v>
      </c>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5"/>
      <c r="AY43">
        <f>COUNTA($G$43)</f>
        <v>1</v>
      </c>
    </row>
    <row r="44" spans="1:51" ht="31.5" customHeight="1" x14ac:dyDescent="0.15">
      <c r="A44" s="266" t="s">
        <v>533</v>
      </c>
      <c r="B44" s="241"/>
      <c r="C44" s="241"/>
      <c r="D44" s="241"/>
      <c r="E44" s="241"/>
      <c r="F44" s="242"/>
      <c r="G44" s="268" t="s">
        <v>528</v>
      </c>
      <c r="H44" s="269"/>
      <c r="I44" s="269"/>
      <c r="J44" s="269"/>
      <c r="K44" s="269"/>
      <c r="L44" s="269"/>
      <c r="M44" s="269"/>
      <c r="N44" s="269"/>
      <c r="O44" s="269"/>
      <c r="P44" s="270" t="s">
        <v>527</v>
      </c>
      <c r="Q44" s="269"/>
      <c r="R44" s="269"/>
      <c r="S44" s="269"/>
      <c r="T44" s="269"/>
      <c r="U44" s="269"/>
      <c r="V44" s="269"/>
      <c r="W44" s="269"/>
      <c r="X44" s="271"/>
      <c r="Y44" s="272"/>
      <c r="Z44" s="273"/>
      <c r="AA44" s="274"/>
      <c r="AB44" s="349" t="s">
        <v>11</v>
      </c>
      <c r="AC44" s="349"/>
      <c r="AD44" s="349"/>
      <c r="AE44" s="319" t="s">
        <v>372</v>
      </c>
      <c r="AF44" s="320"/>
      <c r="AG44" s="320"/>
      <c r="AH44" s="321"/>
      <c r="AI44" s="319" t="s">
        <v>524</v>
      </c>
      <c r="AJ44" s="320"/>
      <c r="AK44" s="320"/>
      <c r="AL44" s="321"/>
      <c r="AM44" s="319" t="s">
        <v>340</v>
      </c>
      <c r="AN44" s="320"/>
      <c r="AO44" s="320"/>
      <c r="AP44" s="321"/>
      <c r="AQ44" s="322" t="s">
        <v>371</v>
      </c>
      <c r="AR44" s="323"/>
      <c r="AS44" s="323"/>
      <c r="AT44" s="324"/>
      <c r="AU44" s="322" t="s">
        <v>544</v>
      </c>
      <c r="AV44" s="323"/>
      <c r="AW44" s="323"/>
      <c r="AX44" s="325"/>
      <c r="AY44">
        <f>COUNTA($G$45)</f>
        <v>1</v>
      </c>
    </row>
    <row r="45" spans="1:51" ht="23.25" customHeight="1" x14ac:dyDescent="0.15">
      <c r="A45" s="266"/>
      <c r="B45" s="241"/>
      <c r="C45" s="241"/>
      <c r="D45" s="241"/>
      <c r="E45" s="241"/>
      <c r="F45" s="242"/>
      <c r="G45" s="275" t="s">
        <v>603</v>
      </c>
      <c r="H45" s="276"/>
      <c r="I45" s="276"/>
      <c r="J45" s="276"/>
      <c r="K45" s="276"/>
      <c r="L45" s="276"/>
      <c r="M45" s="276"/>
      <c r="N45" s="276"/>
      <c r="O45" s="276"/>
      <c r="P45" s="279" t="s">
        <v>580</v>
      </c>
      <c r="Q45" s="280"/>
      <c r="R45" s="280"/>
      <c r="S45" s="280"/>
      <c r="T45" s="280"/>
      <c r="U45" s="280"/>
      <c r="V45" s="280"/>
      <c r="W45" s="280"/>
      <c r="X45" s="281"/>
      <c r="Y45" s="285" t="s">
        <v>44</v>
      </c>
      <c r="Z45" s="286"/>
      <c r="AA45" s="287"/>
      <c r="AB45" s="373" t="s">
        <v>587</v>
      </c>
      <c r="AC45" s="373"/>
      <c r="AD45" s="373"/>
      <c r="AE45" s="312" t="s">
        <v>240</v>
      </c>
      <c r="AF45" s="312"/>
      <c r="AG45" s="312"/>
      <c r="AH45" s="312"/>
      <c r="AI45" s="312" t="s">
        <v>240</v>
      </c>
      <c r="AJ45" s="312"/>
      <c r="AK45" s="312"/>
      <c r="AL45" s="312"/>
      <c r="AM45" s="312" t="s">
        <v>240</v>
      </c>
      <c r="AN45" s="312"/>
      <c r="AO45" s="312"/>
      <c r="AP45" s="312"/>
      <c r="AQ45" s="312" t="s">
        <v>606</v>
      </c>
      <c r="AR45" s="312"/>
      <c r="AS45" s="312"/>
      <c r="AT45" s="312"/>
      <c r="AU45" s="295" t="s">
        <v>606</v>
      </c>
      <c r="AV45" s="296"/>
      <c r="AW45" s="296"/>
      <c r="AX45" s="339"/>
      <c r="AY45">
        <f>$AY$44</f>
        <v>1</v>
      </c>
    </row>
    <row r="46" spans="1:51" ht="33" customHeight="1" x14ac:dyDescent="0.15">
      <c r="A46" s="267"/>
      <c r="B46" s="244"/>
      <c r="C46" s="244"/>
      <c r="D46" s="244"/>
      <c r="E46" s="244"/>
      <c r="F46" s="245"/>
      <c r="G46" s="277"/>
      <c r="H46" s="278"/>
      <c r="I46" s="278"/>
      <c r="J46" s="278"/>
      <c r="K46" s="278"/>
      <c r="L46" s="278"/>
      <c r="M46" s="278"/>
      <c r="N46" s="278"/>
      <c r="O46" s="278"/>
      <c r="P46" s="282"/>
      <c r="Q46" s="283"/>
      <c r="R46" s="283"/>
      <c r="S46" s="283"/>
      <c r="T46" s="283"/>
      <c r="U46" s="283"/>
      <c r="V46" s="283"/>
      <c r="W46" s="283"/>
      <c r="X46" s="284"/>
      <c r="Y46" s="316" t="s">
        <v>45</v>
      </c>
      <c r="Z46" s="317"/>
      <c r="AA46" s="318"/>
      <c r="AB46" s="373" t="s">
        <v>587</v>
      </c>
      <c r="AC46" s="373"/>
      <c r="AD46" s="373"/>
      <c r="AE46" s="312" t="s">
        <v>240</v>
      </c>
      <c r="AF46" s="312"/>
      <c r="AG46" s="312"/>
      <c r="AH46" s="312"/>
      <c r="AI46" s="312" t="s">
        <v>240</v>
      </c>
      <c r="AJ46" s="312"/>
      <c r="AK46" s="312"/>
      <c r="AL46" s="312"/>
      <c r="AM46" s="312" t="s">
        <v>240</v>
      </c>
      <c r="AN46" s="312"/>
      <c r="AO46" s="312"/>
      <c r="AP46" s="312"/>
      <c r="AQ46" s="312" t="s">
        <v>606</v>
      </c>
      <c r="AR46" s="312"/>
      <c r="AS46" s="312"/>
      <c r="AT46" s="312"/>
      <c r="AU46" s="332" t="s">
        <v>606</v>
      </c>
      <c r="AV46" s="333"/>
      <c r="AW46" s="333"/>
      <c r="AX46" s="334"/>
      <c r="AY46">
        <f>$AY$44</f>
        <v>1</v>
      </c>
    </row>
    <row r="47" spans="1:51" ht="23.25" customHeight="1" x14ac:dyDescent="0.15">
      <c r="A47" s="231" t="s">
        <v>534</v>
      </c>
      <c r="B47" s="232"/>
      <c r="C47" s="232"/>
      <c r="D47" s="232"/>
      <c r="E47" s="232"/>
      <c r="F47" s="233"/>
      <c r="G47" s="173" t="s">
        <v>535</v>
      </c>
      <c r="H47" s="173"/>
      <c r="I47" s="173"/>
      <c r="J47" s="173"/>
      <c r="K47" s="173"/>
      <c r="L47" s="173"/>
      <c r="M47" s="173"/>
      <c r="N47" s="173"/>
      <c r="O47" s="173"/>
      <c r="P47" s="173"/>
      <c r="Q47" s="173"/>
      <c r="R47" s="173"/>
      <c r="S47" s="173"/>
      <c r="T47" s="173"/>
      <c r="U47" s="173"/>
      <c r="V47" s="173"/>
      <c r="W47" s="173"/>
      <c r="X47" s="202"/>
      <c r="Y47" s="335"/>
      <c r="Z47" s="336"/>
      <c r="AA47" s="337"/>
      <c r="AB47" s="172" t="s">
        <v>11</v>
      </c>
      <c r="AC47" s="173"/>
      <c r="AD47" s="202"/>
      <c r="AE47" s="338" t="s">
        <v>372</v>
      </c>
      <c r="AF47" s="338"/>
      <c r="AG47" s="338"/>
      <c r="AH47" s="338"/>
      <c r="AI47" s="338" t="s">
        <v>524</v>
      </c>
      <c r="AJ47" s="338"/>
      <c r="AK47" s="338"/>
      <c r="AL47" s="338"/>
      <c r="AM47" s="338" t="s">
        <v>340</v>
      </c>
      <c r="AN47" s="338"/>
      <c r="AO47" s="338"/>
      <c r="AP47" s="338"/>
      <c r="AQ47" s="350" t="s">
        <v>545</v>
      </c>
      <c r="AR47" s="351"/>
      <c r="AS47" s="351"/>
      <c r="AT47" s="351"/>
      <c r="AU47" s="351"/>
      <c r="AV47" s="351"/>
      <c r="AW47" s="351"/>
      <c r="AX47" s="352"/>
      <c r="AY47">
        <f>IF(SUBSTITUTE(SUBSTITUTE($G$48,"／",""),"　","")="",0,1)</f>
        <v>1</v>
      </c>
    </row>
    <row r="48" spans="1:51" ht="23.25" customHeight="1" x14ac:dyDescent="0.15">
      <c r="A48" s="234"/>
      <c r="B48" s="235"/>
      <c r="C48" s="235"/>
      <c r="D48" s="235"/>
      <c r="E48" s="235"/>
      <c r="F48" s="236"/>
      <c r="G48" s="378" t="s">
        <v>588</v>
      </c>
      <c r="H48" s="379"/>
      <c r="I48" s="379"/>
      <c r="J48" s="379"/>
      <c r="K48" s="379"/>
      <c r="L48" s="379"/>
      <c r="M48" s="379"/>
      <c r="N48" s="379"/>
      <c r="O48" s="379"/>
      <c r="P48" s="379"/>
      <c r="Q48" s="379"/>
      <c r="R48" s="379"/>
      <c r="S48" s="379"/>
      <c r="T48" s="379"/>
      <c r="U48" s="379"/>
      <c r="V48" s="379"/>
      <c r="W48" s="379"/>
      <c r="X48" s="379"/>
      <c r="Y48" s="326" t="s">
        <v>534</v>
      </c>
      <c r="Z48" s="327"/>
      <c r="AA48" s="328"/>
      <c r="AB48" s="329" t="s">
        <v>589</v>
      </c>
      <c r="AC48" s="330"/>
      <c r="AD48" s="331"/>
      <c r="AE48" s="312" t="s">
        <v>240</v>
      </c>
      <c r="AF48" s="312"/>
      <c r="AG48" s="312"/>
      <c r="AH48" s="312"/>
      <c r="AI48" s="312" t="s">
        <v>240</v>
      </c>
      <c r="AJ48" s="312"/>
      <c r="AK48" s="312"/>
      <c r="AL48" s="312"/>
      <c r="AM48" s="312" t="s">
        <v>240</v>
      </c>
      <c r="AN48" s="312"/>
      <c r="AO48" s="312"/>
      <c r="AP48" s="312"/>
      <c r="AQ48" s="295" t="s">
        <v>606</v>
      </c>
      <c r="AR48" s="296"/>
      <c r="AS48" s="296"/>
      <c r="AT48" s="296"/>
      <c r="AU48" s="296"/>
      <c r="AV48" s="296"/>
      <c r="AW48" s="296"/>
      <c r="AX48" s="339"/>
      <c r="AY48">
        <f>$AY$47</f>
        <v>1</v>
      </c>
    </row>
    <row r="49" spans="1:51" ht="46.5" customHeight="1" x14ac:dyDescent="0.15">
      <c r="A49" s="237"/>
      <c r="B49" s="158"/>
      <c r="C49" s="158"/>
      <c r="D49" s="158"/>
      <c r="E49" s="158"/>
      <c r="F49" s="238"/>
      <c r="G49" s="380"/>
      <c r="H49" s="381"/>
      <c r="I49" s="381"/>
      <c r="J49" s="381"/>
      <c r="K49" s="381"/>
      <c r="L49" s="381"/>
      <c r="M49" s="381"/>
      <c r="N49" s="381"/>
      <c r="O49" s="381"/>
      <c r="P49" s="381"/>
      <c r="Q49" s="381"/>
      <c r="R49" s="381"/>
      <c r="S49" s="381"/>
      <c r="T49" s="381"/>
      <c r="U49" s="381"/>
      <c r="V49" s="381"/>
      <c r="W49" s="381"/>
      <c r="X49" s="381"/>
      <c r="Y49" s="340" t="s">
        <v>536</v>
      </c>
      <c r="Z49" s="341"/>
      <c r="AA49" s="342"/>
      <c r="AB49" s="375" t="s">
        <v>590</v>
      </c>
      <c r="AC49" s="376"/>
      <c r="AD49" s="377"/>
      <c r="AE49" s="353" t="s">
        <v>240</v>
      </c>
      <c r="AF49" s="353"/>
      <c r="AG49" s="353"/>
      <c r="AH49" s="353"/>
      <c r="AI49" s="353" t="s">
        <v>240</v>
      </c>
      <c r="AJ49" s="353"/>
      <c r="AK49" s="353"/>
      <c r="AL49" s="353"/>
      <c r="AM49" s="353" t="s">
        <v>240</v>
      </c>
      <c r="AN49" s="353"/>
      <c r="AO49" s="353"/>
      <c r="AP49" s="353"/>
      <c r="AQ49" s="353" t="s">
        <v>607</v>
      </c>
      <c r="AR49" s="353"/>
      <c r="AS49" s="353"/>
      <c r="AT49" s="353"/>
      <c r="AU49" s="353"/>
      <c r="AV49" s="353"/>
      <c r="AW49" s="353"/>
      <c r="AX49" s="354"/>
      <c r="AY49">
        <f>$AY$47</f>
        <v>1</v>
      </c>
    </row>
    <row r="50" spans="1:51" ht="18.75" customHeight="1" x14ac:dyDescent="0.15">
      <c r="A50" s="393" t="s">
        <v>200</v>
      </c>
      <c r="B50" s="394"/>
      <c r="C50" s="394"/>
      <c r="D50" s="394"/>
      <c r="E50" s="394"/>
      <c r="F50" s="395"/>
      <c r="G50" s="403" t="s">
        <v>132</v>
      </c>
      <c r="H50" s="246"/>
      <c r="I50" s="246"/>
      <c r="J50" s="246"/>
      <c r="K50" s="246"/>
      <c r="L50" s="246"/>
      <c r="M50" s="246"/>
      <c r="N50" s="246"/>
      <c r="O50" s="247"/>
      <c r="P50" s="250" t="s">
        <v>48</v>
      </c>
      <c r="Q50" s="246"/>
      <c r="R50" s="246"/>
      <c r="S50" s="246"/>
      <c r="T50" s="246"/>
      <c r="U50" s="246"/>
      <c r="V50" s="246"/>
      <c r="W50" s="246"/>
      <c r="X50" s="247"/>
      <c r="Y50" s="405"/>
      <c r="Z50" s="406"/>
      <c r="AA50" s="407"/>
      <c r="AB50" s="411" t="s">
        <v>11</v>
      </c>
      <c r="AC50" s="412"/>
      <c r="AD50" s="413"/>
      <c r="AE50" s="338" t="s">
        <v>372</v>
      </c>
      <c r="AF50" s="338"/>
      <c r="AG50" s="338"/>
      <c r="AH50" s="338"/>
      <c r="AI50" s="338" t="s">
        <v>524</v>
      </c>
      <c r="AJ50" s="338"/>
      <c r="AK50" s="338"/>
      <c r="AL50" s="338"/>
      <c r="AM50" s="338" t="s">
        <v>340</v>
      </c>
      <c r="AN50" s="338"/>
      <c r="AO50" s="338"/>
      <c r="AP50" s="338"/>
      <c r="AQ50" s="346" t="s">
        <v>160</v>
      </c>
      <c r="AR50" s="347"/>
      <c r="AS50" s="347"/>
      <c r="AT50" s="348"/>
      <c r="AU50" s="246" t="s">
        <v>121</v>
      </c>
      <c r="AV50" s="246"/>
      <c r="AW50" s="246"/>
      <c r="AX50" s="251"/>
      <c r="AY50">
        <f>COUNTA($G$52)</f>
        <v>1</v>
      </c>
    </row>
    <row r="51" spans="1:51" ht="18.75" customHeight="1" x14ac:dyDescent="0.15">
      <c r="A51" s="396"/>
      <c r="B51" s="397"/>
      <c r="C51" s="397"/>
      <c r="D51" s="397"/>
      <c r="E51" s="397"/>
      <c r="F51" s="398"/>
      <c r="G51" s="404"/>
      <c r="H51" s="248"/>
      <c r="I51" s="248"/>
      <c r="J51" s="248"/>
      <c r="K51" s="248"/>
      <c r="L51" s="248"/>
      <c r="M51" s="248"/>
      <c r="N51" s="248"/>
      <c r="O51" s="249"/>
      <c r="P51" s="252"/>
      <c r="Q51" s="248"/>
      <c r="R51" s="248"/>
      <c r="S51" s="248"/>
      <c r="T51" s="248"/>
      <c r="U51" s="248"/>
      <c r="V51" s="248"/>
      <c r="W51" s="248"/>
      <c r="X51" s="249"/>
      <c r="Y51" s="408"/>
      <c r="Z51" s="409"/>
      <c r="AA51" s="410"/>
      <c r="AB51" s="319"/>
      <c r="AC51" s="414"/>
      <c r="AD51" s="415"/>
      <c r="AE51" s="338"/>
      <c r="AF51" s="338"/>
      <c r="AG51" s="338"/>
      <c r="AH51" s="338"/>
      <c r="AI51" s="338"/>
      <c r="AJ51" s="338"/>
      <c r="AK51" s="338"/>
      <c r="AL51" s="338"/>
      <c r="AM51" s="338"/>
      <c r="AN51" s="338"/>
      <c r="AO51" s="338"/>
      <c r="AP51" s="338"/>
      <c r="AQ51" s="355" t="s">
        <v>575</v>
      </c>
      <c r="AR51" s="356"/>
      <c r="AS51" s="357" t="s">
        <v>161</v>
      </c>
      <c r="AT51" s="358"/>
      <c r="AU51" s="359">
        <v>6</v>
      </c>
      <c r="AV51" s="359"/>
      <c r="AW51" s="248" t="s">
        <v>159</v>
      </c>
      <c r="AX51" s="253"/>
      <c r="AY51">
        <f t="shared" ref="AY51:AY56" si="0">$AY$50</f>
        <v>1</v>
      </c>
    </row>
    <row r="52" spans="1:51" ht="23.25" customHeight="1" x14ac:dyDescent="0.15">
      <c r="A52" s="399"/>
      <c r="B52" s="397"/>
      <c r="C52" s="397"/>
      <c r="D52" s="397"/>
      <c r="E52" s="397"/>
      <c r="F52" s="398"/>
      <c r="G52" s="360" t="s">
        <v>599</v>
      </c>
      <c r="H52" s="361"/>
      <c r="I52" s="361"/>
      <c r="J52" s="361"/>
      <c r="K52" s="361"/>
      <c r="L52" s="361"/>
      <c r="M52" s="361"/>
      <c r="N52" s="361"/>
      <c r="O52" s="362"/>
      <c r="P52" s="89" t="s">
        <v>600</v>
      </c>
      <c r="Q52" s="89"/>
      <c r="R52" s="89"/>
      <c r="S52" s="89"/>
      <c r="T52" s="89"/>
      <c r="U52" s="89"/>
      <c r="V52" s="89"/>
      <c r="W52" s="89"/>
      <c r="X52" s="90"/>
      <c r="Y52" s="340" t="s">
        <v>12</v>
      </c>
      <c r="Z52" s="371"/>
      <c r="AA52" s="372"/>
      <c r="AB52" s="373" t="s">
        <v>575</v>
      </c>
      <c r="AC52" s="373"/>
      <c r="AD52" s="373"/>
      <c r="AE52" s="295" t="s">
        <v>240</v>
      </c>
      <c r="AF52" s="296"/>
      <c r="AG52" s="296"/>
      <c r="AH52" s="296"/>
      <c r="AI52" s="295" t="s">
        <v>240</v>
      </c>
      <c r="AJ52" s="296"/>
      <c r="AK52" s="296"/>
      <c r="AL52" s="296"/>
      <c r="AM52" s="295" t="s">
        <v>240</v>
      </c>
      <c r="AN52" s="296"/>
      <c r="AO52" s="296"/>
      <c r="AP52" s="296"/>
      <c r="AQ52" s="343" t="s">
        <v>240</v>
      </c>
      <c r="AR52" s="344"/>
      <c r="AS52" s="344"/>
      <c r="AT52" s="345"/>
      <c r="AU52" s="296" t="s">
        <v>240</v>
      </c>
      <c r="AV52" s="296"/>
      <c r="AW52" s="296"/>
      <c r="AX52" s="339"/>
      <c r="AY52">
        <f t="shared" si="0"/>
        <v>1</v>
      </c>
    </row>
    <row r="53" spans="1:51" ht="23.25" customHeight="1" x14ac:dyDescent="0.15">
      <c r="A53" s="400"/>
      <c r="B53" s="401"/>
      <c r="C53" s="401"/>
      <c r="D53" s="401"/>
      <c r="E53" s="401"/>
      <c r="F53" s="402"/>
      <c r="G53" s="363"/>
      <c r="H53" s="364"/>
      <c r="I53" s="364"/>
      <c r="J53" s="364"/>
      <c r="K53" s="364"/>
      <c r="L53" s="364"/>
      <c r="M53" s="364"/>
      <c r="N53" s="364"/>
      <c r="O53" s="365"/>
      <c r="P53" s="369"/>
      <c r="Q53" s="369"/>
      <c r="R53" s="369"/>
      <c r="S53" s="369"/>
      <c r="T53" s="369"/>
      <c r="U53" s="369"/>
      <c r="V53" s="369"/>
      <c r="W53" s="369"/>
      <c r="X53" s="370"/>
      <c r="Y53" s="172" t="s">
        <v>43</v>
      </c>
      <c r="Z53" s="173"/>
      <c r="AA53" s="202"/>
      <c r="AB53" s="385" t="s">
        <v>586</v>
      </c>
      <c r="AC53" s="385"/>
      <c r="AD53" s="385"/>
      <c r="AE53" s="295" t="s">
        <v>240</v>
      </c>
      <c r="AF53" s="296"/>
      <c r="AG53" s="296"/>
      <c r="AH53" s="296"/>
      <c r="AI53" s="295" t="s">
        <v>240</v>
      </c>
      <c r="AJ53" s="296"/>
      <c r="AK53" s="296"/>
      <c r="AL53" s="296"/>
      <c r="AM53" s="295" t="s">
        <v>240</v>
      </c>
      <c r="AN53" s="296"/>
      <c r="AO53" s="296"/>
      <c r="AP53" s="296"/>
      <c r="AQ53" s="343" t="s">
        <v>240</v>
      </c>
      <c r="AR53" s="344"/>
      <c r="AS53" s="344"/>
      <c r="AT53" s="345"/>
      <c r="AU53" s="296">
        <v>104.5</v>
      </c>
      <c r="AV53" s="296"/>
      <c r="AW53" s="296"/>
      <c r="AX53" s="339"/>
      <c r="AY53">
        <f t="shared" si="0"/>
        <v>1</v>
      </c>
    </row>
    <row r="54" spans="1:51" ht="66" customHeight="1" x14ac:dyDescent="0.15">
      <c r="A54" s="399"/>
      <c r="B54" s="397"/>
      <c r="C54" s="397"/>
      <c r="D54" s="397"/>
      <c r="E54" s="397"/>
      <c r="F54" s="398"/>
      <c r="G54" s="366"/>
      <c r="H54" s="367"/>
      <c r="I54" s="367"/>
      <c r="J54" s="367"/>
      <c r="K54" s="367"/>
      <c r="L54" s="367"/>
      <c r="M54" s="367"/>
      <c r="N54" s="367"/>
      <c r="O54" s="368"/>
      <c r="P54" s="92"/>
      <c r="Q54" s="92"/>
      <c r="R54" s="92"/>
      <c r="S54" s="92"/>
      <c r="T54" s="92"/>
      <c r="U54" s="92"/>
      <c r="V54" s="92"/>
      <c r="W54" s="92"/>
      <c r="X54" s="93"/>
      <c r="Y54" s="172" t="s">
        <v>13</v>
      </c>
      <c r="Z54" s="173"/>
      <c r="AA54" s="202"/>
      <c r="AB54" s="374" t="s">
        <v>14</v>
      </c>
      <c r="AC54" s="374"/>
      <c r="AD54" s="374"/>
      <c r="AE54" s="295" t="s">
        <v>240</v>
      </c>
      <c r="AF54" s="296"/>
      <c r="AG54" s="296"/>
      <c r="AH54" s="296"/>
      <c r="AI54" s="295" t="s">
        <v>240</v>
      </c>
      <c r="AJ54" s="296"/>
      <c r="AK54" s="296"/>
      <c r="AL54" s="296"/>
      <c r="AM54" s="295" t="s">
        <v>240</v>
      </c>
      <c r="AN54" s="296"/>
      <c r="AO54" s="296"/>
      <c r="AP54" s="296"/>
      <c r="AQ54" s="343" t="s">
        <v>240</v>
      </c>
      <c r="AR54" s="344"/>
      <c r="AS54" s="344"/>
      <c r="AT54" s="345"/>
      <c r="AU54" s="296" t="s">
        <v>240</v>
      </c>
      <c r="AV54" s="296"/>
      <c r="AW54" s="296"/>
      <c r="AX54" s="339"/>
      <c r="AY54">
        <f t="shared" si="0"/>
        <v>1</v>
      </c>
    </row>
    <row r="55" spans="1:51" ht="23.25" customHeight="1" x14ac:dyDescent="0.15">
      <c r="A55" s="386" t="s">
        <v>218</v>
      </c>
      <c r="B55" s="428"/>
      <c r="C55" s="428"/>
      <c r="D55" s="428"/>
      <c r="E55" s="428"/>
      <c r="F55" s="429"/>
      <c r="G55" s="430" t="s">
        <v>601</v>
      </c>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2"/>
      <c r="AY55">
        <f t="shared" si="0"/>
        <v>1</v>
      </c>
    </row>
    <row r="56" spans="1:51" ht="23.25" customHeight="1" thickBot="1" x14ac:dyDescent="0.2">
      <c r="A56" s="267"/>
      <c r="B56" s="244"/>
      <c r="C56" s="244"/>
      <c r="D56" s="244"/>
      <c r="E56" s="244"/>
      <c r="F56" s="245"/>
      <c r="G56" s="433"/>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6"/>
      <c r="AF56" s="436"/>
      <c r="AG56" s="436"/>
      <c r="AH56" s="436"/>
      <c r="AI56" s="436"/>
      <c r="AJ56" s="436"/>
      <c r="AK56" s="436"/>
      <c r="AL56" s="436"/>
      <c r="AM56" s="436"/>
      <c r="AN56" s="436"/>
      <c r="AO56" s="436"/>
      <c r="AP56" s="436"/>
      <c r="AQ56" s="434"/>
      <c r="AR56" s="434"/>
      <c r="AS56" s="434"/>
      <c r="AT56" s="434"/>
      <c r="AU56" s="434"/>
      <c r="AV56" s="434"/>
      <c r="AW56" s="434"/>
      <c r="AX56" s="435"/>
      <c r="AY56">
        <f t="shared" si="0"/>
        <v>1</v>
      </c>
    </row>
    <row r="57" spans="1:51" ht="47.25" customHeight="1" x14ac:dyDescent="0.15">
      <c r="A57" s="382" t="s">
        <v>532</v>
      </c>
      <c r="B57" s="383"/>
      <c r="C57" s="383"/>
      <c r="D57" s="383"/>
      <c r="E57" s="383"/>
      <c r="F57" s="384"/>
      <c r="G57" s="263" t="s">
        <v>583</v>
      </c>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5"/>
      <c r="AY57">
        <f>COUNTA($G$57)</f>
        <v>1</v>
      </c>
    </row>
    <row r="58" spans="1:51" ht="31.5" customHeight="1" x14ac:dyDescent="0.15">
      <c r="A58" s="266" t="s">
        <v>533</v>
      </c>
      <c r="B58" s="241"/>
      <c r="C58" s="241"/>
      <c r="D58" s="241"/>
      <c r="E58" s="241"/>
      <c r="F58" s="242"/>
      <c r="G58" s="268" t="s">
        <v>528</v>
      </c>
      <c r="H58" s="269"/>
      <c r="I58" s="269"/>
      <c r="J58" s="269"/>
      <c r="K58" s="269"/>
      <c r="L58" s="269"/>
      <c r="M58" s="269"/>
      <c r="N58" s="269"/>
      <c r="O58" s="269"/>
      <c r="P58" s="270" t="s">
        <v>527</v>
      </c>
      <c r="Q58" s="269"/>
      <c r="R58" s="269"/>
      <c r="S58" s="269"/>
      <c r="T58" s="269"/>
      <c r="U58" s="269"/>
      <c r="V58" s="269"/>
      <c r="W58" s="269"/>
      <c r="X58" s="271"/>
      <c r="Y58" s="272"/>
      <c r="Z58" s="273"/>
      <c r="AA58" s="274"/>
      <c r="AB58" s="349" t="s">
        <v>11</v>
      </c>
      <c r="AC58" s="349"/>
      <c r="AD58" s="349"/>
      <c r="AE58" s="338" t="s">
        <v>372</v>
      </c>
      <c r="AF58" s="338"/>
      <c r="AG58" s="338"/>
      <c r="AH58" s="338"/>
      <c r="AI58" s="338" t="s">
        <v>524</v>
      </c>
      <c r="AJ58" s="338"/>
      <c r="AK58" s="338"/>
      <c r="AL58" s="338"/>
      <c r="AM58" s="338" t="s">
        <v>340</v>
      </c>
      <c r="AN58" s="338"/>
      <c r="AO58" s="338"/>
      <c r="AP58" s="338"/>
      <c r="AQ58" s="322" t="s">
        <v>371</v>
      </c>
      <c r="AR58" s="323"/>
      <c r="AS58" s="323"/>
      <c r="AT58" s="324"/>
      <c r="AU58" s="322" t="s">
        <v>544</v>
      </c>
      <c r="AV58" s="323"/>
      <c r="AW58" s="323"/>
      <c r="AX58" s="325"/>
      <c r="AY58">
        <f>COUNTA($G$59)</f>
        <v>1</v>
      </c>
    </row>
    <row r="59" spans="1:51" ht="23.25" customHeight="1" x14ac:dyDescent="0.15">
      <c r="A59" s="266"/>
      <c r="B59" s="241"/>
      <c r="C59" s="241"/>
      <c r="D59" s="241"/>
      <c r="E59" s="241"/>
      <c r="F59" s="242"/>
      <c r="G59" s="275" t="s">
        <v>604</v>
      </c>
      <c r="H59" s="276"/>
      <c r="I59" s="276"/>
      <c r="J59" s="276"/>
      <c r="K59" s="276"/>
      <c r="L59" s="276"/>
      <c r="M59" s="276"/>
      <c r="N59" s="276"/>
      <c r="O59" s="276"/>
      <c r="P59" s="437" t="s">
        <v>569</v>
      </c>
      <c r="Q59" s="280"/>
      <c r="R59" s="280"/>
      <c r="S59" s="280"/>
      <c r="T59" s="280"/>
      <c r="U59" s="280"/>
      <c r="V59" s="280"/>
      <c r="W59" s="280"/>
      <c r="X59" s="281"/>
      <c r="Y59" s="285" t="s">
        <v>44</v>
      </c>
      <c r="Z59" s="286"/>
      <c r="AA59" s="287"/>
      <c r="AB59" s="288" t="s">
        <v>568</v>
      </c>
      <c r="AC59" s="288"/>
      <c r="AD59" s="288"/>
      <c r="AE59" s="313" t="s">
        <v>564</v>
      </c>
      <c r="AF59" s="313"/>
      <c r="AG59" s="313"/>
      <c r="AH59" s="313"/>
      <c r="AI59" s="313" t="s">
        <v>564</v>
      </c>
      <c r="AJ59" s="313"/>
      <c r="AK59" s="313"/>
      <c r="AL59" s="313"/>
      <c r="AM59" s="312" t="s">
        <v>606</v>
      </c>
      <c r="AN59" s="313"/>
      <c r="AO59" s="313"/>
      <c r="AP59" s="313"/>
      <c r="AQ59" s="312" t="s">
        <v>606</v>
      </c>
      <c r="AR59" s="313"/>
      <c r="AS59" s="313"/>
      <c r="AT59" s="313"/>
      <c r="AU59" s="312" t="s">
        <v>606</v>
      </c>
      <c r="AV59" s="313"/>
      <c r="AW59" s="313"/>
      <c r="AX59" s="313"/>
      <c r="AY59">
        <f>$AY$58</f>
        <v>1</v>
      </c>
    </row>
    <row r="60" spans="1:51" ht="23.25" customHeight="1" x14ac:dyDescent="0.15">
      <c r="A60" s="267"/>
      <c r="B60" s="244"/>
      <c r="C60" s="244"/>
      <c r="D60" s="244"/>
      <c r="E60" s="244"/>
      <c r="F60" s="245"/>
      <c r="G60" s="277"/>
      <c r="H60" s="278"/>
      <c r="I60" s="278"/>
      <c r="J60" s="278"/>
      <c r="K60" s="278"/>
      <c r="L60" s="278"/>
      <c r="M60" s="278"/>
      <c r="N60" s="278"/>
      <c r="O60" s="278"/>
      <c r="P60" s="282"/>
      <c r="Q60" s="283"/>
      <c r="R60" s="283"/>
      <c r="S60" s="283"/>
      <c r="T60" s="283"/>
      <c r="U60" s="283"/>
      <c r="V60" s="283"/>
      <c r="W60" s="283"/>
      <c r="X60" s="284"/>
      <c r="Y60" s="316" t="s">
        <v>45</v>
      </c>
      <c r="Z60" s="317"/>
      <c r="AA60" s="318"/>
      <c r="AB60" s="288" t="s">
        <v>568</v>
      </c>
      <c r="AC60" s="288"/>
      <c r="AD60" s="288"/>
      <c r="AE60" s="313" t="s">
        <v>564</v>
      </c>
      <c r="AF60" s="313"/>
      <c r="AG60" s="313"/>
      <c r="AH60" s="313"/>
      <c r="AI60" s="313" t="s">
        <v>564</v>
      </c>
      <c r="AJ60" s="313"/>
      <c r="AK60" s="313"/>
      <c r="AL60" s="313"/>
      <c r="AM60" s="312" t="s">
        <v>606</v>
      </c>
      <c r="AN60" s="313"/>
      <c r="AO60" s="313"/>
      <c r="AP60" s="313"/>
      <c r="AQ60" s="312" t="s">
        <v>606</v>
      </c>
      <c r="AR60" s="313"/>
      <c r="AS60" s="313"/>
      <c r="AT60" s="313"/>
      <c r="AU60" s="312" t="s">
        <v>606</v>
      </c>
      <c r="AV60" s="313"/>
      <c r="AW60" s="313"/>
      <c r="AX60" s="313"/>
      <c r="AY60">
        <f>$AY$58</f>
        <v>1</v>
      </c>
    </row>
    <row r="61" spans="1:51" ht="23.25" customHeight="1" x14ac:dyDescent="0.15">
      <c r="A61" s="386" t="s">
        <v>534</v>
      </c>
      <c r="B61" s="387"/>
      <c r="C61" s="387"/>
      <c r="D61" s="387"/>
      <c r="E61" s="387"/>
      <c r="F61" s="388"/>
      <c r="G61" s="173" t="s">
        <v>535</v>
      </c>
      <c r="H61" s="173"/>
      <c r="I61" s="173"/>
      <c r="J61" s="173"/>
      <c r="K61" s="173"/>
      <c r="L61" s="173"/>
      <c r="M61" s="173"/>
      <c r="N61" s="173"/>
      <c r="O61" s="173"/>
      <c r="P61" s="173"/>
      <c r="Q61" s="173"/>
      <c r="R61" s="173"/>
      <c r="S61" s="173"/>
      <c r="T61" s="173"/>
      <c r="U61" s="173"/>
      <c r="V61" s="173"/>
      <c r="W61" s="173"/>
      <c r="X61" s="202"/>
      <c r="Y61" s="335"/>
      <c r="Z61" s="336"/>
      <c r="AA61" s="337"/>
      <c r="AB61" s="172" t="s">
        <v>11</v>
      </c>
      <c r="AC61" s="173"/>
      <c r="AD61" s="202"/>
      <c r="AE61" s="338" t="s">
        <v>372</v>
      </c>
      <c r="AF61" s="338"/>
      <c r="AG61" s="338"/>
      <c r="AH61" s="338"/>
      <c r="AI61" s="338" t="s">
        <v>524</v>
      </c>
      <c r="AJ61" s="338"/>
      <c r="AK61" s="338"/>
      <c r="AL61" s="338"/>
      <c r="AM61" s="338" t="s">
        <v>340</v>
      </c>
      <c r="AN61" s="338"/>
      <c r="AO61" s="338"/>
      <c r="AP61" s="338"/>
      <c r="AQ61" s="350" t="s">
        <v>545</v>
      </c>
      <c r="AR61" s="351"/>
      <c r="AS61" s="351"/>
      <c r="AT61" s="351"/>
      <c r="AU61" s="351"/>
      <c r="AV61" s="351"/>
      <c r="AW61" s="351"/>
      <c r="AX61" s="352"/>
      <c r="AY61">
        <f>IF(SUBSTITUTE(SUBSTITUTE($G$62,"／",""),"　","")="",0,1)</f>
        <v>1</v>
      </c>
    </row>
    <row r="62" spans="1:51" ht="23.25" customHeight="1" x14ac:dyDescent="0.15">
      <c r="A62" s="389"/>
      <c r="B62" s="246"/>
      <c r="C62" s="246"/>
      <c r="D62" s="246"/>
      <c r="E62" s="246"/>
      <c r="F62" s="390"/>
      <c r="G62" s="378" t="s">
        <v>572</v>
      </c>
      <c r="H62" s="379"/>
      <c r="I62" s="379"/>
      <c r="J62" s="379"/>
      <c r="K62" s="379"/>
      <c r="L62" s="379"/>
      <c r="M62" s="379"/>
      <c r="N62" s="379"/>
      <c r="O62" s="379"/>
      <c r="P62" s="379"/>
      <c r="Q62" s="379"/>
      <c r="R62" s="379"/>
      <c r="S62" s="379"/>
      <c r="T62" s="379"/>
      <c r="U62" s="379"/>
      <c r="V62" s="379"/>
      <c r="W62" s="379"/>
      <c r="X62" s="379"/>
      <c r="Y62" s="326" t="s">
        <v>534</v>
      </c>
      <c r="Z62" s="327"/>
      <c r="AA62" s="328"/>
      <c r="AB62" s="329" t="s">
        <v>570</v>
      </c>
      <c r="AC62" s="330"/>
      <c r="AD62" s="331"/>
      <c r="AE62" s="312" t="s">
        <v>564</v>
      </c>
      <c r="AF62" s="312"/>
      <c r="AG62" s="312"/>
      <c r="AH62" s="312"/>
      <c r="AI62" s="312" t="s">
        <v>564</v>
      </c>
      <c r="AJ62" s="312"/>
      <c r="AK62" s="312"/>
      <c r="AL62" s="312"/>
      <c r="AM62" s="312" t="s">
        <v>606</v>
      </c>
      <c r="AN62" s="313"/>
      <c r="AO62" s="313"/>
      <c r="AP62" s="313"/>
      <c r="AQ62" s="312" t="s">
        <v>606</v>
      </c>
      <c r="AR62" s="313"/>
      <c r="AS62" s="313"/>
      <c r="AT62" s="313"/>
      <c r="AU62" s="312" t="s">
        <v>606</v>
      </c>
      <c r="AV62" s="313"/>
      <c r="AW62" s="313"/>
      <c r="AX62" s="313"/>
      <c r="AY62">
        <f>$AY$61</f>
        <v>1</v>
      </c>
    </row>
    <row r="63" spans="1:51" ht="46.5" customHeight="1" x14ac:dyDescent="0.15">
      <c r="A63" s="391"/>
      <c r="B63" s="248"/>
      <c r="C63" s="248"/>
      <c r="D63" s="248"/>
      <c r="E63" s="248"/>
      <c r="F63" s="392"/>
      <c r="G63" s="380"/>
      <c r="H63" s="381"/>
      <c r="I63" s="381"/>
      <c r="J63" s="381"/>
      <c r="K63" s="381"/>
      <c r="L63" s="381"/>
      <c r="M63" s="381"/>
      <c r="N63" s="381"/>
      <c r="O63" s="381"/>
      <c r="P63" s="381"/>
      <c r="Q63" s="381"/>
      <c r="R63" s="381"/>
      <c r="S63" s="381"/>
      <c r="T63" s="381"/>
      <c r="U63" s="381"/>
      <c r="V63" s="381"/>
      <c r="W63" s="381"/>
      <c r="X63" s="381"/>
      <c r="Y63" s="340" t="s">
        <v>536</v>
      </c>
      <c r="Z63" s="341"/>
      <c r="AA63" s="342"/>
      <c r="AB63" s="375" t="s">
        <v>571</v>
      </c>
      <c r="AC63" s="376"/>
      <c r="AD63" s="377"/>
      <c r="AE63" s="353" t="s">
        <v>564</v>
      </c>
      <c r="AF63" s="353"/>
      <c r="AG63" s="353"/>
      <c r="AH63" s="353"/>
      <c r="AI63" s="353" t="s">
        <v>564</v>
      </c>
      <c r="AJ63" s="353"/>
      <c r="AK63" s="353"/>
      <c r="AL63" s="353"/>
      <c r="AM63" s="312" t="s">
        <v>606</v>
      </c>
      <c r="AN63" s="313"/>
      <c r="AO63" s="313"/>
      <c r="AP63" s="313"/>
      <c r="AQ63" s="312" t="s">
        <v>606</v>
      </c>
      <c r="AR63" s="313"/>
      <c r="AS63" s="313"/>
      <c r="AT63" s="313"/>
      <c r="AU63" s="312" t="s">
        <v>606</v>
      </c>
      <c r="AV63" s="313"/>
      <c r="AW63" s="313"/>
      <c r="AX63" s="313"/>
      <c r="AY63">
        <f>$AY$61</f>
        <v>1</v>
      </c>
    </row>
    <row r="64" spans="1:51" ht="18.75" customHeight="1" x14ac:dyDescent="0.15">
      <c r="A64" s="393" t="s">
        <v>200</v>
      </c>
      <c r="B64" s="394"/>
      <c r="C64" s="394"/>
      <c r="D64" s="394"/>
      <c r="E64" s="394"/>
      <c r="F64" s="395"/>
      <c r="G64" s="403" t="s">
        <v>132</v>
      </c>
      <c r="H64" s="246"/>
      <c r="I64" s="246"/>
      <c r="J64" s="246"/>
      <c r="K64" s="246"/>
      <c r="L64" s="246"/>
      <c r="M64" s="246"/>
      <c r="N64" s="246"/>
      <c r="O64" s="247"/>
      <c r="P64" s="250" t="s">
        <v>48</v>
      </c>
      <c r="Q64" s="246"/>
      <c r="R64" s="246"/>
      <c r="S64" s="246"/>
      <c r="T64" s="246"/>
      <c r="U64" s="246"/>
      <c r="V64" s="246"/>
      <c r="W64" s="246"/>
      <c r="X64" s="247"/>
      <c r="Y64" s="405"/>
      <c r="Z64" s="406"/>
      <c r="AA64" s="407"/>
      <c r="AB64" s="411" t="s">
        <v>11</v>
      </c>
      <c r="AC64" s="412"/>
      <c r="AD64" s="413"/>
      <c r="AE64" s="338" t="s">
        <v>372</v>
      </c>
      <c r="AF64" s="338"/>
      <c r="AG64" s="338"/>
      <c r="AH64" s="338"/>
      <c r="AI64" s="338" t="s">
        <v>524</v>
      </c>
      <c r="AJ64" s="338"/>
      <c r="AK64" s="338"/>
      <c r="AL64" s="338"/>
      <c r="AM64" s="338" t="s">
        <v>340</v>
      </c>
      <c r="AN64" s="338"/>
      <c r="AO64" s="338"/>
      <c r="AP64" s="338"/>
      <c r="AQ64" s="346" t="s">
        <v>160</v>
      </c>
      <c r="AR64" s="347"/>
      <c r="AS64" s="347"/>
      <c r="AT64" s="348"/>
      <c r="AU64" s="246" t="s">
        <v>121</v>
      </c>
      <c r="AV64" s="246"/>
      <c r="AW64" s="246"/>
      <c r="AX64" s="251"/>
      <c r="AY64">
        <f>COUNTA($G$66)</f>
        <v>1</v>
      </c>
    </row>
    <row r="65" spans="1:60" ht="18.75" customHeight="1" x14ac:dyDescent="0.15">
      <c r="A65" s="396"/>
      <c r="B65" s="397"/>
      <c r="C65" s="397"/>
      <c r="D65" s="397"/>
      <c r="E65" s="397"/>
      <c r="F65" s="398"/>
      <c r="G65" s="404"/>
      <c r="H65" s="248"/>
      <c r="I65" s="248"/>
      <c r="J65" s="248"/>
      <c r="K65" s="248"/>
      <c r="L65" s="248"/>
      <c r="M65" s="248"/>
      <c r="N65" s="248"/>
      <c r="O65" s="249"/>
      <c r="P65" s="252"/>
      <c r="Q65" s="248"/>
      <c r="R65" s="248"/>
      <c r="S65" s="248"/>
      <c r="T65" s="248"/>
      <c r="U65" s="248"/>
      <c r="V65" s="248"/>
      <c r="W65" s="248"/>
      <c r="X65" s="249"/>
      <c r="Y65" s="408"/>
      <c r="Z65" s="409"/>
      <c r="AA65" s="410"/>
      <c r="AB65" s="319"/>
      <c r="AC65" s="414"/>
      <c r="AD65" s="415"/>
      <c r="AE65" s="338"/>
      <c r="AF65" s="338"/>
      <c r="AG65" s="338"/>
      <c r="AH65" s="338"/>
      <c r="AI65" s="338"/>
      <c r="AJ65" s="338"/>
      <c r="AK65" s="338"/>
      <c r="AL65" s="338"/>
      <c r="AM65" s="338"/>
      <c r="AN65" s="338"/>
      <c r="AO65" s="338"/>
      <c r="AP65" s="338"/>
      <c r="AQ65" s="355" t="s">
        <v>575</v>
      </c>
      <c r="AR65" s="356"/>
      <c r="AS65" s="357" t="s">
        <v>161</v>
      </c>
      <c r="AT65" s="358"/>
      <c r="AU65" s="359" t="s">
        <v>575</v>
      </c>
      <c r="AV65" s="359"/>
      <c r="AW65" s="248" t="s">
        <v>159</v>
      </c>
      <c r="AX65" s="253"/>
      <c r="AY65">
        <f t="shared" ref="AY65:AY70" si="1">$AY$64</f>
        <v>1</v>
      </c>
    </row>
    <row r="66" spans="1:60" ht="23.25" customHeight="1" x14ac:dyDescent="0.15">
      <c r="A66" s="399"/>
      <c r="B66" s="397"/>
      <c r="C66" s="397"/>
      <c r="D66" s="397"/>
      <c r="E66" s="397"/>
      <c r="F66" s="398"/>
      <c r="G66" s="360" t="s">
        <v>575</v>
      </c>
      <c r="H66" s="361"/>
      <c r="I66" s="361"/>
      <c r="J66" s="361"/>
      <c r="K66" s="361"/>
      <c r="L66" s="361"/>
      <c r="M66" s="361"/>
      <c r="N66" s="361"/>
      <c r="O66" s="362"/>
      <c r="P66" s="89" t="s">
        <v>575</v>
      </c>
      <c r="Q66" s="89"/>
      <c r="R66" s="89"/>
      <c r="S66" s="89"/>
      <c r="T66" s="89"/>
      <c r="U66" s="89"/>
      <c r="V66" s="89"/>
      <c r="W66" s="89"/>
      <c r="X66" s="90"/>
      <c r="Y66" s="340" t="s">
        <v>12</v>
      </c>
      <c r="Z66" s="371"/>
      <c r="AA66" s="372"/>
      <c r="AB66" s="373" t="s">
        <v>575</v>
      </c>
      <c r="AC66" s="373"/>
      <c r="AD66" s="373"/>
      <c r="AE66" s="295" t="s">
        <v>575</v>
      </c>
      <c r="AF66" s="296"/>
      <c r="AG66" s="296"/>
      <c r="AH66" s="296"/>
      <c r="AI66" s="295" t="s">
        <v>575</v>
      </c>
      <c r="AJ66" s="296"/>
      <c r="AK66" s="296"/>
      <c r="AL66" s="296"/>
      <c r="AM66" s="295" t="s">
        <v>575</v>
      </c>
      <c r="AN66" s="296"/>
      <c r="AO66" s="296"/>
      <c r="AP66" s="296"/>
      <c r="AQ66" s="343" t="s">
        <v>575</v>
      </c>
      <c r="AR66" s="344"/>
      <c r="AS66" s="344"/>
      <c r="AT66" s="345"/>
      <c r="AU66" s="296" t="s">
        <v>575</v>
      </c>
      <c r="AV66" s="296"/>
      <c r="AW66" s="296"/>
      <c r="AX66" s="339"/>
      <c r="AY66">
        <f t="shared" si="1"/>
        <v>1</v>
      </c>
    </row>
    <row r="67" spans="1:60" ht="23.25" customHeight="1" x14ac:dyDescent="0.15">
      <c r="A67" s="400"/>
      <c r="B67" s="401"/>
      <c r="C67" s="401"/>
      <c r="D67" s="401"/>
      <c r="E67" s="401"/>
      <c r="F67" s="402"/>
      <c r="G67" s="363"/>
      <c r="H67" s="364"/>
      <c r="I67" s="364"/>
      <c r="J67" s="364"/>
      <c r="K67" s="364"/>
      <c r="L67" s="364"/>
      <c r="M67" s="364"/>
      <c r="N67" s="364"/>
      <c r="O67" s="365"/>
      <c r="P67" s="369"/>
      <c r="Q67" s="369"/>
      <c r="R67" s="369"/>
      <c r="S67" s="369"/>
      <c r="T67" s="369"/>
      <c r="U67" s="369"/>
      <c r="V67" s="369"/>
      <c r="W67" s="369"/>
      <c r="X67" s="370"/>
      <c r="Y67" s="172" t="s">
        <v>43</v>
      </c>
      <c r="Z67" s="173"/>
      <c r="AA67" s="202"/>
      <c r="AB67" s="385" t="s">
        <v>575</v>
      </c>
      <c r="AC67" s="385"/>
      <c r="AD67" s="385"/>
      <c r="AE67" s="295" t="s">
        <v>575</v>
      </c>
      <c r="AF67" s="296"/>
      <c r="AG67" s="296"/>
      <c r="AH67" s="296"/>
      <c r="AI67" s="295" t="s">
        <v>575</v>
      </c>
      <c r="AJ67" s="296"/>
      <c r="AK67" s="296"/>
      <c r="AL67" s="296"/>
      <c r="AM67" s="295" t="s">
        <v>575</v>
      </c>
      <c r="AN67" s="296"/>
      <c r="AO67" s="296"/>
      <c r="AP67" s="296"/>
      <c r="AQ67" s="343" t="s">
        <v>575</v>
      </c>
      <c r="AR67" s="344"/>
      <c r="AS67" s="344"/>
      <c r="AT67" s="345"/>
      <c r="AU67" s="296" t="s">
        <v>575</v>
      </c>
      <c r="AV67" s="296"/>
      <c r="AW67" s="296"/>
      <c r="AX67" s="339"/>
      <c r="AY67">
        <f t="shared" si="1"/>
        <v>1</v>
      </c>
    </row>
    <row r="68" spans="1:60" ht="23.25" customHeight="1" x14ac:dyDescent="0.15">
      <c r="A68" s="399"/>
      <c r="B68" s="397"/>
      <c r="C68" s="397"/>
      <c r="D68" s="397"/>
      <c r="E68" s="397"/>
      <c r="F68" s="398"/>
      <c r="G68" s="366"/>
      <c r="H68" s="367"/>
      <c r="I68" s="367"/>
      <c r="J68" s="367"/>
      <c r="K68" s="367"/>
      <c r="L68" s="367"/>
      <c r="M68" s="367"/>
      <c r="N68" s="367"/>
      <c r="O68" s="368"/>
      <c r="P68" s="92"/>
      <c r="Q68" s="92"/>
      <c r="R68" s="92"/>
      <c r="S68" s="92"/>
      <c r="T68" s="92"/>
      <c r="U68" s="92"/>
      <c r="V68" s="92"/>
      <c r="W68" s="92"/>
      <c r="X68" s="93"/>
      <c r="Y68" s="172" t="s">
        <v>13</v>
      </c>
      <c r="Z68" s="173"/>
      <c r="AA68" s="202"/>
      <c r="AB68" s="374" t="s">
        <v>14</v>
      </c>
      <c r="AC68" s="374"/>
      <c r="AD68" s="374"/>
      <c r="AE68" s="295" t="s">
        <v>575</v>
      </c>
      <c r="AF68" s="296"/>
      <c r="AG68" s="296"/>
      <c r="AH68" s="296"/>
      <c r="AI68" s="295" t="s">
        <v>575</v>
      </c>
      <c r="AJ68" s="296"/>
      <c r="AK68" s="296"/>
      <c r="AL68" s="296"/>
      <c r="AM68" s="295" t="s">
        <v>575</v>
      </c>
      <c r="AN68" s="296"/>
      <c r="AO68" s="296"/>
      <c r="AP68" s="296"/>
      <c r="AQ68" s="343" t="s">
        <v>575</v>
      </c>
      <c r="AR68" s="344"/>
      <c r="AS68" s="344"/>
      <c r="AT68" s="345"/>
      <c r="AU68" s="296" t="s">
        <v>575</v>
      </c>
      <c r="AV68" s="296"/>
      <c r="AW68" s="296"/>
      <c r="AX68" s="339"/>
      <c r="AY68">
        <f t="shared" si="1"/>
        <v>1</v>
      </c>
    </row>
    <row r="69" spans="1:60" ht="23.25" customHeight="1" x14ac:dyDescent="0.15">
      <c r="A69" s="386" t="s">
        <v>218</v>
      </c>
      <c r="B69" s="428"/>
      <c r="C69" s="428"/>
      <c r="D69" s="428"/>
      <c r="E69" s="428"/>
      <c r="F69" s="429"/>
      <c r="G69" s="430" t="s">
        <v>575</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2"/>
      <c r="AY69">
        <f t="shared" si="1"/>
        <v>1</v>
      </c>
    </row>
    <row r="70" spans="1:60" ht="23.25" customHeight="1" x14ac:dyDescent="0.15">
      <c r="A70" s="267"/>
      <c r="B70" s="244"/>
      <c r="C70" s="244"/>
      <c r="D70" s="244"/>
      <c r="E70" s="244"/>
      <c r="F70" s="245"/>
      <c r="G70" s="433"/>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c r="AY70">
        <f t="shared" si="1"/>
        <v>1</v>
      </c>
    </row>
    <row r="71" spans="1:60" ht="18.75" customHeight="1" x14ac:dyDescent="0.15">
      <c r="A71" s="239" t="s">
        <v>529</v>
      </c>
      <c r="B71" s="240" t="s">
        <v>530</v>
      </c>
      <c r="C71" s="241"/>
      <c r="D71" s="241"/>
      <c r="E71" s="241"/>
      <c r="F71" s="242"/>
      <c r="G71" s="246" t="s">
        <v>531</v>
      </c>
      <c r="H71" s="246"/>
      <c r="I71" s="246"/>
      <c r="J71" s="246"/>
      <c r="K71" s="246"/>
      <c r="L71" s="246"/>
      <c r="M71" s="246"/>
      <c r="N71" s="246"/>
      <c r="O71" s="246"/>
      <c r="P71" s="246"/>
      <c r="Q71" s="246"/>
      <c r="R71" s="246"/>
      <c r="S71" s="246"/>
      <c r="T71" s="246"/>
      <c r="U71" s="246"/>
      <c r="V71" s="246"/>
      <c r="W71" s="246"/>
      <c r="X71" s="246"/>
      <c r="Y71" s="246"/>
      <c r="Z71" s="246"/>
      <c r="AA71" s="247"/>
      <c r="AB71" s="250" t="s">
        <v>546</v>
      </c>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51"/>
      <c r="AY71">
        <f>COUNTA($G$73)</f>
        <v>1</v>
      </c>
    </row>
    <row r="72" spans="1:60" ht="22.5" customHeight="1" x14ac:dyDescent="0.15">
      <c r="A72" s="239"/>
      <c r="B72" s="240"/>
      <c r="C72" s="241"/>
      <c r="D72" s="241"/>
      <c r="E72" s="241"/>
      <c r="F72" s="242"/>
      <c r="G72" s="248"/>
      <c r="H72" s="248"/>
      <c r="I72" s="248"/>
      <c r="J72" s="248"/>
      <c r="K72" s="248"/>
      <c r="L72" s="248"/>
      <c r="M72" s="248"/>
      <c r="N72" s="248"/>
      <c r="O72" s="248"/>
      <c r="P72" s="248"/>
      <c r="Q72" s="248"/>
      <c r="R72" s="248"/>
      <c r="S72" s="248"/>
      <c r="T72" s="248"/>
      <c r="U72" s="248"/>
      <c r="V72" s="248"/>
      <c r="W72" s="248"/>
      <c r="X72" s="248"/>
      <c r="Y72" s="248"/>
      <c r="Z72" s="248"/>
      <c r="AA72" s="249"/>
      <c r="AB72" s="252"/>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53"/>
      <c r="AY72">
        <f t="shared" ref="AY72:AY80" si="2">$AY$71</f>
        <v>1</v>
      </c>
    </row>
    <row r="73" spans="1:60" ht="22.5" customHeight="1" x14ac:dyDescent="0.15">
      <c r="A73" s="239"/>
      <c r="B73" s="240"/>
      <c r="C73" s="241"/>
      <c r="D73" s="241"/>
      <c r="E73" s="241"/>
      <c r="F73" s="242"/>
      <c r="G73" s="598" t="s">
        <v>592</v>
      </c>
      <c r="H73" s="598"/>
      <c r="I73" s="598"/>
      <c r="J73" s="598"/>
      <c r="K73" s="598"/>
      <c r="L73" s="598"/>
      <c r="M73" s="598"/>
      <c r="N73" s="598"/>
      <c r="O73" s="598"/>
      <c r="P73" s="598"/>
      <c r="Q73" s="598"/>
      <c r="R73" s="598"/>
      <c r="S73" s="598"/>
      <c r="T73" s="598"/>
      <c r="U73" s="598"/>
      <c r="V73" s="598"/>
      <c r="W73" s="598"/>
      <c r="X73" s="598"/>
      <c r="Y73" s="598"/>
      <c r="Z73" s="598"/>
      <c r="AA73" s="599"/>
      <c r="AB73" s="604" t="s">
        <v>593</v>
      </c>
      <c r="AC73" s="598"/>
      <c r="AD73" s="598"/>
      <c r="AE73" s="598"/>
      <c r="AF73" s="598"/>
      <c r="AG73" s="598"/>
      <c r="AH73" s="598"/>
      <c r="AI73" s="598"/>
      <c r="AJ73" s="598"/>
      <c r="AK73" s="598"/>
      <c r="AL73" s="598"/>
      <c r="AM73" s="598"/>
      <c r="AN73" s="598"/>
      <c r="AO73" s="598"/>
      <c r="AP73" s="598"/>
      <c r="AQ73" s="598"/>
      <c r="AR73" s="598"/>
      <c r="AS73" s="598"/>
      <c r="AT73" s="598"/>
      <c r="AU73" s="598"/>
      <c r="AV73" s="598"/>
      <c r="AW73" s="598"/>
      <c r="AX73" s="605"/>
      <c r="AY73">
        <f t="shared" si="2"/>
        <v>1</v>
      </c>
    </row>
    <row r="74" spans="1:60" ht="22.5" customHeight="1" x14ac:dyDescent="0.15">
      <c r="A74" s="239"/>
      <c r="B74" s="240"/>
      <c r="C74" s="241"/>
      <c r="D74" s="241"/>
      <c r="E74" s="241"/>
      <c r="F74" s="242"/>
      <c r="G74" s="600"/>
      <c r="H74" s="600"/>
      <c r="I74" s="600"/>
      <c r="J74" s="600"/>
      <c r="K74" s="600"/>
      <c r="L74" s="600"/>
      <c r="M74" s="600"/>
      <c r="N74" s="600"/>
      <c r="O74" s="600"/>
      <c r="P74" s="600"/>
      <c r="Q74" s="600"/>
      <c r="R74" s="600"/>
      <c r="S74" s="600"/>
      <c r="T74" s="600"/>
      <c r="U74" s="600"/>
      <c r="V74" s="600"/>
      <c r="W74" s="600"/>
      <c r="X74" s="600"/>
      <c r="Y74" s="600"/>
      <c r="Z74" s="600"/>
      <c r="AA74" s="601"/>
      <c r="AB74" s="606"/>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7"/>
      <c r="AY74">
        <f t="shared" si="2"/>
        <v>1</v>
      </c>
    </row>
    <row r="75" spans="1:60" ht="19.5" customHeight="1" x14ac:dyDescent="0.15">
      <c r="A75" s="239"/>
      <c r="B75" s="243"/>
      <c r="C75" s="244"/>
      <c r="D75" s="244"/>
      <c r="E75" s="244"/>
      <c r="F75" s="245"/>
      <c r="G75" s="602"/>
      <c r="H75" s="602"/>
      <c r="I75" s="602"/>
      <c r="J75" s="602"/>
      <c r="K75" s="602"/>
      <c r="L75" s="602"/>
      <c r="M75" s="602"/>
      <c r="N75" s="602"/>
      <c r="O75" s="602"/>
      <c r="P75" s="602"/>
      <c r="Q75" s="602"/>
      <c r="R75" s="602"/>
      <c r="S75" s="602"/>
      <c r="T75" s="602"/>
      <c r="U75" s="602"/>
      <c r="V75" s="602"/>
      <c r="W75" s="602"/>
      <c r="X75" s="602"/>
      <c r="Y75" s="602"/>
      <c r="Z75" s="602"/>
      <c r="AA75" s="603"/>
      <c r="AB75" s="608"/>
      <c r="AC75" s="602"/>
      <c r="AD75" s="602"/>
      <c r="AE75" s="600"/>
      <c r="AF75" s="600"/>
      <c r="AG75" s="600"/>
      <c r="AH75" s="600"/>
      <c r="AI75" s="600"/>
      <c r="AJ75" s="600"/>
      <c r="AK75" s="600"/>
      <c r="AL75" s="600"/>
      <c r="AM75" s="600"/>
      <c r="AN75" s="600"/>
      <c r="AO75" s="600"/>
      <c r="AP75" s="600"/>
      <c r="AQ75" s="600"/>
      <c r="AR75" s="600"/>
      <c r="AS75" s="600"/>
      <c r="AT75" s="600"/>
      <c r="AU75" s="602"/>
      <c r="AV75" s="602"/>
      <c r="AW75" s="602"/>
      <c r="AX75" s="609"/>
      <c r="AY75">
        <f t="shared" si="2"/>
        <v>1</v>
      </c>
    </row>
    <row r="76" spans="1:60" ht="18.75" customHeight="1" x14ac:dyDescent="0.15">
      <c r="A76" s="239"/>
      <c r="B76" s="464" t="s">
        <v>131</v>
      </c>
      <c r="C76" s="428"/>
      <c r="D76" s="428"/>
      <c r="E76" s="428"/>
      <c r="F76" s="429"/>
      <c r="G76" s="612" t="s">
        <v>49</v>
      </c>
      <c r="H76" s="387"/>
      <c r="I76" s="387"/>
      <c r="J76" s="387"/>
      <c r="K76" s="387"/>
      <c r="L76" s="387"/>
      <c r="M76" s="387"/>
      <c r="N76" s="387"/>
      <c r="O76" s="613"/>
      <c r="P76" s="614" t="s">
        <v>51</v>
      </c>
      <c r="Q76" s="387"/>
      <c r="R76" s="387"/>
      <c r="S76" s="387"/>
      <c r="T76" s="387"/>
      <c r="U76" s="387"/>
      <c r="V76" s="387"/>
      <c r="W76" s="387"/>
      <c r="X76" s="613"/>
      <c r="Y76" s="615"/>
      <c r="Z76" s="616"/>
      <c r="AA76" s="617"/>
      <c r="AB76" s="618" t="s">
        <v>11</v>
      </c>
      <c r="AC76" s="619"/>
      <c r="AD76" s="620"/>
      <c r="AE76" s="338" t="s">
        <v>372</v>
      </c>
      <c r="AF76" s="338"/>
      <c r="AG76" s="338"/>
      <c r="AH76" s="338"/>
      <c r="AI76" s="338" t="s">
        <v>524</v>
      </c>
      <c r="AJ76" s="338"/>
      <c r="AK76" s="338"/>
      <c r="AL76" s="338"/>
      <c r="AM76" s="338" t="s">
        <v>340</v>
      </c>
      <c r="AN76" s="338"/>
      <c r="AO76" s="338"/>
      <c r="AP76" s="338"/>
      <c r="AQ76" s="621" t="s">
        <v>160</v>
      </c>
      <c r="AR76" s="622"/>
      <c r="AS76" s="622"/>
      <c r="AT76" s="623"/>
      <c r="AU76" s="624" t="s">
        <v>121</v>
      </c>
      <c r="AV76" s="624"/>
      <c r="AW76" s="624"/>
      <c r="AX76" s="625"/>
      <c r="AY76">
        <f t="shared" si="2"/>
        <v>1</v>
      </c>
      <c r="AZ76" s="4"/>
      <c r="BA76" s="4"/>
      <c r="BB76" s="4"/>
      <c r="BC76" s="4"/>
    </row>
    <row r="77" spans="1:60" ht="18.75" customHeight="1" x14ac:dyDescent="0.15">
      <c r="A77" s="239"/>
      <c r="B77" s="240"/>
      <c r="C77" s="241"/>
      <c r="D77" s="241"/>
      <c r="E77" s="241"/>
      <c r="F77" s="242"/>
      <c r="G77" s="404"/>
      <c r="H77" s="248"/>
      <c r="I77" s="248"/>
      <c r="J77" s="248"/>
      <c r="K77" s="248"/>
      <c r="L77" s="248"/>
      <c r="M77" s="248"/>
      <c r="N77" s="248"/>
      <c r="O77" s="249"/>
      <c r="P77" s="252"/>
      <c r="Q77" s="248"/>
      <c r="R77" s="248"/>
      <c r="S77" s="248"/>
      <c r="T77" s="248"/>
      <c r="U77" s="248"/>
      <c r="V77" s="248"/>
      <c r="W77" s="248"/>
      <c r="X77" s="249"/>
      <c r="Y77" s="615"/>
      <c r="Z77" s="616"/>
      <c r="AA77" s="617"/>
      <c r="AB77" s="319"/>
      <c r="AC77" s="414"/>
      <c r="AD77" s="415"/>
      <c r="AE77" s="338"/>
      <c r="AF77" s="338"/>
      <c r="AG77" s="338"/>
      <c r="AH77" s="338"/>
      <c r="AI77" s="338"/>
      <c r="AJ77" s="338"/>
      <c r="AK77" s="338"/>
      <c r="AL77" s="338"/>
      <c r="AM77" s="338"/>
      <c r="AN77" s="338"/>
      <c r="AO77" s="338"/>
      <c r="AP77" s="338"/>
      <c r="AQ77" s="626" t="s">
        <v>575</v>
      </c>
      <c r="AR77" s="359"/>
      <c r="AS77" s="357" t="s">
        <v>161</v>
      </c>
      <c r="AT77" s="358"/>
      <c r="AU77" s="359">
        <v>4</v>
      </c>
      <c r="AV77" s="359"/>
      <c r="AW77" s="248" t="s">
        <v>159</v>
      </c>
      <c r="AX77" s="253"/>
      <c r="AY77">
        <f t="shared" si="2"/>
        <v>1</v>
      </c>
      <c r="AZ77" s="4"/>
      <c r="BA77" s="4"/>
      <c r="BB77" s="4"/>
      <c r="BC77" s="4"/>
      <c r="BD77" s="4"/>
      <c r="BE77" s="4"/>
      <c r="BF77" s="4"/>
      <c r="BG77" s="4"/>
      <c r="BH77" s="4"/>
    </row>
    <row r="78" spans="1:60" ht="23.25" customHeight="1" x14ac:dyDescent="0.15">
      <c r="A78" s="239"/>
      <c r="B78" s="240"/>
      <c r="C78" s="241"/>
      <c r="D78" s="241"/>
      <c r="E78" s="241"/>
      <c r="F78" s="242"/>
      <c r="G78" s="88" t="s">
        <v>591</v>
      </c>
      <c r="H78" s="89"/>
      <c r="I78" s="89"/>
      <c r="J78" s="89"/>
      <c r="K78" s="89"/>
      <c r="L78" s="89"/>
      <c r="M78" s="89"/>
      <c r="N78" s="89"/>
      <c r="O78" s="90"/>
      <c r="P78" s="89" t="s">
        <v>567</v>
      </c>
      <c r="Q78" s="628"/>
      <c r="R78" s="628"/>
      <c r="S78" s="628"/>
      <c r="T78" s="628"/>
      <c r="U78" s="628"/>
      <c r="V78" s="628"/>
      <c r="W78" s="628"/>
      <c r="X78" s="629"/>
      <c r="Y78" s="634" t="s">
        <v>50</v>
      </c>
      <c r="Z78" s="635"/>
      <c r="AA78" s="636"/>
      <c r="AB78" s="373" t="s">
        <v>579</v>
      </c>
      <c r="AC78" s="373"/>
      <c r="AD78" s="373"/>
      <c r="AE78" s="295" t="s">
        <v>564</v>
      </c>
      <c r="AF78" s="296"/>
      <c r="AG78" s="296"/>
      <c r="AH78" s="296"/>
      <c r="AI78" s="295" t="s">
        <v>564</v>
      </c>
      <c r="AJ78" s="296"/>
      <c r="AK78" s="296"/>
      <c r="AL78" s="296"/>
      <c r="AM78" s="295" t="s">
        <v>575</v>
      </c>
      <c r="AN78" s="296"/>
      <c r="AO78" s="296"/>
      <c r="AP78" s="296"/>
      <c r="AQ78" s="343" t="s">
        <v>564</v>
      </c>
      <c r="AR78" s="344"/>
      <c r="AS78" s="344"/>
      <c r="AT78" s="345"/>
      <c r="AU78" s="296" t="s">
        <v>564</v>
      </c>
      <c r="AV78" s="296"/>
      <c r="AW78" s="296"/>
      <c r="AX78" s="339"/>
      <c r="AY78">
        <f t="shared" si="2"/>
        <v>1</v>
      </c>
    </row>
    <row r="79" spans="1:60" ht="23.25" customHeight="1" x14ac:dyDescent="0.15">
      <c r="A79" s="239"/>
      <c r="B79" s="240"/>
      <c r="C79" s="241"/>
      <c r="D79" s="241"/>
      <c r="E79" s="241"/>
      <c r="F79" s="242"/>
      <c r="G79" s="627"/>
      <c r="H79" s="369"/>
      <c r="I79" s="369"/>
      <c r="J79" s="369"/>
      <c r="K79" s="369"/>
      <c r="L79" s="369"/>
      <c r="M79" s="369"/>
      <c r="N79" s="369"/>
      <c r="O79" s="370"/>
      <c r="P79" s="630"/>
      <c r="Q79" s="630"/>
      <c r="R79" s="630"/>
      <c r="S79" s="630"/>
      <c r="T79" s="630"/>
      <c r="U79" s="630"/>
      <c r="V79" s="630"/>
      <c r="W79" s="630"/>
      <c r="X79" s="631"/>
      <c r="Y79" s="610" t="s">
        <v>43</v>
      </c>
      <c r="Z79" s="587"/>
      <c r="AA79" s="588"/>
      <c r="AB79" s="385" t="s">
        <v>579</v>
      </c>
      <c r="AC79" s="385"/>
      <c r="AD79" s="385"/>
      <c r="AE79" s="295" t="s">
        <v>564</v>
      </c>
      <c r="AF79" s="296"/>
      <c r="AG79" s="296"/>
      <c r="AH79" s="296"/>
      <c r="AI79" s="295" t="s">
        <v>564</v>
      </c>
      <c r="AJ79" s="296"/>
      <c r="AK79" s="296"/>
      <c r="AL79" s="296"/>
      <c r="AM79" s="295" t="s">
        <v>575</v>
      </c>
      <c r="AN79" s="296"/>
      <c r="AO79" s="296"/>
      <c r="AP79" s="296"/>
      <c r="AQ79" s="343" t="s">
        <v>564</v>
      </c>
      <c r="AR79" s="344"/>
      <c r="AS79" s="344"/>
      <c r="AT79" s="345"/>
      <c r="AU79" s="296">
        <v>1</v>
      </c>
      <c r="AV79" s="296"/>
      <c r="AW79" s="296"/>
      <c r="AX79" s="339"/>
      <c r="AY79">
        <f t="shared" si="2"/>
        <v>1</v>
      </c>
      <c r="AZ79" s="4"/>
      <c r="BA79" s="4"/>
      <c r="BB79" s="4"/>
      <c r="BC79" s="4"/>
    </row>
    <row r="80" spans="1:60" ht="23.25" customHeight="1" thickBot="1" x14ac:dyDescent="0.2">
      <c r="A80" s="239"/>
      <c r="B80" s="240"/>
      <c r="C80" s="241"/>
      <c r="D80" s="241"/>
      <c r="E80" s="241"/>
      <c r="F80" s="242"/>
      <c r="G80" s="91"/>
      <c r="H80" s="92"/>
      <c r="I80" s="92"/>
      <c r="J80" s="92"/>
      <c r="K80" s="92"/>
      <c r="L80" s="92"/>
      <c r="M80" s="92"/>
      <c r="N80" s="92"/>
      <c r="O80" s="93"/>
      <c r="P80" s="632"/>
      <c r="Q80" s="632"/>
      <c r="R80" s="632"/>
      <c r="S80" s="632"/>
      <c r="T80" s="632"/>
      <c r="U80" s="632"/>
      <c r="V80" s="632"/>
      <c r="W80" s="632"/>
      <c r="X80" s="633"/>
      <c r="Y80" s="610" t="s">
        <v>13</v>
      </c>
      <c r="Z80" s="587"/>
      <c r="AA80" s="588"/>
      <c r="AB80" s="611" t="s">
        <v>14</v>
      </c>
      <c r="AC80" s="611"/>
      <c r="AD80" s="611"/>
      <c r="AE80" s="332" t="s">
        <v>564</v>
      </c>
      <c r="AF80" s="333"/>
      <c r="AG80" s="333"/>
      <c r="AH80" s="333"/>
      <c r="AI80" s="332" t="s">
        <v>564</v>
      </c>
      <c r="AJ80" s="333"/>
      <c r="AK80" s="333"/>
      <c r="AL80" s="333"/>
      <c r="AM80" s="332" t="s">
        <v>575</v>
      </c>
      <c r="AN80" s="333"/>
      <c r="AO80" s="333"/>
      <c r="AP80" s="333"/>
      <c r="AQ80" s="343" t="s">
        <v>564</v>
      </c>
      <c r="AR80" s="344"/>
      <c r="AS80" s="344"/>
      <c r="AT80" s="345"/>
      <c r="AU80" s="296" t="s">
        <v>564</v>
      </c>
      <c r="AV80" s="296"/>
      <c r="AW80" s="296"/>
      <c r="AX80" s="339"/>
      <c r="AY80">
        <f t="shared" si="2"/>
        <v>1</v>
      </c>
      <c r="AZ80" s="4"/>
      <c r="BA80" s="4"/>
      <c r="BB80" s="4"/>
      <c r="BC80" s="4"/>
      <c r="BD80" s="4"/>
      <c r="BE80" s="4"/>
      <c r="BF80" s="4"/>
      <c r="BG80" s="4"/>
      <c r="BH80" s="4"/>
    </row>
    <row r="81" spans="1:51" ht="45" customHeight="1" x14ac:dyDescent="0.15">
      <c r="A81" s="468" t="s">
        <v>239</v>
      </c>
      <c r="B81" s="469"/>
      <c r="C81" s="471" t="s">
        <v>162</v>
      </c>
      <c r="D81" s="469"/>
      <c r="E81" s="472" t="s">
        <v>175</v>
      </c>
      <c r="F81" s="473"/>
      <c r="G81" s="474" t="s">
        <v>594</v>
      </c>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6"/>
    </row>
    <row r="82" spans="1:51" ht="32.25" customHeight="1" x14ac:dyDescent="0.15">
      <c r="A82" s="470"/>
      <c r="B82" s="463"/>
      <c r="C82" s="462"/>
      <c r="D82" s="463"/>
      <c r="E82" s="464" t="s">
        <v>174</v>
      </c>
      <c r="F82" s="429"/>
      <c r="G82" s="88" t="s">
        <v>595</v>
      </c>
      <c r="H82" s="89"/>
      <c r="I82" s="89"/>
      <c r="J82" s="89"/>
      <c r="K82" s="89"/>
      <c r="L82" s="89"/>
      <c r="M82" s="89"/>
      <c r="N82" s="89"/>
      <c r="O82" s="89"/>
      <c r="P82" s="89"/>
      <c r="Q82" s="89"/>
      <c r="R82" s="89"/>
      <c r="S82" s="89"/>
      <c r="T82" s="89"/>
      <c r="U82" s="89"/>
      <c r="V82" s="90"/>
      <c r="W82" s="451" t="s">
        <v>537</v>
      </c>
      <c r="X82" s="452"/>
      <c r="Y82" s="452"/>
      <c r="Z82" s="452"/>
      <c r="AA82" s="453"/>
      <c r="AB82" s="454" t="s">
        <v>613</v>
      </c>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56"/>
    </row>
    <row r="83" spans="1:51" ht="21" customHeight="1" x14ac:dyDescent="0.15">
      <c r="A83" s="470"/>
      <c r="B83" s="463"/>
      <c r="C83" s="462"/>
      <c r="D83" s="463"/>
      <c r="E83" s="243"/>
      <c r="F83" s="245"/>
      <c r="G83" s="91"/>
      <c r="H83" s="92"/>
      <c r="I83" s="92"/>
      <c r="J83" s="92"/>
      <c r="K83" s="92"/>
      <c r="L83" s="92"/>
      <c r="M83" s="92"/>
      <c r="N83" s="92"/>
      <c r="O83" s="92"/>
      <c r="P83" s="92"/>
      <c r="Q83" s="92"/>
      <c r="R83" s="92"/>
      <c r="S83" s="92"/>
      <c r="T83" s="92"/>
      <c r="U83" s="92"/>
      <c r="V83" s="93"/>
      <c r="W83" s="457" t="s">
        <v>538</v>
      </c>
      <c r="X83" s="458"/>
      <c r="Y83" s="458"/>
      <c r="Z83" s="458"/>
      <c r="AA83" s="459"/>
      <c r="AB83" s="454" t="s">
        <v>613</v>
      </c>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51" ht="34.5" customHeight="1" x14ac:dyDescent="0.15">
      <c r="A84" s="470"/>
      <c r="B84" s="463"/>
      <c r="C84" s="460" t="s">
        <v>550</v>
      </c>
      <c r="D84" s="461"/>
      <c r="E84" s="464" t="s">
        <v>235</v>
      </c>
      <c r="F84" s="429"/>
      <c r="G84" s="441" t="s">
        <v>165</v>
      </c>
      <c r="H84" s="442"/>
      <c r="I84" s="442"/>
      <c r="J84" s="465" t="s">
        <v>613</v>
      </c>
      <c r="K84" s="466"/>
      <c r="L84" s="466"/>
      <c r="M84" s="466"/>
      <c r="N84" s="466"/>
      <c r="O84" s="466"/>
      <c r="P84" s="466"/>
      <c r="Q84" s="466"/>
      <c r="R84" s="466"/>
      <c r="S84" s="466"/>
      <c r="T84" s="467"/>
      <c r="U84" s="439" t="s">
        <v>613</v>
      </c>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c r="AY84" s="45"/>
    </row>
    <row r="85" spans="1:51" ht="34.5" customHeight="1" x14ac:dyDescent="0.15">
      <c r="A85" s="470"/>
      <c r="B85" s="463"/>
      <c r="C85" s="462"/>
      <c r="D85" s="463"/>
      <c r="E85" s="240"/>
      <c r="F85" s="242"/>
      <c r="G85" s="441" t="s">
        <v>551</v>
      </c>
      <c r="H85" s="442"/>
      <c r="I85" s="442"/>
      <c r="J85" s="442"/>
      <c r="K85" s="442"/>
      <c r="L85" s="442"/>
      <c r="M85" s="442"/>
      <c r="N85" s="442"/>
      <c r="O85" s="442"/>
      <c r="P85" s="442"/>
      <c r="Q85" s="442"/>
      <c r="R85" s="442"/>
      <c r="S85" s="442"/>
      <c r="T85" s="442"/>
      <c r="U85" s="438" t="s">
        <v>613</v>
      </c>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c r="AY85" s="45"/>
    </row>
    <row r="86" spans="1:51" ht="34.5" customHeight="1" thickBot="1" x14ac:dyDescent="0.2">
      <c r="A86" s="470"/>
      <c r="B86" s="463"/>
      <c r="C86" s="462"/>
      <c r="D86" s="463"/>
      <c r="E86" s="243"/>
      <c r="F86" s="245"/>
      <c r="G86" s="441" t="s">
        <v>538</v>
      </c>
      <c r="H86" s="442"/>
      <c r="I86" s="442"/>
      <c r="J86" s="442"/>
      <c r="K86" s="442"/>
      <c r="L86" s="442"/>
      <c r="M86" s="442"/>
      <c r="N86" s="442"/>
      <c r="O86" s="442"/>
      <c r="P86" s="442"/>
      <c r="Q86" s="442"/>
      <c r="R86" s="442"/>
      <c r="S86" s="442"/>
      <c r="T86" s="442"/>
      <c r="U86" s="94" t="s">
        <v>613</v>
      </c>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6"/>
      <c r="AY86" s="45"/>
    </row>
    <row r="87" spans="1:51" ht="27" customHeight="1" x14ac:dyDescent="0.15">
      <c r="A87" s="443" t="s">
        <v>37</v>
      </c>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5"/>
    </row>
    <row r="88" spans="1:51" ht="27" customHeight="1" x14ac:dyDescent="0.15">
      <c r="A88" s="2"/>
      <c r="B88" s="3"/>
      <c r="C88" s="446" t="s">
        <v>22</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8"/>
      <c r="AD88" s="447" t="s">
        <v>26</v>
      </c>
      <c r="AE88" s="447"/>
      <c r="AF88" s="447"/>
      <c r="AG88" s="449" t="s">
        <v>21</v>
      </c>
      <c r="AH88" s="447"/>
      <c r="AI88" s="447"/>
      <c r="AJ88" s="447"/>
      <c r="AK88" s="447"/>
      <c r="AL88" s="447"/>
      <c r="AM88" s="447"/>
      <c r="AN88" s="447"/>
      <c r="AO88" s="447"/>
      <c r="AP88" s="447"/>
      <c r="AQ88" s="447"/>
      <c r="AR88" s="447"/>
      <c r="AS88" s="447"/>
      <c r="AT88" s="447"/>
      <c r="AU88" s="447"/>
      <c r="AV88" s="447"/>
      <c r="AW88" s="447"/>
      <c r="AX88" s="450"/>
    </row>
    <row r="89" spans="1:51" ht="57.75" customHeight="1" x14ac:dyDescent="0.15">
      <c r="A89" s="509" t="s">
        <v>126</v>
      </c>
      <c r="B89" s="510"/>
      <c r="C89" s="515" t="s">
        <v>127</v>
      </c>
      <c r="D89" s="516"/>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7"/>
      <c r="AD89" s="518" t="s">
        <v>573</v>
      </c>
      <c r="AE89" s="519"/>
      <c r="AF89" s="519"/>
      <c r="AG89" s="520" t="s">
        <v>598</v>
      </c>
      <c r="AH89" s="521"/>
      <c r="AI89" s="521"/>
      <c r="AJ89" s="521"/>
      <c r="AK89" s="521"/>
      <c r="AL89" s="521"/>
      <c r="AM89" s="521"/>
      <c r="AN89" s="521"/>
      <c r="AO89" s="521"/>
      <c r="AP89" s="521"/>
      <c r="AQ89" s="521"/>
      <c r="AR89" s="521"/>
      <c r="AS89" s="521"/>
      <c r="AT89" s="521"/>
      <c r="AU89" s="521"/>
      <c r="AV89" s="521"/>
      <c r="AW89" s="521"/>
      <c r="AX89" s="522"/>
    </row>
    <row r="90" spans="1:51" ht="52.5" customHeight="1" x14ac:dyDescent="0.15">
      <c r="A90" s="511"/>
      <c r="B90" s="512"/>
      <c r="C90" s="523" t="s">
        <v>27</v>
      </c>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5"/>
      <c r="AD90" s="499" t="s">
        <v>573</v>
      </c>
      <c r="AE90" s="500"/>
      <c r="AF90" s="500"/>
      <c r="AG90" s="526" t="s">
        <v>614</v>
      </c>
      <c r="AH90" s="527"/>
      <c r="AI90" s="527"/>
      <c r="AJ90" s="527"/>
      <c r="AK90" s="527"/>
      <c r="AL90" s="527"/>
      <c r="AM90" s="527"/>
      <c r="AN90" s="527"/>
      <c r="AO90" s="527"/>
      <c r="AP90" s="527"/>
      <c r="AQ90" s="527"/>
      <c r="AR90" s="527"/>
      <c r="AS90" s="527"/>
      <c r="AT90" s="527"/>
      <c r="AU90" s="527"/>
      <c r="AV90" s="527"/>
      <c r="AW90" s="527"/>
      <c r="AX90" s="528"/>
    </row>
    <row r="91" spans="1:51" ht="45.75" customHeight="1" x14ac:dyDescent="0.15">
      <c r="A91" s="513"/>
      <c r="B91" s="514"/>
      <c r="C91" s="529" t="s">
        <v>128</v>
      </c>
      <c r="D91" s="530"/>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1"/>
      <c r="AD91" s="532" t="s">
        <v>573</v>
      </c>
      <c r="AE91" s="533"/>
      <c r="AF91" s="533"/>
      <c r="AG91" s="490" t="s">
        <v>597</v>
      </c>
      <c r="AH91" s="369"/>
      <c r="AI91" s="369"/>
      <c r="AJ91" s="369"/>
      <c r="AK91" s="369"/>
      <c r="AL91" s="369"/>
      <c r="AM91" s="369"/>
      <c r="AN91" s="369"/>
      <c r="AO91" s="369"/>
      <c r="AP91" s="369"/>
      <c r="AQ91" s="369"/>
      <c r="AR91" s="369"/>
      <c r="AS91" s="369"/>
      <c r="AT91" s="369"/>
      <c r="AU91" s="369"/>
      <c r="AV91" s="369"/>
      <c r="AW91" s="369"/>
      <c r="AX91" s="491"/>
    </row>
    <row r="92" spans="1:51" ht="27" customHeight="1" x14ac:dyDescent="0.15">
      <c r="A92" s="70" t="s">
        <v>29</v>
      </c>
      <c r="B92" s="477"/>
      <c r="C92" s="483" t="s">
        <v>31</v>
      </c>
      <c r="D92" s="484"/>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6"/>
      <c r="AD92" s="487" t="s">
        <v>596</v>
      </c>
      <c r="AE92" s="488"/>
      <c r="AF92" s="488"/>
      <c r="AG92" s="279" t="s">
        <v>620</v>
      </c>
      <c r="AH92" s="89"/>
      <c r="AI92" s="89"/>
      <c r="AJ92" s="89"/>
      <c r="AK92" s="89"/>
      <c r="AL92" s="89"/>
      <c r="AM92" s="89"/>
      <c r="AN92" s="89"/>
      <c r="AO92" s="89"/>
      <c r="AP92" s="89"/>
      <c r="AQ92" s="89"/>
      <c r="AR92" s="89"/>
      <c r="AS92" s="89"/>
      <c r="AT92" s="89"/>
      <c r="AU92" s="89"/>
      <c r="AV92" s="89"/>
      <c r="AW92" s="89"/>
      <c r="AX92" s="489"/>
    </row>
    <row r="93" spans="1:51" ht="35.25" customHeight="1" x14ac:dyDescent="0.15">
      <c r="A93" s="478"/>
      <c r="B93" s="479"/>
      <c r="C93" s="492"/>
      <c r="D93" s="493"/>
      <c r="E93" s="496" t="s">
        <v>219</v>
      </c>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8"/>
      <c r="AD93" s="499" t="s">
        <v>619</v>
      </c>
      <c r="AE93" s="500"/>
      <c r="AF93" s="501"/>
      <c r="AG93" s="490"/>
      <c r="AH93" s="369"/>
      <c r="AI93" s="369"/>
      <c r="AJ93" s="369"/>
      <c r="AK93" s="369"/>
      <c r="AL93" s="369"/>
      <c r="AM93" s="369"/>
      <c r="AN93" s="369"/>
      <c r="AO93" s="369"/>
      <c r="AP93" s="369"/>
      <c r="AQ93" s="369"/>
      <c r="AR93" s="369"/>
      <c r="AS93" s="369"/>
      <c r="AT93" s="369"/>
      <c r="AU93" s="369"/>
      <c r="AV93" s="369"/>
      <c r="AW93" s="369"/>
      <c r="AX93" s="491"/>
    </row>
    <row r="94" spans="1:51" ht="26.25" customHeight="1" x14ac:dyDescent="0.15">
      <c r="A94" s="478"/>
      <c r="B94" s="479"/>
      <c r="C94" s="494"/>
      <c r="D94" s="495"/>
      <c r="E94" s="502" t="s">
        <v>191</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4"/>
      <c r="AD94" s="505" t="s">
        <v>619</v>
      </c>
      <c r="AE94" s="506"/>
      <c r="AF94" s="506"/>
      <c r="AG94" s="490"/>
      <c r="AH94" s="369"/>
      <c r="AI94" s="369"/>
      <c r="AJ94" s="369"/>
      <c r="AK94" s="369"/>
      <c r="AL94" s="369"/>
      <c r="AM94" s="369"/>
      <c r="AN94" s="369"/>
      <c r="AO94" s="369"/>
      <c r="AP94" s="369"/>
      <c r="AQ94" s="369"/>
      <c r="AR94" s="369"/>
      <c r="AS94" s="369"/>
      <c r="AT94" s="369"/>
      <c r="AU94" s="369"/>
      <c r="AV94" s="369"/>
      <c r="AW94" s="369"/>
      <c r="AX94" s="491"/>
    </row>
    <row r="95" spans="1:51" ht="26.25" customHeight="1" x14ac:dyDescent="0.15">
      <c r="A95" s="478"/>
      <c r="B95" s="480"/>
      <c r="C95" s="507" t="s">
        <v>32</v>
      </c>
      <c r="D95" s="508"/>
      <c r="E95" s="508"/>
      <c r="F95" s="508"/>
      <c r="G95" s="508"/>
      <c r="H95" s="508"/>
      <c r="I95" s="508"/>
      <c r="J95" s="508"/>
      <c r="K95" s="508"/>
      <c r="L95" s="508"/>
      <c r="M95" s="508"/>
      <c r="N95" s="508"/>
      <c r="O95" s="508"/>
      <c r="P95" s="508"/>
      <c r="Q95" s="508"/>
      <c r="R95" s="508"/>
      <c r="S95" s="508"/>
      <c r="T95" s="508"/>
      <c r="U95" s="508"/>
      <c r="V95" s="508"/>
      <c r="W95" s="508"/>
      <c r="X95" s="508"/>
      <c r="Y95" s="508"/>
      <c r="Z95" s="508"/>
      <c r="AA95" s="508"/>
      <c r="AB95" s="508"/>
      <c r="AC95" s="508"/>
      <c r="AD95" s="551" t="s">
        <v>596</v>
      </c>
      <c r="AE95" s="552"/>
      <c r="AF95" s="552"/>
      <c r="AG95" s="553" t="s">
        <v>620</v>
      </c>
      <c r="AH95" s="554"/>
      <c r="AI95" s="554"/>
      <c r="AJ95" s="554"/>
      <c r="AK95" s="554"/>
      <c r="AL95" s="554"/>
      <c r="AM95" s="554"/>
      <c r="AN95" s="554"/>
      <c r="AO95" s="554"/>
      <c r="AP95" s="554"/>
      <c r="AQ95" s="554"/>
      <c r="AR95" s="554"/>
      <c r="AS95" s="554"/>
      <c r="AT95" s="554"/>
      <c r="AU95" s="554"/>
      <c r="AV95" s="554"/>
      <c r="AW95" s="554"/>
      <c r="AX95" s="555"/>
    </row>
    <row r="96" spans="1:51" ht="26.25" customHeight="1" x14ac:dyDescent="0.15">
      <c r="A96" s="478"/>
      <c r="B96" s="480"/>
      <c r="C96" s="546" t="s">
        <v>129</v>
      </c>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5"/>
      <c r="AC96" s="525"/>
      <c r="AD96" s="499" t="s">
        <v>596</v>
      </c>
      <c r="AE96" s="500"/>
      <c r="AF96" s="500"/>
      <c r="AG96" s="526" t="s">
        <v>620</v>
      </c>
      <c r="AH96" s="527"/>
      <c r="AI96" s="527"/>
      <c r="AJ96" s="527"/>
      <c r="AK96" s="527"/>
      <c r="AL96" s="527"/>
      <c r="AM96" s="527"/>
      <c r="AN96" s="527"/>
      <c r="AO96" s="527"/>
      <c r="AP96" s="527"/>
      <c r="AQ96" s="527"/>
      <c r="AR96" s="527"/>
      <c r="AS96" s="527"/>
      <c r="AT96" s="527"/>
      <c r="AU96" s="527"/>
      <c r="AV96" s="527"/>
      <c r="AW96" s="527"/>
      <c r="AX96" s="528"/>
    </row>
    <row r="97" spans="1:50" ht="26.25" customHeight="1" x14ac:dyDescent="0.15">
      <c r="A97" s="478"/>
      <c r="B97" s="480"/>
      <c r="C97" s="546" t="s">
        <v>28</v>
      </c>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499" t="s">
        <v>596</v>
      </c>
      <c r="AE97" s="500"/>
      <c r="AF97" s="500"/>
      <c r="AG97" s="526" t="s">
        <v>620</v>
      </c>
      <c r="AH97" s="527"/>
      <c r="AI97" s="527"/>
      <c r="AJ97" s="527"/>
      <c r="AK97" s="527"/>
      <c r="AL97" s="527"/>
      <c r="AM97" s="527"/>
      <c r="AN97" s="527"/>
      <c r="AO97" s="527"/>
      <c r="AP97" s="527"/>
      <c r="AQ97" s="527"/>
      <c r="AR97" s="527"/>
      <c r="AS97" s="527"/>
      <c r="AT97" s="527"/>
      <c r="AU97" s="527"/>
      <c r="AV97" s="527"/>
      <c r="AW97" s="527"/>
      <c r="AX97" s="528"/>
    </row>
    <row r="98" spans="1:50" ht="26.25" customHeight="1" x14ac:dyDescent="0.15">
      <c r="A98" s="478"/>
      <c r="B98" s="480"/>
      <c r="C98" s="546" t="s">
        <v>33</v>
      </c>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47"/>
      <c r="AD98" s="499" t="s">
        <v>596</v>
      </c>
      <c r="AE98" s="500"/>
      <c r="AF98" s="500"/>
      <c r="AG98" s="526" t="s">
        <v>620</v>
      </c>
      <c r="AH98" s="527"/>
      <c r="AI98" s="527"/>
      <c r="AJ98" s="527"/>
      <c r="AK98" s="527"/>
      <c r="AL98" s="527"/>
      <c r="AM98" s="527"/>
      <c r="AN98" s="527"/>
      <c r="AO98" s="527"/>
      <c r="AP98" s="527"/>
      <c r="AQ98" s="527"/>
      <c r="AR98" s="527"/>
      <c r="AS98" s="527"/>
      <c r="AT98" s="527"/>
      <c r="AU98" s="527"/>
      <c r="AV98" s="527"/>
      <c r="AW98" s="527"/>
      <c r="AX98" s="528"/>
    </row>
    <row r="99" spans="1:50" ht="26.25" customHeight="1" x14ac:dyDescent="0.15">
      <c r="A99" s="478"/>
      <c r="B99" s="480"/>
      <c r="C99" s="546" t="s">
        <v>198</v>
      </c>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47"/>
      <c r="AD99" s="499" t="s">
        <v>596</v>
      </c>
      <c r="AE99" s="500"/>
      <c r="AF99" s="500"/>
      <c r="AG99" s="548" t="s">
        <v>620</v>
      </c>
      <c r="AH99" s="549"/>
      <c r="AI99" s="549"/>
      <c r="AJ99" s="549"/>
      <c r="AK99" s="549"/>
      <c r="AL99" s="549"/>
      <c r="AM99" s="549"/>
      <c r="AN99" s="549"/>
      <c r="AO99" s="549"/>
      <c r="AP99" s="549"/>
      <c r="AQ99" s="549"/>
      <c r="AR99" s="549"/>
      <c r="AS99" s="549"/>
      <c r="AT99" s="549"/>
      <c r="AU99" s="549"/>
      <c r="AV99" s="549"/>
      <c r="AW99" s="549"/>
      <c r="AX99" s="550"/>
    </row>
    <row r="100" spans="1:50" ht="26.25" customHeight="1" x14ac:dyDescent="0.15">
      <c r="A100" s="478"/>
      <c r="B100" s="480"/>
      <c r="C100" s="534" t="s">
        <v>199</v>
      </c>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6"/>
      <c r="AD100" s="499" t="s">
        <v>596</v>
      </c>
      <c r="AE100" s="500"/>
      <c r="AF100" s="500"/>
      <c r="AG100" s="526" t="s">
        <v>620</v>
      </c>
      <c r="AH100" s="527"/>
      <c r="AI100" s="527"/>
      <c r="AJ100" s="527"/>
      <c r="AK100" s="527"/>
      <c r="AL100" s="527"/>
      <c r="AM100" s="527"/>
      <c r="AN100" s="527"/>
      <c r="AO100" s="527"/>
      <c r="AP100" s="527"/>
      <c r="AQ100" s="527"/>
      <c r="AR100" s="527"/>
      <c r="AS100" s="527"/>
      <c r="AT100" s="527"/>
      <c r="AU100" s="527"/>
      <c r="AV100" s="527"/>
      <c r="AW100" s="527"/>
      <c r="AX100" s="528"/>
    </row>
    <row r="101" spans="1:50" ht="26.25" customHeight="1" x14ac:dyDescent="0.15">
      <c r="A101" s="481"/>
      <c r="B101" s="482"/>
      <c r="C101" s="537" t="s">
        <v>192</v>
      </c>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9"/>
      <c r="AD101" s="540" t="s">
        <v>596</v>
      </c>
      <c r="AE101" s="541"/>
      <c r="AF101" s="542"/>
      <c r="AG101" s="543" t="s">
        <v>620</v>
      </c>
      <c r="AH101" s="544"/>
      <c r="AI101" s="544"/>
      <c r="AJ101" s="544"/>
      <c r="AK101" s="544"/>
      <c r="AL101" s="544"/>
      <c r="AM101" s="544"/>
      <c r="AN101" s="544"/>
      <c r="AO101" s="544"/>
      <c r="AP101" s="544"/>
      <c r="AQ101" s="544"/>
      <c r="AR101" s="544"/>
      <c r="AS101" s="544"/>
      <c r="AT101" s="544"/>
      <c r="AU101" s="544"/>
      <c r="AV101" s="544"/>
      <c r="AW101" s="544"/>
      <c r="AX101" s="545"/>
    </row>
    <row r="102" spans="1:50" ht="27" customHeight="1" x14ac:dyDescent="0.15">
      <c r="A102" s="70" t="s">
        <v>30</v>
      </c>
      <c r="B102" s="558"/>
      <c r="C102" s="559" t="s">
        <v>193</v>
      </c>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1"/>
      <c r="AD102" s="551" t="s">
        <v>596</v>
      </c>
      <c r="AE102" s="552"/>
      <c r="AF102" s="562"/>
      <c r="AG102" s="553" t="s">
        <v>620</v>
      </c>
      <c r="AH102" s="554"/>
      <c r="AI102" s="554"/>
      <c r="AJ102" s="554"/>
      <c r="AK102" s="554"/>
      <c r="AL102" s="554"/>
      <c r="AM102" s="554"/>
      <c r="AN102" s="554"/>
      <c r="AO102" s="554"/>
      <c r="AP102" s="554"/>
      <c r="AQ102" s="554"/>
      <c r="AR102" s="554"/>
      <c r="AS102" s="554"/>
      <c r="AT102" s="554"/>
      <c r="AU102" s="554"/>
      <c r="AV102" s="554"/>
      <c r="AW102" s="554"/>
      <c r="AX102" s="555"/>
    </row>
    <row r="103" spans="1:50" ht="35.25" customHeight="1" x14ac:dyDescent="0.15">
      <c r="A103" s="478"/>
      <c r="B103" s="480"/>
      <c r="C103" s="563" t="s">
        <v>35</v>
      </c>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5"/>
      <c r="AD103" s="566" t="s">
        <v>596</v>
      </c>
      <c r="AE103" s="567"/>
      <c r="AF103" s="567"/>
      <c r="AG103" s="526" t="s">
        <v>620</v>
      </c>
      <c r="AH103" s="527"/>
      <c r="AI103" s="527"/>
      <c r="AJ103" s="527"/>
      <c r="AK103" s="527"/>
      <c r="AL103" s="527"/>
      <c r="AM103" s="527"/>
      <c r="AN103" s="527"/>
      <c r="AO103" s="527"/>
      <c r="AP103" s="527"/>
      <c r="AQ103" s="527"/>
      <c r="AR103" s="527"/>
      <c r="AS103" s="527"/>
      <c r="AT103" s="527"/>
      <c r="AU103" s="527"/>
      <c r="AV103" s="527"/>
      <c r="AW103" s="527"/>
      <c r="AX103" s="528"/>
    </row>
    <row r="104" spans="1:50" ht="27" customHeight="1" x14ac:dyDescent="0.15">
      <c r="A104" s="478"/>
      <c r="B104" s="480"/>
      <c r="C104" s="546" t="s">
        <v>163</v>
      </c>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66" t="s">
        <v>596</v>
      </c>
      <c r="AE104" s="567"/>
      <c r="AF104" s="567"/>
      <c r="AG104" s="526" t="s">
        <v>620</v>
      </c>
      <c r="AH104" s="527"/>
      <c r="AI104" s="527"/>
      <c r="AJ104" s="527"/>
      <c r="AK104" s="527"/>
      <c r="AL104" s="527"/>
      <c r="AM104" s="527"/>
      <c r="AN104" s="527"/>
      <c r="AO104" s="527"/>
      <c r="AP104" s="527"/>
      <c r="AQ104" s="527"/>
      <c r="AR104" s="527"/>
      <c r="AS104" s="527"/>
      <c r="AT104" s="527"/>
      <c r="AU104" s="527"/>
      <c r="AV104" s="527"/>
      <c r="AW104" s="527"/>
      <c r="AX104" s="528"/>
    </row>
    <row r="105" spans="1:50" ht="27" customHeight="1" x14ac:dyDescent="0.15">
      <c r="A105" s="481"/>
      <c r="B105" s="482"/>
      <c r="C105" s="546" t="s">
        <v>34</v>
      </c>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499" t="s">
        <v>596</v>
      </c>
      <c r="AE105" s="500"/>
      <c r="AF105" s="500"/>
      <c r="AG105" s="556" t="s">
        <v>620</v>
      </c>
      <c r="AH105" s="92"/>
      <c r="AI105" s="92"/>
      <c r="AJ105" s="92"/>
      <c r="AK105" s="92"/>
      <c r="AL105" s="92"/>
      <c r="AM105" s="92"/>
      <c r="AN105" s="92"/>
      <c r="AO105" s="92"/>
      <c r="AP105" s="92"/>
      <c r="AQ105" s="92"/>
      <c r="AR105" s="92"/>
      <c r="AS105" s="92"/>
      <c r="AT105" s="92"/>
      <c r="AU105" s="92"/>
      <c r="AV105" s="92"/>
      <c r="AW105" s="92"/>
      <c r="AX105" s="557"/>
    </row>
    <row r="106" spans="1:50" ht="41.25" customHeight="1" x14ac:dyDescent="0.15">
      <c r="A106" s="568" t="s">
        <v>47</v>
      </c>
      <c r="B106" s="569"/>
      <c r="C106" s="570" t="s">
        <v>130</v>
      </c>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484"/>
      <c r="AD106" s="551" t="s">
        <v>596</v>
      </c>
      <c r="AE106" s="552"/>
      <c r="AF106" s="552"/>
      <c r="AG106" s="279" t="s">
        <v>620</v>
      </c>
      <c r="AH106" s="89"/>
      <c r="AI106" s="89"/>
      <c r="AJ106" s="89"/>
      <c r="AK106" s="89"/>
      <c r="AL106" s="89"/>
      <c r="AM106" s="89"/>
      <c r="AN106" s="89"/>
      <c r="AO106" s="89"/>
      <c r="AP106" s="89"/>
      <c r="AQ106" s="89"/>
      <c r="AR106" s="89"/>
      <c r="AS106" s="89"/>
      <c r="AT106" s="89"/>
      <c r="AU106" s="89"/>
      <c r="AV106" s="89"/>
      <c r="AW106" s="89"/>
      <c r="AX106" s="489"/>
    </row>
    <row r="107" spans="1:50" ht="67.5" customHeight="1" x14ac:dyDescent="0.15">
      <c r="A107" s="70" t="s">
        <v>38</v>
      </c>
      <c r="B107" s="71"/>
      <c r="C107" s="74" t="s">
        <v>42</v>
      </c>
      <c r="D107" s="75"/>
      <c r="E107" s="75"/>
      <c r="F107" s="76"/>
      <c r="G107" s="77" t="s">
        <v>564</v>
      </c>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9"/>
    </row>
    <row r="108" spans="1:50" ht="67.5" customHeight="1" thickBot="1" x14ac:dyDescent="0.2">
      <c r="A108" s="72"/>
      <c r="B108" s="73"/>
      <c r="C108" s="80" t="s">
        <v>46</v>
      </c>
      <c r="D108" s="81"/>
      <c r="E108" s="81"/>
      <c r="F108" s="82"/>
      <c r="G108" s="83" t="s">
        <v>564</v>
      </c>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5"/>
    </row>
    <row r="109" spans="1:50" ht="24" customHeight="1" x14ac:dyDescent="0.15">
      <c r="A109" s="57" t="s">
        <v>23</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9"/>
    </row>
    <row r="110" spans="1:50" ht="67.5" customHeight="1" thickBot="1" x14ac:dyDescent="0.2">
      <c r="A110" s="60" t="s">
        <v>615</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2"/>
    </row>
    <row r="111" spans="1:50" ht="24.75" customHeight="1" x14ac:dyDescent="0.15">
      <c r="A111" s="63" t="s">
        <v>24</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5"/>
    </row>
    <row r="112" spans="1:50" ht="67.5" customHeight="1" thickBot="1" x14ac:dyDescent="0.2">
      <c r="A112" s="66" t="s">
        <v>125</v>
      </c>
      <c r="B112" s="67"/>
      <c r="C112" s="67"/>
      <c r="D112" s="67"/>
      <c r="E112" s="68"/>
      <c r="F112" s="69" t="s">
        <v>616</v>
      </c>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2"/>
    </row>
    <row r="113" spans="1:52" ht="24.75" customHeight="1" x14ac:dyDescent="0.15">
      <c r="A113" s="63" t="s">
        <v>36</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5"/>
    </row>
    <row r="114" spans="1:52" ht="66" customHeight="1" thickBot="1" x14ac:dyDescent="0.2">
      <c r="A114" s="66" t="s">
        <v>125</v>
      </c>
      <c r="B114" s="67"/>
      <c r="C114" s="67"/>
      <c r="D114" s="67"/>
      <c r="E114" s="68"/>
      <c r="F114" s="576" t="s">
        <v>618</v>
      </c>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8"/>
    </row>
    <row r="115" spans="1:52" ht="24.75" customHeight="1" x14ac:dyDescent="0.15">
      <c r="A115" s="579" t="s">
        <v>25</v>
      </c>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0"/>
      <c r="AL115" s="580"/>
      <c r="AM115" s="580"/>
      <c r="AN115" s="580"/>
      <c r="AO115" s="580"/>
      <c r="AP115" s="580"/>
      <c r="AQ115" s="580"/>
      <c r="AR115" s="580"/>
      <c r="AS115" s="580"/>
      <c r="AT115" s="580"/>
      <c r="AU115" s="580"/>
      <c r="AV115" s="580"/>
      <c r="AW115" s="580"/>
      <c r="AX115" s="581"/>
    </row>
    <row r="116" spans="1:52" ht="67.5" customHeight="1" thickBot="1" x14ac:dyDescent="0.2">
      <c r="A116" s="582" t="s">
        <v>564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6"/>
    </row>
    <row r="117" spans="1:52" ht="24.75" customHeight="1" x14ac:dyDescent="0.15">
      <c r="A117" s="583" t="s">
        <v>201</v>
      </c>
      <c r="B117" s="584"/>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c r="AT117" s="584"/>
      <c r="AU117" s="584"/>
      <c r="AV117" s="584"/>
      <c r="AW117" s="584"/>
      <c r="AX117" s="585"/>
      <c r="AZ117" s="4"/>
    </row>
    <row r="118" spans="1:52" ht="24.75" customHeight="1" x14ac:dyDescent="0.15">
      <c r="A118" s="586" t="s">
        <v>233</v>
      </c>
      <c r="B118" s="587"/>
      <c r="C118" s="587"/>
      <c r="D118" s="588"/>
      <c r="E118" s="572" t="s">
        <v>564</v>
      </c>
      <c r="F118" s="573"/>
      <c r="G118" s="573"/>
      <c r="H118" s="573"/>
      <c r="I118" s="573"/>
      <c r="J118" s="573"/>
      <c r="K118" s="573"/>
      <c r="L118" s="573"/>
      <c r="M118" s="573"/>
      <c r="N118" s="573"/>
      <c r="O118" s="573"/>
      <c r="P118" s="574"/>
      <c r="Q118" s="572"/>
      <c r="R118" s="573"/>
      <c r="S118" s="573"/>
      <c r="T118" s="573"/>
      <c r="U118" s="573"/>
      <c r="V118" s="573"/>
      <c r="W118" s="573"/>
      <c r="X118" s="573"/>
      <c r="Y118" s="573"/>
      <c r="Z118" s="573"/>
      <c r="AA118" s="573"/>
      <c r="AB118" s="574"/>
      <c r="AC118" s="572"/>
      <c r="AD118" s="573"/>
      <c r="AE118" s="573"/>
      <c r="AF118" s="573"/>
      <c r="AG118" s="573"/>
      <c r="AH118" s="573"/>
      <c r="AI118" s="573"/>
      <c r="AJ118" s="573"/>
      <c r="AK118" s="573"/>
      <c r="AL118" s="573"/>
      <c r="AM118" s="573"/>
      <c r="AN118" s="574"/>
      <c r="AO118" s="572"/>
      <c r="AP118" s="573"/>
      <c r="AQ118" s="573"/>
      <c r="AR118" s="573"/>
      <c r="AS118" s="573"/>
      <c r="AT118" s="573"/>
      <c r="AU118" s="573"/>
      <c r="AV118" s="573"/>
      <c r="AW118" s="573"/>
      <c r="AX118" s="575"/>
      <c r="AY118" s="49"/>
    </row>
    <row r="119" spans="1:52" ht="24.75" customHeight="1" x14ac:dyDescent="0.15">
      <c r="A119" s="86" t="s">
        <v>232</v>
      </c>
      <c r="B119" s="86"/>
      <c r="C119" s="86"/>
      <c r="D119" s="86"/>
      <c r="E119" s="572" t="s">
        <v>564</v>
      </c>
      <c r="F119" s="573"/>
      <c r="G119" s="573"/>
      <c r="H119" s="573"/>
      <c r="I119" s="573"/>
      <c r="J119" s="573"/>
      <c r="K119" s="573"/>
      <c r="L119" s="573"/>
      <c r="M119" s="573"/>
      <c r="N119" s="573"/>
      <c r="O119" s="573"/>
      <c r="P119" s="574"/>
      <c r="Q119" s="572"/>
      <c r="R119" s="573"/>
      <c r="S119" s="573"/>
      <c r="T119" s="573"/>
      <c r="U119" s="573"/>
      <c r="V119" s="573"/>
      <c r="W119" s="573"/>
      <c r="X119" s="573"/>
      <c r="Y119" s="573"/>
      <c r="Z119" s="573"/>
      <c r="AA119" s="573"/>
      <c r="AB119" s="574"/>
      <c r="AC119" s="572"/>
      <c r="AD119" s="573"/>
      <c r="AE119" s="573"/>
      <c r="AF119" s="573"/>
      <c r="AG119" s="573"/>
      <c r="AH119" s="573"/>
      <c r="AI119" s="573"/>
      <c r="AJ119" s="573"/>
      <c r="AK119" s="573"/>
      <c r="AL119" s="573"/>
      <c r="AM119" s="573"/>
      <c r="AN119" s="574"/>
      <c r="AO119" s="572"/>
      <c r="AP119" s="573"/>
      <c r="AQ119" s="573"/>
      <c r="AR119" s="573"/>
      <c r="AS119" s="573"/>
      <c r="AT119" s="573"/>
      <c r="AU119" s="573"/>
      <c r="AV119" s="573"/>
      <c r="AW119" s="573"/>
      <c r="AX119" s="575"/>
    </row>
    <row r="120" spans="1:52" ht="24.75" customHeight="1" x14ac:dyDescent="0.15">
      <c r="A120" s="86" t="s">
        <v>231</v>
      </c>
      <c r="B120" s="86"/>
      <c r="C120" s="86"/>
      <c r="D120" s="86"/>
      <c r="E120" s="572" t="s">
        <v>564</v>
      </c>
      <c r="F120" s="573"/>
      <c r="G120" s="573"/>
      <c r="H120" s="573"/>
      <c r="I120" s="573"/>
      <c r="J120" s="573"/>
      <c r="K120" s="573"/>
      <c r="L120" s="573"/>
      <c r="M120" s="573"/>
      <c r="N120" s="573"/>
      <c r="O120" s="573"/>
      <c r="P120" s="574"/>
      <c r="Q120" s="572"/>
      <c r="R120" s="573"/>
      <c r="S120" s="573"/>
      <c r="T120" s="573"/>
      <c r="U120" s="573"/>
      <c r="V120" s="573"/>
      <c r="W120" s="573"/>
      <c r="X120" s="573"/>
      <c r="Y120" s="573"/>
      <c r="Z120" s="573"/>
      <c r="AA120" s="573"/>
      <c r="AB120" s="574"/>
      <c r="AC120" s="572"/>
      <c r="AD120" s="573"/>
      <c r="AE120" s="573"/>
      <c r="AF120" s="573"/>
      <c r="AG120" s="573"/>
      <c r="AH120" s="573"/>
      <c r="AI120" s="573"/>
      <c r="AJ120" s="573"/>
      <c r="AK120" s="573"/>
      <c r="AL120" s="573"/>
      <c r="AM120" s="573"/>
      <c r="AN120" s="574"/>
      <c r="AO120" s="572"/>
      <c r="AP120" s="573"/>
      <c r="AQ120" s="573"/>
      <c r="AR120" s="573"/>
      <c r="AS120" s="573"/>
      <c r="AT120" s="573"/>
      <c r="AU120" s="573"/>
      <c r="AV120" s="573"/>
      <c r="AW120" s="573"/>
      <c r="AX120" s="575"/>
    </row>
    <row r="121" spans="1:52" ht="24.75" customHeight="1" x14ac:dyDescent="0.15">
      <c r="A121" s="86" t="s">
        <v>230</v>
      </c>
      <c r="B121" s="86"/>
      <c r="C121" s="86"/>
      <c r="D121" s="86"/>
      <c r="E121" s="572" t="s">
        <v>564</v>
      </c>
      <c r="F121" s="573"/>
      <c r="G121" s="573"/>
      <c r="H121" s="573"/>
      <c r="I121" s="573"/>
      <c r="J121" s="573"/>
      <c r="K121" s="573"/>
      <c r="L121" s="573"/>
      <c r="M121" s="573"/>
      <c r="N121" s="573"/>
      <c r="O121" s="573"/>
      <c r="P121" s="574"/>
      <c r="Q121" s="572"/>
      <c r="R121" s="573"/>
      <c r="S121" s="573"/>
      <c r="T121" s="573"/>
      <c r="U121" s="573"/>
      <c r="V121" s="573"/>
      <c r="W121" s="573"/>
      <c r="X121" s="573"/>
      <c r="Y121" s="573"/>
      <c r="Z121" s="573"/>
      <c r="AA121" s="573"/>
      <c r="AB121" s="574"/>
      <c r="AC121" s="572"/>
      <c r="AD121" s="573"/>
      <c r="AE121" s="573"/>
      <c r="AF121" s="573"/>
      <c r="AG121" s="573"/>
      <c r="AH121" s="573"/>
      <c r="AI121" s="573"/>
      <c r="AJ121" s="573"/>
      <c r="AK121" s="573"/>
      <c r="AL121" s="573"/>
      <c r="AM121" s="573"/>
      <c r="AN121" s="574"/>
      <c r="AO121" s="572"/>
      <c r="AP121" s="573"/>
      <c r="AQ121" s="573"/>
      <c r="AR121" s="573"/>
      <c r="AS121" s="573"/>
      <c r="AT121" s="573"/>
      <c r="AU121" s="573"/>
      <c r="AV121" s="573"/>
      <c r="AW121" s="573"/>
      <c r="AX121" s="575"/>
    </row>
    <row r="122" spans="1:52" ht="24.75" customHeight="1" x14ac:dyDescent="0.15">
      <c r="A122" s="86" t="s">
        <v>229</v>
      </c>
      <c r="B122" s="86"/>
      <c r="C122" s="86"/>
      <c r="D122" s="86"/>
      <c r="E122" s="572" t="s">
        <v>564</v>
      </c>
      <c r="F122" s="573"/>
      <c r="G122" s="573"/>
      <c r="H122" s="573"/>
      <c r="I122" s="573"/>
      <c r="J122" s="573"/>
      <c r="K122" s="573"/>
      <c r="L122" s="573"/>
      <c r="M122" s="573"/>
      <c r="N122" s="573"/>
      <c r="O122" s="573"/>
      <c r="P122" s="574"/>
      <c r="Q122" s="572"/>
      <c r="R122" s="573"/>
      <c r="S122" s="573"/>
      <c r="T122" s="573"/>
      <c r="U122" s="573"/>
      <c r="V122" s="573"/>
      <c r="W122" s="573"/>
      <c r="X122" s="573"/>
      <c r="Y122" s="573"/>
      <c r="Z122" s="573"/>
      <c r="AA122" s="573"/>
      <c r="AB122" s="574"/>
      <c r="AC122" s="572"/>
      <c r="AD122" s="573"/>
      <c r="AE122" s="573"/>
      <c r="AF122" s="573"/>
      <c r="AG122" s="573"/>
      <c r="AH122" s="573"/>
      <c r="AI122" s="573"/>
      <c r="AJ122" s="573"/>
      <c r="AK122" s="573"/>
      <c r="AL122" s="573"/>
      <c r="AM122" s="573"/>
      <c r="AN122" s="574"/>
      <c r="AO122" s="572"/>
      <c r="AP122" s="573"/>
      <c r="AQ122" s="573"/>
      <c r="AR122" s="573"/>
      <c r="AS122" s="573"/>
      <c r="AT122" s="573"/>
      <c r="AU122" s="573"/>
      <c r="AV122" s="573"/>
      <c r="AW122" s="573"/>
      <c r="AX122" s="575"/>
    </row>
    <row r="123" spans="1:52" ht="24.75" customHeight="1" x14ac:dyDescent="0.15">
      <c r="A123" s="86" t="s">
        <v>228</v>
      </c>
      <c r="B123" s="86"/>
      <c r="C123" s="86"/>
      <c r="D123" s="86"/>
      <c r="E123" s="572" t="s">
        <v>564</v>
      </c>
      <c r="F123" s="573"/>
      <c r="G123" s="573"/>
      <c r="H123" s="573"/>
      <c r="I123" s="573"/>
      <c r="J123" s="573"/>
      <c r="K123" s="573"/>
      <c r="L123" s="573"/>
      <c r="M123" s="573"/>
      <c r="N123" s="573"/>
      <c r="O123" s="573"/>
      <c r="P123" s="574"/>
      <c r="Q123" s="572"/>
      <c r="R123" s="573"/>
      <c r="S123" s="573"/>
      <c r="T123" s="573"/>
      <c r="U123" s="573"/>
      <c r="V123" s="573"/>
      <c r="W123" s="573"/>
      <c r="X123" s="573"/>
      <c r="Y123" s="573"/>
      <c r="Z123" s="573"/>
      <c r="AA123" s="573"/>
      <c r="AB123" s="574"/>
      <c r="AC123" s="572"/>
      <c r="AD123" s="573"/>
      <c r="AE123" s="573"/>
      <c r="AF123" s="573"/>
      <c r="AG123" s="573"/>
      <c r="AH123" s="573"/>
      <c r="AI123" s="573"/>
      <c r="AJ123" s="573"/>
      <c r="AK123" s="573"/>
      <c r="AL123" s="573"/>
      <c r="AM123" s="573"/>
      <c r="AN123" s="574"/>
      <c r="AO123" s="572"/>
      <c r="AP123" s="573"/>
      <c r="AQ123" s="573"/>
      <c r="AR123" s="573"/>
      <c r="AS123" s="573"/>
      <c r="AT123" s="573"/>
      <c r="AU123" s="573"/>
      <c r="AV123" s="573"/>
      <c r="AW123" s="573"/>
      <c r="AX123" s="575"/>
    </row>
    <row r="124" spans="1:52" ht="24.75" customHeight="1" x14ac:dyDescent="0.15">
      <c r="A124" s="86" t="s">
        <v>227</v>
      </c>
      <c r="B124" s="86"/>
      <c r="C124" s="86"/>
      <c r="D124" s="86"/>
      <c r="E124" s="572" t="s">
        <v>564</v>
      </c>
      <c r="F124" s="573"/>
      <c r="G124" s="573"/>
      <c r="H124" s="573"/>
      <c r="I124" s="573"/>
      <c r="J124" s="573"/>
      <c r="K124" s="573"/>
      <c r="L124" s="573"/>
      <c r="M124" s="573"/>
      <c r="N124" s="573"/>
      <c r="O124" s="573"/>
      <c r="P124" s="574"/>
      <c r="Q124" s="572"/>
      <c r="R124" s="573"/>
      <c r="S124" s="573"/>
      <c r="T124" s="573"/>
      <c r="U124" s="573"/>
      <c r="V124" s="573"/>
      <c r="W124" s="573"/>
      <c r="X124" s="573"/>
      <c r="Y124" s="573"/>
      <c r="Z124" s="573"/>
      <c r="AA124" s="573"/>
      <c r="AB124" s="574"/>
      <c r="AC124" s="572"/>
      <c r="AD124" s="573"/>
      <c r="AE124" s="573"/>
      <c r="AF124" s="573"/>
      <c r="AG124" s="573"/>
      <c r="AH124" s="573"/>
      <c r="AI124" s="573"/>
      <c r="AJ124" s="573"/>
      <c r="AK124" s="573"/>
      <c r="AL124" s="573"/>
      <c r="AM124" s="573"/>
      <c r="AN124" s="574"/>
      <c r="AO124" s="572"/>
      <c r="AP124" s="573"/>
      <c r="AQ124" s="573"/>
      <c r="AR124" s="573"/>
      <c r="AS124" s="573"/>
      <c r="AT124" s="573"/>
      <c r="AU124" s="573"/>
      <c r="AV124" s="573"/>
      <c r="AW124" s="573"/>
      <c r="AX124" s="575"/>
    </row>
    <row r="125" spans="1:52" ht="24.75" customHeight="1" x14ac:dyDescent="0.15">
      <c r="A125" s="86" t="s">
        <v>226</v>
      </c>
      <c r="B125" s="86"/>
      <c r="C125" s="86"/>
      <c r="D125" s="86"/>
      <c r="E125" s="572" t="s">
        <v>564</v>
      </c>
      <c r="F125" s="573"/>
      <c r="G125" s="573"/>
      <c r="H125" s="573"/>
      <c r="I125" s="573"/>
      <c r="J125" s="573"/>
      <c r="K125" s="573"/>
      <c r="L125" s="573"/>
      <c r="M125" s="573"/>
      <c r="N125" s="573"/>
      <c r="O125" s="573"/>
      <c r="P125" s="574"/>
      <c r="Q125" s="572"/>
      <c r="R125" s="573"/>
      <c r="S125" s="573"/>
      <c r="T125" s="573"/>
      <c r="U125" s="573"/>
      <c r="V125" s="573"/>
      <c r="W125" s="573"/>
      <c r="X125" s="573"/>
      <c r="Y125" s="573"/>
      <c r="Z125" s="573"/>
      <c r="AA125" s="573"/>
      <c r="AB125" s="574"/>
      <c r="AC125" s="572"/>
      <c r="AD125" s="573"/>
      <c r="AE125" s="573"/>
      <c r="AF125" s="573"/>
      <c r="AG125" s="573"/>
      <c r="AH125" s="573"/>
      <c r="AI125" s="573"/>
      <c r="AJ125" s="573"/>
      <c r="AK125" s="573"/>
      <c r="AL125" s="573"/>
      <c r="AM125" s="573"/>
      <c r="AN125" s="574"/>
      <c r="AO125" s="572"/>
      <c r="AP125" s="573"/>
      <c r="AQ125" s="573"/>
      <c r="AR125" s="573"/>
      <c r="AS125" s="573"/>
      <c r="AT125" s="573"/>
      <c r="AU125" s="573"/>
      <c r="AV125" s="573"/>
      <c r="AW125" s="573"/>
      <c r="AX125" s="575"/>
    </row>
    <row r="126" spans="1:52" ht="24.75" customHeight="1" x14ac:dyDescent="0.15">
      <c r="A126" s="86" t="s">
        <v>372</v>
      </c>
      <c r="B126" s="86"/>
      <c r="C126" s="86"/>
      <c r="D126" s="86"/>
      <c r="E126" s="591"/>
      <c r="F126" s="592"/>
      <c r="G126" s="592"/>
      <c r="H126" s="52" t="str">
        <f>IF(E126="","","-")</f>
        <v/>
      </c>
      <c r="I126" s="592"/>
      <c r="J126" s="592"/>
      <c r="K126" s="52" t="str">
        <f>IF(I126="","","-")</f>
        <v/>
      </c>
      <c r="L126" s="56"/>
      <c r="M126" s="56"/>
      <c r="N126" s="52" t="str">
        <f>IF(O126="","","-")</f>
        <v/>
      </c>
      <c r="O126" s="589"/>
      <c r="P126" s="590"/>
      <c r="Q126" s="591"/>
      <c r="R126" s="592"/>
      <c r="S126" s="592"/>
      <c r="T126" s="52" t="str">
        <f>IF(Q126="","","-")</f>
        <v/>
      </c>
      <c r="U126" s="592"/>
      <c r="V126" s="592"/>
      <c r="W126" s="52" t="str">
        <f>IF(U126="","","-")</f>
        <v/>
      </c>
      <c r="X126" s="56"/>
      <c r="Y126" s="56"/>
      <c r="Z126" s="52" t="str">
        <f>IF(AA126="","","-")</f>
        <v/>
      </c>
      <c r="AA126" s="589"/>
      <c r="AB126" s="590"/>
      <c r="AC126" s="591"/>
      <c r="AD126" s="592"/>
      <c r="AE126" s="592"/>
      <c r="AF126" s="52" t="str">
        <f>IF(AC126="","","-")</f>
        <v/>
      </c>
      <c r="AG126" s="592"/>
      <c r="AH126" s="592"/>
      <c r="AI126" s="52" t="str">
        <f>IF(AG126="","","-")</f>
        <v/>
      </c>
      <c r="AJ126" s="56"/>
      <c r="AK126" s="56"/>
      <c r="AL126" s="52" t="str">
        <f>IF(AM126="","","-")</f>
        <v/>
      </c>
      <c r="AM126" s="589"/>
      <c r="AN126" s="590"/>
      <c r="AO126" s="591"/>
      <c r="AP126" s="592"/>
      <c r="AQ126" s="52" t="str">
        <f>IF(AO126="","","-")</f>
        <v/>
      </c>
      <c r="AR126" s="592"/>
      <c r="AS126" s="592"/>
      <c r="AT126" s="52" t="str">
        <f>IF(AR126="","","-")</f>
        <v/>
      </c>
      <c r="AU126" s="56"/>
      <c r="AV126" s="56"/>
      <c r="AW126" s="52" t="str">
        <f>IF(AX126="","","-")</f>
        <v/>
      </c>
      <c r="AX126" s="54"/>
    </row>
    <row r="127" spans="1:52" ht="24.75" customHeight="1" x14ac:dyDescent="0.15">
      <c r="A127" s="86" t="s">
        <v>547</v>
      </c>
      <c r="B127" s="86"/>
      <c r="C127" s="86"/>
      <c r="D127" s="86"/>
      <c r="E127" s="591"/>
      <c r="F127" s="592"/>
      <c r="G127" s="592"/>
      <c r="H127" s="52"/>
      <c r="I127" s="592"/>
      <c r="J127" s="592"/>
      <c r="K127" s="52"/>
      <c r="L127" s="56"/>
      <c r="M127" s="56"/>
      <c r="N127" s="52" t="str">
        <f>IF(O127="","","-")</f>
        <v/>
      </c>
      <c r="O127" s="589"/>
      <c r="P127" s="590"/>
      <c r="Q127" s="591"/>
      <c r="R127" s="592"/>
      <c r="S127" s="592"/>
      <c r="T127" s="52" t="str">
        <f>IF(Q127="","","-")</f>
        <v/>
      </c>
      <c r="U127" s="592"/>
      <c r="V127" s="592"/>
      <c r="W127" s="52" t="str">
        <f>IF(U127="","","-")</f>
        <v/>
      </c>
      <c r="X127" s="56"/>
      <c r="Y127" s="56"/>
      <c r="Z127" s="52" t="str">
        <f>IF(AA127="","","-")</f>
        <v/>
      </c>
      <c r="AA127" s="589"/>
      <c r="AB127" s="590"/>
      <c r="AC127" s="591"/>
      <c r="AD127" s="592"/>
      <c r="AE127" s="592"/>
      <c r="AF127" s="52" t="str">
        <f>IF(AC127="","","-")</f>
        <v/>
      </c>
      <c r="AG127" s="592"/>
      <c r="AH127" s="592"/>
      <c r="AI127" s="52" t="str">
        <f>IF(AG127="","","-")</f>
        <v/>
      </c>
      <c r="AJ127" s="56"/>
      <c r="AK127" s="56"/>
      <c r="AL127" s="52" t="str">
        <f>IF(AM127="","","-")</f>
        <v/>
      </c>
      <c r="AM127" s="589"/>
      <c r="AN127" s="590"/>
      <c r="AO127" s="591"/>
      <c r="AP127" s="592"/>
      <c r="AQ127" s="52" t="str">
        <f>IF(AO127="","","-")</f>
        <v/>
      </c>
      <c r="AR127" s="592"/>
      <c r="AS127" s="592"/>
      <c r="AT127" s="52" t="str">
        <f>IF(AR127="","","-")</f>
        <v/>
      </c>
      <c r="AU127" s="56"/>
      <c r="AV127" s="56"/>
      <c r="AW127" s="52" t="str">
        <f>IF(AX127="","","-")</f>
        <v/>
      </c>
      <c r="AX127" s="54"/>
    </row>
    <row r="128" spans="1:52" ht="24.75" customHeight="1" x14ac:dyDescent="0.15">
      <c r="A128" s="86" t="s">
        <v>340</v>
      </c>
      <c r="B128" s="86"/>
      <c r="C128" s="86"/>
      <c r="D128" s="86"/>
      <c r="E128" s="594">
        <v>2021</v>
      </c>
      <c r="F128" s="87"/>
      <c r="G128" s="592" t="s">
        <v>574</v>
      </c>
      <c r="H128" s="592"/>
      <c r="I128" s="592"/>
      <c r="J128" s="87" t="s">
        <v>499</v>
      </c>
      <c r="K128" s="87"/>
      <c r="L128" s="56">
        <v>5</v>
      </c>
      <c r="M128" s="56"/>
      <c r="N128" s="56"/>
      <c r="O128" s="87"/>
      <c r="P128" s="87"/>
      <c r="Q128" s="594"/>
      <c r="R128" s="87"/>
      <c r="S128" s="592"/>
      <c r="T128" s="592"/>
      <c r="U128" s="592"/>
      <c r="V128" s="87"/>
      <c r="W128" s="87"/>
      <c r="X128" s="56"/>
      <c r="Y128" s="56"/>
      <c r="Z128" s="56"/>
      <c r="AA128" s="87"/>
      <c r="AB128" s="593"/>
      <c r="AC128" s="594"/>
      <c r="AD128" s="87"/>
      <c r="AE128" s="592"/>
      <c r="AF128" s="592"/>
      <c r="AG128" s="592"/>
      <c r="AH128" s="87"/>
      <c r="AI128" s="87"/>
      <c r="AJ128" s="56"/>
      <c r="AK128" s="56"/>
      <c r="AL128" s="56"/>
      <c r="AM128" s="87"/>
      <c r="AN128" s="593"/>
      <c r="AO128" s="594"/>
      <c r="AP128" s="87"/>
      <c r="AQ128" s="592"/>
      <c r="AR128" s="592"/>
      <c r="AS128" s="592"/>
      <c r="AT128" s="87"/>
      <c r="AU128" s="87"/>
      <c r="AV128" s="56"/>
      <c r="AW128" s="56"/>
      <c r="AX128" s="54"/>
    </row>
    <row r="129" spans="1:50" ht="28.35" customHeight="1" x14ac:dyDescent="0.15">
      <c r="A129" s="196" t="s">
        <v>221</v>
      </c>
      <c r="B129" s="197"/>
      <c r="C129" s="197"/>
      <c r="D129" s="197"/>
      <c r="E129" s="197"/>
      <c r="F129" s="198"/>
      <c r="G129" s="39" t="s">
        <v>549</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8.35" customHeight="1" x14ac:dyDescent="0.15">
      <c r="A130" s="196"/>
      <c r="B130" s="197"/>
      <c r="C130" s="197"/>
      <c r="D130" s="197"/>
      <c r="E130" s="197"/>
      <c r="F130" s="198"/>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8.35" customHeight="1" x14ac:dyDescent="0.15">
      <c r="A131" s="196"/>
      <c r="B131" s="197"/>
      <c r="C131" s="197"/>
      <c r="D131" s="197"/>
      <c r="E131" s="197"/>
      <c r="F131" s="198"/>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8.35" customHeight="1" x14ac:dyDescent="0.15">
      <c r="A132" s="196"/>
      <c r="B132" s="197"/>
      <c r="C132" s="197"/>
      <c r="D132" s="197"/>
      <c r="E132" s="197"/>
      <c r="F132" s="198"/>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7.75" customHeight="1" x14ac:dyDescent="0.15">
      <c r="A133" s="196"/>
      <c r="B133" s="197"/>
      <c r="C133" s="197"/>
      <c r="D133" s="197"/>
      <c r="E133" s="197"/>
      <c r="F133" s="198"/>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8.35" customHeight="1" x14ac:dyDescent="0.15">
      <c r="A134" s="196"/>
      <c r="B134" s="197"/>
      <c r="C134" s="197"/>
      <c r="D134" s="197"/>
      <c r="E134" s="197"/>
      <c r="F134" s="198"/>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8.35" customHeight="1" x14ac:dyDescent="0.15">
      <c r="A135" s="196"/>
      <c r="B135" s="197"/>
      <c r="C135" s="197"/>
      <c r="D135" s="197"/>
      <c r="E135" s="197"/>
      <c r="F135" s="198"/>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7.75" customHeight="1" x14ac:dyDescent="0.15">
      <c r="A136" s="196"/>
      <c r="B136" s="197"/>
      <c r="C136" s="197"/>
      <c r="D136" s="197"/>
      <c r="E136" s="197"/>
      <c r="F136" s="198"/>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8.35" customHeight="1" x14ac:dyDescent="0.15">
      <c r="A137" s="196"/>
      <c r="B137" s="197"/>
      <c r="C137" s="197"/>
      <c r="D137" s="197"/>
      <c r="E137" s="197"/>
      <c r="F137" s="198"/>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8.35" customHeight="1" x14ac:dyDescent="0.15">
      <c r="A138" s="196"/>
      <c r="B138" s="197"/>
      <c r="C138" s="197"/>
      <c r="D138" s="197"/>
      <c r="E138" s="197"/>
      <c r="F138" s="198"/>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8.35" customHeight="1" x14ac:dyDescent="0.15">
      <c r="A139" s="196"/>
      <c r="B139" s="197"/>
      <c r="C139" s="197"/>
      <c r="D139" s="197"/>
      <c r="E139" s="197"/>
      <c r="F139" s="198"/>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8.35" customHeight="1" x14ac:dyDescent="0.15">
      <c r="A140" s="196"/>
      <c r="B140" s="197"/>
      <c r="C140" s="197"/>
      <c r="D140" s="197"/>
      <c r="E140" s="197"/>
      <c r="F140" s="198"/>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28.35" customHeight="1" x14ac:dyDescent="0.15">
      <c r="A141" s="196"/>
      <c r="B141" s="197"/>
      <c r="C141" s="197"/>
      <c r="D141" s="197"/>
      <c r="E141" s="197"/>
      <c r="F141" s="198"/>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27.75" customHeight="1" x14ac:dyDescent="0.15">
      <c r="A142" s="196"/>
      <c r="B142" s="197"/>
      <c r="C142" s="197"/>
      <c r="D142" s="197"/>
      <c r="E142" s="197"/>
      <c r="F142" s="198"/>
      <c r="G142" s="27"/>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28.35" customHeight="1" x14ac:dyDescent="0.15">
      <c r="A143" s="196"/>
      <c r="B143" s="197"/>
      <c r="C143" s="197"/>
      <c r="D143" s="197"/>
      <c r="E143" s="197"/>
      <c r="F143" s="198"/>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28.35" customHeight="1" x14ac:dyDescent="0.15">
      <c r="A144" s="196"/>
      <c r="B144" s="197"/>
      <c r="C144" s="197"/>
      <c r="D144" s="197"/>
      <c r="E144" s="197"/>
      <c r="F144" s="198"/>
      <c r="G144" s="27"/>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9"/>
    </row>
    <row r="145" spans="1:50" ht="28.35" customHeight="1" x14ac:dyDescent="0.15">
      <c r="A145" s="196"/>
      <c r="B145" s="197"/>
      <c r="C145" s="197"/>
      <c r="D145" s="197"/>
      <c r="E145" s="197"/>
      <c r="F145" s="198"/>
      <c r="G145" s="27"/>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9"/>
    </row>
    <row r="146" spans="1:50" ht="52.5" customHeight="1" x14ac:dyDescent="0.15">
      <c r="A146" s="196"/>
      <c r="B146" s="197"/>
      <c r="C146" s="197"/>
      <c r="D146" s="197"/>
      <c r="E146" s="197"/>
      <c r="F146" s="198"/>
      <c r="G146" s="27"/>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9"/>
    </row>
    <row r="147" spans="1:50" ht="52.5" customHeight="1" x14ac:dyDescent="0.15">
      <c r="A147" s="196"/>
      <c r="B147" s="197"/>
      <c r="C147" s="197"/>
      <c r="D147" s="197"/>
      <c r="E147" s="197"/>
      <c r="F147" s="198"/>
      <c r="G147" s="27"/>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9"/>
    </row>
    <row r="148" spans="1:50" ht="52.5" customHeight="1" x14ac:dyDescent="0.15">
      <c r="A148" s="196"/>
      <c r="B148" s="197"/>
      <c r="C148" s="197"/>
      <c r="D148" s="197"/>
      <c r="E148" s="197"/>
      <c r="F148" s="198"/>
      <c r="G148" s="27"/>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9"/>
    </row>
    <row r="149" spans="1:50" ht="29.25" customHeight="1" x14ac:dyDescent="0.15">
      <c r="A149" s="196"/>
      <c r="B149" s="197"/>
      <c r="C149" s="197"/>
      <c r="D149" s="197"/>
      <c r="E149" s="197"/>
      <c r="F149" s="198"/>
      <c r="G149" s="27"/>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9"/>
    </row>
    <row r="150" spans="1:50" ht="18.399999999999999" customHeight="1" x14ac:dyDescent="0.15">
      <c r="A150" s="196"/>
      <c r="B150" s="197"/>
      <c r="C150" s="197"/>
      <c r="D150" s="197"/>
      <c r="E150" s="197"/>
      <c r="F150" s="198"/>
      <c r="G150" s="27"/>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9"/>
    </row>
    <row r="151" spans="1:50" ht="35.25" customHeight="1" x14ac:dyDescent="0.15">
      <c r="A151" s="196"/>
      <c r="B151" s="197"/>
      <c r="C151" s="197"/>
      <c r="D151" s="197"/>
      <c r="E151" s="197"/>
      <c r="F151" s="198"/>
      <c r="G151" s="27"/>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9"/>
    </row>
    <row r="152" spans="1:50" ht="30" customHeight="1" x14ac:dyDescent="0.15">
      <c r="A152" s="196"/>
      <c r="B152" s="197"/>
      <c r="C152" s="197"/>
      <c r="D152" s="197"/>
      <c r="E152" s="197"/>
      <c r="F152" s="198"/>
      <c r="G152" s="27"/>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9"/>
    </row>
    <row r="153" spans="1:50" ht="24.75" customHeight="1" x14ac:dyDescent="0.15">
      <c r="A153" s="196"/>
      <c r="B153" s="197"/>
      <c r="C153" s="197"/>
      <c r="D153" s="197"/>
      <c r="E153" s="197"/>
      <c r="F153" s="198"/>
      <c r="G153" s="27"/>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9"/>
    </row>
    <row r="154" spans="1:50" ht="25.5" customHeight="1" x14ac:dyDescent="0.15">
      <c r="A154" s="196"/>
      <c r="B154" s="197"/>
      <c r="C154" s="197"/>
      <c r="D154" s="197"/>
      <c r="E154" s="197"/>
      <c r="F154" s="198"/>
      <c r="G154" s="27"/>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9"/>
    </row>
    <row r="155" spans="1:50" ht="24.75" customHeight="1" thickBot="1" x14ac:dyDescent="0.2">
      <c r="A155" s="595"/>
      <c r="B155" s="596"/>
      <c r="C155" s="596"/>
      <c r="D155" s="596"/>
      <c r="E155" s="596"/>
      <c r="F155" s="597"/>
      <c r="G155" s="30"/>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2"/>
    </row>
  </sheetData>
  <sheetProtection formatRows="0"/>
  <dataConsolidate link="1"/>
  <mergeCells count="619">
    <mergeCell ref="AU126:AV126"/>
    <mergeCell ref="E126:G126"/>
    <mergeCell ref="I126:J126"/>
    <mergeCell ref="E128:F128"/>
    <mergeCell ref="G128:I128"/>
    <mergeCell ref="J128:K128"/>
    <mergeCell ref="Q128:R128"/>
    <mergeCell ref="S128:U128"/>
    <mergeCell ref="V128:W128"/>
    <mergeCell ref="AC128:AD128"/>
    <mergeCell ref="AE128:AG128"/>
    <mergeCell ref="AH128:AI128"/>
    <mergeCell ref="AQ128:AS128"/>
    <mergeCell ref="O126:P126"/>
    <mergeCell ref="Q126:S126"/>
    <mergeCell ref="U126:V126"/>
    <mergeCell ref="X126:Y126"/>
    <mergeCell ref="AR126:AS126"/>
    <mergeCell ref="L126:M126"/>
    <mergeCell ref="AU76:AX76"/>
    <mergeCell ref="AQ77:AR77"/>
    <mergeCell ref="AS77:AT77"/>
    <mergeCell ref="AU77:AV77"/>
    <mergeCell ref="AW77:AX77"/>
    <mergeCell ref="G78:O80"/>
    <mergeCell ref="P78:X80"/>
    <mergeCell ref="Y78:AA78"/>
    <mergeCell ref="AB78:AD78"/>
    <mergeCell ref="AE78:AH78"/>
    <mergeCell ref="AI78:AL78"/>
    <mergeCell ref="AM78:AP78"/>
    <mergeCell ref="AQ78:AT78"/>
    <mergeCell ref="AU78:AX78"/>
    <mergeCell ref="AM80:AP80"/>
    <mergeCell ref="AQ80:AT80"/>
    <mergeCell ref="AU80:AX80"/>
    <mergeCell ref="B76:F80"/>
    <mergeCell ref="G76:O77"/>
    <mergeCell ref="P76:X77"/>
    <mergeCell ref="Y76:AA77"/>
    <mergeCell ref="AB76:AD77"/>
    <mergeCell ref="AE76:AH77"/>
    <mergeCell ref="AI76:AL77"/>
    <mergeCell ref="AM76:AP77"/>
    <mergeCell ref="AQ76:AT76"/>
    <mergeCell ref="Y79:AA79"/>
    <mergeCell ref="AB79:AD79"/>
    <mergeCell ref="AE79:AH79"/>
    <mergeCell ref="AI79:AL79"/>
    <mergeCell ref="AM79:AP79"/>
    <mergeCell ref="AQ79:AT79"/>
    <mergeCell ref="AU79:AX79"/>
    <mergeCell ref="Y80:AA80"/>
    <mergeCell ref="AB80:AD80"/>
    <mergeCell ref="AE80:AH80"/>
    <mergeCell ref="AI80:AL80"/>
    <mergeCell ref="G73:AA75"/>
    <mergeCell ref="AB73:AX75"/>
    <mergeCell ref="Y61:AA61"/>
    <mergeCell ref="AB61:AD61"/>
    <mergeCell ref="AE61:AH61"/>
    <mergeCell ref="AI61:AL61"/>
    <mergeCell ref="AB63:AD63"/>
    <mergeCell ref="AE63:AH63"/>
    <mergeCell ref="AI63:AL63"/>
    <mergeCell ref="AU63:AX63"/>
    <mergeCell ref="G62:X63"/>
    <mergeCell ref="AQ62:AT62"/>
    <mergeCell ref="AU62:AX62"/>
    <mergeCell ref="AQ63:AT63"/>
    <mergeCell ref="AQ50:AT50"/>
    <mergeCell ref="AU50:AX50"/>
    <mergeCell ref="AQ51:AR51"/>
    <mergeCell ref="AS51:AT51"/>
    <mergeCell ref="AU51:AV51"/>
    <mergeCell ref="AW51:AX51"/>
    <mergeCell ref="AM45:AP45"/>
    <mergeCell ref="AQ45:AT45"/>
    <mergeCell ref="A69:F70"/>
    <mergeCell ref="G69:AX70"/>
    <mergeCell ref="AM61:AP61"/>
    <mergeCell ref="AQ61:AX61"/>
    <mergeCell ref="G61:X61"/>
    <mergeCell ref="AM59:AP59"/>
    <mergeCell ref="AR127:AS127"/>
    <mergeCell ref="AU127:AV127"/>
    <mergeCell ref="A128:D128"/>
    <mergeCell ref="O128:P128"/>
    <mergeCell ref="U127:V127"/>
    <mergeCell ref="X127:Y127"/>
    <mergeCell ref="AA127:AB127"/>
    <mergeCell ref="AC127:AE127"/>
    <mergeCell ref="AG127:AH127"/>
    <mergeCell ref="AJ127:AK127"/>
    <mergeCell ref="A127:D127"/>
    <mergeCell ref="E127:G127"/>
    <mergeCell ref="I127:J127"/>
    <mergeCell ref="L127:M127"/>
    <mergeCell ref="O127:P127"/>
    <mergeCell ref="Q127:S127"/>
    <mergeCell ref="L128:N128"/>
    <mergeCell ref="AA126:AB126"/>
    <mergeCell ref="AC126:AE126"/>
    <mergeCell ref="AG126:AH126"/>
    <mergeCell ref="AJ126:AK126"/>
    <mergeCell ref="AM126:AN126"/>
    <mergeCell ref="AO126:AP126"/>
    <mergeCell ref="AM128:AN128"/>
    <mergeCell ref="AO128:AP128"/>
    <mergeCell ref="A129:F155"/>
    <mergeCell ref="AA128:AB128"/>
    <mergeCell ref="AM127:AN127"/>
    <mergeCell ref="AO127:AP127"/>
    <mergeCell ref="Q123:AB123"/>
    <mergeCell ref="AC123:AN123"/>
    <mergeCell ref="AO123:AX123"/>
    <mergeCell ref="A124:D124"/>
    <mergeCell ref="E124:P124"/>
    <mergeCell ref="Q124:AB124"/>
    <mergeCell ref="AC124:AN124"/>
    <mergeCell ref="AO124:AX124"/>
    <mergeCell ref="A121:D121"/>
    <mergeCell ref="E121:P121"/>
    <mergeCell ref="Q121:AB121"/>
    <mergeCell ref="AC121:AN121"/>
    <mergeCell ref="AO121:AX121"/>
    <mergeCell ref="A122:D122"/>
    <mergeCell ref="E122:P122"/>
    <mergeCell ref="Q122:AB122"/>
    <mergeCell ref="AC122:AN122"/>
    <mergeCell ref="AO122:AX122"/>
    <mergeCell ref="A106:B106"/>
    <mergeCell ref="C106:AC106"/>
    <mergeCell ref="AD106:AF106"/>
    <mergeCell ref="AG106:AX106"/>
    <mergeCell ref="E119:P119"/>
    <mergeCell ref="Q119:AB119"/>
    <mergeCell ref="AC119:AN119"/>
    <mergeCell ref="AO119:AX119"/>
    <mergeCell ref="A120:D120"/>
    <mergeCell ref="E120:P120"/>
    <mergeCell ref="Q120:AB120"/>
    <mergeCell ref="AC120:AN120"/>
    <mergeCell ref="AO120:AX120"/>
    <mergeCell ref="A114:E114"/>
    <mergeCell ref="F114:AX114"/>
    <mergeCell ref="A115:AX115"/>
    <mergeCell ref="A116:AX116"/>
    <mergeCell ref="A117:AX117"/>
    <mergeCell ref="A118:D118"/>
    <mergeCell ref="E118:P118"/>
    <mergeCell ref="Q118:AB118"/>
    <mergeCell ref="AC118:AN118"/>
    <mergeCell ref="AO118:AX118"/>
    <mergeCell ref="C96:AC96"/>
    <mergeCell ref="AD96:AF96"/>
    <mergeCell ref="AG96:AX96"/>
    <mergeCell ref="C97:AC97"/>
    <mergeCell ref="AD97:AF97"/>
    <mergeCell ref="AG97:AX97"/>
    <mergeCell ref="AG105:AX105"/>
    <mergeCell ref="A102:B105"/>
    <mergeCell ref="C102:AC102"/>
    <mergeCell ref="AD102:AF102"/>
    <mergeCell ref="AG102:AX102"/>
    <mergeCell ref="C103:AC103"/>
    <mergeCell ref="AD103:AF103"/>
    <mergeCell ref="AG103:AX103"/>
    <mergeCell ref="C104:AC104"/>
    <mergeCell ref="AD104:AF104"/>
    <mergeCell ref="AG104:AX104"/>
    <mergeCell ref="C105:AC105"/>
    <mergeCell ref="AD105:AF105"/>
    <mergeCell ref="A89:B91"/>
    <mergeCell ref="C89:AC89"/>
    <mergeCell ref="AD89:AF89"/>
    <mergeCell ref="AG89:AX89"/>
    <mergeCell ref="C90:AC90"/>
    <mergeCell ref="AD90:AF90"/>
    <mergeCell ref="AG90:AX90"/>
    <mergeCell ref="C91:AC91"/>
    <mergeCell ref="AD91:AF91"/>
    <mergeCell ref="AG91:AX91"/>
    <mergeCell ref="A92:B101"/>
    <mergeCell ref="C92:AC92"/>
    <mergeCell ref="AD92:AF92"/>
    <mergeCell ref="AG92:AX94"/>
    <mergeCell ref="C93:D94"/>
    <mergeCell ref="E93:AC93"/>
    <mergeCell ref="AD93:AF93"/>
    <mergeCell ref="E94:AC94"/>
    <mergeCell ref="AD94:AF94"/>
    <mergeCell ref="C95:AC95"/>
    <mergeCell ref="C100:AC100"/>
    <mergeCell ref="AD100:AF100"/>
    <mergeCell ref="AG100:AX100"/>
    <mergeCell ref="C101:AC101"/>
    <mergeCell ref="AD101:AF101"/>
    <mergeCell ref="AG101:AX101"/>
    <mergeCell ref="C98:AC98"/>
    <mergeCell ref="AD98:AF98"/>
    <mergeCell ref="AG98:AX98"/>
    <mergeCell ref="C99:AC99"/>
    <mergeCell ref="AD99:AF99"/>
    <mergeCell ref="AG99:AX99"/>
    <mergeCell ref="AD95:AF95"/>
    <mergeCell ref="AG95:AX95"/>
    <mergeCell ref="U85:AX85"/>
    <mergeCell ref="G86:T86"/>
    <mergeCell ref="A87:AX87"/>
    <mergeCell ref="C88:AC88"/>
    <mergeCell ref="AD88:AF88"/>
    <mergeCell ref="AG88:AX88"/>
    <mergeCell ref="W82:AA82"/>
    <mergeCell ref="AB82:AX82"/>
    <mergeCell ref="W83:AA83"/>
    <mergeCell ref="AB83:AX83"/>
    <mergeCell ref="C84:D86"/>
    <mergeCell ref="E84:F86"/>
    <mergeCell ref="G84:I84"/>
    <mergeCell ref="J84:T84"/>
    <mergeCell ref="U84:AX84"/>
    <mergeCell ref="G85:T85"/>
    <mergeCell ref="A81:B86"/>
    <mergeCell ref="C81:D83"/>
    <mergeCell ref="E81:F81"/>
    <mergeCell ref="G81:AX81"/>
    <mergeCell ref="E82:F83"/>
    <mergeCell ref="A55:F56"/>
    <mergeCell ref="G55:AX56"/>
    <mergeCell ref="A58:F60"/>
    <mergeCell ref="AQ59:AT59"/>
    <mergeCell ref="AU58:AX58"/>
    <mergeCell ref="G59:O60"/>
    <mergeCell ref="P59:X60"/>
    <mergeCell ref="Y59:AA59"/>
    <mergeCell ref="AB59:AD59"/>
    <mergeCell ref="AE59:AH59"/>
    <mergeCell ref="AI59:AL59"/>
    <mergeCell ref="A41:F42"/>
    <mergeCell ref="G41:AX42"/>
    <mergeCell ref="A50:F54"/>
    <mergeCell ref="G50:O51"/>
    <mergeCell ref="P50:X51"/>
    <mergeCell ref="Y50:AA51"/>
    <mergeCell ref="AB50:AD51"/>
    <mergeCell ref="AQ48:AX48"/>
    <mergeCell ref="Y49:AA49"/>
    <mergeCell ref="AB49:AD49"/>
    <mergeCell ref="AE49:AH49"/>
    <mergeCell ref="AI49:AL49"/>
    <mergeCell ref="AM49:AP49"/>
    <mergeCell ref="AQ49:AX49"/>
    <mergeCell ref="G48:X49"/>
    <mergeCell ref="Y48:AA48"/>
    <mergeCell ref="AB48:AD48"/>
    <mergeCell ref="AE48:AH48"/>
    <mergeCell ref="AI48:AL48"/>
    <mergeCell ref="AM48:AP48"/>
    <mergeCell ref="AM52:AP52"/>
    <mergeCell ref="AQ52:AT52"/>
    <mergeCell ref="AU52:AX52"/>
    <mergeCell ref="Y53:AA53"/>
    <mergeCell ref="G45:O46"/>
    <mergeCell ref="P45:X46"/>
    <mergeCell ref="Y45:AA45"/>
    <mergeCell ref="AB45:AD45"/>
    <mergeCell ref="AE45:AH45"/>
    <mergeCell ref="AI45:AL45"/>
    <mergeCell ref="AB58:AD58"/>
    <mergeCell ref="AE58:AH58"/>
    <mergeCell ref="AU59:AX59"/>
    <mergeCell ref="AM53:AP53"/>
    <mergeCell ref="AQ53:AT53"/>
    <mergeCell ref="AU53:AX53"/>
    <mergeCell ref="G52:O54"/>
    <mergeCell ref="P52:X54"/>
    <mergeCell ref="Y54:AA54"/>
    <mergeCell ref="AB54:AD54"/>
    <mergeCell ref="AE54:AH54"/>
    <mergeCell ref="Y52:AA52"/>
    <mergeCell ref="AB52:AD52"/>
    <mergeCell ref="AE52:AH52"/>
    <mergeCell ref="AI52:AL52"/>
    <mergeCell ref="AM54:AP54"/>
    <mergeCell ref="AQ54:AT54"/>
    <mergeCell ref="AU54:AX54"/>
    <mergeCell ref="AQ60:AT60"/>
    <mergeCell ref="AU60:AX60"/>
    <mergeCell ref="AI58:AL58"/>
    <mergeCell ref="AM58:AP58"/>
    <mergeCell ref="AQ58:AT58"/>
    <mergeCell ref="AI54:AL54"/>
    <mergeCell ref="AI68:AL68"/>
    <mergeCell ref="AE64:AH65"/>
    <mergeCell ref="AI64:AL65"/>
    <mergeCell ref="AM64:AP65"/>
    <mergeCell ref="AQ64:AT64"/>
    <mergeCell ref="AU64:AX64"/>
    <mergeCell ref="AQ65:AR65"/>
    <mergeCell ref="AM66:AP66"/>
    <mergeCell ref="AQ66:AT66"/>
    <mergeCell ref="AU66:AX66"/>
    <mergeCell ref="AE67:AH67"/>
    <mergeCell ref="AI67:AL67"/>
    <mergeCell ref="AM67:AP67"/>
    <mergeCell ref="AQ67:AT67"/>
    <mergeCell ref="AU67:AX67"/>
    <mergeCell ref="AE66:AH66"/>
    <mergeCell ref="AI66:AL66"/>
    <mergeCell ref="AM68:AP68"/>
    <mergeCell ref="A36:F40"/>
    <mergeCell ref="G36:O37"/>
    <mergeCell ref="P36:X37"/>
    <mergeCell ref="Y36:AA37"/>
    <mergeCell ref="AB36:AD37"/>
    <mergeCell ref="AE36:AH37"/>
    <mergeCell ref="AI36:AL37"/>
    <mergeCell ref="AM36:AP37"/>
    <mergeCell ref="AQ38:AT38"/>
    <mergeCell ref="Y39:AA39"/>
    <mergeCell ref="AB39:AD39"/>
    <mergeCell ref="AM40:AP40"/>
    <mergeCell ref="AQ40:AT40"/>
    <mergeCell ref="A61:F63"/>
    <mergeCell ref="AS65:AT65"/>
    <mergeCell ref="AU65:AV65"/>
    <mergeCell ref="AW65:AX65"/>
    <mergeCell ref="A64:F68"/>
    <mergeCell ref="G64:O65"/>
    <mergeCell ref="P64:X65"/>
    <mergeCell ref="Y64:AA65"/>
    <mergeCell ref="AB64:AD65"/>
    <mergeCell ref="Y67:AA67"/>
    <mergeCell ref="AB67:AD67"/>
    <mergeCell ref="G66:O68"/>
    <mergeCell ref="P66:X68"/>
    <mergeCell ref="Y66:AA66"/>
    <mergeCell ref="AB66:AD66"/>
    <mergeCell ref="Y68:AA68"/>
    <mergeCell ref="AQ68:AT68"/>
    <mergeCell ref="AU68:AX68"/>
    <mergeCell ref="AB53:AD53"/>
    <mergeCell ref="Y62:AA62"/>
    <mergeCell ref="AB62:AD62"/>
    <mergeCell ref="AE62:AH62"/>
    <mergeCell ref="AI62:AL62"/>
    <mergeCell ref="AE50:AH51"/>
    <mergeCell ref="AI50:AL51"/>
    <mergeCell ref="AM63:AP63"/>
    <mergeCell ref="Y63:AA63"/>
    <mergeCell ref="AB60:AD60"/>
    <mergeCell ref="AE60:AH60"/>
    <mergeCell ref="AI60:AL60"/>
    <mergeCell ref="AM60:AP60"/>
    <mergeCell ref="Y60:AA60"/>
    <mergeCell ref="AE53:AH53"/>
    <mergeCell ref="AI53:AL53"/>
    <mergeCell ref="G58:O58"/>
    <mergeCell ref="P58:X58"/>
    <mergeCell ref="Y58:AA58"/>
    <mergeCell ref="AB68:AD68"/>
    <mergeCell ref="AE68:AH68"/>
    <mergeCell ref="A30:F32"/>
    <mergeCell ref="G30:O30"/>
    <mergeCell ref="P30:X30"/>
    <mergeCell ref="Y30:AA30"/>
    <mergeCell ref="AB30:AD30"/>
    <mergeCell ref="AE30:AH30"/>
    <mergeCell ref="Y46:AA46"/>
    <mergeCell ref="AB46:AD46"/>
    <mergeCell ref="AE46:AH46"/>
    <mergeCell ref="A57:F57"/>
    <mergeCell ref="G57:AX57"/>
    <mergeCell ref="A47:F49"/>
    <mergeCell ref="G47:X47"/>
    <mergeCell ref="Y47:AA47"/>
    <mergeCell ref="AB47:AD47"/>
    <mergeCell ref="AE47:AH47"/>
    <mergeCell ref="AI47:AL47"/>
    <mergeCell ref="G38:O40"/>
    <mergeCell ref="P38:X40"/>
    <mergeCell ref="Y38:AA38"/>
    <mergeCell ref="AB38:AD38"/>
    <mergeCell ref="AE38:AH38"/>
    <mergeCell ref="AI38:AL38"/>
    <mergeCell ref="Y40:AA40"/>
    <mergeCell ref="AB40:AD40"/>
    <mergeCell ref="AE40:AH40"/>
    <mergeCell ref="AM62:AP62"/>
    <mergeCell ref="AI40:AL40"/>
    <mergeCell ref="AM50:AP51"/>
    <mergeCell ref="AE34:AH34"/>
    <mergeCell ref="AI34:AL34"/>
    <mergeCell ref="AM34:AP34"/>
    <mergeCell ref="AQ34:AX34"/>
    <mergeCell ref="Y35:AA35"/>
    <mergeCell ref="AM39:AP39"/>
    <mergeCell ref="AQ39:AT39"/>
    <mergeCell ref="AU45:AX45"/>
    <mergeCell ref="AQ36:AT36"/>
    <mergeCell ref="AU36:AX36"/>
    <mergeCell ref="AE39:AH39"/>
    <mergeCell ref="AB44:AD44"/>
    <mergeCell ref="AM47:AP47"/>
    <mergeCell ref="AQ47:AX47"/>
    <mergeCell ref="AM35:AP35"/>
    <mergeCell ref="AQ35:AX35"/>
    <mergeCell ref="AQ37:AR37"/>
    <mergeCell ref="AS37:AT37"/>
    <mergeCell ref="AU37:AV37"/>
    <mergeCell ref="AE44:AH44"/>
    <mergeCell ref="AU39:AX39"/>
    <mergeCell ref="AE31:AH31"/>
    <mergeCell ref="AI31:AL31"/>
    <mergeCell ref="AM46:AP46"/>
    <mergeCell ref="AQ46:AT46"/>
    <mergeCell ref="AU46:AX46"/>
    <mergeCell ref="AI44:AL44"/>
    <mergeCell ref="AM44:AP44"/>
    <mergeCell ref="AQ44:AT44"/>
    <mergeCell ref="AU44:AX44"/>
    <mergeCell ref="AE33:AH33"/>
    <mergeCell ref="AI33:AL33"/>
    <mergeCell ref="AM33:AP33"/>
    <mergeCell ref="AQ33:AX33"/>
    <mergeCell ref="AM38:AP38"/>
    <mergeCell ref="AE35:AH35"/>
    <mergeCell ref="AI35:AL35"/>
    <mergeCell ref="AI46:AL46"/>
    <mergeCell ref="AU38:AX38"/>
    <mergeCell ref="AU40:AX40"/>
    <mergeCell ref="AW37:AX37"/>
    <mergeCell ref="AI39:AL39"/>
    <mergeCell ref="A22:F28"/>
    <mergeCell ref="G22:O22"/>
    <mergeCell ref="P22:V22"/>
    <mergeCell ref="W22:AC22"/>
    <mergeCell ref="AD22:AX22"/>
    <mergeCell ref="G23:O23"/>
    <mergeCell ref="P23:V23"/>
    <mergeCell ref="W23:AC23"/>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U30:AX30"/>
    <mergeCell ref="A71:A80"/>
    <mergeCell ref="B71:F75"/>
    <mergeCell ref="G71:AA72"/>
    <mergeCell ref="AB71:AX72"/>
    <mergeCell ref="G28:O28"/>
    <mergeCell ref="P28:V28"/>
    <mergeCell ref="W28:AC28"/>
    <mergeCell ref="A29:F29"/>
    <mergeCell ref="G29:AX29"/>
    <mergeCell ref="A43:F43"/>
    <mergeCell ref="G43:AX43"/>
    <mergeCell ref="A44:F46"/>
    <mergeCell ref="G44:O44"/>
    <mergeCell ref="P44:X44"/>
    <mergeCell ref="Y44:AA44"/>
    <mergeCell ref="G31:O32"/>
    <mergeCell ref="P31:X32"/>
    <mergeCell ref="Y31:AA31"/>
    <mergeCell ref="AB31:AD31"/>
    <mergeCell ref="AD23:AX28"/>
    <mergeCell ref="G24:O24"/>
    <mergeCell ref="W25:AC25"/>
    <mergeCell ref="G26:O26"/>
    <mergeCell ref="P26:V26"/>
    <mergeCell ref="G27:O27"/>
    <mergeCell ref="P27:V27"/>
    <mergeCell ref="W27:AC27"/>
    <mergeCell ref="P24:V24"/>
    <mergeCell ref="W24:AC24"/>
    <mergeCell ref="G25:O25"/>
    <mergeCell ref="P25:V25"/>
    <mergeCell ref="A33:F35"/>
    <mergeCell ref="G33:X33"/>
    <mergeCell ref="W26:AC26"/>
    <mergeCell ref="Y34:AA34"/>
    <mergeCell ref="AB34:AD34"/>
    <mergeCell ref="Y33:AA33"/>
    <mergeCell ref="AB33:AD33"/>
    <mergeCell ref="AB35:AD35"/>
    <mergeCell ref="G34:X35"/>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82:V83"/>
    <mergeCell ref="U86:AX86"/>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128:Z128"/>
    <mergeCell ref="AJ128:AL128"/>
    <mergeCell ref="A109:AX109"/>
    <mergeCell ref="A110:AX110"/>
    <mergeCell ref="A111:AX111"/>
    <mergeCell ref="A112:E112"/>
    <mergeCell ref="F112:AX112"/>
    <mergeCell ref="A113:AX113"/>
    <mergeCell ref="A107:B108"/>
    <mergeCell ref="C107:F107"/>
    <mergeCell ref="G107:AX107"/>
    <mergeCell ref="C108:F108"/>
    <mergeCell ref="G108:AX108"/>
    <mergeCell ref="A119:D119"/>
    <mergeCell ref="AT128:AU128"/>
    <mergeCell ref="AV128:AW128"/>
    <mergeCell ref="A125:D125"/>
    <mergeCell ref="E125:P125"/>
    <mergeCell ref="Q125:AB125"/>
    <mergeCell ref="AC125:AN125"/>
    <mergeCell ref="AO125:AX125"/>
    <mergeCell ref="A126:D126"/>
    <mergeCell ref="A123:D123"/>
    <mergeCell ref="E123:P123"/>
  </mergeCells>
  <phoneticPr fontId="5"/>
  <conditionalFormatting sqref="P14:AQ14">
    <cfRule type="expression" dxfId="195" priority="1029">
      <formula>IF(RIGHT(TEXT(P14,"0.#"),1)=".",FALSE,TRUE)</formula>
    </cfRule>
    <cfRule type="expression" dxfId="194" priority="1030">
      <formula>IF(RIGHT(TEXT(P14,"0.#"),1)=".",TRUE,FALSE)</formula>
    </cfRule>
  </conditionalFormatting>
  <conditionalFormatting sqref="P18:AX18">
    <cfRule type="expression" dxfId="193" priority="1027">
      <formula>IF(RIGHT(TEXT(P18,"0.#"),1)=".",FALSE,TRUE)</formula>
    </cfRule>
    <cfRule type="expression" dxfId="192" priority="1028">
      <formula>IF(RIGHT(TEXT(P18,"0.#"),1)=".",TRUE,FALSE)</formula>
    </cfRule>
  </conditionalFormatting>
  <conditionalFormatting sqref="P15:AX15 P13:AX13 P16:AQ17">
    <cfRule type="expression" dxfId="191" priority="1021">
      <formula>IF(RIGHT(TEXT(P13,"0.#"),1)=".",FALSE,TRUE)</formula>
    </cfRule>
    <cfRule type="expression" dxfId="190" priority="1022">
      <formula>IF(RIGHT(TEXT(P13,"0.#"),1)=".",TRUE,FALSE)</formula>
    </cfRule>
  </conditionalFormatting>
  <conditionalFormatting sqref="P19:AJ19">
    <cfRule type="expression" dxfId="189" priority="1019">
      <formula>IF(RIGHT(TEXT(P19,"0.#"),1)=".",FALSE,TRUE)</formula>
    </cfRule>
    <cfRule type="expression" dxfId="188" priority="1020">
      <formula>IF(RIGHT(TEXT(P19,"0.#"),1)=".",TRUE,FALSE)</formula>
    </cfRule>
  </conditionalFormatting>
  <conditionalFormatting sqref="AE31 AQ31">
    <cfRule type="expression" dxfId="187" priority="1017">
      <formula>IF(RIGHT(TEXT(AE31,"0.#"),1)=".",FALSE,TRUE)</formula>
    </cfRule>
    <cfRule type="expression" dxfId="186" priority="1018">
      <formula>IF(RIGHT(TEXT(AE31,"0.#"),1)=".",TRUE,FALSE)</formula>
    </cfRule>
  </conditionalFormatting>
  <conditionalFormatting sqref="AI31">
    <cfRule type="expression" dxfId="185" priority="995">
      <formula>IF(RIGHT(TEXT(AI31,"0.#"),1)=".",FALSE,TRUE)</formula>
    </cfRule>
    <cfRule type="expression" dxfId="184" priority="996">
      <formula>IF(RIGHT(TEXT(AI31,"0.#"),1)=".",TRUE,FALSE)</formula>
    </cfRule>
  </conditionalFormatting>
  <conditionalFormatting sqref="AM31">
    <cfRule type="expression" dxfId="183" priority="993">
      <formula>IF(RIGHT(TEXT(AM31,"0.#"),1)=".",FALSE,TRUE)</formula>
    </cfRule>
    <cfRule type="expression" dxfId="182" priority="994">
      <formula>IF(RIGHT(TEXT(AM31,"0.#"),1)=".",TRUE,FALSE)</formula>
    </cfRule>
  </conditionalFormatting>
  <conditionalFormatting sqref="AE32">
    <cfRule type="expression" dxfId="181" priority="991">
      <formula>IF(RIGHT(TEXT(AE32,"0.#"),1)=".",FALSE,TRUE)</formula>
    </cfRule>
    <cfRule type="expression" dxfId="180" priority="992">
      <formula>IF(RIGHT(TEXT(AE32,"0.#"),1)=".",TRUE,FALSE)</formula>
    </cfRule>
  </conditionalFormatting>
  <conditionalFormatting sqref="AI32">
    <cfRule type="expression" dxfId="179" priority="989">
      <formula>IF(RIGHT(TEXT(AI32,"0.#"),1)=".",FALSE,TRUE)</formula>
    </cfRule>
    <cfRule type="expression" dxfId="178" priority="990">
      <formula>IF(RIGHT(TEXT(AI32,"0.#"),1)=".",TRUE,FALSE)</formula>
    </cfRule>
  </conditionalFormatting>
  <conditionalFormatting sqref="AM32">
    <cfRule type="expression" dxfId="177" priority="987">
      <formula>IF(RIGHT(TEXT(AM32,"0.#"),1)=".",FALSE,TRUE)</formula>
    </cfRule>
    <cfRule type="expression" dxfId="176" priority="988">
      <formula>IF(RIGHT(TEXT(AM32,"0.#"),1)=".",TRUE,FALSE)</formula>
    </cfRule>
  </conditionalFormatting>
  <conditionalFormatting sqref="AQ32">
    <cfRule type="expression" dxfId="175" priority="985">
      <formula>IF(RIGHT(TEXT(AQ32,"0.#"),1)=".",FALSE,TRUE)</formula>
    </cfRule>
    <cfRule type="expression" dxfId="174" priority="986">
      <formula>IF(RIGHT(TEXT(AQ32,"0.#"),1)=".",TRUE,FALSE)</formula>
    </cfRule>
  </conditionalFormatting>
  <conditionalFormatting sqref="W23">
    <cfRule type="expression" dxfId="173" priority="943">
      <formula>IF(RIGHT(TEXT(W23,"0.#"),1)=".",FALSE,TRUE)</formula>
    </cfRule>
    <cfRule type="expression" dxfId="172" priority="944">
      <formula>IF(RIGHT(TEXT(W23,"0.#"),1)=".",TRUE,FALSE)</formula>
    </cfRule>
  </conditionalFormatting>
  <conditionalFormatting sqref="W24:W27">
    <cfRule type="expression" dxfId="171" priority="941">
      <formula>IF(RIGHT(TEXT(W24,"0.#"),1)=".",FALSE,TRUE)</formula>
    </cfRule>
    <cfRule type="expression" dxfId="170" priority="942">
      <formula>IF(RIGHT(TEXT(W24,"0.#"),1)=".",TRUE,FALSE)</formula>
    </cfRule>
  </conditionalFormatting>
  <conditionalFormatting sqref="P23">
    <cfRule type="expression" dxfId="169" priority="937">
      <formula>IF(RIGHT(TEXT(P23,"0.#"),1)=".",FALSE,TRUE)</formula>
    </cfRule>
    <cfRule type="expression" dxfId="168" priority="938">
      <formula>IF(RIGHT(TEXT(P23,"0.#"),1)=".",TRUE,FALSE)</formula>
    </cfRule>
  </conditionalFormatting>
  <conditionalFormatting sqref="P24:P27">
    <cfRule type="expression" dxfId="167" priority="935">
      <formula>IF(RIGHT(TEXT(P24,"0.#"),1)=".",FALSE,TRUE)</formula>
    </cfRule>
    <cfRule type="expression" dxfId="166" priority="936">
      <formula>IF(RIGHT(TEXT(P24,"0.#"),1)=".",TRUE,FALSE)</formula>
    </cfRule>
  </conditionalFormatting>
  <conditionalFormatting sqref="AU32">
    <cfRule type="expression" dxfId="165" priority="801">
      <formula>IF(RIGHT(TEXT(AU32,"0.#"),1)=".",FALSE,TRUE)</formula>
    </cfRule>
    <cfRule type="expression" dxfId="164" priority="802">
      <formula>IF(RIGHT(TEXT(AU32,"0.#"),1)=".",TRUE,FALSE)</formula>
    </cfRule>
  </conditionalFormatting>
  <conditionalFormatting sqref="AU31">
    <cfRule type="expression" dxfId="163" priority="803">
      <formula>IF(RIGHT(TEXT(AU31,"0.#"),1)=".",FALSE,TRUE)</formula>
    </cfRule>
    <cfRule type="expression" dxfId="162" priority="804">
      <formula>IF(RIGHT(TEXT(AU31,"0.#"),1)=".",TRUE,FALSE)</formula>
    </cfRule>
  </conditionalFormatting>
  <conditionalFormatting sqref="P28:AC28">
    <cfRule type="expression" dxfId="161" priority="799">
      <formula>IF(RIGHT(TEXT(P28,"0.#"),1)=".",FALSE,TRUE)</formula>
    </cfRule>
    <cfRule type="expression" dxfId="160" priority="800">
      <formula>IF(RIGHT(TEXT(P28,"0.#"),1)=".",TRUE,FALSE)</formula>
    </cfRule>
  </conditionalFormatting>
  <conditionalFormatting sqref="AM40">
    <cfRule type="expression" dxfId="159" priority="781">
      <formula>IF(RIGHT(TEXT(AM40,"0.#"),1)=".",FALSE,TRUE)</formula>
    </cfRule>
    <cfRule type="expression" dxfId="158" priority="782">
      <formula>IF(RIGHT(TEXT(AM40,"0.#"),1)=".",TRUE,FALSE)</formula>
    </cfRule>
  </conditionalFormatting>
  <conditionalFormatting sqref="AM39">
    <cfRule type="expression" dxfId="157" priority="783">
      <formula>IF(RIGHT(TEXT(AM39,"0.#"),1)=".",FALSE,TRUE)</formula>
    </cfRule>
    <cfRule type="expression" dxfId="156" priority="784">
      <formula>IF(RIGHT(TEXT(AM39,"0.#"),1)=".",TRUE,FALSE)</formula>
    </cfRule>
  </conditionalFormatting>
  <conditionalFormatting sqref="AE38">
    <cfRule type="expression" dxfId="155" priority="797">
      <formula>IF(RIGHT(TEXT(AE38,"0.#"),1)=".",FALSE,TRUE)</formula>
    </cfRule>
    <cfRule type="expression" dxfId="154" priority="798">
      <formula>IF(RIGHT(TEXT(AE38,"0.#"),1)=".",TRUE,FALSE)</formula>
    </cfRule>
  </conditionalFormatting>
  <conditionalFormatting sqref="AQ38:AQ40">
    <cfRule type="expression" dxfId="153" priority="779">
      <formula>IF(RIGHT(TEXT(AQ38,"0.#"),1)=".",FALSE,TRUE)</formula>
    </cfRule>
    <cfRule type="expression" dxfId="152" priority="780">
      <formula>IF(RIGHT(TEXT(AQ38,"0.#"),1)=".",TRUE,FALSE)</formula>
    </cfRule>
  </conditionalFormatting>
  <conditionalFormatting sqref="AU38:AU40">
    <cfRule type="expression" dxfId="151" priority="777">
      <formula>IF(RIGHT(TEXT(AU38,"0.#"),1)=".",FALSE,TRUE)</formula>
    </cfRule>
    <cfRule type="expression" dxfId="150" priority="778">
      <formula>IF(RIGHT(TEXT(AU38,"0.#"),1)=".",TRUE,FALSE)</formula>
    </cfRule>
  </conditionalFormatting>
  <conditionalFormatting sqref="AI40">
    <cfRule type="expression" dxfId="149" priority="791">
      <formula>IF(RIGHT(TEXT(AI40,"0.#"),1)=".",FALSE,TRUE)</formula>
    </cfRule>
    <cfRule type="expression" dxfId="148" priority="792">
      <formula>IF(RIGHT(TEXT(AI40,"0.#"),1)=".",TRUE,FALSE)</formula>
    </cfRule>
  </conditionalFormatting>
  <conditionalFormatting sqref="AE39">
    <cfRule type="expression" dxfId="147" priority="795">
      <formula>IF(RIGHT(TEXT(AE39,"0.#"),1)=".",FALSE,TRUE)</formula>
    </cfRule>
    <cfRule type="expression" dxfId="146" priority="796">
      <formula>IF(RIGHT(TEXT(AE39,"0.#"),1)=".",TRUE,FALSE)</formula>
    </cfRule>
  </conditionalFormatting>
  <conditionalFormatting sqref="AE40">
    <cfRule type="expression" dxfId="145" priority="793">
      <formula>IF(RIGHT(TEXT(AE40,"0.#"),1)=".",FALSE,TRUE)</formula>
    </cfRule>
    <cfRule type="expression" dxfId="144" priority="794">
      <formula>IF(RIGHT(TEXT(AE40,"0.#"),1)=".",TRUE,FALSE)</formula>
    </cfRule>
  </conditionalFormatting>
  <conditionalFormatting sqref="AM38">
    <cfRule type="expression" dxfId="143" priority="785">
      <formula>IF(RIGHT(TEXT(AM38,"0.#"),1)=".",FALSE,TRUE)</formula>
    </cfRule>
    <cfRule type="expression" dxfId="142" priority="786">
      <formula>IF(RIGHT(TEXT(AM38,"0.#"),1)=".",TRUE,FALSE)</formula>
    </cfRule>
  </conditionalFormatting>
  <conditionalFormatting sqref="AI38">
    <cfRule type="expression" dxfId="141" priority="787">
      <formula>IF(RIGHT(TEXT(AI38,"0.#"),1)=".",FALSE,TRUE)</formula>
    </cfRule>
    <cfRule type="expression" dxfId="140" priority="788">
      <formula>IF(RIGHT(TEXT(AI38,"0.#"),1)=".",TRUE,FALSE)</formula>
    </cfRule>
  </conditionalFormatting>
  <conditionalFormatting sqref="AI39">
    <cfRule type="expression" dxfId="139" priority="789">
      <formula>IF(RIGHT(TEXT(AI39,"0.#"),1)=".",FALSE,TRUE)</formula>
    </cfRule>
    <cfRule type="expression" dxfId="138" priority="790">
      <formula>IF(RIGHT(TEXT(AI39,"0.#"),1)=".",TRUE,FALSE)</formula>
    </cfRule>
  </conditionalFormatting>
  <conditionalFormatting sqref="AM59">
    <cfRule type="expression" dxfId="137" priority="683">
      <formula>IF(RIGHT(TEXT(AM59,"0.#"),1)=".",FALSE,TRUE)</formula>
    </cfRule>
    <cfRule type="expression" dxfId="136" priority="684">
      <formula>IF(RIGHT(TEXT(AM59,"0.#"),1)=".",TRUE,FALSE)</formula>
    </cfRule>
  </conditionalFormatting>
  <conditionalFormatting sqref="AM34">
    <cfRule type="expression" dxfId="135" priority="665">
      <formula>IF(RIGHT(TEXT(AM34,"0.#"),1)=".",FALSE,TRUE)</formula>
    </cfRule>
    <cfRule type="expression" dxfId="134" priority="666">
      <formula>IF(RIGHT(TEXT(AM34,"0.#"),1)=".",TRUE,FALSE)</formula>
    </cfRule>
  </conditionalFormatting>
  <conditionalFormatting sqref="AE35 AM35">
    <cfRule type="expression" dxfId="133" priority="663">
      <formula>IF(RIGHT(TEXT(AE35,"0.#"),1)=".",FALSE,TRUE)</formula>
    </cfRule>
    <cfRule type="expression" dxfId="132" priority="664">
      <formula>IF(RIGHT(TEXT(AE35,"0.#"),1)=".",TRUE,FALSE)</formula>
    </cfRule>
  </conditionalFormatting>
  <conditionalFormatting sqref="AI35">
    <cfRule type="expression" dxfId="131" priority="661">
      <formula>IF(RIGHT(TEXT(AI35,"0.#"),1)=".",FALSE,TRUE)</formula>
    </cfRule>
    <cfRule type="expression" dxfId="130" priority="662">
      <formula>IF(RIGHT(TEXT(AI35,"0.#"),1)=".",TRUE,FALSE)</formula>
    </cfRule>
  </conditionalFormatting>
  <conditionalFormatting sqref="AQ35">
    <cfRule type="expression" dxfId="129" priority="659">
      <formula>IF(RIGHT(TEXT(AQ35,"0.#"),1)=".",FALSE,TRUE)</formula>
    </cfRule>
    <cfRule type="expression" dxfId="128" priority="660">
      <formula>IF(RIGHT(TEXT(AQ35,"0.#"),1)=".",TRUE,FALSE)</formula>
    </cfRule>
  </conditionalFormatting>
  <conditionalFormatting sqref="AE34 AQ34">
    <cfRule type="expression" dxfId="127" priority="669">
      <formula>IF(RIGHT(TEXT(AE34,"0.#"),1)=".",FALSE,TRUE)</formula>
    </cfRule>
    <cfRule type="expression" dxfId="126" priority="670">
      <formula>IF(RIGHT(TEXT(AE34,"0.#"),1)=".",TRUE,FALSE)</formula>
    </cfRule>
  </conditionalFormatting>
  <conditionalFormatting sqref="AI34">
    <cfRule type="expression" dxfId="125" priority="667">
      <formula>IF(RIGHT(TEXT(AI34,"0.#"),1)=".",FALSE,TRUE)</formula>
    </cfRule>
    <cfRule type="expression" dxfId="124" priority="668">
      <formula>IF(RIGHT(TEXT(AI34,"0.#"),1)=".",TRUE,FALSE)</formula>
    </cfRule>
  </conditionalFormatting>
  <conditionalFormatting sqref="AE66">
    <cfRule type="expression" dxfId="123" priority="599">
      <formula>IF(RIGHT(TEXT(AE66,"0.#"),1)=".",FALSE,TRUE)</formula>
    </cfRule>
    <cfRule type="expression" dxfId="122" priority="600">
      <formula>IF(RIGHT(TEXT(AE66,"0.#"),1)=".",TRUE,FALSE)</formula>
    </cfRule>
  </conditionalFormatting>
  <conditionalFormatting sqref="AM68">
    <cfRule type="expression" dxfId="121" priority="583">
      <formula>IF(RIGHT(TEXT(AM68,"0.#"),1)=".",FALSE,TRUE)</formula>
    </cfRule>
    <cfRule type="expression" dxfId="120" priority="584">
      <formula>IF(RIGHT(TEXT(AM68,"0.#"),1)=".",TRUE,FALSE)</formula>
    </cfRule>
  </conditionalFormatting>
  <conditionalFormatting sqref="AE67">
    <cfRule type="expression" dxfId="119" priority="597">
      <formula>IF(RIGHT(TEXT(AE67,"0.#"),1)=".",FALSE,TRUE)</formula>
    </cfRule>
    <cfRule type="expression" dxfId="118" priority="598">
      <formula>IF(RIGHT(TEXT(AE67,"0.#"),1)=".",TRUE,FALSE)</formula>
    </cfRule>
  </conditionalFormatting>
  <conditionalFormatting sqref="AE68">
    <cfRule type="expression" dxfId="117" priority="595">
      <formula>IF(RIGHT(TEXT(AE68,"0.#"),1)=".",FALSE,TRUE)</formula>
    </cfRule>
    <cfRule type="expression" dxfId="116" priority="596">
      <formula>IF(RIGHT(TEXT(AE68,"0.#"),1)=".",TRUE,FALSE)</formula>
    </cfRule>
  </conditionalFormatting>
  <conditionalFormatting sqref="AI68">
    <cfRule type="expression" dxfId="115" priority="593">
      <formula>IF(RIGHT(TEXT(AI68,"0.#"),1)=".",FALSE,TRUE)</formula>
    </cfRule>
    <cfRule type="expression" dxfId="114" priority="594">
      <formula>IF(RIGHT(TEXT(AI68,"0.#"),1)=".",TRUE,FALSE)</formula>
    </cfRule>
  </conditionalFormatting>
  <conditionalFormatting sqref="AI67">
    <cfRule type="expression" dxfId="113" priority="591">
      <formula>IF(RIGHT(TEXT(AI67,"0.#"),1)=".",FALSE,TRUE)</formula>
    </cfRule>
    <cfRule type="expression" dxfId="112" priority="592">
      <formula>IF(RIGHT(TEXT(AI67,"0.#"),1)=".",TRUE,FALSE)</formula>
    </cfRule>
  </conditionalFormatting>
  <conditionalFormatting sqref="AI66">
    <cfRule type="expression" dxfId="111" priority="589">
      <formula>IF(RIGHT(TEXT(AI66,"0.#"),1)=".",FALSE,TRUE)</formula>
    </cfRule>
    <cfRule type="expression" dxfId="110" priority="590">
      <formula>IF(RIGHT(TEXT(AI66,"0.#"),1)=".",TRUE,FALSE)</formula>
    </cfRule>
  </conditionalFormatting>
  <conditionalFormatting sqref="AM66">
    <cfRule type="expression" dxfId="109" priority="587">
      <formula>IF(RIGHT(TEXT(AM66,"0.#"),1)=".",FALSE,TRUE)</formula>
    </cfRule>
    <cfRule type="expression" dxfId="108" priority="588">
      <formula>IF(RIGHT(TEXT(AM66,"0.#"),1)=".",TRUE,FALSE)</formula>
    </cfRule>
  </conditionalFormatting>
  <conditionalFormatting sqref="AM67">
    <cfRule type="expression" dxfId="107" priority="585">
      <formula>IF(RIGHT(TEXT(AM67,"0.#"),1)=".",FALSE,TRUE)</formula>
    </cfRule>
    <cfRule type="expression" dxfId="106" priority="586">
      <formula>IF(RIGHT(TEXT(AM67,"0.#"),1)=".",TRUE,FALSE)</formula>
    </cfRule>
  </conditionalFormatting>
  <conditionalFormatting sqref="AQ66:AQ68">
    <cfRule type="expression" dxfId="105" priority="581">
      <formula>IF(RIGHT(TEXT(AQ66,"0.#"),1)=".",FALSE,TRUE)</formula>
    </cfRule>
    <cfRule type="expression" dxfId="104" priority="582">
      <formula>IF(RIGHT(TEXT(AQ66,"0.#"),1)=".",TRUE,FALSE)</formula>
    </cfRule>
  </conditionalFormatting>
  <conditionalFormatting sqref="AU66:AU68">
    <cfRule type="expression" dxfId="103" priority="579">
      <formula>IF(RIGHT(TEXT(AU66,"0.#"),1)=".",FALSE,TRUE)</formula>
    </cfRule>
    <cfRule type="expression" dxfId="102" priority="580">
      <formula>IF(RIGHT(TEXT(AU66,"0.#"),1)=".",TRUE,FALSE)</formula>
    </cfRule>
  </conditionalFormatting>
  <conditionalFormatting sqref="AE59">
    <cfRule type="expression" dxfId="101" priority="101">
      <formula>IF(RIGHT(TEXT(AE59,"0.#"),1)=".",FALSE,TRUE)</formula>
    </cfRule>
    <cfRule type="expression" dxfId="100" priority="102">
      <formula>IF(RIGHT(TEXT(AE59,"0.#"),1)=".",TRUE,FALSE)</formula>
    </cfRule>
  </conditionalFormatting>
  <conditionalFormatting sqref="AI59">
    <cfRule type="expression" dxfId="99" priority="99">
      <formula>IF(RIGHT(TEXT(AI59,"0.#"),1)=".",FALSE,TRUE)</formula>
    </cfRule>
    <cfRule type="expression" dxfId="98" priority="100">
      <formula>IF(RIGHT(TEXT(AI59,"0.#"),1)=".",TRUE,FALSE)</formula>
    </cfRule>
  </conditionalFormatting>
  <conditionalFormatting sqref="AE60">
    <cfRule type="expression" dxfId="97" priority="97">
      <formula>IF(RIGHT(TEXT(AE60,"0.#"),1)=".",FALSE,TRUE)</formula>
    </cfRule>
    <cfRule type="expression" dxfId="96" priority="98">
      <formula>IF(RIGHT(TEXT(AE60,"0.#"),1)=".",TRUE,FALSE)</formula>
    </cfRule>
  </conditionalFormatting>
  <conditionalFormatting sqref="AI60">
    <cfRule type="expression" dxfId="95" priority="95">
      <formula>IF(RIGHT(TEXT(AI60,"0.#"),1)=".",FALSE,TRUE)</formula>
    </cfRule>
    <cfRule type="expression" dxfId="94" priority="96">
      <formula>IF(RIGHT(TEXT(AI60,"0.#"),1)=".",TRUE,FALSE)</formula>
    </cfRule>
  </conditionalFormatting>
  <conditionalFormatting sqref="AE63">
    <cfRule type="expression" dxfId="93" priority="89">
      <formula>IF(RIGHT(TEXT(AE63,"0.#"),1)=".",FALSE,TRUE)</formula>
    </cfRule>
    <cfRule type="expression" dxfId="92" priority="90">
      <formula>IF(RIGHT(TEXT(AE63,"0.#"),1)=".",TRUE,FALSE)</formula>
    </cfRule>
  </conditionalFormatting>
  <conditionalFormatting sqref="AI63">
    <cfRule type="expression" dxfId="91" priority="87">
      <formula>IF(RIGHT(TEXT(AI63,"0.#"),1)=".",FALSE,TRUE)</formula>
    </cfRule>
    <cfRule type="expression" dxfId="90" priority="88">
      <formula>IF(RIGHT(TEXT(AI63,"0.#"),1)=".",TRUE,FALSE)</formula>
    </cfRule>
  </conditionalFormatting>
  <conditionalFormatting sqref="AE62">
    <cfRule type="expression" dxfId="89" priority="93">
      <formula>IF(RIGHT(TEXT(AE62,"0.#"),1)=".",FALSE,TRUE)</formula>
    </cfRule>
    <cfRule type="expression" dxfId="88" priority="94">
      <formula>IF(RIGHT(TEXT(AE62,"0.#"),1)=".",TRUE,FALSE)</formula>
    </cfRule>
  </conditionalFormatting>
  <conditionalFormatting sqref="AI62">
    <cfRule type="expression" dxfId="87" priority="91">
      <formula>IF(RIGHT(TEXT(AI62,"0.#"),1)=".",FALSE,TRUE)</formula>
    </cfRule>
    <cfRule type="expression" dxfId="86" priority="92">
      <formula>IF(RIGHT(TEXT(AI62,"0.#"),1)=".",TRUE,FALSE)</formula>
    </cfRule>
  </conditionalFormatting>
  <conditionalFormatting sqref="AE78">
    <cfRule type="expression" dxfId="85" priority="85">
      <formula>IF(RIGHT(TEXT(AE78,"0.#"),1)=".",FALSE,TRUE)</formula>
    </cfRule>
    <cfRule type="expression" dxfId="84" priority="86">
      <formula>IF(RIGHT(TEXT(AE78,"0.#"),1)=".",TRUE,FALSE)</formula>
    </cfRule>
  </conditionalFormatting>
  <conditionalFormatting sqref="AE79">
    <cfRule type="expression" dxfId="83" priority="83">
      <formula>IF(RIGHT(TEXT(AE79,"0.#"),1)=".",FALSE,TRUE)</formula>
    </cfRule>
    <cfRule type="expression" dxfId="82" priority="84">
      <formula>IF(RIGHT(TEXT(AE79,"0.#"),1)=".",TRUE,FALSE)</formula>
    </cfRule>
  </conditionalFormatting>
  <conditionalFormatting sqref="AM78">
    <cfRule type="expression" dxfId="81" priority="73">
      <formula>IF(RIGHT(TEXT(AM78,"0.#"),1)=".",FALSE,TRUE)</formula>
    </cfRule>
    <cfRule type="expression" dxfId="80" priority="74">
      <formula>IF(RIGHT(TEXT(AM78,"0.#"),1)=".",TRUE,FALSE)</formula>
    </cfRule>
  </conditionalFormatting>
  <conditionalFormatting sqref="AE80">
    <cfRule type="expression" dxfId="79" priority="81">
      <formula>IF(RIGHT(TEXT(AE80,"0.#"),1)=".",FALSE,TRUE)</formula>
    </cfRule>
    <cfRule type="expression" dxfId="78" priority="82">
      <formula>IF(RIGHT(TEXT(AE80,"0.#"),1)=".",TRUE,FALSE)</formula>
    </cfRule>
  </conditionalFormatting>
  <conditionalFormatting sqref="AI80">
    <cfRule type="expression" dxfId="77" priority="79">
      <formula>IF(RIGHT(TEXT(AI80,"0.#"),1)=".",FALSE,TRUE)</formula>
    </cfRule>
    <cfRule type="expression" dxfId="76" priority="80">
      <formula>IF(RIGHT(TEXT(AI80,"0.#"),1)=".",TRUE,FALSE)</formula>
    </cfRule>
  </conditionalFormatting>
  <conditionalFormatting sqref="AI79">
    <cfRule type="expression" dxfId="75" priority="77">
      <formula>IF(RIGHT(TEXT(AI79,"0.#"),1)=".",FALSE,TRUE)</formula>
    </cfRule>
    <cfRule type="expression" dxfId="74" priority="78">
      <formula>IF(RIGHT(TEXT(AI79,"0.#"),1)=".",TRUE,FALSE)</formula>
    </cfRule>
  </conditionalFormatting>
  <conditionalFormatting sqref="AI78">
    <cfRule type="expression" dxfId="73" priority="75">
      <formula>IF(RIGHT(TEXT(AI78,"0.#"),1)=".",FALSE,TRUE)</formula>
    </cfRule>
    <cfRule type="expression" dxfId="72" priority="76">
      <formula>IF(RIGHT(TEXT(AI78,"0.#"),1)=".",TRUE,FALSE)</formula>
    </cfRule>
  </conditionalFormatting>
  <conditionalFormatting sqref="AM79">
    <cfRule type="expression" dxfId="71" priority="71">
      <formula>IF(RIGHT(TEXT(AM79,"0.#"),1)=".",FALSE,TRUE)</formula>
    </cfRule>
    <cfRule type="expression" dxfId="70" priority="72">
      <formula>IF(RIGHT(TEXT(AM79,"0.#"),1)=".",TRUE,FALSE)</formula>
    </cfRule>
  </conditionalFormatting>
  <conditionalFormatting sqref="AM80">
    <cfRule type="expression" dxfId="69" priority="69">
      <formula>IF(RIGHT(TEXT(AM80,"0.#"),1)=".",FALSE,TRUE)</formula>
    </cfRule>
    <cfRule type="expression" dxfId="68" priority="70">
      <formula>IF(RIGHT(TEXT(AM80,"0.#"),1)=".",TRUE,FALSE)</formula>
    </cfRule>
  </conditionalFormatting>
  <conditionalFormatting sqref="AQ78:AQ80">
    <cfRule type="expression" dxfId="67" priority="67">
      <formula>IF(RIGHT(TEXT(AQ78,"0.#"),1)=".",FALSE,TRUE)</formula>
    </cfRule>
    <cfRule type="expression" dxfId="66" priority="68">
      <formula>IF(RIGHT(TEXT(AQ78,"0.#"),1)=".",TRUE,FALSE)</formula>
    </cfRule>
  </conditionalFormatting>
  <conditionalFormatting sqref="AU78:AU80">
    <cfRule type="expression" dxfId="65" priority="65">
      <formula>IF(RIGHT(TEXT(AU78,"0.#"),1)=".",FALSE,TRUE)</formula>
    </cfRule>
    <cfRule type="expression" dxfId="64" priority="66">
      <formula>IF(RIGHT(TEXT(AU78,"0.#"),1)=".",TRUE,FALSE)</formula>
    </cfRule>
  </conditionalFormatting>
  <conditionalFormatting sqref="AE52">
    <cfRule type="expression" dxfId="63" priority="63">
      <formula>IF(RIGHT(TEXT(AE52,"0.#"),1)=".",FALSE,TRUE)</formula>
    </cfRule>
    <cfRule type="expression" dxfId="62" priority="64">
      <formula>IF(RIGHT(TEXT(AE52,"0.#"),1)=".",TRUE,FALSE)</formula>
    </cfRule>
  </conditionalFormatting>
  <conditionalFormatting sqref="AM54">
    <cfRule type="expression" dxfId="61" priority="47">
      <formula>IF(RIGHT(TEXT(AM54,"0.#"),1)=".",FALSE,TRUE)</formula>
    </cfRule>
    <cfRule type="expression" dxfId="60" priority="48">
      <formula>IF(RIGHT(TEXT(AM54,"0.#"),1)=".",TRUE,FALSE)</formula>
    </cfRule>
  </conditionalFormatting>
  <conditionalFormatting sqref="AE53">
    <cfRule type="expression" dxfId="59" priority="61">
      <formula>IF(RIGHT(TEXT(AE53,"0.#"),1)=".",FALSE,TRUE)</formula>
    </cfRule>
    <cfRule type="expression" dxfId="58" priority="62">
      <formula>IF(RIGHT(TEXT(AE53,"0.#"),1)=".",TRUE,FALSE)</formula>
    </cfRule>
  </conditionalFormatting>
  <conditionalFormatting sqref="AE54">
    <cfRule type="expression" dxfId="57" priority="59">
      <formula>IF(RIGHT(TEXT(AE54,"0.#"),1)=".",FALSE,TRUE)</formula>
    </cfRule>
    <cfRule type="expression" dxfId="56" priority="60">
      <formula>IF(RIGHT(TEXT(AE54,"0.#"),1)=".",TRUE,FALSE)</formula>
    </cfRule>
  </conditionalFormatting>
  <conditionalFormatting sqref="AI54">
    <cfRule type="expression" dxfId="55" priority="57">
      <formula>IF(RIGHT(TEXT(AI54,"0.#"),1)=".",FALSE,TRUE)</formula>
    </cfRule>
    <cfRule type="expression" dxfId="54" priority="58">
      <formula>IF(RIGHT(TEXT(AI54,"0.#"),1)=".",TRUE,FALSE)</formula>
    </cfRule>
  </conditionalFormatting>
  <conditionalFormatting sqref="AI53">
    <cfRule type="expression" dxfId="53" priority="55">
      <formula>IF(RIGHT(TEXT(AI53,"0.#"),1)=".",FALSE,TRUE)</formula>
    </cfRule>
    <cfRule type="expression" dxfId="52" priority="56">
      <formula>IF(RIGHT(TEXT(AI53,"0.#"),1)=".",TRUE,FALSE)</formula>
    </cfRule>
  </conditionalFormatting>
  <conditionalFormatting sqref="AI52">
    <cfRule type="expression" dxfId="51" priority="53">
      <formula>IF(RIGHT(TEXT(AI52,"0.#"),1)=".",FALSE,TRUE)</formula>
    </cfRule>
    <cfRule type="expression" dxfId="50" priority="54">
      <formula>IF(RIGHT(TEXT(AI52,"0.#"),1)=".",TRUE,FALSE)</formula>
    </cfRule>
  </conditionalFormatting>
  <conditionalFormatting sqref="AM52">
    <cfRule type="expression" dxfId="49" priority="51">
      <formula>IF(RIGHT(TEXT(AM52,"0.#"),1)=".",FALSE,TRUE)</formula>
    </cfRule>
    <cfRule type="expression" dxfId="48" priority="52">
      <formula>IF(RIGHT(TEXT(AM52,"0.#"),1)=".",TRUE,FALSE)</formula>
    </cfRule>
  </conditionalFormatting>
  <conditionalFormatting sqref="AM53">
    <cfRule type="expression" dxfId="47" priority="49">
      <formula>IF(RIGHT(TEXT(AM53,"0.#"),1)=".",FALSE,TRUE)</formula>
    </cfRule>
    <cfRule type="expression" dxfId="46" priority="50">
      <formula>IF(RIGHT(TEXT(AM53,"0.#"),1)=".",TRUE,FALSE)</formula>
    </cfRule>
  </conditionalFormatting>
  <conditionalFormatting sqref="AQ52:AQ54">
    <cfRule type="expression" dxfId="45" priority="45">
      <formula>IF(RIGHT(TEXT(AQ52,"0.#"),1)=".",FALSE,TRUE)</formula>
    </cfRule>
    <cfRule type="expression" dxfId="44" priority="46">
      <formula>IF(RIGHT(TEXT(AQ52,"0.#"),1)=".",TRUE,FALSE)</formula>
    </cfRule>
  </conditionalFormatting>
  <conditionalFormatting sqref="AU52:AU54">
    <cfRule type="expression" dxfId="43" priority="43">
      <formula>IF(RIGHT(TEXT(AU52,"0.#"),1)=".",FALSE,TRUE)</formula>
    </cfRule>
    <cfRule type="expression" dxfId="42" priority="44">
      <formula>IF(RIGHT(TEXT(AU52,"0.#"),1)=".",TRUE,FALSE)</formula>
    </cfRule>
  </conditionalFormatting>
  <conditionalFormatting sqref="AE45 AQ45">
    <cfRule type="expression" dxfId="41" priority="41">
      <formula>IF(RIGHT(TEXT(AE45,"0.#"),1)=".",FALSE,TRUE)</formula>
    </cfRule>
    <cfRule type="expression" dxfId="40" priority="42">
      <formula>IF(RIGHT(TEXT(AE45,"0.#"),1)=".",TRUE,FALSE)</formula>
    </cfRule>
  </conditionalFormatting>
  <conditionalFormatting sqref="AI45">
    <cfRule type="expression" dxfId="39" priority="39">
      <formula>IF(RIGHT(TEXT(AI45,"0.#"),1)=".",FALSE,TRUE)</formula>
    </cfRule>
    <cfRule type="expression" dxfId="38" priority="40">
      <formula>IF(RIGHT(TEXT(AI45,"0.#"),1)=".",TRUE,FALSE)</formula>
    </cfRule>
  </conditionalFormatting>
  <conditionalFormatting sqref="AM45">
    <cfRule type="expression" dxfId="37" priority="37">
      <formula>IF(RIGHT(TEXT(AM45,"0.#"),1)=".",FALSE,TRUE)</formula>
    </cfRule>
    <cfRule type="expression" dxfId="36" priority="38">
      <formula>IF(RIGHT(TEXT(AM45,"0.#"),1)=".",TRUE,FALSE)</formula>
    </cfRule>
  </conditionalFormatting>
  <conditionalFormatting sqref="AE46">
    <cfRule type="expression" dxfId="35" priority="35">
      <formula>IF(RIGHT(TEXT(AE46,"0.#"),1)=".",FALSE,TRUE)</formula>
    </cfRule>
    <cfRule type="expression" dxfId="34" priority="36">
      <formula>IF(RIGHT(TEXT(AE46,"0.#"),1)=".",TRUE,FALSE)</formula>
    </cfRule>
  </conditionalFormatting>
  <conditionalFormatting sqref="AI46">
    <cfRule type="expression" dxfId="33" priority="33">
      <formula>IF(RIGHT(TEXT(AI46,"0.#"),1)=".",FALSE,TRUE)</formula>
    </cfRule>
    <cfRule type="expression" dxfId="32" priority="34">
      <formula>IF(RIGHT(TEXT(AI46,"0.#"),1)=".",TRUE,FALSE)</formula>
    </cfRule>
  </conditionalFormatting>
  <conditionalFormatting sqref="AM46">
    <cfRule type="expression" dxfId="31" priority="31">
      <formula>IF(RIGHT(TEXT(AM46,"0.#"),1)=".",FALSE,TRUE)</formula>
    </cfRule>
    <cfRule type="expression" dxfId="30" priority="32">
      <formula>IF(RIGHT(TEXT(AM46,"0.#"),1)=".",TRUE,FALSE)</formula>
    </cfRule>
  </conditionalFormatting>
  <conditionalFormatting sqref="AQ46">
    <cfRule type="expression" dxfId="29" priority="29">
      <formula>IF(RIGHT(TEXT(AQ46,"0.#"),1)=".",FALSE,TRUE)</formula>
    </cfRule>
    <cfRule type="expression" dxfId="28" priority="30">
      <formula>IF(RIGHT(TEXT(AQ46,"0.#"),1)=".",TRUE,FALSE)</formula>
    </cfRule>
  </conditionalFormatting>
  <conditionalFormatting sqref="AU45">
    <cfRule type="expression" dxfId="27" priority="27">
      <formula>IF(RIGHT(TEXT(AU45,"0.#"),1)=".",FALSE,TRUE)</formula>
    </cfRule>
    <cfRule type="expression" dxfId="26" priority="28">
      <formula>IF(RIGHT(TEXT(AU45,"0.#"),1)=".",TRUE,FALSE)</formula>
    </cfRule>
  </conditionalFormatting>
  <conditionalFormatting sqref="AU46">
    <cfRule type="expression" dxfId="25" priority="25">
      <formula>IF(RIGHT(TEXT(AU46,"0.#"),1)=".",FALSE,TRUE)</formula>
    </cfRule>
    <cfRule type="expression" dxfId="24" priority="26">
      <formula>IF(RIGHT(TEXT(AU46,"0.#"),1)=".",TRUE,FALSE)</formula>
    </cfRule>
  </conditionalFormatting>
  <conditionalFormatting sqref="AE48 AQ48">
    <cfRule type="expression" dxfId="23" priority="23">
      <formula>IF(RIGHT(TEXT(AE48,"0.#"),1)=".",FALSE,TRUE)</formula>
    </cfRule>
    <cfRule type="expression" dxfId="22" priority="24">
      <formula>IF(RIGHT(TEXT(AE48,"0.#"),1)=".",TRUE,FALSE)</formula>
    </cfRule>
  </conditionalFormatting>
  <conditionalFormatting sqref="AI48">
    <cfRule type="expression" dxfId="21" priority="21">
      <formula>IF(RIGHT(TEXT(AI48,"0.#"),1)=".",FALSE,TRUE)</formula>
    </cfRule>
    <cfRule type="expression" dxfId="20" priority="22">
      <formula>IF(RIGHT(TEXT(AI48,"0.#"),1)=".",TRUE,FALSE)</formula>
    </cfRule>
  </conditionalFormatting>
  <conditionalFormatting sqref="AM48">
    <cfRule type="expression" dxfId="19" priority="19">
      <formula>IF(RIGHT(TEXT(AM48,"0.#"),1)=".",FALSE,TRUE)</formula>
    </cfRule>
    <cfRule type="expression" dxfId="18" priority="20">
      <formula>IF(RIGHT(TEXT(AM48,"0.#"),1)=".",TRUE,FALSE)</formula>
    </cfRule>
  </conditionalFormatting>
  <conditionalFormatting sqref="AE49 AM49">
    <cfRule type="expression" dxfId="17" priority="17">
      <formula>IF(RIGHT(TEXT(AE49,"0.#"),1)=".",FALSE,TRUE)</formula>
    </cfRule>
    <cfRule type="expression" dxfId="16" priority="18">
      <formula>IF(RIGHT(TEXT(AE49,"0.#"),1)=".",TRUE,FALSE)</formula>
    </cfRule>
  </conditionalFormatting>
  <conditionalFormatting sqref="AI49">
    <cfRule type="expression" dxfId="15" priority="15">
      <formula>IF(RIGHT(TEXT(AI49,"0.#"),1)=".",FALSE,TRUE)</formula>
    </cfRule>
    <cfRule type="expression" dxfId="14" priority="16">
      <formula>IF(RIGHT(TEXT(AI49,"0.#"),1)=".",TRUE,FALSE)</formula>
    </cfRule>
  </conditionalFormatting>
  <conditionalFormatting sqref="AQ49">
    <cfRule type="expression" dxfId="13" priority="13">
      <formula>IF(RIGHT(TEXT(AQ49,"0.#"),1)=".",FALSE,TRUE)</formula>
    </cfRule>
    <cfRule type="expression" dxfId="12" priority="14">
      <formula>IF(RIGHT(TEXT(AQ49,"0.#"),1)=".",TRUE,FALSE)</formula>
    </cfRule>
  </conditionalFormatting>
  <conditionalFormatting sqref="AM60">
    <cfRule type="expression" dxfId="11" priority="11">
      <formula>IF(RIGHT(TEXT(AM60,"0.#"),1)=".",FALSE,TRUE)</formula>
    </cfRule>
    <cfRule type="expression" dxfId="10" priority="12">
      <formula>IF(RIGHT(TEXT(AM60,"0.#"),1)=".",TRUE,FALSE)</formula>
    </cfRule>
  </conditionalFormatting>
  <conditionalFormatting sqref="AQ59">
    <cfRule type="expression" dxfId="9" priority="9">
      <formula>IF(RIGHT(TEXT(AQ59,"0.#"),1)=".",FALSE,TRUE)</formula>
    </cfRule>
    <cfRule type="expression" dxfId="8" priority="10">
      <formula>IF(RIGHT(TEXT(AQ59,"0.#"),1)=".",TRUE,FALSE)</formula>
    </cfRule>
  </conditionalFormatting>
  <conditionalFormatting sqref="AQ60">
    <cfRule type="expression" dxfId="7" priority="7">
      <formula>IF(RIGHT(TEXT(AQ60,"0.#"),1)=".",FALSE,TRUE)</formula>
    </cfRule>
    <cfRule type="expression" dxfId="6" priority="8">
      <formula>IF(RIGHT(TEXT(AQ60,"0.#"),1)=".",TRUE,FALSE)</formula>
    </cfRule>
  </conditionalFormatting>
  <conditionalFormatting sqref="AU59">
    <cfRule type="expression" dxfId="5" priority="5">
      <formula>IF(RIGHT(TEXT(AU59,"0.#"),1)=".",FALSE,TRUE)</formula>
    </cfRule>
    <cfRule type="expression" dxfId="4" priority="6">
      <formula>IF(RIGHT(TEXT(AU59,"0.#"),1)=".",TRUE,FALSE)</formula>
    </cfRule>
  </conditionalFormatting>
  <conditionalFormatting sqref="AU60">
    <cfRule type="expression" dxfId="3" priority="3">
      <formula>IF(RIGHT(TEXT(AU60,"0.#"),1)=".",FALSE,TRUE)</formula>
    </cfRule>
    <cfRule type="expression" dxfId="2" priority="4">
      <formula>IF(RIGHT(TEXT(AU60,"0.#"),1)=".",TRUE,FALSE)</formula>
    </cfRule>
  </conditionalFormatting>
  <conditionalFormatting sqref="AM62:AM63 AQ62:AQ63 AU62:AU63">
    <cfRule type="expression" dxfId="1" priority="1">
      <formula>IF(RIGHT(TEXT(AM62,"0.#"),1)=".",FALSE,TRUE)</formula>
    </cfRule>
    <cfRule type="expression" dxfId="0" priority="2">
      <formula>IF(RIGHT(TEXT(AM62,"0.#"),1)=".",TRUE,FALSE)</formula>
    </cfRule>
  </conditionalFormatting>
  <dataValidations count="13">
    <dataValidation type="whole" allowBlank="1" showInputMessage="1" showErrorMessage="1" sqref="O126:P127 AX126:AX128 AA126:AB127 AM126:AN127">
      <formula1>0</formula1>
      <formula2>99</formula2>
    </dataValidation>
    <dataValidation type="whole" allowBlank="1" showInputMessage="1" showErrorMessage="1" sqref="AJ126:AK127 X126:Y127 AJ128 L126:L128 M126:M127 X128 AU126:AV12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2:E112">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114:E114">
      <formula1>T所見を踏まえた改善点</formula1>
    </dataValidation>
    <dataValidation type="list" allowBlank="1" showInputMessage="1" showErrorMessage="1" error="プルダウンリストから選択してください。" sqref="AD93:AF94">
      <formula1>"有,無"</formula1>
    </dataValidation>
    <dataValidation type="list" allowBlank="1" showInputMessage="1" showErrorMessage="1" error="プルダウンリストから選択してください。" sqref="AD89:AF92 AD95:AD106 AE95:AF99 AE101:AF106">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7:AR37 AU37:AX37 AE38:AX40 AE48:AX48 AE31:AX32 AE59:AX60 AE34:AX34 AE62:AX62 AQ51:AR51 AU51:AX51 AE52:AX54 AQ65:AR65 AU65:AX65 AE66:AX68 AE45:AX46 AU77:AX77 AE78:AX80 AQ77:AR77 P23:AC28">
      <formula1>OR(ISNUMBER(P13), P13="-")</formula1>
    </dataValidation>
    <dataValidation type="list" allowBlank="1" showInputMessage="1" showErrorMessage="1" sqref="Q128:R128 AC128:AD128 AO128:AP12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5" max="16383" man="1"/>
    <brk id="70" max="16383" man="1"/>
    <brk id="108" max="16383" man="1"/>
    <brk id="128"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U127:V127 I127:J127 AG127:AH127 AR127:AS127</xm:sqref>
        </x14:dataValidation>
        <x14:dataValidation type="list" allowBlank="1" showInputMessage="1" showErrorMessage="1">
          <x14:formula1>
            <xm:f>入力規則等!$U$40:$U$42</xm:f>
          </x14:formula1>
          <xm:sqref>AG126:AH126 U126:V126 I126:J126 AR126:AS126</xm:sqref>
        </x14:dataValidation>
        <x14:dataValidation type="list" allowBlank="1" showInputMessage="1" showErrorMessage="1">
          <x14:formula1>
            <xm:f>入力規則等!$AI$2:$AI$8</xm:f>
          </x14:formula1>
          <xm:sqref>J84:T84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AO126:AP127 Q126:S127 AC126:AE127 E126:G127</xm:sqref>
        </x14:dataValidation>
        <x14:dataValidation type="list" allowBlank="1" showInputMessage="1" showErrorMessage="1">
          <x14:formula1>
            <xm:f>入力規則等!$U$48</xm:f>
          </x14:formula1>
          <xm:sqref>E128:F128</xm:sqref>
        </x14:dataValidation>
        <x14:dataValidation type="list" allowBlank="1" showInputMessage="1" showErrorMessage="1">
          <x14:formula1>
            <xm:f>入力規則等!$U$13:$U$35</xm:f>
          </x14:formula1>
          <xm:sqref>AJ2:AM2 AE128:AG128 G128:I128 AQ128:AS128 S128:U128</xm:sqref>
        </x14:dataValidation>
        <x14:dataValidation type="list" allowBlank="1" showInputMessage="1" showErrorMessage="1">
          <x14:formula1>
            <xm:f>入力規則等!$U$56:$U$58</xm:f>
          </x14:formula1>
          <xm:sqref>J128:K128 AT128:AU128 AH128:AI128 V128:W128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373</v>
      </c>
      <c r="AA1" s="21" t="s">
        <v>70</v>
      </c>
      <c r="AB1" s="21" t="s">
        <v>374</v>
      </c>
      <c r="AC1" s="21" t="s">
        <v>24</v>
      </c>
      <c r="AD1" s="20"/>
      <c r="AE1" s="21" t="s">
        <v>36</v>
      </c>
      <c r="AF1" s="22"/>
      <c r="AG1" s="33" t="s">
        <v>164</v>
      </c>
      <c r="AI1" s="33" t="s">
        <v>167</v>
      </c>
      <c r="AK1" s="33" t="s">
        <v>171</v>
      </c>
      <c r="AM1" s="38"/>
      <c r="AN1" s="38"/>
      <c r="AP1" s="20" t="s">
        <v>203</v>
      </c>
    </row>
    <row r="2" spans="1:42" ht="13.5" customHeight="1" x14ac:dyDescent="0.15">
      <c r="A2" s="8" t="s">
        <v>73</v>
      </c>
      <c r="B2" s="9"/>
      <c r="C2" s="7" t="str">
        <f>IF(B2="","",A2)</f>
        <v/>
      </c>
      <c r="D2" s="7" t="str">
        <f>IF(C2="","",IF(D1&lt;&gt;"",CONCATENATE(D1,"、",C2),C2))</f>
        <v/>
      </c>
      <c r="F2" s="6" t="s">
        <v>60</v>
      </c>
      <c r="G2" s="11" t="s">
        <v>573</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53">
        <v>21</v>
      </c>
      <c r="W2" s="24" t="s">
        <v>158</v>
      </c>
      <c r="Y2" s="24" t="s">
        <v>56</v>
      </c>
      <c r="Z2" s="24" t="s">
        <v>56</v>
      </c>
      <c r="AA2" s="46" t="s">
        <v>243</v>
      </c>
      <c r="AB2" s="46" t="s">
        <v>468</v>
      </c>
      <c r="AC2" s="47" t="s">
        <v>122</v>
      </c>
      <c r="AD2" s="20"/>
      <c r="AE2" s="26" t="s">
        <v>154</v>
      </c>
      <c r="AF2" s="22"/>
      <c r="AG2" s="34" t="s">
        <v>210</v>
      </c>
      <c r="AI2" s="33" t="s">
        <v>240</v>
      </c>
      <c r="AK2" s="33" t="s">
        <v>172</v>
      </c>
      <c r="AM2" s="38"/>
      <c r="AN2" s="38"/>
      <c r="AP2" s="34" t="s">
        <v>210</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573</v>
      </c>
      <c r="R3" s="7" t="str">
        <f t="shared" ref="R3:R8" si="3">IF(Q3="","",P3)</f>
        <v>委託・請負</v>
      </c>
      <c r="S3" s="7" t="str">
        <f t="shared" ref="S3:S8" si="4">IF(R3="",S2,IF(S2&lt;&gt;"",CONCATENATE(S2,"、",R3),R3))</f>
        <v>委託・請負</v>
      </c>
      <c r="T3" s="7"/>
      <c r="U3" s="24" t="s">
        <v>499</v>
      </c>
      <c r="W3" s="24" t="s">
        <v>133</v>
      </c>
      <c r="Y3" s="24" t="s">
        <v>57</v>
      </c>
      <c r="Z3" s="24" t="s">
        <v>375</v>
      </c>
      <c r="AA3" s="46" t="s">
        <v>341</v>
      </c>
      <c r="AB3" s="46" t="s">
        <v>469</v>
      </c>
      <c r="AC3" s="47" t="s">
        <v>123</v>
      </c>
      <c r="AD3" s="20"/>
      <c r="AE3" s="26" t="s">
        <v>155</v>
      </c>
      <c r="AF3" s="22"/>
      <c r="AG3" s="34" t="s">
        <v>211</v>
      </c>
      <c r="AI3" s="33" t="s">
        <v>166</v>
      </c>
      <c r="AK3" s="33" t="str">
        <f>CHAR(CODE(AK2)+1)</f>
        <v>B</v>
      </c>
      <c r="AM3" s="38"/>
      <c r="AN3" s="38"/>
      <c r="AP3" s="34" t="s">
        <v>211</v>
      </c>
    </row>
    <row r="4" spans="1:42" ht="13.5" customHeight="1" x14ac:dyDescent="0.15">
      <c r="A4" s="8" t="s">
        <v>75</v>
      </c>
      <c r="B4" s="9" t="s">
        <v>573</v>
      </c>
      <c r="C4" s="7" t="str">
        <f t="shared" si="0"/>
        <v>沖縄振興</v>
      </c>
      <c r="D4" s="7" t="str">
        <f>IF(C4="",D3,IF(D3&lt;&gt;"",CONCATENATE(D3,"、",C4),C4))</f>
        <v>沖縄振興</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t="s">
        <v>573</v>
      </c>
      <c r="R4" s="7" t="str">
        <f t="shared" si="3"/>
        <v>補助</v>
      </c>
      <c r="S4" s="7" t="str">
        <f t="shared" si="4"/>
        <v>委託・請負、補助</v>
      </c>
      <c r="T4" s="7"/>
      <c r="U4" s="24" t="s">
        <v>555</v>
      </c>
      <c r="W4" s="24" t="s">
        <v>134</v>
      </c>
      <c r="Y4" s="24" t="s">
        <v>248</v>
      </c>
      <c r="Z4" s="24" t="s">
        <v>376</v>
      </c>
      <c r="AA4" s="46" t="s">
        <v>342</v>
      </c>
      <c r="AB4" s="46" t="s">
        <v>470</v>
      </c>
      <c r="AC4" s="46" t="s">
        <v>124</v>
      </c>
      <c r="AD4" s="20"/>
      <c r="AE4" s="26" t="s">
        <v>156</v>
      </c>
      <c r="AF4" s="22"/>
      <c r="AG4" s="34" t="s">
        <v>212</v>
      </c>
      <c r="AI4" s="33" t="s">
        <v>168</v>
      </c>
      <c r="AK4" s="33" t="str">
        <f t="shared" ref="AK4:AK49" si="7">CHAR(CODE(AK3)+1)</f>
        <v>C</v>
      </c>
      <c r="AM4" s="38"/>
      <c r="AN4" s="38"/>
      <c r="AP4" s="34" t="s">
        <v>212</v>
      </c>
    </row>
    <row r="5" spans="1:42" ht="13.5" customHeight="1" x14ac:dyDescent="0.15">
      <c r="A5" s="8" t="s">
        <v>76</v>
      </c>
      <c r="B5" s="9"/>
      <c r="C5" s="7" t="str">
        <f t="shared" si="0"/>
        <v/>
      </c>
      <c r="D5" s="7" t="str">
        <f>IF(C5="",D4,IF(D4&lt;&gt;"",CONCATENATE(D4,"、",C5),C5))</f>
        <v>沖縄振興</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委託・請負、補助</v>
      </c>
      <c r="T5" s="7"/>
      <c r="W5" s="24" t="s">
        <v>523</v>
      </c>
      <c r="Y5" s="24" t="s">
        <v>249</v>
      </c>
      <c r="Z5" s="24" t="s">
        <v>377</v>
      </c>
      <c r="AA5" s="46" t="s">
        <v>343</v>
      </c>
      <c r="AB5" s="46" t="s">
        <v>471</v>
      </c>
      <c r="AC5" s="46" t="s">
        <v>157</v>
      </c>
      <c r="AD5" s="23"/>
      <c r="AE5" s="26" t="s">
        <v>222</v>
      </c>
      <c r="AF5" s="22"/>
      <c r="AG5" s="34" t="s">
        <v>213</v>
      </c>
      <c r="AI5" s="33" t="s">
        <v>246</v>
      </c>
      <c r="AK5" s="33" t="str">
        <f t="shared" si="7"/>
        <v>D</v>
      </c>
      <c r="AP5" s="34" t="s">
        <v>213</v>
      </c>
    </row>
    <row r="6" spans="1:42" ht="13.5" customHeight="1" x14ac:dyDescent="0.15">
      <c r="A6" s="8" t="s">
        <v>77</v>
      </c>
      <c r="B6" s="9"/>
      <c r="C6" s="7" t="str">
        <f t="shared" si="0"/>
        <v/>
      </c>
      <c r="D6" s="7" t="str">
        <f t="shared" ref="D6:D21" si="8">IF(C6="",D5,IF(D5&lt;&gt;"",CONCATENATE(D5,"、",C6),C6))</f>
        <v>沖縄振興</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委託・請負、補助</v>
      </c>
      <c r="T6" s="7"/>
      <c r="U6" s="24" t="s">
        <v>223</v>
      </c>
      <c r="W6" s="24" t="s">
        <v>525</v>
      </c>
      <c r="Y6" s="24" t="s">
        <v>250</v>
      </c>
      <c r="Z6" s="24" t="s">
        <v>378</v>
      </c>
      <c r="AA6" s="46" t="s">
        <v>344</v>
      </c>
      <c r="AB6" s="46" t="s">
        <v>472</v>
      </c>
      <c r="AC6" s="46" t="s">
        <v>125</v>
      </c>
      <c r="AD6" s="23"/>
      <c r="AE6" s="26" t="s">
        <v>220</v>
      </c>
      <c r="AF6" s="22"/>
      <c r="AG6" s="34" t="s">
        <v>214</v>
      </c>
      <c r="AI6" s="33" t="s">
        <v>247</v>
      </c>
      <c r="AK6" s="33" t="str">
        <f>CHAR(CODE(AK5)+1)</f>
        <v>E</v>
      </c>
      <c r="AP6" s="34" t="s">
        <v>214</v>
      </c>
    </row>
    <row r="7" spans="1:42" ht="13.5" customHeight="1" x14ac:dyDescent="0.15">
      <c r="A7" s="8" t="s">
        <v>78</v>
      </c>
      <c r="B7" s="9"/>
      <c r="C7" s="7" t="str">
        <f t="shared" si="0"/>
        <v/>
      </c>
      <c r="D7" s="7" t="str">
        <f t="shared" si="8"/>
        <v>沖縄振興</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委託・請負、補助</v>
      </c>
      <c r="T7" s="7"/>
      <c r="U7" s="24"/>
      <c r="W7" s="24" t="s">
        <v>135</v>
      </c>
      <c r="Y7" s="24" t="s">
        <v>251</v>
      </c>
      <c r="Z7" s="24" t="s">
        <v>379</v>
      </c>
      <c r="AA7" s="46" t="s">
        <v>345</v>
      </c>
      <c r="AB7" s="46" t="s">
        <v>473</v>
      </c>
      <c r="AC7" s="23"/>
      <c r="AD7" s="23"/>
      <c r="AE7" s="24" t="s">
        <v>125</v>
      </c>
      <c r="AF7" s="22"/>
      <c r="AG7" s="34" t="s">
        <v>215</v>
      </c>
      <c r="AH7" s="41"/>
      <c r="AI7" s="34" t="s">
        <v>236</v>
      </c>
      <c r="AK7" s="33" t="str">
        <f>CHAR(CODE(AK6)+1)</f>
        <v>F</v>
      </c>
      <c r="AP7" s="34" t="s">
        <v>215</v>
      </c>
    </row>
    <row r="8" spans="1:42" ht="13.5" customHeight="1" x14ac:dyDescent="0.15">
      <c r="A8" s="8" t="s">
        <v>79</v>
      </c>
      <c r="B8" s="9"/>
      <c r="C8" s="7" t="str">
        <f t="shared" si="0"/>
        <v/>
      </c>
      <c r="D8" s="7" t="str">
        <f t="shared" si="8"/>
        <v>沖縄振興</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委託・請負、補助</v>
      </c>
      <c r="T8" s="7"/>
      <c r="U8" s="24" t="s">
        <v>244</v>
      </c>
      <c r="W8" s="24" t="s">
        <v>136</v>
      </c>
      <c r="Y8" s="24" t="s">
        <v>252</v>
      </c>
      <c r="Z8" s="24" t="s">
        <v>380</v>
      </c>
      <c r="AA8" s="46" t="s">
        <v>346</v>
      </c>
      <c r="AB8" s="46" t="s">
        <v>474</v>
      </c>
      <c r="AC8" s="23"/>
      <c r="AD8" s="23"/>
      <c r="AE8" s="23"/>
      <c r="AF8" s="22"/>
      <c r="AG8" s="34" t="s">
        <v>216</v>
      </c>
      <c r="AI8" s="33" t="s">
        <v>237</v>
      </c>
      <c r="AK8" s="33" t="str">
        <f t="shared" si="7"/>
        <v>G</v>
      </c>
      <c r="AP8" s="34" t="s">
        <v>216</v>
      </c>
    </row>
    <row r="9" spans="1:42" ht="13.5" customHeight="1" x14ac:dyDescent="0.15">
      <c r="A9" s="8" t="s">
        <v>80</v>
      </c>
      <c r="B9" s="9"/>
      <c r="C9" s="7" t="str">
        <f t="shared" si="0"/>
        <v/>
      </c>
      <c r="D9" s="7" t="str">
        <f t="shared" si="8"/>
        <v>沖縄振興</v>
      </c>
      <c r="F9" s="12" t="s">
        <v>177</v>
      </c>
      <c r="G9" s="11"/>
      <c r="H9" s="7" t="str">
        <f t="shared" si="1"/>
        <v/>
      </c>
      <c r="I9" s="7" t="str">
        <f t="shared" si="5"/>
        <v>一般会計</v>
      </c>
      <c r="K9" s="8" t="s">
        <v>97</v>
      </c>
      <c r="L9" s="9"/>
      <c r="M9" s="7" t="str">
        <f t="shared" si="2"/>
        <v/>
      </c>
      <c r="N9" s="7" t="str">
        <f t="shared" si="6"/>
        <v/>
      </c>
      <c r="O9" s="7"/>
      <c r="P9" s="7"/>
      <c r="Q9" s="13"/>
      <c r="T9" s="7"/>
      <c r="U9" s="24" t="s">
        <v>245</v>
      </c>
      <c r="W9" s="24" t="s">
        <v>137</v>
      </c>
      <c r="Y9" s="24" t="s">
        <v>253</v>
      </c>
      <c r="Z9" s="24" t="s">
        <v>381</v>
      </c>
      <c r="AA9" s="46" t="s">
        <v>347</v>
      </c>
      <c r="AB9" s="46" t="s">
        <v>475</v>
      </c>
      <c r="AC9" s="23"/>
      <c r="AD9" s="23"/>
      <c r="AE9" s="23"/>
      <c r="AF9" s="22"/>
      <c r="AG9" s="34" t="s">
        <v>217</v>
      </c>
      <c r="AI9" s="37"/>
      <c r="AK9" s="33" t="str">
        <f t="shared" si="7"/>
        <v>H</v>
      </c>
      <c r="AP9" s="34" t="s">
        <v>217</v>
      </c>
    </row>
    <row r="10" spans="1:42" ht="13.5" customHeight="1" x14ac:dyDescent="0.15">
      <c r="A10" s="8" t="s">
        <v>194</v>
      </c>
      <c r="B10" s="9"/>
      <c r="C10" s="7" t="str">
        <f t="shared" si="0"/>
        <v/>
      </c>
      <c r="D10" s="7" t="str">
        <f t="shared" si="8"/>
        <v>沖縄振興</v>
      </c>
      <c r="F10" s="12" t="s">
        <v>104</v>
      </c>
      <c r="G10" s="11"/>
      <c r="H10" s="7" t="str">
        <f t="shared" si="1"/>
        <v/>
      </c>
      <c r="I10" s="7" t="str">
        <f t="shared" si="5"/>
        <v>一般会計</v>
      </c>
      <c r="K10" s="8" t="s">
        <v>195</v>
      </c>
      <c r="L10" s="9"/>
      <c r="M10" s="7" t="str">
        <f t="shared" si="2"/>
        <v/>
      </c>
      <c r="N10" s="7" t="str">
        <f t="shared" si="6"/>
        <v/>
      </c>
      <c r="O10" s="7"/>
      <c r="P10" s="7" t="str">
        <f>S8</f>
        <v>委託・請負、補助</v>
      </c>
      <c r="Q10" s="13"/>
      <c r="T10" s="7"/>
      <c r="W10" s="24" t="s">
        <v>138</v>
      </c>
      <c r="Y10" s="24" t="s">
        <v>254</v>
      </c>
      <c r="Z10" s="24" t="s">
        <v>382</v>
      </c>
      <c r="AA10" s="46" t="s">
        <v>348</v>
      </c>
      <c r="AB10" s="46" t="s">
        <v>476</v>
      </c>
      <c r="AC10" s="23"/>
      <c r="AD10" s="23"/>
      <c r="AE10" s="23"/>
      <c r="AF10" s="22"/>
      <c r="AG10" s="34" t="s">
        <v>205</v>
      </c>
      <c r="AK10" s="33" t="str">
        <f t="shared" si="7"/>
        <v>I</v>
      </c>
      <c r="AP10" s="33" t="s">
        <v>204</v>
      </c>
    </row>
    <row r="11" spans="1:42" ht="13.5" customHeight="1" x14ac:dyDescent="0.15">
      <c r="A11" s="8" t="s">
        <v>81</v>
      </c>
      <c r="B11" s="9"/>
      <c r="C11" s="7" t="str">
        <f t="shared" si="0"/>
        <v/>
      </c>
      <c r="D11" s="7" t="str">
        <f t="shared" si="8"/>
        <v>沖縄振興</v>
      </c>
      <c r="F11" s="12" t="s">
        <v>105</v>
      </c>
      <c r="G11" s="11"/>
      <c r="H11" s="7" t="str">
        <f t="shared" si="1"/>
        <v/>
      </c>
      <c r="I11" s="7" t="str">
        <f t="shared" si="5"/>
        <v>一般会計</v>
      </c>
      <c r="K11" s="8" t="s">
        <v>98</v>
      </c>
      <c r="L11" s="9" t="s">
        <v>573</v>
      </c>
      <c r="M11" s="7" t="str">
        <f t="shared" si="2"/>
        <v>その他の事項経費</v>
      </c>
      <c r="N11" s="7" t="str">
        <f t="shared" si="6"/>
        <v>その他の事項経費</v>
      </c>
      <c r="O11" s="7"/>
      <c r="P11" s="7"/>
      <c r="Q11" s="13"/>
      <c r="T11" s="7"/>
      <c r="W11" s="24" t="s">
        <v>552</v>
      </c>
      <c r="Y11" s="24" t="s">
        <v>255</v>
      </c>
      <c r="Z11" s="24" t="s">
        <v>383</v>
      </c>
      <c r="AA11" s="46" t="s">
        <v>349</v>
      </c>
      <c r="AB11" s="46" t="s">
        <v>477</v>
      </c>
      <c r="AC11" s="23"/>
      <c r="AD11" s="23"/>
      <c r="AE11" s="23"/>
      <c r="AF11" s="22"/>
      <c r="AG11" s="33" t="s">
        <v>208</v>
      </c>
      <c r="AK11" s="33" t="str">
        <f t="shared" si="7"/>
        <v>J</v>
      </c>
    </row>
    <row r="12" spans="1:42" ht="13.5" customHeight="1" x14ac:dyDescent="0.15">
      <c r="A12" s="8" t="s">
        <v>82</v>
      </c>
      <c r="B12" s="9"/>
      <c r="C12" s="7" t="str">
        <f t="shared" ref="C12:C23" si="9">IF(B12="","",A12)</f>
        <v/>
      </c>
      <c r="D12" s="7" t="str">
        <f t="shared" si="8"/>
        <v>沖縄振興</v>
      </c>
      <c r="F12" s="12" t="s">
        <v>106</v>
      </c>
      <c r="G12" s="11"/>
      <c r="H12" s="7" t="str">
        <f t="shared" si="1"/>
        <v/>
      </c>
      <c r="I12" s="7" t="str">
        <f t="shared" si="5"/>
        <v>一般会計</v>
      </c>
      <c r="K12" s="7"/>
      <c r="L12" s="7"/>
      <c r="O12" s="7"/>
      <c r="P12" s="7"/>
      <c r="Q12" s="13"/>
      <c r="T12" s="7"/>
      <c r="U12" s="21" t="s">
        <v>500</v>
      </c>
      <c r="W12" s="24" t="s">
        <v>139</v>
      </c>
      <c r="Y12" s="24" t="s">
        <v>256</v>
      </c>
      <c r="Z12" s="24" t="s">
        <v>384</v>
      </c>
      <c r="AA12" s="46" t="s">
        <v>350</v>
      </c>
      <c r="AB12" s="46" t="s">
        <v>478</v>
      </c>
      <c r="AC12" s="23"/>
      <c r="AD12" s="23"/>
      <c r="AE12" s="23"/>
      <c r="AF12" s="22"/>
      <c r="AG12" s="33" t="s">
        <v>206</v>
      </c>
      <c r="AK12" s="33" t="str">
        <f t="shared" si="7"/>
        <v>K</v>
      </c>
    </row>
    <row r="13" spans="1:42" ht="13.5" customHeight="1" x14ac:dyDescent="0.15">
      <c r="A13" s="8" t="s">
        <v>83</v>
      </c>
      <c r="B13" s="9"/>
      <c r="C13" s="7" t="str">
        <f t="shared" si="9"/>
        <v/>
      </c>
      <c r="D13" s="7" t="str">
        <f t="shared" si="8"/>
        <v>沖縄振興</v>
      </c>
      <c r="F13" s="12" t="s">
        <v>107</v>
      </c>
      <c r="G13" s="11"/>
      <c r="H13" s="7" t="str">
        <f t="shared" si="1"/>
        <v/>
      </c>
      <c r="I13" s="7" t="str">
        <f t="shared" si="5"/>
        <v>一般会計</v>
      </c>
      <c r="K13" s="7" t="str">
        <f>N11</f>
        <v>その他の事項経費</v>
      </c>
      <c r="L13" s="7"/>
      <c r="O13" s="7"/>
      <c r="P13" s="7"/>
      <c r="Q13" s="13"/>
      <c r="T13" s="7"/>
      <c r="U13" s="24" t="s">
        <v>158</v>
      </c>
      <c r="W13" s="24" t="s">
        <v>140</v>
      </c>
      <c r="Y13" s="24" t="s">
        <v>257</v>
      </c>
      <c r="Z13" s="24" t="s">
        <v>385</v>
      </c>
      <c r="AA13" s="46" t="s">
        <v>351</v>
      </c>
      <c r="AB13" s="46" t="s">
        <v>479</v>
      </c>
      <c r="AC13" s="23"/>
      <c r="AD13" s="23"/>
      <c r="AE13" s="23"/>
      <c r="AF13" s="22"/>
      <c r="AG13" s="33" t="s">
        <v>207</v>
      </c>
      <c r="AK13" s="33" t="str">
        <f t="shared" si="7"/>
        <v>L</v>
      </c>
    </row>
    <row r="14" spans="1:42" ht="13.5" customHeight="1" x14ac:dyDescent="0.15">
      <c r="A14" s="8" t="s">
        <v>84</v>
      </c>
      <c r="B14" s="9"/>
      <c r="C14" s="7" t="str">
        <f t="shared" si="9"/>
        <v/>
      </c>
      <c r="D14" s="7" t="str">
        <f t="shared" si="8"/>
        <v>沖縄振興</v>
      </c>
      <c r="F14" s="12" t="s">
        <v>108</v>
      </c>
      <c r="G14" s="11"/>
      <c r="H14" s="7" t="str">
        <f t="shared" si="1"/>
        <v/>
      </c>
      <c r="I14" s="7" t="str">
        <f t="shared" si="5"/>
        <v>一般会計</v>
      </c>
      <c r="K14" s="7"/>
      <c r="L14" s="7"/>
      <c r="O14" s="7"/>
      <c r="P14" s="7"/>
      <c r="Q14" s="13"/>
      <c r="T14" s="7"/>
      <c r="U14" s="24" t="s">
        <v>501</v>
      </c>
      <c r="W14" s="24" t="s">
        <v>141</v>
      </c>
      <c r="Y14" s="24" t="s">
        <v>258</v>
      </c>
      <c r="Z14" s="24" t="s">
        <v>386</v>
      </c>
      <c r="AA14" s="46" t="s">
        <v>352</v>
      </c>
      <c r="AB14" s="46" t="s">
        <v>480</v>
      </c>
      <c r="AC14" s="23"/>
      <c r="AD14" s="23"/>
      <c r="AE14" s="23"/>
      <c r="AF14" s="22"/>
      <c r="AG14" s="37"/>
      <c r="AK14" s="33" t="str">
        <f t="shared" si="7"/>
        <v>M</v>
      </c>
    </row>
    <row r="15" spans="1:42" ht="13.5" customHeight="1" x14ac:dyDescent="0.15">
      <c r="A15" s="8" t="s">
        <v>85</v>
      </c>
      <c r="B15" s="9"/>
      <c r="C15" s="7" t="str">
        <f t="shared" si="9"/>
        <v/>
      </c>
      <c r="D15" s="7" t="str">
        <f t="shared" si="8"/>
        <v>沖縄振興</v>
      </c>
      <c r="F15" s="12" t="s">
        <v>109</v>
      </c>
      <c r="G15" s="11"/>
      <c r="H15" s="7" t="str">
        <f t="shared" si="1"/>
        <v/>
      </c>
      <c r="I15" s="7" t="str">
        <f t="shared" si="5"/>
        <v>一般会計</v>
      </c>
      <c r="K15" s="7"/>
      <c r="L15" s="7"/>
      <c r="O15" s="7"/>
      <c r="P15" s="7"/>
      <c r="Q15" s="13"/>
      <c r="T15" s="7"/>
      <c r="U15" s="24" t="s">
        <v>502</v>
      </c>
      <c r="W15" s="24" t="s">
        <v>142</v>
      </c>
      <c r="Y15" s="24" t="s">
        <v>259</v>
      </c>
      <c r="Z15" s="24" t="s">
        <v>387</v>
      </c>
      <c r="AA15" s="46" t="s">
        <v>353</v>
      </c>
      <c r="AB15" s="46" t="s">
        <v>481</v>
      </c>
      <c r="AC15" s="23"/>
      <c r="AD15" s="23"/>
      <c r="AE15" s="23"/>
      <c r="AF15" s="22"/>
      <c r="AG15" s="38"/>
      <c r="AK15" s="33" t="str">
        <f t="shared" si="7"/>
        <v>N</v>
      </c>
    </row>
    <row r="16" spans="1:42" ht="13.5" customHeight="1" x14ac:dyDescent="0.15">
      <c r="A16" s="8" t="s">
        <v>86</v>
      </c>
      <c r="B16" s="9"/>
      <c r="C16" s="7" t="str">
        <f t="shared" si="9"/>
        <v/>
      </c>
      <c r="D16" s="7" t="str">
        <f t="shared" si="8"/>
        <v>沖縄振興</v>
      </c>
      <c r="F16" s="12" t="s">
        <v>110</v>
      </c>
      <c r="G16" s="11"/>
      <c r="H16" s="7" t="str">
        <f t="shared" si="1"/>
        <v/>
      </c>
      <c r="I16" s="7" t="str">
        <f t="shared" si="5"/>
        <v>一般会計</v>
      </c>
      <c r="K16" s="7"/>
      <c r="L16" s="7"/>
      <c r="O16" s="7"/>
      <c r="P16" s="7"/>
      <c r="Q16" s="13"/>
      <c r="T16" s="7"/>
      <c r="U16" s="24" t="s">
        <v>503</v>
      </c>
      <c r="W16" s="24" t="s">
        <v>143</v>
      </c>
      <c r="Y16" s="24" t="s">
        <v>260</v>
      </c>
      <c r="Z16" s="24" t="s">
        <v>388</v>
      </c>
      <c r="AA16" s="46" t="s">
        <v>354</v>
      </c>
      <c r="AB16" s="46" t="s">
        <v>482</v>
      </c>
      <c r="AC16" s="23"/>
      <c r="AD16" s="23"/>
      <c r="AE16" s="23"/>
      <c r="AF16" s="22"/>
      <c r="AG16" s="38"/>
      <c r="AK16" s="33" t="str">
        <f t="shared" si="7"/>
        <v>O</v>
      </c>
    </row>
    <row r="17" spans="1:37" ht="13.5" customHeight="1" x14ac:dyDescent="0.15">
      <c r="A17" s="8" t="s">
        <v>87</v>
      </c>
      <c r="B17" s="9"/>
      <c r="C17" s="7" t="str">
        <f t="shared" si="9"/>
        <v/>
      </c>
      <c r="D17" s="7" t="str">
        <f t="shared" si="8"/>
        <v>沖縄振興</v>
      </c>
      <c r="F17" s="12" t="s">
        <v>111</v>
      </c>
      <c r="G17" s="11"/>
      <c r="H17" s="7" t="str">
        <f t="shared" si="1"/>
        <v/>
      </c>
      <c r="I17" s="7" t="str">
        <f t="shared" si="5"/>
        <v>一般会計</v>
      </c>
      <c r="K17" s="7"/>
      <c r="L17" s="7"/>
      <c r="O17" s="7"/>
      <c r="P17" s="7"/>
      <c r="Q17" s="13"/>
      <c r="T17" s="7"/>
      <c r="U17" s="24" t="s">
        <v>521</v>
      </c>
      <c r="W17" s="24" t="s">
        <v>144</v>
      </c>
      <c r="Y17" s="24" t="s">
        <v>261</v>
      </c>
      <c r="Z17" s="24" t="s">
        <v>389</v>
      </c>
      <c r="AA17" s="46" t="s">
        <v>355</v>
      </c>
      <c r="AB17" s="46" t="s">
        <v>483</v>
      </c>
      <c r="AC17" s="23"/>
      <c r="AD17" s="23"/>
      <c r="AE17" s="23"/>
      <c r="AF17" s="22"/>
      <c r="AG17" s="38"/>
      <c r="AK17" s="33" t="str">
        <f t="shared" si="7"/>
        <v>P</v>
      </c>
    </row>
    <row r="18" spans="1:37" ht="13.5" customHeight="1" x14ac:dyDescent="0.15">
      <c r="A18" s="8" t="s">
        <v>88</v>
      </c>
      <c r="B18" s="9"/>
      <c r="C18" s="7" t="str">
        <f t="shared" si="9"/>
        <v/>
      </c>
      <c r="D18" s="7" t="str">
        <f t="shared" si="8"/>
        <v>沖縄振興</v>
      </c>
      <c r="F18" s="12" t="s">
        <v>112</v>
      </c>
      <c r="G18" s="11"/>
      <c r="H18" s="7" t="str">
        <f t="shared" si="1"/>
        <v/>
      </c>
      <c r="I18" s="7" t="str">
        <f t="shared" si="5"/>
        <v>一般会計</v>
      </c>
      <c r="K18" s="7"/>
      <c r="L18" s="7"/>
      <c r="O18" s="7"/>
      <c r="P18" s="7"/>
      <c r="Q18" s="13"/>
      <c r="T18" s="7"/>
      <c r="U18" s="24" t="s">
        <v>504</v>
      </c>
      <c r="W18" s="24" t="s">
        <v>145</v>
      </c>
      <c r="Y18" s="24" t="s">
        <v>262</v>
      </c>
      <c r="Z18" s="24" t="s">
        <v>390</v>
      </c>
      <c r="AA18" s="46" t="s">
        <v>356</v>
      </c>
      <c r="AB18" s="46" t="s">
        <v>484</v>
      </c>
      <c r="AC18" s="23"/>
      <c r="AD18" s="23"/>
      <c r="AE18" s="23"/>
      <c r="AF18" s="22"/>
      <c r="AK18" s="33" t="str">
        <f t="shared" si="7"/>
        <v>Q</v>
      </c>
    </row>
    <row r="19" spans="1:37" ht="13.5" customHeight="1" x14ac:dyDescent="0.15">
      <c r="A19" s="8" t="s">
        <v>187</v>
      </c>
      <c r="B19" s="9"/>
      <c r="C19" s="7" t="str">
        <f t="shared" si="9"/>
        <v/>
      </c>
      <c r="D19" s="7" t="str">
        <f t="shared" si="8"/>
        <v>沖縄振興</v>
      </c>
      <c r="F19" s="12" t="s">
        <v>113</v>
      </c>
      <c r="G19" s="11"/>
      <c r="H19" s="7" t="str">
        <f t="shared" si="1"/>
        <v/>
      </c>
      <c r="I19" s="7" t="str">
        <f t="shared" si="5"/>
        <v>一般会計</v>
      </c>
      <c r="K19" s="7"/>
      <c r="L19" s="7"/>
      <c r="O19" s="7"/>
      <c r="P19" s="7"/>
      <c r="Q19" s="13"/>
      <c r="T19" s="7"/>
      <c r="U19" s="24" t="s">
        <v>505</v>
      </c>
      <c r="W19" s="24" t="s">
        <v>146</v>
      </c>
      <c r="Y19" s="24" t="s">
        <v>263</v>
      </c>
      <c r="Z19" s="24" t="s">
        <v>391</v>
      </c>
      <c r="AA19" s="46" t="s">
        <v>357</v>
      </c>
      <c r="AB19" s="46" t="s">
        <v>485</v>
      </c>
      <c r="AC19" s="23"/>
      <c r="AD19" s="23"/>
      <c r="AE19" s="23"/>
      <c r="AF19" s="22"/>
      <c r="AK19" s="33" t="str">
        <f t="shared" si="7"/>
        <v>R</v>
      </c>
    </row>
    <row r="20" spans="1:37" ht="13.5" customHeight="1" x14ac:dyDescent="0.15">
      <c r="A20" s="8" t="s">
        <v>188</v>
      </c>
      <c r="B20" s="9" t="s">
        <v>573</v>
      </c>
      <c r="C20" s="7" t="str">
        <f t="shared" si="9"/>
        <v>地方創生</v>
      </c>
      <c r="D20" s="7" t="str">
        <f t="shared" si="8"/>
        <v>沖縄振興、地方創生</v>
      </c>
      <c r="F20" s="12" t="s">
        <v>186</v>
      </c>
      <c r="G20" s="11"/>
      <c r="H20" s="7" t="str">
        <f t="shared" si="1"/>
        <v/>
      </c>
      <c r="I20" s="7" t="str">
        <f t="shared" si="5"/>
        <v>一般会計</v>
      </c>
      <c r="K20" s="7"/>
      <c r="L20" s="7"/>
      <c r="O20" s="7"/>
      <c r="P20" s="7"/>
      <c r="Q20" s="13"/>
      <c r="T20" s="7"/>
      <c r="U20" s="24" t="s">
        <v>506</v>
      </c>
      <c r="W20" s="24" t="s">
        <v>147</v>
      </c>
      <c r="Y20" s="24" t="s">
        <v>264</v>
      </c>
      <c r="Z20" s="24" t="s">
        <v>392</v>
      </c>
      <c r="AA20" s="46" t="s">
        <v>358</v>
      </c>
      <c r="AB20" s="46" t="s">
        <v>486</v>
      </c>
      <c r="AC20" s="23"/>
      <c r="AD20" s="23"/>
      <c r="AE20" s="23"/>
      <c r="AF20" s="22"/>
      <c r="AK20" s="33" t="str">
        <f t="shared" si="7"/>
        <v>S</v>
      </c>
    </row>
    <row r="21" spans="1:37" ht="13.5" customHeight="1" x14ac:dyDescent="0.15">
      <c r="A21" s="8" t="s">
        <v>189</v>
      </c>
      <c r="B21" s="9"/>
      <c r="C21" s="7" t="str">
        <f t="shared" si="9"/>
        <v/>
      </c>
      <c r="D21" s="7" t="str">
        <f t="shared" si="8"/>
        <v>沖縄振興、地方創生</v>
      </c>
      <c r="F21" s="12" t="s">
        <v>114</v>
      </c>
      <c r="G21" s="11"/>
      <c r="H21" s="7" t="str">
        <f t="shared" si="1"/>
        <v/>
      </c>
      <c r="I21" s="7" t="str">
        <f t="shared" si="5"/>
        <v>一般会計</v>
      </c>
      <c r="K21" s="7"/>
      <c r="L21" s="7"/>
      <c r="O21" s="7"/>
      <c r="P21" s="7"/>
      <c r="Q21" s="13"/>
      <c r="T21" s="7"/>
      <c r="U21" s="24" t="s">
        <v>507</v>
      </c>
      <c r="W21" s="24" t="s">
        <v>148</v>
      </c>
      <c r="Y21" s="24" t="s">
        <v>265</v>
      </c>
      <c r="Z21" s="24" t="s">
        <v>393</v>
      </c>
      <c r="AA21" s="46" t="s">
        <v>359</v>
      </c>
      <c r="AB21" s="46" t="s">
        <v>487</v>
      </c>
      <c r="AC21" s="23"/>
      <c r="AD21" s="23"/>
      <c r="AE21" s="23"/>
      <c r="AF21" s="22"/>
      <c r="AK21" s="33" t="str">
        <f t="shared" si="7"/>
        <v>T</v>
      </c>
    </row>
    <row r="22" spans="1:37" ht="13.5" customHeight="1" x14ac:dyDescent="0.15">
      <c r="A22" s="8" t="s">
        <v>190</v>
      </c>
      <c r="B22" s="9"/>
      <c r="C22" s="7" t="str">
        <f t="shared" si="9"/>
        <v/>
      </c>
      <c r="D22" s="7" t="str">
        <f>IF(C22="",D21,IF(D21&lt;&gt;"",CONCATENATE(D21,"、",C22),C22))</f>
        <v>沖縄振興、地方創生</v>
      </c>
      <c r="F22" s="12" t="s">
        <v>115</v>
      </c>
      <c r="G22" s="11"/>
      <c r="H22" s="7" t="str">
        <f t="shared" si="1"/>
        <v/>
      </c>
      <c r="I22" s="7" t="str">
        <f t="shared" si="5"/>
        <v>一般会計</v>
      </c>
      <c r="K22" s="7"/>
      <c r="L22" s="7"/>
      <c r="O22" s="7"/>
      <c r="P22" s="7"/>
      <c r="Q22" s="13"/>
      <c r="T22" s="7"/>
      <c r="U22" s="24" t="s">
        <v>554</v>
      </c>
      <c r="W22" s="24" t="s">
        <v>149</v>
      </c>
      <c r="Y22" s="24" t="s">
        <v>266</v>
      </c>
      <c r="Z22" s="24" t="s">
        <v>394</v>
      </c>
      <c r="AA22" s="46" t="s">
        <v>360</v>
      </c>
      <c r="AB22" s="46" t="s">
        <v>488</v>
      </c>
      <c r="AC22" s="23"/>
      <c r="AD22" s="23"/>
      <c r="AE22" s="23"/>
      <c r="AF22" s="22"/>
      <c r="AK22" s="33" t="str">
        <f t="shared" si="7"/>
        <v>U</v>
      </c>
    </row>
    <row r="23" spans="1:37" ht="13.5" customHeight="1" x14ac:dyDescent="0.15">
      <c r="A23" s="44" t="s">
        <v>238</v>
      </c>
      <c r="B23" s="9"/>
      <c r="C23" s="7" t="str">
        <f t="shared" si="9"/>
        <v/>
      </c>
      <c r="D23" s="7" t="str">
        <f>IF(C23="",D22,IF(D22&lt;&gt;"",CONCATENATE(D22,"、",C23),C23))</f>
        <v>沖縄振興、地方創生</v>
      </c>
      <c r="F23" s="12" t="s">
        <v>116</v>
      </c>
      <c r="G23" s="11"/>
      <c r="H23" s="7" t="str">
        <f t="shared" si="1"/>
        <v/>
      </c>
      <c r="I23" s="7" t="str">
        <f t="shared" si="5"/>
        <v>一般会計</v>
      </c>
      <c r="K23" s="7"/>
      <c r="L23" s="7"/>
      <c r="O23" s="7"/>
      <c r="P23" s="7"/>
      <c r="Q23" s="13"/>
      <c r="T23" s="7"/>
      <c r="U23" s="24" t="s">
        <v>508</v>
      </c>
      <c r="W23" s="24" t="s">
        <v>150</v>
      </c>
      <c r="Y23" s="24" t="s">
        <v>267</v>
      </c>
      <c r="Z23" s="24" t="s">
        <v>395</v>
      </c>
      <c r="AA23" s="46" t="s">
        <v>361</v>
      </c>
      <c r="AB23" s="46" t="s">
        <v>489</v>
      </c>
      <c r="AC23" s="23"/>
      <c r="AD23" s="23"/>
      <c r="AE23" s="23"/>
      <c r="AF23" s="22"/>
      <c r="AK23" s="33" t="str">
        <f t="shared" si="7"/>
        <v>V</v>
      </c>
    </row>
    <row r="24" spans="1:37" ht="13.5" customHeight="1" x14ac:dyDescent="0.15">
      <c r="A24" s="55"/>
      <c r="B24" s="42"/>
      <c r="F24" s="12" t="s">
        <v>241</v>
      </c>
      <c r="G24" s="11"/>
      <c r="H24" s="7" t="str">
        <f t="shared" si="1"/>
        <v/>
      </c>
      <c r="I24" s="7" t="str">
        <f t="shared" si="5"/>
        <v>一般会計</v>
      </c>
      <c r="K24" s="7"/>
      <c r="L24" s="7"/>
      <c r="O24" s="7"/>
      <c r="P24" s="7"/>
      <c r="Q24" s="13"/>
      <c r="T24" s="7"/>
      <c r="U24" s="24" t="s">
        <v>509</v>
      </c>
      <c r="W24" s="24" t="s">
        <v>151</v>
      </c>
      <c r="Y24" s="24" t="s">
        <v>268</v>
      </c>
      <c r="Z24" s="24" t="s">
        <v>396</v>
      </c>
      <c r="AA24" s="46" t="s">
        <v>362</v>
      </c>
      <c r="AB24" s="46" t="s">
        <v>490</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510</v>
      </c>
      <c r="W25" s="36"/>
      <c r="Y25" s="24" t="s">
        <v>269</v>
      </c>
      <c r="Z25" s="24" t="s">
        <v>397</v>
      </c>
      <c r="AA25" s="46" t="s">
        <v>363</v>
      </c>
      <c r="AB25" s="46" t="s">
        <v>491</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511</v>
      </c>
      <c r="Y26" s="24" t="s">
        <v>270</v>
      </c>
      <c r="Z26" s="24" t="s">
        <v>398</v>
      </c>
      <c r="AA26" s="46" t="s">
        <v>364</v>
      </c>
      <c r="AB26" s="46" t="s">
        <v>492</v>
      </c>
      <c r="AC26" s="23"/>
      <c r="AD26" s="23"/>
      <c r="AE26" s="23"/>
      <c r="AF26" s="22"/>
      <c r="AK26" s="33" t="str">
        <f t="shared" si="7"/>
        <v>Y</v>
      </c>
    </row>
    <row r="27" spans="1:37" ht="13.5" customHeight="1" x14ac:dyDescent="0.15">
      <c r="A27" s="7" t="str">
        <f>IF(D23="", "-", D23)</f>
        <v>沖縄振興、地方創生</v>
      </c>
      <c r="B27" s="7"/>
      <c r="F27" s="12" t="s">
        <v>119</v>
      </c>
      <c r="G27" s="11"/>
      <c r="H27" s="7" t="str">
        <f t="shared" si="1"/>
        <v/>
      </c>
      <c r="I27" s="7" t="str">
        <f t="shared" si="5"/>
        <v>一般会計</v>
      </c>
      <c r="K27" s="7"/>
      <c r="L27" s="7"/>
      <c r="O27" s="7"/>
      <c r="P27" s="7"/>
      <c r="Q27" s="13"/>
      <c r="T27" s="7"/>
      <c r="U27" s="24" t="s">
        <v>512</v>
      </c>
      <c r="Y27" s="24" t="s">
        <v>271</v>
      </c>
      <c r="Z27" s="24" t="s">
        <v>399</v>
      </c>
      <c r="AA27" s="46" t="s">
        <v>365</v>
      </c>
      <c r="AB27" s="46" t="s">
        <v>493</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513</v>
      </c>
      <c r="Y28" s="24" t="s">
        <v>272</v>
      </c>
      <c r="Z28" s="24" t="s">
        <v>400</v>
      </c>
      <c r="AA28" s="46" t="s">
        <v>366</v>
      </c>
      <c r="AB28" s="46" t="s">
        <v>494</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514</v>
      </c>
      <c r="Y29" s="24" t="s">
        <v>273</v>
      </c>
      <c r="Z29" s="24" t="s">
        <v>401</v>
      </c>
      <c r="AA29" s="46" t="s">
        <v>367</v>
      </c>
      <c r="AB29" s="46" t="s">
        <v>495</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515</v>
      </c>
      <c r="Y30" s="24" t="s">
        <v>274</v>
      </c>
      <c r="Z30" s="24" t="s">
        <v>402</v>
      </c>
      <c r="AA30" s="46" t="s">
        <v>368</v>
      </c>
      <c r="AB30" s="46" t="s">
        <v>496</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516</v>
      </c>
      <c r="Y31" s="24" t="s">
        <v>275</v>
      </c>
      <c r="Z31" s="24" t="s">
        <v>403</v>
      </c>
      <c r="AA31" s="46" t="s">
        <v>369</v>
      </c>
      <c r="AB31" s="46" t="s">
        <v>497</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517</v>
      </c>
      <c r="Y32" s="24" t="s">
        <v>276</v>
      </c>
      <c r="Z32" s="24" t="s">
        <v>404</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518</v>
      </c>
      <c r="Y33" s="24" t="s">
        <v>277</v>
      </c>
      <c r="Z33" s="24" t="s">
        <v>405</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519</v>
      </c>
      <c r="Y34" s="24" t="s">
        <v>278</v>
      </c>
      <c r="Z34" s="24" t="s">
        <v>406</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520</v>
      </c>
      <c r="Y35" s="24" t="s">
        <v>279</v>
      </c>
      <c r="Z35" s="24" t="s">
        <v>407</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280</v>
      </c>
      <c r="Z36" s="24" t="s">
        <v>408</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281</v>
      </c>
      <c r="Z37" s="24" t="s">
        <v>409</v>
      </c>
      <c r="AF37" s="22"/>
      <c r="AK37" s="33" t="str">
        <f t="shared" si="7"/>
        <v>j</v>
      </c>
    </row>
    <row r="38" spans="1:37" x14ac:dyDescent="0.15">
      <c r="A38" s="7"/>
      <c r="B38" s="7"/>
      <c r="F38" s="7"/>
      <c r="G38" s="13"/>
      <c r="K38" s="7"/>
      <c r="L38" s="7"/>
      <c r="O38" s="7"/>
      <c r="P38" s="7"/>
      <c r="Q38" s="13"/>
      <c r="T38" s="7"/>
      <c r="Y38" s="24" t="s">
        <v>282</v>
      </c>
      <c r="Z38" s="24" t="s">
        <v>410</v>
      </c>
      <c r="AF38" s="22"/>
      <c r="AK38" s="33" t="str">
        <f t="shared" si="7"/>
        <v>k</v>
      </c>
    </row>
    <row r="39" spans="1:37" x14ac:dyDescent="0.15">
      <c r="A39" s="7"/>
      <c r="B39" s="7"/>
      <c r="F39" s="7" t="str">
        <f>I37</f>
        <v>一般会計</v>
      </c>
      <c r="G39" s="13"/>
      <c r="K39" s="7"/>
      <c r="L39" s="7"/>
      <c r="O39" s="7"/>
      <c r="P39" s="7"/>
      <c r="Q39" s="13"/>
      <c r="T39" s="7"/>
      <c r="U39" s="24" t="s">
        <v>522</v>
      </c>
      <c r="Y39" s="24" t="s">
        <v>283</v>
      </c>
      <c r="Z39" s="24" t="s">
        <v>411</v>
      </c>
      <c r="AF39" s="22"/>
      <c r="AK39" s="33" t="str">
        <f t="shared" si="7"/>
        <v>l</v>
      </c>
    </row>
    <row r="40" spans="1:37" x14ac:dyDescent="0.15">
      <c r="A40" s="7"/>
      <c r="B40" s="7"/>
      <c r="F40" s="7"/>
      <c r="G40" s="13"/>
      <c r="K40" s="7"/>
      <c r="L40" s="7"/>
      <c r="O40" s="7"/>
      <c r="P40" s="7"/>
      <c r="Q40" s="13"/>
      <c r="T40" s="7"/>
      <c r="U40" s="24"/>
      <c r="Y40" s="24" t="s">
        <v>284</v>
      </c>
      <c r="Z40" s="24" t="s">
        <v>412</v>
      </c>
      <c r="AF40" s="22"/>
      <c r="AK40" s="33" t="str">
        <f t="shared" si="7"/>
        <v>m</v>
      </c>
    </row>
    <row r="41" spans="1:37" x14ac:dyDescent="0.15">
      <c r="A41" s="7"/>
      <c r="B41" s="7"/>
      <c r="F41" s="7"/>
      <c r="G41" s="13"/>
      <c r="K41" s="7"/>
      <c r="L41" s="7"/>
      <c r="O41" s="7"/>
      <c r="P41" s="7"/>
      <c r="Q41" s="13"/>
      <c r="T41" s="7"/>
      <c r="U41" s="24" t="s">
        <v>224</v>
      </c>
      <c r="Y41" s="24" t="s">
        <v>285</v>
      </c>
      <c r="Z41" s="24" t="s">
        <v>413</v>
      </c>
      <c r="AF41" s="22"/>
      <c r="AK41" s="33" t="str">
        <f t="shared" si="7"/>
        <v>n</v>
      </c>
    </row>
    <row r="42" spans="1:37" x14ac:dyDescent="0.15">
      <c r="A42" s="7"/>
      <c r="B42" s="7"/>
      <c r="F42" s="7"/>
      <c r="G42" s="13"/>
      <c r="K42" s="7"/>
      <c r="L42" s="7"/>
      <c r="O42" s="7"/>
      <c r="P42" s="7"/>
      <c r="Q42" s="13"/>
      <c r="T42" s="7"/>
      <c r="U42" s="24" t="s">
        <v>234</v>
      </c>
      <c r="Y42" s="24" t="s">
        <v>286</v>
      </c>
      <c r="Z42" s="24" t="s">
        <v>414</v>
      </c>
      <c r="AF42" s="22"/>
      <c r="AK42" s="33" t="str">
        <f t="shared" si="7"/>
        <v>o</v>
      </c>
    </row>
    <row r="43" spans="1:37" x14ac:dyDescent="0.15">
      <c r="A43" s="7"/>
      <c r="B43" s="7"/>
      <c r="F43" s="7"/>
      <c r="G43" s="13"/>
      <c r="K43" s="7"/>
      <c r="L43" s="7"/>
      <c r="O43" s="7"/>
      <c r="P43" s="7"/>
      <c r="Q43" s="13"/>
      <c r="T43" s="7"/>
      <c r="Y43" s="24" t="s">
        <v>287</v>
      </c>
      <c r="Z43" s="24" t="s">
        <v>415</v>
      </c>
      <c r="AF43" s="22"/>
      <c r="AK43" s="33" t="str">
        <f t="shared" si="7"/>
        <v>p</v>
      </c>
    </row>
    <row r="44" spans="1:37" x14ac:dyDescent="0.15">
      <c r="A44" s="7"/>
      <c r="B44" s="7"/>
      <c r="F44" s="7"/>
      <c r="G44" s="13"/>
      <c r="K44" s="7"/>
      <c r="L44" s="7"/>
      <c r="O44" s="7"/>
      <c r="P44" s="7"/>
      <c r="Q44" s="13"/>
      <c r="T44" s="7"/>
      <c r="Y44" s="24" t="s">
        <v>288</v>
      </c>
      <c r="Z44" s="24" t="s">
        <v>416</v>
      </c>
      <c r="AF44" s="22"/>
      <c r="AK44" s="33" t="str">
        <f t="shared" si="7"/>
        <v>q</v>
      </c>
    </row>
    <row r="45" spans="1:37" x14ac:dyDescent="0.15">
      <c r="A45" s="7"/>
      <c r="B45" s="7"/>
      <c r="F45" s="7"/>
      <c r="G45" s="13"/>
      <c r="K45" s="7"/>
      <c r="L45" s="7"/>
      <c r="O45" s="7"/>
      <c r="P45" s="7"/>
      <c r="Q45" s="13"/>
      <c r="T45" s="7"/>
      <c r="U45" s="21" t="s">
        <v>153</v>
      </c>
      <c r="Y45" s="24" t="s">
        <v>289</v>
      </c>
      <c r="Z45" s="24" t="s">
        <v>417</v>
      </c>
      <c r="AF45" s="22"/>
      <c r="AK45" s="33" t="str">
        <f t="shared" si="7"/>
        <v>r</v>
      </c>
    </row>
    <row r="46" spans="1:37" x14ac:dyDescent="0.15">
      <c r="A46" s="7"/>
      <c r="B46" s="7"/>
      <c r="F46" s="7"/>
      <c r="G46" s="13"/>
      <c r="K46" s="7"/>
      <c r="L46" s="7"/>
      <c r="O46" s="7"/>
      <c r="P46" s="7"/>
      <c r="Q46" s="13"/>
      <c r="T46" s="7"/>
      <c r="U46" s="53" t="s">
        <v>553</v>
      </c>
      <c r="Y46" s="24" t="s">
        <v>290</v>
      </c>
      <c r="Z46" s="24" t="s">
        <v>418</v>
      </c>
      <c r="AF46" s="22"/>
      <c r="AK46" s="33" t="str">
        <f t="shared" si="7"/>
        <v>s</v>
      </c>
    </row>
    <row r="47" spans="1:37" x14ac:dyDescent="0.15">
      <c r="A47" s="7"/>
      <c r="B47" s="7"/>
      <c r="F47" s="7"/>
      <c r="G47" s="13"/>
      <c r="K47" s="7"/>
      <c r="L47" s="7"/>
      <c r="O47" s="7"/>
      <c r="P47" s="7"/>
      <c r="Q47" s="13"/>
      <c r="T47" s="7"/>
      <c r="Y47" s="24" t="s">
        <v>291</v>
      </c>
      <c r="Z47" s="24" t="s">
        <v>419</v>
      </c>
      <c r="AF47" s="22"/>
      <c r="AK47" s="33" t="str">
        <f t="shared" si="7"/>
        <v>t</v>
      </c>
    </row>
    <row r="48" spans="1:37" x14ac:dyDescent="0.15">
      <c r="A48" s="7"/>
      <c r="B48" s="7"/>
      <c r="F48" s="7"/>
      <c r="G48" s="13"/>
      <c r="K48" s="7"/>
      <c r="L48" s="7"/>
      <c r="O48" s="7"/>
      <c r="P48" s="7"/>
      <c r="Q48" s="13"/>
      <c r="T48" s="7"/>
      <c r="U48" s="53">
        <v>2021</v>
      </c>
      <c r="Y48" s="24" t="s">
        <v>292</v>
      </c>
      <c r="Z48" s="24" t="s">
        <v>420</v>
      </c>
      <c r="AF48" s="22"/>
      <c r="AK48" s="33" t="str">
        <f t="shared" si="7"/>
        <v>u</v>
      </c>
    </row>
    <row r="49" spans="1:37" x14ac:dyDescent="0.15">
      <c r="A49" s="7"/>
      <c r="B49" s="7"/>
      <c r="F49" s="7"/>
      <c r="G49" s="13"/>
      <c r="K49" s="7"/>
      <c r="L49" s="7"/>
      <c r="O49" s="7"/>
      <c r="P49" s="7"/>
      <c r="Q49" s="13"/>
      <c r="T49" s="7"/>
      <c r="U49" s="53">
        <v>2022</v>
      </c>
      <c r="Y49" s="24" t="s">
        <v>293</v>
      </c>
      <c r="Z49" s="24" t="s">
        <v>421</v>
      </c>
      <c r="AF49" s="22"/>
      <c r="AK49" s="33" t="str">
        <f t="shared" si="7"/>
        <v>v</v>
      </c>
    </row>
    <row r="50" spans="1:37" x14ac:dyDescent="0.15">
      <c r="A50" s="7"/>
      <c r="B50" s="7"/>
      <c r="F50" s="7"/>
      <c r="G50" s="13"/>
      <c r="K50" s="7"/>
      <c r="L50" s="7"/>
      <c r="O50" s="7"/>
      <c r="P50" s="7"/>
      <c r="Q50" s="13"/>
      <c r="T50" s="7"/>
      <c r="U50" s="53">
        <v>2023</v>
      </c>
      <c r="Y50" s="24" t="s">
        <v>294</v>
      </c>
      <c r="Z50" s="24" t="s">
        <v>422</v>
      </c>
      <c r="AF50" s="22"/>
    </row>
    <row r="51" spans="1:37" x14ac:dyDescent="0.15">
      <c r="A51" s="7"/>
      <c r="B51" s="7"/>
      <c r="F51" s="7"/>
      <c r="G51" s="13"/>
      <c r="K51" s="7"/>
      <c r="L51" s="7"/>
      <c r="O51" s="7"/>
      <c r="P51" s="7"/>
      <c r="Q51" s="13"/>
      <c r="T51" s="7"/>
      <c r="U51" s="53">
        <v>2024</v>
      </c>
      <c r="Y51" s="24" t="s">
        <v>295</v>
      </c>
      <c r="Z51" s="24" t="s">
        <v>423</v>
      </c>
      <c r="AF51" s="22"/>
    </row>
    <row r="52" spans="1:37" x14ac:dyDescent="0.15">
      <c r="A52" s="7"/>
      <c r="B52" s="7"/>
      <c r="F52" s="7"/>
      <c r="G52" s="13"/>
      <c r="K52" s="7"/>
      <c r="L52" s="7"/>
      <c r="O52" s="7"/>
      <c r="P52" s="7"/>
      <c r="Q52" s="13"/>
      <c r="T52" s="7"/>
      <c r="U52" s="53">
        <v>2025</v>
      </c>
      <c r="Y52" s="24" t="s">
        <v>296</v>
      </c>
      <c r="Z52" s="24" t="s">
        <v>424</v>
      </c>
      <c r="AF52" s="22"/>
    </row>
    <row r="53" spans="1:37" x14ac:dyDescent="0.15">
      <c r="A53" s="7"/>
      <c r="B53" s="7"/>
      <c r="F53" s="7"/>
      <c r="G53" s="13"/>
      <c r="K53" s="7"/>
      <c r="L53" s="7"/>
      <c r="O53" s="7"/>
      <c r="P53" s="7"/>
      <c r="Q53" s="13"/>
      <c r="T53" s="7"/>
      <c r="U53" s="53">
        <v>2026</v>
      </c>
      <c r="Y53" s="24" t="s">
        <v>297</v>
      </c>
      <c r="Z53" s="24" t="s">
        <v>425</v>
      </c>
      <c r="AF53" s="22"/>
    </row>
    <row r="54" spans="1:37" x14ac:dyDescent="0.15">
      <c r="A54" s="7"/>
      <c r="B54" s="7"/>
      <c r="F54" s="7"/>
      <c r="G54" s="13"/>
      <c r="K54" s="7"/>
      <c r="L54" s="7"/>
      <c r="O54" s="7"/>
      <c r="P54" s="14"/>
      <c r="Q54" s="13"/>
      <c r="T54" s="7"/>
      <c r="Y54" s="24" t="s">
        <v>298</v>
      </c>
      <c r="Z54" s="24" t="s">
        <v>426</v>
      </c>
      <c r="AF54" s="22"/>
    </row>
    <row r="55" spans="1:37" x14ac:dyDescent="0.15">
      <c r="A55" s="7"/>
      <c r="B55" s="7"/>
      <c r="F55" s="7"/>
      <c r="G55" s="13"/>
      <c r="K55" s="7"/>
      <c r="L55" s="7"/>
      <c r="O55" s="7"/>
      <c r="P55" s="7"/>
      <c r="Q55" s="13"/>
      <c r="T55" s="7"/>
      <c r="Y55" s="24" t="s">
        <v>299</v>
      </c>
      <c r="Z55" s="24" t="s">
        <v>427</v>
      </c>
      <c r="AF55" s="22"/>
    </row>
    <row r="56" spans="1:37" x14ac:dyDescent="0.15">
      <c r="A56" s="7"/>
      <c r="B56" s="7"/>
      <c r="F56" s="7"/>
      <c r="G56" s="13"/>
      <c r="K56" s="7"/>
      <c r="L56" s="7"/>
      <c r="O56" s="7"/>
      <c r="P56" s="7"/>
      <c r="Q56" s="13"/>
      <c r="T56" s="7"/>
      <c r="U56" s="53">
        <v>20</v>
      </c>
      <c r="Y56" s="24" t="s">
        <v>300</v>
      </c>
      <c r="Z56" s="24" t="s">
        <v>428</v>
      </c>
      <c r="AF56" s="22"/>
    </row>
    <row r="57" spans="1:37" x14ac:dyDescent="0.15">
      <c r="A57" s="7"/>
      <c r="B57" s="7"/>
      <c r="F57" s="7"/>
      <c r="G57" s="13"/>
      <c r="K57" s="7"/>
      <c r="L57" s="7"/>
      <c r="O57" s="7"/>
      <c r="P57" s="7"/>
      <c r="Q57" s="13"/>
      <c r="T57" s="7"/>
      <c r="U57" s="24" t="s">
        <v>498</v>
      </c>
      <c r="Y57" s="24" t="s">
        <v>301</v>
      </c>
      <c r="Z57" s="24" t="s">
        <v>429</v>
      </c>
      <c r="AF57" s="22"/>
    </row>
    <row r="58" spans="1:37" x14ac:dyDescent="0.15">
      <c r="A58" s="7"/>
      <c r="B58" s="7"/>
      <c r="F58" s="7"/>
      <c r="G58" s="13"/>
      <c r="K58" s="7"/>
      <c r="L58" s="7"/>
      <c r="O58" s="7"/>
      <c r="P58" s="7"/>
      <c r="Q58" s="13"/>
      <c r="T58" s="7"/>
      <c r="U58" s="24" t="s">
        <v>499</v>
      </c>
      <c r="Y58" s="24" t="s">
        <v>302</v>
      </c>
      <c r="Z58" s="24" t="s">
        <v>430</v>
      </c>
      <c r="AF58" s="22"/>
    </row>
    <row r="59" spans="1:37" x14ac:dyDescent="0.15">
      <c r="A59" s="7"/>
      <c r="B59" s="7"/>
      <c r="F59" s="7"/>
      <c r="G59" s="13"/>
      <c r="K59" s="7"/>
      <c r="L59" s="7"/>
      <c r="O59" s="7"/>
      <c r="P59" s="7"/>
      <c r="Q59" s="13"/>
      <c r="T59" s="7"/>
      <c r="Y59" s="24" t="s">
        <v>303</v>
      </c>
      <c r="Z59" s="24" t="s">
        <v>431</v>
      </c>
      <c r="AF59" s="22"/>
    </row>
    <row r="60" spans="1:37" x14ac:dyDescent="0.15">
      <c r="A60" s="7"/>
      <c r="B60" s="7"/>
      <c r="F60" s="7"/>
      <c r="G60" s="13"/>
      <c r="K60" s="7"/>
      <c r="L60" s="7"/>
      <c r="O60" s="7"/>
      <c r="P60" s="7"/>
      <c r="Q60" s="13"/>
      <c r="T60" s="7"/>
      <c r="Y60" s="24" t="s">
        <v>304</v>
      </c>
      <c r="Z60" s="24" t="s">
        <v>432</v>
      </c>
      <c r="AF60" s="22"/>
    </row>
    <row r="61" spans="1:37" x14ac:dyDescent="0.15">
      <c r="A61" s="7"/>
      <c r="B61" s="7"/>
      <c r="F61" s="7"/>
      <c r="G61" s="13"/>
      <c r="K61" s="7"/>
      <c r="L61" s="7"/>
      <c r="O61" s="7"/>
      <c r="P61" s="7"/>
      <c r="Q61" s="13"/>
      <c r="T61" s="7"/>
      <c r="Y61" s="24" t="s">
        <v>305</v>
      </c>
      <c r="Z61" s="24" t="s">
        <v>433</v>
      </c>
      <c r="AF61" s="22"/>
    </row>
    <row r="62" spans="1:37" x14ac:dyDescent="0.15">
      <c r="A62" s="7"/>
      <c r="B62" s="7"/>
      <c r="F62" s="7"/>
      <c r="G62" s="13"/>
      <c r="K62" s="7"/>
      <c r="L62" s="7"/>
      <c r="O62" s="7"/>
      <c r="P62" s="7"/>
      <c r="Q62" s="13"/>
      <c r="T62" s="7"/>
      <c r="Y62" s="24" t="s">
        <v>306</v>
      </c>
      <c r="Z62" s="24" t="s">
        <v>434</v>
      </c>
      <c r="AF62" s="22"/>
    </row>
    <row r="63" spans="1:37" x14ac:dyDescent="0.15">
      <c r="A63" s="7"/>
      <c r="B63" s="7"/>
      <c r="F63" s="7"/>
      <c r="G63" s="13"/>
      <c r="K63" s="7"/>
      <c r="L63" s="7"/>
      <c r="O63" s="7"/>
      <c r="P63" s="7"/>
      <c r="Q63" s="13"/>
      <c r="T63" s="7"/>
      <c r="Y63" s="24" t="s">
        <v>307</v>
      </c>
      <c r="Z63" s="24" t="s">
        <v>435</v>
      </c>
      <c r="AF63" s="22"/>
    </row>
    <row r="64" spans="1:37" x14ac:dyDescent="0.15">
      <c r="A64" s="7"/>
      <c r="B64" s="7"/>
      <c r="F64" s="7"/>
      <c r="G64" s="13"/>
      <c r="K64" s="7"/>
      <c r="L64" s="7"/>
      <c r="O64" s="7"/>
      <c r="P64" s="7"/>
      <c r="Q64" s="13"/>
      <c r="T64" s="7"/>
      <c r="Y64" s="24" t="s">
        <v>308</v>
      </c>
      <c r="Z64" s="24" t="s">
        <v>436</v>
      </c>
      <c r="AF64" s="22"/>
    </row>
    <row r="65" spans="1:32" x14ac:dyDescent="0.15">
      <c r="A65" s="7"/>
      <c r="B65" s="7"/>
      <c r="F65" s="7"/>
      <c r="G65" s="13"/>
      <c r="K65" s="7"/>
      <c r="L65" s="7"/>
      <c r="O65" s="7"/>
      <c r="P65" s="7"/>
      <c r="Q65" s="13"/>
      <c r="T65" s="7"/>
      <c r="Y65" s="24" t="s">
        <v>309</v>
      </c>
      <c r="Z65" s="24" t="s">
        <v>437</v>
      </c>
      <c r="AF65" s="22"/>
    </row>
    <row r="66" spans="1:32" x14ac:dyDescent="0.15">
      <c r="A66" s="7"/>
      <c r="B66" s="7"/>
      <c r="F66" s="7"/>
      <c r="G66" s="13"/>
      <c r="K66" s="7"/>
      <c r="L66" s="7"/>
      <c r="O66" s="7"/>
      <c r="P66" s="7"/>
      <c r="Q66" s="13"/>
      <c r="T66" s="7"/>
      <c r="Y66" s="24" t="s">
        <v>59</v>
      </c>
      <c r="Z66" s="24" t="s">
        <v>438</v>
      </c>
      <c r="AF66" s="22"/>
    </row>
    <row r="67" spans="1:32" x14ac:dyDescent="0.15">
      <c r="A67" s="7"/>
      <c r="B67" s="7"/>
      <c r="F67" s="7"/>
      <c r="G67" s="13"/>
      <c r="K67" s="7"/>
      <c r="L67" s="7"/>
      <c r="O67" s="7"/>
      <c r="P67" s="7"/>
      <c r="Q67" s="13"/>
      <c r="T67" s="7"/>
      <c r="Y67" s="24" t="s">
        <v>310</v>
      </c>
      <c r="Z67" s="24" t="s">
        <v>439</v>
      </c>
      <c r="AF67" s="22"/>
    </row>
    <row r="68" spans="1:32" x14ac:dyDescent="0.15">
      <c r="A68" s="7"/>
      <c r="B68" s="7"/>
      <c r="F68" s="7"/>
      <c r="G68" s="13"/>
      <c r="K68" s="7"/>
      <c r="L68" s="7"/>
      <c r="O68" s="7"/>
      <c r="P68" s="7"/>
      <c r="Q68" s="13"/>
      <c r="T68" s="7"/>
      <c r="Y68" s="24" t="s">
        <v>311</v>
      </c>
      <c r="Z68" s="24" t="s">
        <v>440</v>
      </c>
      <c r="AF68" s="22"/>
    </row>
    <row r="69" spans="1:32" x14ac:dyDescent="0.15">
      <c r="A69" s="7"/>
      <c r="B69" s="7"/>
      <c r="F69" s="7"/>
      <c r="G69" s="13"/>
      <c r="K69" s="7"/>
      <c r="L69" s="7"/>
      <c r="O69" s="7"/>
      <c r="P69" s="7"/>
      <c r="Q69" s="13"/>
      <c r="T69" s="7"/>
      <c r="Y69" s="24" t="s">
        <v>312</v>
      </c>
      <c r="Z69" s="24" t="s">
        <v>441</v>
      </c>
      <c r="AF69" s="22"/>
    </row>
    <row r="70" spans="1:32" x14ac:dyDescent="0.15">
      <c r="A70" s="7"/>
      <c r="B70" s="7"/>
      <c r="Y70" s="24" t="s">
        <v>313</v>
      </c>
      <c r="Z70" s="24" t="s">
        <v>442</v>
      </c>
    </row>
    <row r="71" spans="1:32" x14ac:dyDescent="0.15">
      <c r="Y71" s="24" t="s">
        <v>314</v>
      </c>
      <c r="Z71" s="24" t="s">
        <v>443</v>
      </c>
    </row>
    <row r="72" spans="1:32" x14ac:dyDescent="0.15">
      <c r="Y72" s="24" t="s">
        <v>315</v>
      </c>
      <c r="Z72" s="24" t="s">
        <v>444</v>
      </c>
    </row>
    <row r="73" spans="1:32" x14ac:dyDescent="0.15">
      <c r="Y73" s="24" t="s">
        <v>316</v>
      </c>
      <c r="Z73" s="24" t="s">
        <v>445</v>
      </c>
    </row>
    <row r="74" spans="1:32" x14ac:dyDescent="0.15">
      <c r="Y74" s="24" t="s">
        <v>317</v>
      </c>
      <c r="Z74" s="24" t="s">
        <v>446</v>
      </c>
    </row>
    <row r="75" spans="1:32" x14ac:dyDescent="0.15">
      <c r="Y75" s="24" t="s">
        <v>318</v>
      </c>
      <c r="Z75" s="24" t="s">
        <v>447</v>
      </c>
    </row>
    <row r="76" spans="1:32" x14ac:dyDescent="0.15">
      <c r="Y76" s="24" t="s">
        <v>319</v>
      </c>
      <c r="Z76" s="24" t="s">
        <v>448</v>
      </c>
    </row>
    <row r="77" spans="1:32" x14ac:dyDescent="0.15">
      <c r="Y77" s="24" t="s">
        <v>320</v>
      </c>
      <c r="Z77" s="24" t="s">
        <v>449</v>
      </c>
    </row>
    <row r="78" spans="1:32" x14ac:dyDescent="0.15">
      <c r="Y78" s="24" t="s">
        <v>321</v>
      </c>
      <c r="Z78" s="24" t="s">
        <v>450</v>
      </c>
    </row>
    <row r="79" spans="1:32" x14ac:dyDescent="0.15">
      <c r="Y79" s="24" t="s">
        <v>322</v>
      </c>
      <c r="Z79" s="24" t="s">
        <v>451</v>
      </c>
    </row>
    <row r="80" spans="1:32" x14ac:dyDescent="0.15">
      <c r="Y80" s="24" t="s">
        <v>323</v>
      </c>
      <c r="Z80" s="24" t="s">
        <v>452</v>
      </c>
    </row>
    <row r="81" spans="25:26" x14ac:dyDescent="0.15">
      <c r="Y81" s="24" t="s">
        <v>324</v>
      </c>
      <c r="Z81" s="24" t="s">
        <v>453</v>
      </c>
    </row>
    <row r="82" spans="25:26" x14ac:dyDescent="0.15">
      <c r="Y82" s="24" t="s">
        <v>325</v>
      </c>
      <c r="Z82" s="24" t="s">
        <v>454</v>
      </c>
    </row>
    <row r="83" spans="25:26" x14ac:dyDescent="0.15">
      <c r="Y83" s="24" t="s">
        <v>326</v>
      </c>
      <c r="Z83" s="24" t="s">
        <v>455</v>
      </c>
    </row>
    <row r="84" spans="25:26" x14ac:dyDescent="0.15">
      <c r="Y84" s="24" t="s">
        <v>327</v>
      </c>
      <c r="Z84" s="24" t="s">
        <v>456</v>
      </c>
    </row>
    <row r="85" spans="25:26" x14ac:dyDescent="0.15">
      <c r="Y85" s="24" t="s">
        <v>328</v>
      </c>
      <c r="Z85" s="24" t="s">
        <v>457</v>
      </c>
    </row>
    <row r="86" spans="25:26" x14ac:dyDescent="0.15">
      <c r="Y86" s="24" t="s">
        <v>329</v>
      </c>
      <c r="Z86" s="24" t="s">
        <v>458</v>
      </c>
    </row>
    <row r="87" spans="25:26" x14ac:dyDescent="0.15">
      <c r="Y87" s="24" t="s">
        <v>330</v>
      </c>
      <c r="Z87" s="24" t="s">
        <v>459</v>
      </c>
    </row>
    <row r="88" spans="25:26" x14ac:dyDescent="0.15">
      <c r="Y88" s="24" t="s">
        <v>331</v>
      </c>
      <c r="Z88" s="24" t="s">
        <v>460</v>
      </c>
    </row>
    <row r="89" spans="25:26" x14ac:dyDescent="0.15">
      <c r="Y89" s="24" t="s">
        <v>332</v>
      </c>
      <c r="Z89" s="24" t="s">
        <v>461</v>
      </c>
    </row>
    <row r="90" spans="25:26" x14ac:dyDescent="0.15">
      <c r="Y90" s="24" t="s">
        <v>333</v>
      </c>
      <c r="Z90" s="24" t="s">
        <v>462</v>
      </c>
    </row>
    <row r="91" spans="25:26" x14ac:dyDescent="0.15">
      <c r="Y91" s="24" t="s">
        <v>334</v>
      </c>
      <c r="Z91" s="24" t="s">
        <v>463</v>
      </c>
    </row>
    <row r="92" spans="25:26" x14ac:dyDescent="0.15">
      <c r="Y92" s="24" t="s">
        <v>335</v>
      </c>
      <c r="Z92" s="24" t="s">
        <v>464</v>
      </c>
    </row>
    <row r="93" spans="25:26" x14ac:dyDescent="0.15">
      <c r="Y93" s="24" t="s">
        <v>336</v>
      </c>
      <c r="Z93" s="24" t="s">
        <v>465</v>
      </c>
    </row>
    <row r="94" spans="25:26" x14ac:dyDescent="0.15">
      <c r="Y94" s="24" t="s">
        <v>337</v>
      </c>
      <c r="Z94" s="24" t="s">
        <v>466</v>
      </c>
    </row>
    <row r="95" spans="25:26" x14ac:dyDescent="0.15">
      <c r="Y95" s="24" t="s">
        <v>338</v>
      </c>
      <c r="Z95" s="24" t="s">
        <v>467</v>
      </c>
    </row>
    <row r="96" spans="25:26" x14ac:dyDescent="0.15">
      <c r="Y96" s="24" t="s">
        <v>242</v>
      </c>
      <c r="Z96" s="24" t="s">
        <v>468</v>
      </c>
    </row>
    <row r="97" spans="25:26" x14ac:dyDescent="0.15">
      <c r="Y97" s="24" t="s">
        <v>339</v>
      </c>
      <c r="Z97" s="24" t="s">
        <v>469</v>
      </c>
    </row>
    <row r="98" spans="25:26" x14ac:dyDescent="0.15">
      <c r="Y98" s="24" t="s">
        <v>340</v>
      </c>
      <c r="Z98" s="24" t="s">
        <v>470</v>
      </c>
    </row>
    <row r="99" spans="25:26" x14ac:dyDescent="0.15">
      <c r="Y99" s="24" t="s">
        <v>370</v>
      </c>
      <c r="Z99" s="24" t="s">
        <v>471</v>
      </c>
    </row>
    <row r="100" spans="25:26" x14ac:dyDescent="0.15">
      <c r="Y100" s="24" t="s">
        <v>556</v>
      </c>
      <c r="Z100" s="24" t="s">
        <v>472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2022-08-26T13:21:52Z</dcterms:created>
  <dcterms:modified xsi:type="dcterms:W3CDTF">2022-08-26T14:58:42Z</dcterms:modified>
</cp:coreProperties>
</file>