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補正予算レビューシート!$A$2:$BH$71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D19" i="13" l="1"/>
  <c r="AD21" i="13" s="1"/>
  <c r="W19" i="13"/>
  <c r="W21" i="13" s="1"/>
  <c r="P19" i="13"/>
  <c r="P21" i="13" s="1"/>
  <c r="AV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<sst xmlns="http://schemas.openxmlformats.org/spreadsheetml/2006/main" count="650" uniqueCount="550">
  <si>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</si>
  <si>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</si>
  <si>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</si>
  <si>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</si>
  <si>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</si>
  <si>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</si>
  <si>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</si>
  <si>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</si>
  <si>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</si>
  <si>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</si>
  <si>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</si>
  <si>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</si>
  <si>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</si>
  <si>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</si>
  <si>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</si>
  <si>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</si>
  <si>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</si>
  <si>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</si>
  <si>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</si>
  <si>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</si>
  <si>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</si>
  <si>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</si>
  <si>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</si>
  <si>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</si>
  <si>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</si>
  <si>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</si>
  <si>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</si>
  <si>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</si>
  <si>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</si>
  <si>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</si>
  <si>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</si>
  <si>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</si>
  <si>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</si>
  <si>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</si>
  <si>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</si>
  <si>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</si>
  <si>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</si>
  <si>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</si>
  <si>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</si>
  <si>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</si>
  <si>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</si>
  <si>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</si>
  <si>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</si>
  <si>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</si>
  <si>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</si>
  <si>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</si>
  <si>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</si>
  <si>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</si>
  <si>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</si>
  <si>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</si>
  <si>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</si>
  <si>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</si>
  <si>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</si>
  <si>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</si>
  <si>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</si>
  <si>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</si>
  <si>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</si>
  <si>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</si>
  <si>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</si>
  <si>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</si>
  <si>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</si>
  <si>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</si>
  <si>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</si>
  <si>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</si>
  <si>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</si>
  <si>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</si>
  <si>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</si>
  <si>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</si>
  <si>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</si>
  <si>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</si>
  <si>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</si>
  <si>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</si>
  <si>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</si>
  <si>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</si>
  <si>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</si>
  <si>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</si>
  <si>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</si>
  <si>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</si>
  <si>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</si>
  <si>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</si>
  <si>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</si>
  <si>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</si>
  <si>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</si>
  <si>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</si>
  <si>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</si>
  <si>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</si>
  <si>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</si>
  <si>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</si>
  <si>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</si>
  <si>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</si>
  <si>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</si>
  <si>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</si>
  <si>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</si>
  <si>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</si>
  <si>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</si>
  <si>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</si>
  <si>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</si>
  <si>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</si>
  <si>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</si>
  <si>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</si>
  <si>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</si>
  <si>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</si>
  <si>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</si>
  <si>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</si>
  <si>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</si>
  <si>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</si>
  <si>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</si>
  <si>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</si>
  <si>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</si>
  <si>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</si>
  <si>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</si>
  <si>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</si>
  <si>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</si>
  <si>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</si>
  <si>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</si>
  <si>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</si>
  <si>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</si>
  <si>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</si>
  <si>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</si>
  <si>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</si>
  <si>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</si>
  <si>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</si>
  <si>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</si>
  <si>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</si>
  <si>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</si>
  <si>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</si>
  <si>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</si>
  <si>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</si>
  <si>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</si>
  <si>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</si>
  <si>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</si>
  <si>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</si>
  <si>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</si>
  <si>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</si>
  <si>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</si>
  <si>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</si>
  <si>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</si>
  <si>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</si>
  <si>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</si>
  <si>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</si>
  <si>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</si>
  <si>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</si>
  <si>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</si>
  <si>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</si>
  <si>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</si>
  <si>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</si>
  <si>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</si>
  <si>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</si>
  <si>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</si>
  <si>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</si>
  <si>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</si>
  <si>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</si>
  <si>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</si>
  <si>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</si>
  <si>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</si>
  <si>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</si>
  <si>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</si>
  <si>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</si>
  <si>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</si>
  <si>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</si>
  <si>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</si>
  <si>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</si>
  <si>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</si>
  <si>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</si>
  <si>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</si>
  <si>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</si>
  <si>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</si>
  <si>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</si>
  <si>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</si>
  <si>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</si>
  <si>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</si>
  <si>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</si>
  <si>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</si>
  <si>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</si>
  <si>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</si>
  <si>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</si>
  <si>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</si>
  <si>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</si>
  <si>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</si>
  <si>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</si>
  <si>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</si>
  <si>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</si>
  <si>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</si>
  <si>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</si>
  <si>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</si>
  <si>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</si>
  <si>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</si>
  <si>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</si>
  <si>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</si>
  <si>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</si>
  <si>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</si>
  <si>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</si>
  <si>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</si>
  <si>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</si>
  <si>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</si>
  <si>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</si>
  <si>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</si>
  <si>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</si>
  <si>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</si>
  <si>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</si>
  <si>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</si>
  <si>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</si>
  <si>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</si>
  <si>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</si>
  <si>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</si>
  <si>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</si>
  <si>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</si>
  <si>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</si>
  <si>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</si>
  <si>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</si>
  <si>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</si>
  <si>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</si>
  <si>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</si>
  <si>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</si>
  <si>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</si>
  <si>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</si>
  <si>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</si>
  <si>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</si>
  <si>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</si>
  <si>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</si>
  <si>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</si>
  <si>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</si>
  <si>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</si>
  <si>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</si>
  <si>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</si>
  <si>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</si>
  <si>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</si>
  <si>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</si>
  <si>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</si>
  <si>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</si>
  <si>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</si>
  <si>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</si>
  <si>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</si>
  <si>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</si>
  <si>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</si>
  <si>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</si>
  <si>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</si>
  <si>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</si>
  <si>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</si>
  <si>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</si>
  <si>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</si>
  <si>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</si>
  <si>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</si>
  <si>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</si>
  <si>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</si>
  <si>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</si>
  <si>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</si>
  <si>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</si>
  <si>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</si>
  <si>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</si>
  <si>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</si>
  <si>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</si>
  <si>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</si>
  <si>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</si>
  <si>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</si>
  <si>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</si>
  <si>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</si>
  <si>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</si>
  <si>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</si>
  <si>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</si>
  <si>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</si>
  <si>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</si>
  <si>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</si>
  <si>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</si>
  <si>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</si>
  <si>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</si>
  <si>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</si>
  <si>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</si>
  <si>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</si>
  <si>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</si>
  <si>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</si>
  <si>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</si>
  <si>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</si>
  <si>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</si>
  <si>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</si>
  <si>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</si>
  <si>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</si>
  <si>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</si>
  <si>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</si>
  <si>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</si>
  <si>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</si>
  <si>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</si>
  <si>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</si>
  <si>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</si>
  <si>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</si>
  <si>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</si>
  <si>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</si>
  <si>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</si>
  <si>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</si>
  <si>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</si>
  <si>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</si>
  <si>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</si>
  <si>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</si>
  <si>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</si>
  <si>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</si>
  <si>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</si>
  <si>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</si>
  <si>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</si>
  <si>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</si>
  <si>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</si>
  <si>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</si>
  <si>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</si>
  <si>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</si>
  <si>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</si>
  <si>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</si>
  <si>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</si>
  <si>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</si>
  <si>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</si>
  <si>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</si>
  <si>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</si>
  <si>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</si>
  <si>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</si>
  <si>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</si>
  <si>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</si>
  <si>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</si>
  <si>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</si>
  <si>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</si>
  <si>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</si>
  <si>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</si>
  <si>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</si>
  <si>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</si>
  <si>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</si>
  <si>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</si>
  <si>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</si>
  <si>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</si>
  <si>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</si>
  <si>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</si>
  <si>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</si>
  <si>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</si>
  <si>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</si>
  <si>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</si>
  <si>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</si>
  <si>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</si>
  <si>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</si>
  <si>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</si>
  <si>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</si>
  <si>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</si>
  <si>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</si>
  <si>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</si>
  <si>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</si>
  <si>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</si>
  <si>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</si>
  <si>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</si>
  <si>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</si>
  <si>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</si>
  <si>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</si>
  <si>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</si>
  <si>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</si>
  <si>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</si>
  <si>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</si>
  <si>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</si>
  <si>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</si>
  <si>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</si>
  <si>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</si>
  <si>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</si>
  <si>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</si>
  <si>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</si>
  <si>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</si>
  <si>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</si>
  <si>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</si>
  <si>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</si>
  <si>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</si>
  <si>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</si>
  <si>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</si>
  <si>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</si>
  <si>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</si>
  <si>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</si>
  <si>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</si>
  <si>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</si>
  <si>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</si>
  <si>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</si>
  <si>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</si>
  <si>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</si>
  <si>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</si>
  <si>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</si>
  <si>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</si>
  <si>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</si>
  <si>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</si>
  <si>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</si>
  <si>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</si>
  <si>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</si>
  <si>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</si>
  <si>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</si>
  <si>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</si>
  <si>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</si>
  <si>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</si>
  <si>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</si>
  <si>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</si>
  <si>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</si>
  <si>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</si>
  <si>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</si>
  <si>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</si>
  <si>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</si>
  <si>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</si>
  <si>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</si>
  <si>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</si>
  <si>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</si>
  <si>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</si>
  <si>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</si>
  <si>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</si>
  <si>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</si>
  <si>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</si>
  <si>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</si>
  <si>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</si>
  <si>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</si>
  <si>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</si>
  <si>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</si>
  <si>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</si>
  <si>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</si>
  <si>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</si>
  <si>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</si>
  <si>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</si>
  <si>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</si>
  <si>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</si>
  <si>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</si>
  <si>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</si>
  <si>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</si>
  <si>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</si>
  <si>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</si>
  <si>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</si>
  <si>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</si>
  <si>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</si>
  <si>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</si>
  <si>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</si>
  <si>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</si>
  <si>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</si>
  <si>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</si>
  <si>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</si>
  <si>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</si>
  <si>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</si>
  <si>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</si>
  <si>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</si>
  <si>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</si>
  <si>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</si>
  <si>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</si>
  <si>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</si>
  <si>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</si>
  <si>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</si>
  <si>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</si>
  <si>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</si>
  <si>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</si>
  <si>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</si>
  <si>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</si>
  <si>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</si>
  <si>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</si>
  <si>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</si>
  <si>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</si>
  <si>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</si>
  <si>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</si>
  <si>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</si>
  <si>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</si>
  <si>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</si>
  <si>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</si>
  <si>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</si>
  <si>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</si>
  <si>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</si>
  <si>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</si>
  <si>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</si>
  <si>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</si>
  <si>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</si>
  <si>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</si>
  <si>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</si>
  <si>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</si>
  <si>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</si>
  <si>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</si>
  <si>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</si>
  <si>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</si>
  <si>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</si>
  <si>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</si>
  <si>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</si>
  <si>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</si>
  <si>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</si>
  <si>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</si>
  <si>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</si>
  <si>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</si>
  <si>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</si>
  <si>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</si>
  <si>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</si>
  <si>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</si>
  <si>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</si>
  <si>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</si>
  <si>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</si>
  <si>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</si>
  <si>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</si>
  <si>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</si>
  <si>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</si>
  <si>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</si>
  <si>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</si>
  <si>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</si>
  <si>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</si>
  <si>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</si>
  <si>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</si>
  <si>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</si>
  <si>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</si>
  <si>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</si>
  <si>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</si>
  <si>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</si>
  <si>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</si>
  <si>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</si>
  <si>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</si>
  <si>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</si>
  <si>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</si>
  <si>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</si>
  <si>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</si>
  <si>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</si>
  <si>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</si>
  <si>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</si>
  <si>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</si>
  <si>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</si>
  <si>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</si>
  <si>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</si>
  <si>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</si>
  <si>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</si>
  <si>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</si>
  <si>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</si>
  <si>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</si>
  <si>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</si>
  <si>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</si>
  <si>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</si>
  <si>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</si>
  <si>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</si>
  <si>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</si>
  <si>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</si>
  <si>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</si>
  <si>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</si>
  <si>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</si>
  <si>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</si>
  <si>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</si>
  <si>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</si>
  <si>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</si>
  <si>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t>
  </si>
  <si>
    <t>SBIR（Small Business Innovation Research）制度の抜本拡充</t>
    <phoneticPr fontId="5"/>
  </si>
  <si>
    <t>科学技術・イノベーション推進事務局</t>
    <phoneticPr fontId="5"/>
  </si>
  <si>
    <t>参事官（イノベーション推進担当）</t>
    <phoneticPr fontId="5"/>
  </si>
  <si>
    <t>武田 憲昌</t>
    <phoneticPr fontId="5"/>
  </si>
  <si>
    <t>スタートアップを育成する際、公共調達の活用が重要であり、公共調達を見据えた技術開発支援であるSBIR制度に基づく指定補助金等の拡充を行うとともに、スタートアップ又はスタートアップが加わった一定の要件を満たすコンソーシアムに限って支出できる特別枠を設定する。</t>
    <phoneticPr fontId="5"/>
  </si>
  <si>
    <t>文教・科学技術</t>
  </si>
  <si>
    <t>２．イノベーションによる歳出効率化等</t>
    <phoneticPr fontId="5"/>
  </si>
  <si>
    <t>https://www5.cao.go.jp/keizai-shimon/kaigi/special/reform/report_211223_2.pdf</t>
    <phoneticPr fontId="5"/>
  </si>
  <si>
    <t>P101
13b.スタートアップ・エコシステム拠点都市への支援や新しい日本版SBIR制度の促進など、スタートアップ創出・成長の支援等、イノベーション・エコシステムの形成に向けた取組の推進。</t>
    <phoneticPr fontId="5"/>
  </si>
  <si>
    <t>スタートアップの育成は日本経済のダイナミズムと成長を促し社会課題を解決する鍵であるため、社会のニーズを的確に反映している。</t>
    <rPh sb="8" eb="10">
      <t>イクセイ</t>
    </rPh>
    <rPh sb="11" eb="13">
      <t>ニホン</t>
    </rPh>
    <rPh sb="13" eb="15">
      <t>ケイザイ</t>
    </rPh>
    <rPh sb="23" eb="25">
      <t>セイチョウ</t>
    </rPh>
    <rPh sb="26" eb="27">
      <t>ウナガ</t>
    </rPh>
    <rPh sb="28" eb="30">
      <t>シャカイ</t>
    </rPh>
    <rPh sb="30" eb="32">
      <t>カダイ</t>
    </rPh>
    <rPh sb="33" eb="35">
      <t>カイケツ</t>
    </rPh>
    <rPh sb="37" eb="38">
      <t>カギ</t>
    </rPh>
    <rPh sb="44" eb="46">
      <t>シャカイ</t>
    </rPh>
    <rPh sb="51" eb="53">
      <t>テキカク</t>
    </rPh>
    <rPh sb="54" eb="56">
      <t>ハンエイ</t>
    </rPh>
    <phoneticPr fontId="5"/>
  </si>
  <si>
    <t>我が国は、米国に比してスタートアップに支出されるSBIR制度に基づく補助金等の支出規模が不十分であるなどの課題が存在している。スタートアップを育成する際、公共調達の活用が重要であり、公共調達を見据えた技術開発支援であるSBIR制度に基づく指定補助金等の拡充は、国が行うべき事業である。</t>
    <phoneticPr fontId="5"/>
  </si>
  <si>
    <t>具体の実施スキーム等については関係省庁と調整中</t>
    <rPh sb="3" eb="5">
      <t>ジッシ</t>
    </rPh>
    <rPh sb="20" eb="23">
      <t>チョウセイチュウ</t>
    </rPh>
    <phoneticPr fontId="5"/>
  </si>
  <si>
    <t>※具体の実施スキーム等については関係省庁と調整中</t>
    <phoneticPr fontId="5"/>
  </si>
  <si>
    <t>「経済財政運営と改革の基本方針2022」（令和4年6月7日）
「新しい資本主義のグランドデザイン及び実行計画」（令和4年6月7日閣議決定）
「統合イノベーション戦略2022」（令和4年6月3日閣議決定）
「物価高克服・経済再生実現のための総合経済対策」について(令和４年10月28日）</t>
    <rPh sb="131" eb="133">
      <t>レイワ</t>
    </rPh>
    <rPh sb="134" eb="135">
      <t>ネン</t>
    </rPh>
    <rPh sb="137" eb="138">
      <t>ガツ</t>
    </rPh>
    <rPh sb="140" eb="141">
      <t>ニチ</t>
    </rPh>
    <phoneticPr fontId="5"/>
  </si>
  <si>
    <t>中小企業イノベーション
創出推進事業費補助金</t>
    <rPh sb="0" eb="2">
      <t>チュウショウ</t>
    </rPh>
    <rPh sb="2" eb="4">
      <t>キギョウ</t>
    </rPh>
    <rPh sb="12" eb="14">
      <t>ソウシュツ</t>
    </rPh>
    <rPh sb="14" eb="16">
      <t>スイシン</t>
    </rPh>
    <rPh sb="16" eb="19">
      <t>ジギョウヒ</t>
    </rPh>
    <rPh sb="19" eb="22">
      <t>ホジョキン</t>
    </rPh>
    <phoneticPr fontId="5"/>
  </si>
  <si>
    <t>「新しい資本主義のグランドデザイン及び実行計画」等において、SBIR制度によるスタートアップへの支援の抜本拡充を図ることとされており、優先的に実施すべき事業である。</t>
    <rPh sb="67" eb="70">
      <t>ユウセンテキ</t>
    </rPh>
    <rPh sb="71" eb="73">
      <t>ジッシ</t>
    </rPh>
    <rPh sb="76" eb="78">
      <t>ジギョウ</t>
    </rPh>
    <phoneticPr fontId="5"/>
  </si>
  <si>
    <t>SBIR制度の支援対象に新たに先端技術分野の実証フェーズ等を追加し、スタートアップ等による先端技術分野の技術実証の成果の社会実装を推進する。</t>
    <phoneticPr fontId="5"/>
  </si>
  <si>
    <t>科学技術・イノベーション創出の活性化に関する法律（平成20年法律第63号）第2条、第34条の8～14</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</si>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</sst>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7"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79"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8"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9" fillId="2" borderId="79"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5" borderId="114" xfId="0" applyNumberFormat="1" applyFont="1" applyFill="1" applyBorder="1" applyAlignment="1">
      <alignment horizontal="center" vertical="center"/>
    </xf>
    <xf numFmtId="176" fontId="0" fillId="5" borderId="115" xfId="0" applyNumberFormat="1" applyFont="1" applyFill="1" applyBorder="1" applyAlignment="1">
      <alignment horizontal="center" vertical="center"/>
    </xf>
    <xf numFmtId="176" fontId="0" fillId="5" borderId="130" xfId="0" applyNumberFormat="1" applyFont="1" applyFill="1" applyBorder="1" applyAlignment="1">
      <alignment horizontal="center" vertical="center"/>
    </xf>
    <xf numFmtId="176" fontId="0" fillId="5" borderId="116" xfId="0" applyNumberFormat="1" applyFont="1" applyFill="1" applyBorder="1" applyAlignment="1">
      <alignment horizontal="center" vertical="center"/>
    </xf>
    <xf numFmtId="176" fontId="0" fillId="5" borderId="129" xfId="0" applyNumberFormat="1" applyFont="1" applyFill="1" applyBorder="1" applyAlignment="1">
      <alignment horizontal="center" vertical="center"/>
    </xf>
    <xf numFmtId="176" fontId="0" fillId="5" borderId="131" xfId="0" applyNumberFormat="1" applyFont="1" applyFill="1" applyBorder="1" applyAlignment="1">
      <alignment horizontal="center" vertical="center"/>
    </xf>
    <xf numFmtId="176" fontId="0" fillId="5" borderId="97" xfId="0" applyNumberFormat="1" applyFont="1" applyFill="1" applyBorder="1" applyAlignment="1">
      <alignment horizontal="center" vertical="center"/>
    </xf>
    <xf numFmtId="176" fontId="0" fillId="5" borderId="98" xfId="0" applyNumberFormat="1" applyFont="1" applyFill="1" applyBorder="1" applyAlignment="1">
      <alignment horizontal="center" vertical="center"/>
    </xf>
    <xf numFmtId="176" fontId="0" fillId="5" borderId="132"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126" xfId="0" applyNumberFormat="1" applyFont="1" applyFill="1" applyBorder="1" applyAlignment="1" applyProtection="1">
      <alignment horizontal="center" vertical="center"/>
      <protection locked="0"/>
    </xf>
    <xf numFmtId="176" fontId="0" fillId="0" borderId="127" xfId="0" applyNumberFormat="1" applyFont="1" applyFill="1" applyBorder="1" applyAlignment="1" applyProtection="1">
      <alignment horizontal="center" vertical="center"/>
      <protection locked="0"/>
    </xf>
    <xf numFmtId="176" fontId="0" fillId="0" borderId="128"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0" fillId="2" borderId="13" xfId="3" applyFont="1" applyFill="1" applyBorder="1" applyAlignment="1" applyProtection="1">
      <alignment horizontal="center" vertical="center" wrapText="1"/>
    </xf>
    <xf numFmtId="0" fontId="30" fillId="2" borderId="14" xfId="3" applyFont="1" applyFill="1" applyBorder="1" applyAlignment="1" applyProtection="1">
      <alignment horizontal="center" vertical="center" wrapText="1"/>
    </xf>
    <xf numFmtId="0" fontId="30"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3" xfId="0" applyNumberFormat="1" applyFont="1" applyFill="1" applyBorder="1" applyAlignment="1" applyProtection="1">
      <alignment horizontal="center" vertical="center"/>
    </xf>
    <xf numFmtId="0" fontId="12" fillId="2" borderId="83"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1" xfId="0" applyNumberFormat="1" applyFont="1" applyFill="1" applyBorder="1" applyAlignment="1">
      <alignment horizontal="right" vertical="center"/>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93"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104"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6" fontId="0" fillId="5" borderId="40" xfId="0" applyNumberFormat="1" applyFont="1" applyFill="1" applyBorder="1" applyAlignment="1" applyProtection="1">
      <alignment horizontal="center" vertical="center"/>
      <protection locked="0"/>
    </xf>
    <xf numFmtId="176" fontId="0" fillId="5" borderId="41" xfId="0" applyNumberFormat="1" applyFont="1" applyFill="1" applyBorder="1" applyAlignment="1" applyProtection="1">
      <alignment horizontal="center" vertical="center"/>
      <protection locked="0"/>
    </xf>
    <xf numFmtId="176" fontId="0" fillId="5" borderId="58" xfId="0" applyNumberFormat="1" applyFont="1" applyFill="1" applyBorder="1" applyAlignment="1" applyProtection="1">
      <alignment horizontal="center" vertical="center"/>
      <protection locked="0"/>
    </xf>
    <xf numFmtId="176" fontId="0" fillId="5" borderId="110" xfId="0" applyNumberFormat="1" applyFont="1" applyFill="1" applyBorder="1" applyAlignment="1" applyProtection="1">
      <alignment horizontal="center" vertical="center"/>
      <protection locked="0"/>
    </xf>
    <xf numFmtId="176" fontId="0" fillId="5" borderId="7" xfId="0" applyNumberFormat="1" applyFont="1" applyFill="1" applyBorder="1" applyAlignment="1" applyProtection="1">
      <alignment horizontal="center" vertical="center"/>
      <protection locked="0"/>
    </xf>
    <xf numFmtId="176" fontId="0" fillId="5" borderId="8" xfId="0" applyNumberFormat="1" applyFont="1" applyFill="1" applyBorder="1" applyAlignment="1" applyProtection="1">
      <alignment horizontal="center" vertical="center"/>
      <protection locked="0"/>
    </xf>
    <xf numFmtId="0" fontId="27" fillId="2" borderId="83"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3" xfId="3" applyFont="1" applyFill="1" applyBorder="1" applyAlignment="1" applyProtection="1">
      <alignment horizontal="center" vertical="center" wrapText="1"/>
    </xf>
    <xf numFmtId="0" fontId="0" fillId="0" borderId="77"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2" borderId="101"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29"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176" fontId="0" fillId="0" borderId="66"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176" fontId="0" fillId="0" borderId="85" xfId="0" applyNumberFormat="1" applyFont="1" applyFill="1" applyBorder="1" applyAlignment="1" applyProtection="1">
      <alignment horizontal="center" vertical="center"/>
      <protection locked="0"/>
    </xf>
    <xf numFmtId="176" fontId="0" fillId="0" borderId="11"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3" fillId="2" borderId="100" xfId="0" applyFont="1" applyFill="1" applyBorder="1" applyAlignment="1">
      <alignment horizontal="center" vertical="center" wrapText="1"/>
    </xf>
    <xf numFmtId="0" fontId="13" fillId="2" borderId="101" xfId="0" applyFont="1" applyFill="1" applyBorder="1" applyAlignment="1">
      <alignment horizontal="center" vertical="center"/>
    </xf>
    <xf numFmtId="0" fontId="13" fillId="2" borderId="11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176" fontId="0" fillId="0" borderId="25"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2" borderId="105" xfId="0" applyFont="1" applyFill="1" applyBorder="1" applyAlignment="1">
      <alignment horizontal="center" vertical="center"/>
    </xf>
    <xf numFmtId="0" fontId="0" fillId="2" borderId="101"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2"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15" fillId="6" borderId="76" xfId="0" applyFont="1" applyFill="1" applyBorder="1" applyAlignment="1">
      <alignment horizontal="center" vertical="center" textRotation="255" wrapText="1"/>
    </xf>
    <xf numFmtId="0" fontId="15" fillId="6" borderId="11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2" xfId="0" applyFont="1" applyFill="1" applyBorder="1" applyAlignment="1">
      <alignment horizontal="center" vertical="center" textRotation="255" wrapText="1"/>
    </xf>
    <xf numFmtId="0" fontId="15" fillId="6" borderId="11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3" fillId="6" borderId="79" xfId="0" applyFont="1" applyFill="1" applyBorder="1" applyAlignment="1">
      <alignment horizontal="center" vertical="center" wrapText="1"/>
    </xf>
    <xf numFmtId="0" fontId="13" fillId="6" borderId="113" xfId="0" applyFont="1" applyFill="1" applyBorder="1" applyAlignment="1">
      <alignment horizontal="center" vertical="center"/>
    </xf>
    <xf numFmtId="0" fontId="0" fillId="5" borderId="77"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59"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3" xfId="0" applyFont="1" applyBorder="1" applyAlignment="1">
      <alignment horizontal="center" vertical="center"/>
    </xf>
    <xf numFmtId="0" fontId="0" fillId="0" borderId="9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2" xfId="0" applyFont="1" applyFill="1" applyBorder="1" applyAlignment="1">
      <alignment vertical="center" wrapText="1"/>
    </xf>
    <xf numFmtId="0" fontId="0" fillId="5" borderId="94" xfId="0" applyFont="1" applyFill="1" applyBorder="1" applyAlignment="1">
      <alignment vertical="center" wrapText="1"/>
    </xf>
    <xf numFmtId="0" fontId="0" fillId="5" borderId="104"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5"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2" fillId="0" borderId="120" xfId="0"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178" fontId="22" fillId="0" borderId="120"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3" xfId="0" applyFont="1" applyFill="1" applyBorder="1" applyAlignment="1">
      <alignment horizontal="center" vertical="center" wrapText="1"/>
    </xf>
    <xf numFmtId="0" fontId="20" fillId="5" borderId="124" xfId="0" applyFont="1" applyFill="1" applyBorder="1" applyAlignment="1">
      <alignment horizontal="center" vertical="center" wrapText="1"/>
    </xf>
    <xf numFmtId="0" fontId="20" fillId="5" borderId="125"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18"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5" xfId="0" applyFont="1" applyFill="1" applyBorder="1" applyAlignment="1">
      <alignment horizontal="left" vertical="center"/>
    </xf>
    <xf numFmtId="0" fontId="0" fillId="5" borderId="85"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71718</xdr:colOff>
      <xdr:row>67</xdr:row>
      <xdr:rowOff>80682</xdr:rowOff>
    </xdr:from>
    <xdr:to>
      <xdr:col>41</xdr:col>
      <xdr:colOff>89647</xdr:colOff>
      <xdr:row>69</xdr:row>
      <xdr:rowOff>335944</xdr:rowOff>
    </xdr:to>
    <xdr:grpSp>
      <xdr:nvGrpSpPr>
        <xdr:cNvPr id="13" name="グループ化 12"/>
        <xdr:cNvGrpSpPr/>
      </xdr:nvGrpSpPr>
      <xdr:grpSpPr>
        <a:xfrm>
          <a:off x="2905406" y="26381588"/>
          <a:ext cx="5482897" cy="969637"/>
          <a:chOff x="413332" y="5624913"/>
          <a:chExt cx="4467660" cy="972439"/>
        </a:xfrm>
      </xdr:grpSpPr>
      <xdr:sp macro="" textlink="">
        <xdr:nvSpPr>
          <xdr:cNvPr id="14" name="角丸四角形 13"/>
          <xdr:cNvSpPr/>
        </xdr:nvSpPr>
        <xdr:spPr bwMode="auto">
          <a:xfrm>
            <a:off x="413332" y="5967650"/>
            <a:ext cx="1079139" cy="364004"/>
          </a:xfrm>
          <a:prstGeom prst="roundRect">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wrap="square" lIns="44642" rIns="44642"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1181591" rtl="0" eaLnBrk="1" fontAlgn="base" latinLnBrk="0" hangingPunct="1">
              <a:lnSpc>
                <a:spcPct val="100000"/>
              </a:lnSpc>
              <a:spcBef>
                <a:spcPct val="0"/>
              </a:spcBef>
              <a:spcAft>
                <a:spcPct val="0"/>
              </a:spcAft>
              <a:buClrTx/>
              <a:buSzTx/>
              <a:buFontTx/>
              <a:buNone/>
              <a:tabLst/>
              <a:defRPr/>
            </a:pPr>
            <a:r>
              <a:rPr kumimoji="1" lang="ja-JP" altLang="en-US" sz="1400" b="0" i="0" u="none" strike="noStrike" kern="1200" cap="none" spc="0" normalizeH="0" baseline="0">
                <a:ln>
                  <a:noFill/>
                </a:ln>
                <a:solidFill>
                  <a:prstClr val="white"/>
                </a:solidFill>
                <a:effectLst/>
                <a:uLnTx/>
                <a:uFillTx/>
                <a:latin typeface="ＭＳ ゴシック" pitchFamily="49" charset="-128"/>
                <a:ea typeface="ＭＳ ゴシック" pitchFamily="49" charset="-128"/>
                <a:cs typeface="+mn-cs"/>
              </a:rPr>
              <a:t>国</a:t>
            </a:r>
            <a:endParaRPr kumimoji="1" lang="en-US" altLang="ja-JP" sz="1400" b="0" i="0" u="none" strike="noStrike" kern="1200" cap="none" spc="0" normalizeH="0" baseline="0">
              <a:ln>
                <a:noFill/>
              </a:ln>
              <a:solidFill>
                <a:prstClr val="white"/>
              </a:solidFill>
              <a:effectLst/>
              <a:uLnTx/>
              <a:uFillTx/>
              <a:latin typeface="ＭＳ ゴシック" pitchFamily="49" charset="-128"/>
              <a:ea typeface="ＭＳ ゴシック" pitchFamily="49" charset="-128"/>
              <a:cs typeface="+mn-cs"/>
            </a:endParaRPr>
          </a:p>
        </xdr:txBody>
      </xdr:sp>
      <xdr:sp macro="" textlink="">
        <xdr:nvSpPr>
          <xdr:cNvPr id="15" name="角丸四角形 14"/>
          <xdr:cNvSpPr/>
        </xdr:nvSpPr>
        <xdr:spPr bwMode="auto">
          <a:xfrm>
            <a:off x="3923442" y="5967650"/>
            <a:ext cx="957550" cy="442050"/>
          </a:xfrm>
          <a:prstGeom prst="roundRect">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1181591" rtl="0" eaLnBrk="1" fontAlgn="base" latinLnBrk="0" hangingPunct="1">
              <a:lnSpc>
                <a:spcPct val="100000"/>
              </a:lnSpc>
              <a:spcBef>
                <a:spcPct val="0"/>
              </a:spcBef>
              <a:spcAft>
                <a:spcPct val="0"/>
              </a:spcAft>
              <a:buClrTx/>
              <a:buSzTx/>
              <a:buFontTx/>
              <a:buNone/>
              <a:tabLst/>
              <a:defRPr/>
            </a:pPr>
            <a:r>
              <a:rPr kumimoji="1" lang="ja-JP" altLang="en-US" sz="1400" b="0" i="0" u="none" strike="noStrike" kern="1200" cap="none" spc="0" normalizeH="0" baseline="0">
                <a:ln>
                  <a:noFill/>
                </a:ln>
                <a:solidFill>
                  <a:prstClr val="white"/>
                </a:solidFill>
                <a:effectLst/>
                <a:uLnTx/>
                <a:uFillTx/>
                <a:latin typeface="ＭＳ ゴシック" pitchFamily="49" charset="-128"/>
                <a:ea typeface="ＭＳ ゴシック" pitchFamily="49" charset="-128"/>
                <a:cs typeface="+mn-cs"/>
              </a:rPr>
              <a:t>企業</a:t>
            </a:r>
            <a:endParaRPr kumimoji="1" lang="en-US" altLang="ja-JP" sz="1400" b="0" i="0" u="none" strike="noStrike" kern="1200" cap="none" spc="0" normalizeH="0" baseline="0">
              <a:ln>
                <a:noFill/>
              </a:ln>
              <a:solidFill>
                <a:prstClr val="white"/>
              </a:solidFill>
              <a:effectLst/>
              <a:uLnTx/>
              <a:uFillTx/>
              <a:latin typeface="ＭＳ ゴシック" pitchFamily="49" charset="-128"/>
              <a:ea typeface="ＭＳ ゴシック" pitchFamily="49" charset="-128"/>
              <a:cs typeface="+mn-cs"/>
            </a:endParaRPr>
          </a:p>
        </xdr:txBody>
      </xdr:sp>
      <xdr:sp macro="" textlink="">
        <xdr:nvSpPr>
          <xdr:cNvPr id="16" name="右矢印 15"/>
          <xdr:cNvSpPr/>
        </xdr:nvSpPr>
        <xdr:spPr bwMode="auto">
          <a:xfrm>
            <a:off x="1603770" y="6061598"/>
            <a:ext cx="341223" cy="185966"/>
          </a:xfrm>
          <a:prstGeom prst="rightArrow">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1181591" rtl="0" eaLnBrk="1" fontAlgn="base" latinLnBrk="0" hangingPunct="1">
              <a:lnSpc>
                <a:spcPct val="100000"/>
              </a:lnSpc>
              <a:spcBef>
                <a:spcPct val="0"/>
              </a:spcBef>
              <a:spcAft>
                <a:spcPct val="0"/>
              </a:spcAft>
              <a:buClrTx/>
              <a:buSzTx/>
              <a:buFontTx/>
              <a:buNone/>
              <a:tabLst/>
              <a:defRPr/>
            </a:pPr>
            <a:endParaRPr kumimoji="1" lang="ja-JP" altLang="en-US" sz="1600" b="0" i="0" u="none" strike="noStrike" kern="1200" cap="none" spc="0" normalizeH="0" baseline="0">
              <a:ln>
                <a:noFill/>
              </a:ln>
              <a:solidFill>
                <a:prstClr val="black"/>
              </a:solidFill>
              <a:effectLst/>
              <a:uLnTx/>
              <a:uFillTx/>
              <a:latin typeface="ＭＳ ゴシック" pitchFamily="49" charset="-128"/>
              <a:ea typeface="ＭＳ ゴシック" pitchFamily="49" charset="-128"/>
              <a:cs typeface="+mn-cs"/>
            </a:endParaRPr>
          </a:p>
        </xdr:txBody>
      </xdr:sp>
      <xdr:sp macro="" textlink="">
        <xdr:nvSpPr>
          <xdr:cNvPr id="17" name="正方形/長方形 16"/>
          <xdr:cNvSpPr/>
        </xdr:nvSpPr>
        <xdr:spPr bwMode="auto">
          <a:xfrm>
            <a:off x="1309122" y="5644678"/>
            <a:ext cx="932556" cy="31763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noAutofit/>
          </a:bodyP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1181591" rtl="0" eaLnBrk="1" fontAlgn="base" latinLnBrk="0" hangingPunct="1">
              <a:lnSpc>
                <a:spcPct val="100000"/>
              </a:lnSpc>
              <a:spcBef>
                <a:spcPct val="0"/>
              </a:spcBef>
              <a:spcAft>
                <a:spcPct val="0"/>
              </a:spcAft>
              <a:buClrTx/>
              <a:buSzTx/>
              <a:buFontTx/>
              <a:buNone/>
              <a:tabLst/>
              <a:defRPr/>
            </a:pPr>
            <a:r>
              <a:rPr kumimoji="1" lang="ja-JP" altLang="en-US" sz="1200" b="0" i="0" u="none" strike="noStrike" kern="1200" cap="none" spc="0" normalizeH="0" baseline="0">
                <a:ln>
                  <a:noFill/>
                </a:ln>
                <a:solidFill>
                  <a:prstClr val="black"/>
                </a:solidFill>
                <a:effectLst/>
                <a:uLnTx/>
                <a:uFillTx/>
                <a:latin typeface="ＭＳ ゴシック" pitchFamily="49" charset="-128"/>
                <a:ea typeface="ＭＳ ゴシック" pitchFamily="49" charset="-128"/>
                <a:cs typeface="+mn-cs"/>
              </a:rPr>
              <a:t>資金交付</a:t>
            </a:r>
            <a:endParaRPr kumimoji="1" lang="en-US" altLang="ja-JP" sz="1200" b="0" i="0" u="none" strike="noStrike" kern="1200" cap="none" spc="0" normalizeH="0" baseline="0">
              <a:ln>
                <a:noFill/>
              </a:ln>
              <a:solidFill>
                <a:prstClr val="black"/>
              </a:solidFill>
              <a:effectLst/>
              <a:uLnTx/>
              <a:uFillTx/>
              <a:latin typeface="ＭＳ ゴシック" pitchFamily="49" charset="-128"/>
              <a:ea typeface="ＭＳ ゴシック" pitchFamily="49" charset="-128"/>
              <a:cs typeface="+mn-cs"/>
            </a:endParaRPr>
          </a:p>
        </xdr:txBody>
      </xdr:sp>
      <xdr:sp macro="" textlink="">
        <xdr:nvSpPr>
          <xdr:cNvPr id="18" name="正方形/長方形 17"/>
          <xdr:cNvSpPr/>
        </xdr:nvSpPr>
        <xdr:spPr bwMode="auto">
          <a:xfrm>
            <a:off x="3182389" y="5624913"/>
            <a:ext cx="902495" cy="31763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noAutofit/>
          </a:bodyP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1181591" rtl="0" eaLnBrk="1" fontAlgn="base" latinLnBrk="0" hangingPunct="1">
              <a:lnSpc>
                <a:spcPct val="100000"/>
              </a:lnSpc>
              <a:spcBef>
                <a:spcPct val="0"/>
              </a:spcBef>
              <a:spcAft>
                <a:spcPct val="0"/>
              </a:spcAft>
              <a:buClrTx/>
              <a:buSzTx/>
              <a:buFontTx/>
              <a:buNone/>
              <a:tabLst/>
              <a:defRPr/>
            </a:pPr>
            <a:r>
              <a:rPr kumimoji="1" lang="ja-JP" altLang="en-US" sz="1200" b="0" i="0" u="none" strike="noStrike" kern="1200" cap="none" spc="0" normalizeH="0" baseline="0">
                <a:ln>
                  <a:noFill/>
                </a:ln>
                <a:solidFill>
                  <a:prstClr val="black"/>
                </a:solidFill>
                <a:effectLst/>
                <a:uLnTx/>
                <a:uFillTx/>
                <a:latin typeface="ＭＳ ゴシック" pitchFamily="49" charset="-128"/>
                <a:ea typeface="ＭＳ ゴシック" pitchFamily="49" charset="-128"/>
                <a:cs typeface="+mn-cs"/>
              </a:rPr>
              <a:t>資金交付</a:t>
            </a:r>
            <a:endParaRPr kumimoji="1" lang="en-US" altLang="ja-JP" sz="1200" b="0" i="0" u="none" strike="noStrike" kern="1200" cap="none" spc="0" normalizeH="0" baseline="0">
              <a:ln>
                <a:noFill/>
              </a:ln>
              <a:solidFill>
                <a:prstClr val="black"/>
              </a:solidFill>
              <a:effectLst/>
              <a:uLnTx/>
              <a:uFillTx/>
              <a:latin typeface="ＭＳ ゴシック" pitchFamily="49" charset="-128"/>
              <a:ea typeface="ＭＳ ゴシック" pitchFamily="49" charset="-128"/>
              <a:cs typeface="+mn-cs"/>
            </a:endParaRPr>
          </a:p>
        </xdr:txBody>
      </xdr:sp>
      <xdr:sp macro="" textlink="">
        <xdr:nvSpPr>
          <xdr:cNvPr id="19" name="右矢印 18"/>
          <xdr:cNvSpPr/>
        </xdr:nvSpPr>
        <xdr:spPr bwMode="auto">
          <a:xfrm>
            <a:off x="3500902" y="6084916"/>
            <a:ext cx="330224" cy="185966"/>
          </a:xfrm>
          <a:prstGeom prst="rightArrow">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1181591" rtl="0" eaLnBrk="1" fontAlgn="base" latinLnBrk="0" hangingPunct="1">
              <a:lnSpc>
                <a:spcPct val="100000"/>
              </a:lnSpc>
              <a:spcBef>
                <a:spcPct val="0"/>
              </a:spcBef>
              <a:spcAft>
                <a:spcPct val="0"/>
              </a:spcAft>
              <a:buClrTx/>
              <a:buSzTx/>
              <a:buFontTx/>
              <a:buNone/>
              <a:tabLst/>
              <a:defRPr/>
            </a:pPr>
            <a:endParaRPr kumimoji="1" lang="ja-JP" altLang="en-US" sz="1600" b="0" i="0" u="none" strike="noStrike" kern="1200" cap="none" spc="0" normalizeH="0" baseline="0">
              <a:ln>
                <a:noFill/>
              </a:ln>
              <a:solidFill>
                <a:prstClr val="black"/>
              </a:solidFill>
              <a:effectLst/>
              <a:uLnTx/>
              <a:uFillTx/>
              <a:latin typeface="ＭＳ ゴシック" pitchFamily="49" charset="-128"/>
              <a:ea typeface="ＭＳ ゴシック" pitchFamily="49" charset="-128"/>
              <a:cs typeface="+mn-cs"/>
            </a:endParaRPr>
          </a:p>
        </xdr:txBody>
      </xdr:sp>
      <xdr:sp macro="" textlink="">
        <xdr:nvSpPr>
          <xdr:cNvPr id="20" name="角丸四角形 19"/>
          <xdr:cNvSpPr/>
        </xdr:nvSpPr>
        <xdr:spPr bwMode="auto">
          <a:xfrm>
            <a:off x="2004215" y="5943034"/>
            <a:ext cx="1452001" cy="654318"/>
          </a:xfrm>
          <a:prstGeom prst="roundRect">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lvl="0" algn="ctr" defTabSz="1181591">
              <a:defRPr/>
            </a:pPr>
            <a:r>
              <a:rPr lang="zh-TW" altLang="en-US" sz="1400">
                <a:solidFill>
                  <a:prstClr val="white"/>
                </a:solidFill>
                <a:latin typeface="ＭＳ ゴシック" pitchFamily="49" charset="-128"/>
                <a:ea typeface="ＭＳ ゴシック" pitchFamily="49" charset="-128"/>
              </a:rPr>
              <a:t>新技術補助金等交付法人</a:t>
            </a:r>
            <a:endParaRPr kumimoji="1" lang="en-US" altLang="ja-JP" sz="1400" b="0" i="0" u="none" strike="noStrike" kern="1200" cap="none" spc="0" normalizeH="0" baseline="0">
              <a:ln>
                <a:noFill/>
              </a:ln>
              <a:solidFill>
                <a:prstClr val="white"/>
              </a:solidFill>
              <a:effectLst/>
              <a:uLnTx/>
              <a:uFillTx/>
              <a:latin typeface="ＭＳ ゴシック" pitchFamily="49" charset="-128"/>
              <a:ea typeface="ＭＳ ゴシック" pitchFamily="49"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1"/>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4"/>
      <c r="AQ1" s="4"/>
      <c r="AR1" s="4"/>
      <c r="AS1" s="4"/>
      <c r="AT1" s="4"/>
      <c r="AU1" s="4"/>
      <c r="AV1" s="4"/>
      <c r="AW1" s="1"/>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7" t="s">
        <v>0</v>
      </c>
      <c r="Y2" s="39"/>
      <c r="Z2" s="34"/>
      <c r="AA2" s="34"/>
      <c r="AB2" s="34"/>
      <c r="AC2" s="34"/>
      <c r="AD2" s="53">
        <v>2022</v>
      </c>
      <c r="AE2" s="53"/>
      <c r="AF2" s="53"/>
      <c r="AG2" s="53"/>
      <c r="AH2" s="53"/>
      <c r="AI2" s="48" t="s">
        <v>222</v>
      </c>
      <c r="AJ2" s="53" t="s">
        <v>528</v>
      </c>
      <c r="AK2" s="53"/>
      <c r="AL2" s="53"/>
      <c r="AM2" s="53"/>
      <c r="AN2" s="48" t="s">
        <v>222</v>
      </c>
      <c r="AO2" s="53" t="s">
        <v>481</v>
      </c>
      <c r="AP2" s="53"/>
      <c r="AQ2" s="53"/>
      <c r="AR2" s="49" t="s">
        <v>222</v>
      </c>
      <c r="AS2" s="54">
        <v>13</v>
      </c>
      <c r="AT2" s="54"/>
      <c r="AU2" s="54"/>
      <c r="AV2" s="48" t="str">
        <f>IF(AW2="","","-")</f>
        <v/>
      </c>
      <c r="AW2" s="55"/>
      <c r="AX2" s="55"/>
    </row>
    <row r="3" spans="1:50" ht="21" customHeight="1" thickBot="1" x14ac:dyDescent="0.2">
      <c r="A3" s="56" t="s">
        <v>526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14" t="s">
        <v>45</v>
      </c>
      <c r="AJ3" s="58" t="s">
        <v>529</v>
      </c>
      <c r="AK3" s="58"/>
      <c r="AL3" s="58"/>
      <c r="AM3" s="58"/>
      <c r="AN3" s="58"/>
      <c r="AO3" s="58"/>
      <c r="AP3" s="58"/>
      <c r="AQ3" s="58"/>
      <c r="AR3" s="58"/>
      <c r="AS3" s="58"/>
      <c r="AT3" s="58"/>
      <c r="AU3" s="58"/>
      <c r="AV3" s="58"/>
      <c r="AW3" s="58"/>
      <c r="AX3" s="15" t="s">
        <v>46</v>
      </c>
    </row>
    <row r="4" spans="1:50" ht="24.75" customHeight="1" x14ac:dyDescent="0.15">
      <c r="A4" s="59" t="s">
        <v>19</v>
      </c>
      <c r="B4" s="60"/>
      <c r="C4" s="60"/>
      <c r="D4" s="60"/>
      <c r="E4" s="60"/>
      <c r="F4" s="60"/>
      <c r="G4" s="61" t="s">
        <v>531</v>
      </c>
      <c r="H4" s="62"/>
      <c r="I4" s="62"/>
      <c r="J4" s="62"/>
      <c r="K4" s="62"/>
      <c r="L4" s="62"/>
      <c r="M4" s="62"/>
      <c r="N4" s="62"/>
      <c r="O4" s="62"/>
      <c r="P4" s="62"/>
      <c r="Q4" s="62"/>
      <c r="R4" s="62"/>
      <c r="S4" s="62"/>
      <c r="T4" s="62"/>
      <c r="U4" s="62"/>
      <c r="V4" s="62"/>
      <c r="W4" s="62"/>
      <c r="X4" s="62"/>
      <c r="Y4" s="63" t="s">
        <v>1</v>
      </c>
      <c r="Z4" s="64"/>
      <c r="AA4" s="64"/>
      <c r="AB4" s="64"/>
      <c r="AC4" s="64"/>
      <c r="AD4" s="65"/>
      <c r="AE4" s="66" t="s">
        <v>532</v>
      </c>
      <c r="AF4" s="67"/>
      <c r="AG4" s="67"/>
      <c r="AH4" s="67"/>
      <c r="AI4" s="67"/>
      <c r="AJ4" s="67"/>
      <c r="AK4" s="67"/>
      <c r="AL4" s="67"/>
      <c r="AM4" s="67"/>
      <c r="AN4" s="67"/>
      <c r="AO4" s="67"/>
      <c r="AP4" s="68"/>
      <c r="AQ4" s="69" t="s">
        <v>2</v>
      </c>
      <c r="AR4" s="64"/>
      <c r="AS4" s="64"/>
      <c r="AT4" s="64"/>
      <c r="AU4" s="64"/>
      <c r="AV4" s="64"/>
      <c r="AW4" s="64"/>
      <c r="AX4" s="70"/>
    </row>
    <row r="5" spans="1:50" ht="30" customHeight="1" x14ac:dyDescent="0.15">
      <c r="A5" s="71" t="s">
        <v>48</v>
      </c>
      <c r="B5" s="72"/>
      <c r="C5" s="72"/>
      <c r="D5" s="72"/>
      <c r="E5" s="72"/>
      <c r="F5" s="73"/>
      <c r="G5" s="74" t="s">
        <v>352</v>
      </c>
      <c r="H5" s="75"/>
      <c r="I5" s="75"/>
      <c r="J5" s="75"/>
      <c r="K5" s="75"/>
      <c r="L5" s="75"/>
      <c r="M5" s="76" t="s">
        <v>47</v>
      </c>
      <c r="N5" s="77"/>
      <c r="O5" s="77"/>
      <c r="P5" s="77"/>
      <c r="Q5" s="77"/>
      <c r="R5" s="78"/>
      <c r="S5" s="79" t="s">
        <v>330</v>
      </c>
      <c r="T5" s="75"/>
      <c r="U5" s="75"/>
      <c r="V5" s="75"/>
      <c r="W5" s="75"/>
      <c r="X5" s="80"/>
      <c r="Y5" s="81" t="s">
        <v>3</v>
      </c>
      <c r="Z5" s="82"/>
      <c r="AA5" s="82"/>
      <c r="AB5" s="82"/>
      <c r="AC5" s="82"/>
      <c r="AD5" s="83"/>
      <c r="AE5" s="100" t="s">
        <v>533</v>
      </c>
      <c r="AF5" s="100"/>
      <c r="AG5" s="100"/>
      <c r="AH5" s="100"/>
      <c r="AI5" s="100"/>
      <c r="AJ5" s="100"/>
      <c r="AK5" s="100"/>
      <c r="AL5" s="100"/>
      <c r="AM5" s="100"/>
      <c r="AN5" s="100"/>
      <c r="AO5" s="100"/>
      <c r="AP5" s="101"/>
      <c r="AQ5" s="102" t="s">
        <v>534</v>
      </c>
      <c r="AR5" s="103"/>
      <c r="AS5" s="103"/>
      <c r="AT5" s="103"/>
      <c r="AU5" s="103"/>
      <c r="AV5" s="103"/>
      <c r="AW5" s="103"/>
      <c r="AX5" s="104"/>
    </row>
    <row r="6" spans="1:50" ht="27.6" customHeight="1" x14ac:dyDescent="0.15">
      <c r="A6" s="105" t="s">
        <v>4</v>
      </c>
      <c r="B6" s="106"/>
      <c r="C6" s="106"/>
      <c r="D6" s="106"/>
      <c r="E6" s="106"/>
      <c r="F6" s="106"/>
      <c r="G6" s="107" t="str">
        <f>入力規則等!F39</f>
        <v>一般会計</v>
      </c>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9"/>
    </row>
    <row r="7" spans="1:50" ht="102" customHeight="1" x14ac:dyDescent="0.15">
      <c r="A7" s="84" t="s">
        <v>16</v>
      </c>
      <c r="B7" s="85"/>
      <c r="C7" s="85"/>
      <c r="D7" s="85"/>
      <c r="E7" s="85"/>
      <c r="F7" s="86"/>
      <c r="G7" s="110" t="s">
        <v>548</v>
      </c>
      <c r="H7" s="111"/>
      <c r="I7" s="111"/>
      <c r="J7" s="111"/>
      <c r="K7" s="111"/>
      <c r="L7" s="111"/>
      <c r="M7" s="111"/>
      <c r="N7" s="111"/>
      <c r="O7" s="111"/>
      <c r="P7" s="111"/>
      <c r="Q7" s="111"/>
      <c r="R7" s="111"/>
      <c r="S7" s="111"/>
      <c r="T7" s="111"/>
      <c r="U7" s="111"/>
      <c r="V7" s="111"/>
      <c r="W7" s="111"/>
      <c r="X7" s="112"/>
      <c r="Y7" s="113" t="s">
        <v>215</v>
      </c>
      <c r="Z7" s="114"/>
      <c r="AA7" s="114"/>
      <c r="AB7" s="114"/>
      <c r="AC7" s="114"/>
      <c r="AD7" s="115"/>
      <c r="AE7" s="116" t="s">
        <v>544</v>
      </c>
      <c r="AF7" s="117"/>
      <c r="AG7" s="117"/>
      <c r="AH7" s="117"/>
      <c r="AI7" s="117"/>
      <c r="AJ7" s="117"/>
      <c r="AK7" s="117"/>
      <c r="AL7" s="117"/>
      <c r="AM7" s="117"/>
      <c r="AN7" s="117"/>
      <c r="AO7" s="117"/>
      <c r="AP7" s="117"/>
      <c r="AQ7" s="117"/>
      <c r="AR7" s="117"/>
      <c r="AS7" s="117"/>
      <c r="AT7" s="117"/>
      <c r="AU7" s="117"/>
      <c r="AV7" s="117"/>
      <c r="AW7" s="117"/>
      <c r="AX7" s="118"/>
    </row>
    <row r="8" spans="1:50" ht="28.15" customHeight="1" x14ac:dyDescent="0.15">
      <c r="A8" s="84" t="s">
        <v>161</v>
      </c>
      <c r="B8" s="85"/>
      <c r="C8" s="85"/>
      <c r="D8" s="85"/>
      <c r="E8" s="85"/>
      <c r="F8" s="86"/>
      <c r="G8" s="87" t="str">
        <f>入力規則等!A27</f>
        <v>科学技術・イノベーション</v>
      </c>
      <c r="H8" s="88"/>
      <c r="I8" s="88"/>
      <c r="J8" s="88"/>
      <c r="K8" s="88"/>
      <c r="L8" s="88"/>
      <c r="M8" s="88"/>
      <c r="N8" s="88"/>
      <c r="O8" s="88"/>
      <c r="P8" s="88"/>
      <c r="Q8" s="88"/>
      <c r="R8" s="88"/>
      <c r="S8" s="88"/>
      <c r="T8" s="88"/>
      <c r="U8" s="88"/>
      <c r="V8" s="88"/>
      <c r="W8" s="88"/>
      <c r="X8" s="89"/>
      <c r="Y8" s="90" t="s">
        <v>162</v>
      </c>
      <c r="Z8" s="91"/>
      <c r="AA8" s="91"/>
      <c r="AB8" s="91"/>
      <c r="AC8" s="91"/>
      <c r="AD8" s="92"/>
      <c r="AE8" s="93" t="str">
        <f>入力規則等!K13</f>
        <v>文教及び科学振興</v>
      </c>
      <c r="AF8" s="88"/>
      <c r="AG8" s="88"/>
      <c r="AH8" s="88"/>
      <c r="AI8" s="88"/>
      <c r="AJ8" s="88"/>
      <c r="AK8" s="88"/>
      <c r="AL8" s="88"/>
      <c r="AM8" s="88"/>
      <c r="AN8" s="88"/>
      <c r="AO8" s="88"/>
      <c r="AP8" s="88"/>
      <c r="AQ8" s="88"/>
      <c r="AR8" s="88"/>
      <c r="AS8" s="88"/>
      <c r="AT8" s="88"/>
      <c r="AU8" s="88"/>
      <c r="AV8" s="88"/>
      <c r="AW8" s="88"/>
      <c r="AX8" s="94"/>
    </row>
    <row r="9" spans="1:50" ht="58.5" customHeight="1" x14ac:dyDescent="0.15">
      <c r="A9" s="95" t="s">
        <v>17</v>
      </c>
      <c r="B9" s="96"/>
      <c r="C9" s="96"/>
      <c r="D9" s="96"/>
      <c r="E9" s="96"/>
      <c r="F9" s="96"/>
      <c r="G9" s="97" t="s">
        <v>535</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46.15" customHeight="1" x14ac:dyDescent="0.15">
      <c r="A10" s="131" t="s">
        <v>20</v>
      </c>
      <c r="B10" s="132"/>
      <c r="C10" s="132"/>
      <c r="D10" s="132"/>
      <c r="E10" s="132"/>
      <c r="F10" s="132"/>
      <c r="G10" s="133" t="s">
        <v>547</v>
      </c>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5"/>
    </row>
    <row r="11" spans="1:50" ht="19.899999999999999" customHeight="1" x14ac:dyDescent="0.15">
      <c r="A11" s="131" t="s">
        <v>5</v>
      </c>
      <c r="B11" s="132"/>
      <c r="C11" s="132"/>
      <c r="D11" s="132"/>
      <c r="E11" s="132"/>
      <c r="F11" s="136"/>
      <c r="G11" s="137" t="str">
        <f>入力規則等!P10</f>
        <v>委託・請負、補助</v>
      </c>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9"/>
    </row>
    <row r="12" spans="1:50" ht="21" customHeight="1" x14ac:dyDescent="0.15">
      <c r="A12" s="140" t="s">
        <v>18</v>
      </c>
      <c r="B12" s="141"/>
      <c r="C12" s="141"/>
      <c r="D12" s="141"/>
      <c r="E12" s="141"/>
      <c r="F12" s="142"/>
      <c r="G12" s="147"/>
      <c r="H12" s="148"/>
      <c r="I12" s="148"/>
      <c r="J12" s="148"/>
      <c r="K12" s="148"/>
      <c r="L12" s="148"/>
      <c r="M12" s="148"/>
      <c r="N12" s="148"/>
      <c r="O12" s="148"/>
      <c r="P12" s="149" t="s">
        <v>354</v>
      </c>
      <c r="Q12" s="150"/>
      <c r="R12" s="150"/>
      <c r="S12" s="150"/>
      <c r="T12" s="150"/>
      <c r="U12" s="150"/>
      <c r="V12" s="151"/>
      <c r="W12" s="149" t="s">
        <v>506</v>
      </c>
      <c r="X12" s="150"/>
      <c r="Y12" s="150"/>
      <c r="Z12" s="150"/>
      <c r="AA12" s="150"/>
      <c r="AB12" s="150"/>
      <c r="AC12" s="151"/>
      <c r="AD12" s="149" t="s">
        <v>508</v>
      </c>
      <c r="AE12" s="150"/>
      <c r="AF12" s="150"/>
      <c r="AG12" s="150"/>
      <c r="AH12" s="150"/>
      <c r="AI12" s="150"/>
      <c r="AJ12" s="151"/>
      <c r="AK12" s="149" t="s">
        <v>515</v>
      </c>
      <c r="AL12" s="150"/>
      <c r="AM12" s="150"/>
      <c r="AN12" s="150"/>
      <c r="AO12" s="150"/>
      <c r="AP12" s="150"/>
      <c r="AQ12" s="151"/>
      <c r="AR12" s="160"/>
      <c r="AS12" s="161"/>
      <c r="AT12" s="161"/>
      <c r="AU12" s="161"/>
      <c r="AV12" s="161"/>
      <c r="AW12" s="161"/>
      <c r="AX12" s="162"/>
    </row>
    <row r="13" spans="1:50" ht="21" customHeight="1" x14ac:dyDescent="0.15">
      <c r="A13" s="143"/>
      <c r="B13" s="144"/>
      <c r="C13" s="144"/>
      <c r="D13" s="144"/>
      <c r="E13" s="144"/>
      <c r="F13" s="145"/>
      <c r="G13" s="163" t="s">
        <v>6</v>
      </c>
      <c r="H13" s="164"/>
      <c r="I13" s="170" t="s">
        <v>7</v>
      </c>
      <c r="J13" s="171"/>
      <c r="K13" s="171"/>
      <c r="L13" s="171"/>
      <c r="M13" s="171"/>
      <c r="N13" s="171"/>
      <c r="O13" s="172"/>
      <c r="P13" s="155">
        <v>0</v>
      </c>
      <c r="Q13" s="156"/>
      <c r="R13" s="156"/>
      <c r="S13" s="156"/>
      <c r="T13" s="156"/>
      <c r="U13" s="156"/>
      <c r="V13" s="157"/>
      <c r="W13" s="155">
        <v>0</v>
      </c>
      <c r="X13" s="156"/>
      <c r="Y13" s="156"/>
      <c r="Z13" s="156"/>
      <c r="AA13" s="156"/>
      <c r="AB13" s="156"/>
      <c r="AC13" s="157"/>
      <c r="AD13" s="155">
        <v>0</v>
      </c>
      <c r="AE13" s="156"/>
      <c r="AF13" s="156"/>
      <c r="AG13" s="156"/>
      <c r="AH13" s="156"/>
      <c r="AI13" s="156"/>
      <c r="AJ13" s="157"/>
      <c r="AK13" s="155">
        <v>0</v>
      </c>
      <c r="AL13" s="156"/>
      <c r="AM13" s="156"/>
      <c r="AN13" s="156"/>
      <c r="AO13" s="156"/>
      <c r="AP13" s="156"/>
      <c r="AQ13" s="157"/>
      <c r="AR13" s="122"/>
      <c r="AS13" s="123"/>
      <c r="AT13" s="123"/>
      <c r="AU13" s="123"/>
      <c r="AV13" s="123"/>
      <c r="AW13" s="123"/>
      <c r="AX13" s="124"/>
    </row>
    <row r="14" spans="1:50" ht="21" customHeight="1" x14ac:dyDescent="0.15">
      <c r="A14" s="143"/>
      <c r="B14" s="144"/>
      <c r="C14" s="144"/>
      <c r="D14" s="144"/>
      <c r="E14" s="144"/>
      <c r="F14" s="145"/>
      <c r="G14" s="165"/>
      <c r="H14" s="166"/>
      <c r="I14" s="119" t="s">
        <v>8</v>
      </c>
      <c r="J14" s="120"/>
      <c r="K14" s="120"/>
      <c r="L14" s="120"/>
      <c r="M14" s="120"/>
      <c r="N14" s="120"/>
      <c r="O14" s="121"/>
      <c r="P14" s="155">
        <v>0</v>
      </c>
      <c r="Q14" s="156"/>
      <c r="R14" s="156"/>
      <c r="S14" s="156"/>
      <c r="T14" s="156"/>
      <c r="U14" s="156"/>
      <c r="V14" s="157"/>
      <c r="W14" s="155">
        <v>0</v>
      </c>
      <c r="X14" s="156"/>
      <c r="Y14" s="156"/>
      <c r="Z14" s="156"/>
      <c r="AA14" s="156"/>
      <c r="AB14" s="156"/>
      <c r="AC14" s="157"/>
      <c r="AD14" s="155">
        <v>0</v>
      </c>
      <c r="AE14" s="156"/>
      <c r="AF14" s="156"/>
      <c r="AG14" s="156"/>
      <c r="AH14" s="156"/>
      <c r="AI14" s="156"/>
      <c r="AJ14" s="157"/>
      <c r="AK14" s="155">
        <v>206000</v>
      </c>
      <c r="AL14" s="156"/>
      <c r="AM14" s="156"/>
      <c r="AN14" s="156"/>
      <c r="AO14" s="156"/>
      <c r="AP14" s="156"/>
      <c r="AQ14" s="157"/>
      <c r="AR14" s="125"/>
      <c r="AS14" s="126"/>
      <c r="AT14" s="126"/>
      <c r="AU14" s="126"/>
      <c r="AV14" s="126"/>
      <c r="AW14" s="126"/>
      <c r="AX14" s="127"/>
    </row>
    <row r="15" spans="1:50" ht="21" customHeight="1" x14ac:dyDescent="0.15">
      <c r="A15" s="143"/>
      <c r="B15" s="144"/>
      <c r="C15" s="144"/>
      <c r="D15" s="144"/>
      <c r="E15" s="144"/>
      <c r="F15" s="145"/>
      <c r="G15" s="167"/>
      <c r="H15" s="166"/>
      <c r="I15" s="173" t="s">
        <v>525</v>
      </c>
      <c r="J15" s="174"/>
      <c r="K15" s="174"/>
      <c r="L15" s="174"/>
      <c r="M15" s="174"/>
      <c r="N15" s="174"/>
      <c r="O15" s="175"/>
      <c r="P15" s="152"/>
      <c r="Q15" s="153"/>
      <c r="R15" s="153"/>
      <c r="S15" s="153"/>
      <c r="T15" s="153"/>
      <c r="U15" s="153"/>
      <c r="V15" s="154"/>
      <c r="W15" s="152"/>
      <c r="X15" s="153"/>
      <c r="Y15" s="153"/>
      <c r="Z15" s="153"/>
      <c r="AA15" s="153"/>
      <c r="AB15" s="153"/>
      <c r="AC15" s="154"/>
      <c r="AD15" s="152"/>
      <c r="AE15" s="153"/>
      <c r="AF15" s="153"/>
      <c r="AG15" s="153"/>
      <c r="AH15" s="153"/>
      <c r="AI15" s="153"/>
      <c r="AJ15" s="154"/>
      <c r="AK15" s="155">
        <v>206000</v>
      </c>
      <c r="AL15" s="156"/>
      <c r="AM15" s="156"/>
      <c r="AN15" s="156"/>
      <c r="AO15" s="156"/>
      <c r="AP15" s="156"/>
      <c r="AQ15" s="157"/>
      <c r="AR15" s="125"/>
      <c r="AS15" s="126"/>
      <c r="AT15" s="126"/>
      <c r="AU15" s="126"/>
      <c r="AV15" s="126"/>
      <c r="AW15" s="126"/>
      <c r="AX15" s="127"/>
    </row>
    <row r="16" spans="1:50" ht="21" customHeight="1" x14ac:dyDescent="0.15">
      <c r="A16" s="143"/>
      <c r="B16" s="144"/>
      <c r="C16" s="144"/>
      <c r="D16" s="144"/>
      <c r="E16" s="144"/>
      <c r="F16" s="145"/>
      <c r="G16" s="167"/>
      <c r="H16" s="166"/>
      <c r="I16" s="119" t="s">
        <v>38</v>
      </c>
      <c r="J16" s="158"/>
      <c r="K16" s="158"/>
      <c r="L16" s="158"/>
      <c r="M16" s="158"/>
      <c r="N16" s="158"/>
      <c r="O16" s="159"/>
      <c r="P16" s="155">
        <v>0</v>
      </c>
      <c r="Q16" s="156"/>
      <c r="R16" s="156"/>
      <c r="S16" s="156"/>
      <c r="T16" s="156"/>
      <c r="U16" s="156"/>
      <c r="V16" s="157"/>
      <c r="W16" s="155">
        <v>0</v>
      </c>
      <c r="X16" s="156"/>
      <c r="Y16" s="156"/>
      <c r="Z16" s="156"/>
      <c r="AA16" s="156"/>
      <c r="AB16" s="156"/>
      <c r="AC16" s="157"/>
      <c r="AD16" s="155">
        <v>0</v>
      </c>
      <c r="AE16" s="156"/>
      <c r="AF16" s="156"/>
      <c r="AG16" s="156"/>
      <c r="AH16" s="156"/>
      <c r="AI16" s="156"/>
      <c r="AJ16" s="157"/>
      <c r="AK16" s="155">
        <v>0</v>
      </c>
      <c r="AL16" s="156"/>
      <c r="AM16" s="156"/>
      <c r="AN16" s="156"/>
      <c r="AO16" s="156"/>
      <c r="AP16" s="156"/>
      <c r="AQ16" s="157"/>
      <c r="AR16" s="125"/>
      <c r="AS16" s="126"/>
      <c r="AT16" s="126"/>
      <c r="AU16" s="126"/>
      <c r="AV16" s="126"/>
      <c r="AW16" s="126"/>
      <c r="AX16" s="127"/>
    </row>
    <row r="17" spans="1:50" ht="21" customHeight="1" x14ac:dyDescent="0.15">
      <c r="A17" s="143"/>
      <c r="B17" s="144"/>
      <c r="C17" s="144"/>
      <c r="D17" s="144"/>
      <c r="E17" s="144"/>
      <c r="F17" s="145"/>
      <c r="G17" s="167"/>
      <c r="H17" s="166"/>
      <c r="I17" s="119" t="s">
        <v>39</v>
      </c>
      <c r="J17" s="158"/>
      <c r="K17" s="158"/>
      <c r="L17" s="158"/>
      <c r="M17" s="158"/>
      <c r="N17" s="158"/>
      <c r="O17" s="159"/>
      <c r="P17" s="155">
        <v>0</v>
      </c>
      <c r="Q17" s="156"/>
      <c r="R17" s="156"/>
      <c r="S17" s="156"/>
      <c r="T17" s="156"/>
      <c r="U17" s="156"/>
      <c r="V17" s="157"/>
      <c r="W17" s="155">
        <v>0</v>
      </c>
      <c r="X17" s="156"/>
      <c r="Y17" s="156"/>
      <c r="Z17" s="156"/>
      <c r="AA17" s="156"/>
      <c r="AB17" s="156"/>
      <c r="AC17" s="157"/>
      <c r="AD17" s="155">
        <v>0</v>
      </c>
      <c r="AE17" s="156"/>
      <c r="AF17" s="156"/>
      <c r="AG17" s="156"/>
      <c r="AH17" s="156"/>
      <c r="AI17" s="156"/>
      <c r="AJ17" s="157"/>
      <c r="AK17" s="155">
        <v>0</v>
      </c>
      <c r="AL17" s="156"/>
      <c r="AM17" s="156"/>
      <c r="AN17" s="156"/>
      <c r="AO17" s="156"/>
      <c r="AP17" s="156"/>
      <c r="AQ17" s="157"/>
      <c r="AR17" s="125"/>
      <c r="AS17" s="126"/>
      <c r="AT17" s="126"/>
      <c r="AU17" s="126"/>
      <c r="AV17" s="126"/>
      <c r="AW17" s="126"/>
      <c r="AX17" s="127"/>
    </row>
    <row r="18" spans="1:50" ht="24.75" customHeight="1" x14ac:dyDescent="0.15">
      <c r="A18" s="143"/>
      <c r="B18" s="144"/>
      <c r="C18" s="144"/>
      <c r="D18" s="144"/>
      <c r="E18" s="144"/>
      <c r="F18" s="145"/>
      <c r="G18" s="167"/>
      <c r="H18" s="166"/>
      <c r="I18" s="119" t="s">
        <v>37</v>
      </c>
      <c r="J18" s="120"/>
      <c r="K18" s="120"/>
      <c r="L18" s="120"/>
      <c r="M18" s="120"/>
      <c r="N18" s="120"/>
      <c r="O18" s="121"/>
      <c r="P18" s="155">
        <v>0</v>
      </c>
      <c r="Q18" s="156"/>
      <c r="R18" s="156"/>
      <c r="S18" s="156"/>
      <c r="T18" s="156"/>
      <c r="U18" s="156"/>
      <c r="V18" s="157"/>
      <c r="W18" s="155">
        <v>0</v>
      </c>
      <c r="X18" s="156"/>
      <c r="Y18" s="156"/>
      <c r="Z18" s="156"/>
      <c r="AA18" s="156"/>
      <c r="AB18" s="156"/>
      <c r="AC18" s="157"/>
      <c r="AD18" s="155">
        <v>0</v>
      </c>
      <c r="AE18" s="156"/>
      <c r="AF18" s="156"/>
      <c r="AG18" s="156"/>
      <c r="AH18" s="156"/>
      <c r="AI18" s="156"/>
      <c r="AJ18" s="157"/>
      <c r="AK18" s="155">
        <v>0</v>
      </c>
      <c r="AL18" s="156"/>
      <c r="AM18" s="156"/>
      <c r="AN18" s="156"/>
      <c r="AO18" s="156"/>
      <c r="AP18" s="156"/>
      <c r="AQ18" s="157"/>
      <c r="AR18" s="125"/>
      <c r="AS18" s="126"/>
      <c r="AT18" s="126"/>
      <c r="AU18" s="126"/>
      <c r="AV18" s="126"/>
      <c r="AW18" s="126"/>
      <c r="AX18" s="127"/>
    </row>
    <row r="19" spans="1:50" ht="24.75" customHeight="1" x14ac:dyDescent="0.15">
      <c r="A19" s="143"/>
      <c r="B19" s="144"/>
      <c r="C19" s="144"/>
      <c r="D19" s="144"/>
      <c r="E19" s="144"/>
      <c r="F19" s="145"/>
      <c r="G19" s="168"/>
      <c r="H19" s="169"/>
      <c r="I19" s="176" t="s">
        <v>15</v>
      </c>
      <c r="J19" s="177"/>
      <c r="K19" s="177"/>
      <c r="L19" s="177"/>
      <c r="M19" s="177"/>
      <c r="N19" s="177"/>
      <c r="O19" s="178"/>
      <c r="P19" s="179">
        <f>SUM(P13:V18)</f>
        <v>0</v>
      </c>
      <c r="Q19" s="180"/>
      <c r="R19" s="180"/>
      <c r="S19" s="180"/>
      <c r="T19" s="180"/>
      <c r="U19" s="180"/>
      <c r="V19" s="181"/>
      <c r="W19" s="179">
        <f>SUM(W13:AC18)</f>
        <v>0</v>
      </c>
      <c r="X19" s="180"/>
      <c r="Y19" s="180"/>
      <c r="Z19" s="180"/>
      <c r="AA19" s="180"/>
      <c r="AB19" s="180"/>
      <c r="AC19" s="181"/>
      <c r="AD19" s="179">
        <f>SUM(AD13:AJ18)</f>
        <v>0</v>
      </c>
      <c r="AE19" s="180"/>
      <c r="AF19" s="180"/>
      <c r="AG19" s="180"/>
      <c r="AH19" s="180"/>
      <c r="AI19" s="180"/>
      <c r="AJ19" s="181"/>
      <c r="AK19" s="179">
        <f>SUM(AK13:AQ18)-AK15</f>
        <v>206000</v>
      </c>
      <c r="AL19" s="180"/>
      <c r="AM19" s="180"/>
      <c r="AN19" s="180"/>
      <c r="AO19" s="180"/>
      <c r="AP19" s="180"/>
      <c r="AQ19" s="181"/>
      <c r="AR19" s="125"/>
      <c r="AS19" s="126"/>
      <c r="AT19" s="126"/>
      <c r="AU19" s="126"/>
      <c r="AV19" s="126"/>
      <c r="AW19" s="126"/>
      <c r="AX19" s="127"/>
    </row>
    <row r="20" spans="1:50" ht="24.75" customHeight="1" x14ac:dyDescent="0.15">
      <c r="A20" s="143"/>
      <c r="B20" s="144"/>
      <c r="C20" s="144"/>
      <c r="D20" s="144"/>
      <c r="E20" s="144"/>
      <c r="F20" s="145"/>
      <c r="G20" s="182" t="s">
        <v>9</v>
      </c>
      <c r="H20" s="183"/>
      <c r="I20" s="183"/>
      <c r="J20" s="183"/>
      <c r="K20" s="183"/>
      <c r="L20" s="183"/>
      <c r="M20" s="183"/>
      <c r="N20" s="183"/>
      <c r="O20" s="183"/>
      <c r="P20" s="155"/>
      <c r="Q20" s="156"/>
      <c r="R20" s="156"/>
      <c r="S20" s="156"/>
      <c r="T20" s="156"/>
      <c r="U20" s="156"/>
      <c r="V20" s="157"/>
      <c r="W20" s="155"/>
      <c r="X20" s="156"/>
      <c r="Y20" s="156"/>
      <c r="Z20" s="156"/>
      <c r="AA20" s="156"/>
      <c r="AB20" s="156"/>
      <c r="AC20" s="157"/>
      <c r="AD20" s="155"/>
      <c r="AE20" s="156"/>
      <c r="AF20" s="156"/>
      <c r="AG20" s="156"/>
      <c r="AH20" s="156"/>
      <c r="AI20" s="156"/>
      <c r="AJ20" s="157"/>
      <c r="AK20" s="184"/>
      <c r="AL20" s="184"/>
      <c r="AM20" s="184"/>
      <c r="AN20" s="184"/>
      <c r="AO20" s="184"/>
      <c r="AP20" s="184"/>
      <c r="AQ20" s="184"/>
      <c r="AR20" s="125"/>
      <c r="AS20" s="126"/>
      <c r="AT20" s="126"/>
      <c r="AU20" s="126"/>
      <c r="AV20" s="126"/>
      <c r="AW20" s="126"/>
      <c r="AX20" s="127"/>
    </row>
    <row r="21" spans="1:50" ht="24.75" customHeight="1" x14ac:dyDescent="0.15">
      <c r="A21" s="143"/>
      <c r="B21" s="144"/>
      <c r="C21" s="144"/>
      <c r="D21" s="144"/>
      <c r="E21" s="144"/>
      <c r="F21" s="145"/>
      <c r="G21" s="182" t="s">
        <v>10</v>
      </c>
      <c r="H21" s="183"/>
      <c r="I21" s="183"/>
      <c r="J21" s="183"/>
      <c r="K21" s="183"/>
      <c r="L21" s="183"/>
      <c r="M21" s="183"/>
      <c r="N21" s="183"/>
      <c r="O21" s="183"/>
      <c r="P21" s="202" t="str">
        <f>IF(P19=0, "-", SUM(P20)/P19)</f>
        <v>-</v>
      </c>
      <c r="Q21" s="202"/>
      <c r="R21" s="202"/>
      <c r="S21" s="202"/>
      <c r="T21" s="202"/>
      <c r="U21" s="202"/>
      <c r="V21" s="202"/>
      <c r="W21" s="202" t="str">
        <f>IF(W19=0, "-", SUM(W20)/W19)</f>
        <v>-</v>
      </c>
      <c r="X21" s="202"/>
      <c r="Y21" s="202"/>
      <c r="Z21" s="202"/>
      <c r="AA21" s="202"/>
      <c r="AB21" s="202"/>
      <c r="AC21" s="202"/>
      <c r="AD21" s="202" t="str">
        <f>IF(AD19=0, "-", SUM(AD20)/AD19)</f>
        <v>-</v>
      </c>
      <c r="AE21" s="202"/>
      <c r="AF21" s="202"/>
      <c r="AG21" s="202"/>
      <c r="AH21" s="202"/>
      <c r="AI21" s="202"/>
      <c r="AJ21" s="202"/>
      <c r="AK21" s="184"/>
      <c r="AL21" s="184"/>
      <c r="AM21" s="184"/>
      <c r="AN21" s="184"/>
      <c r="AO21" s="184"/>
      <c r="AP21" s="184"/>
      <c r="AQ21" s="203"/>
      <c r="AR21" s="125"/>
      <c r="AS21" s="126"/>
      <c r="AT21" s="126"/>
      <c r="AU21" s="126"/>
      <c r="AV21" s="126"/>
      <c r="AW21" s="126"/>
      <c r="AX21" s="127"/>
    </row>
    <row r="22" spans="1:50" ht="25.5" customHeight="1" x14ac:dyDescent="0.15">
      <c r="A22" s="95"/>
      <c r="B22" s="96"/>
      <c r="C22" s="96"/>
      <c r="D22" s="96"/>
      <c r="E22" s="96"/>
      <c r="F22" s="146"/>
      <c r="G22" s="200" t="s">
        <v>194</v>
      </c>
      <c r="H22" s="201"/>
      <c r="I22" s="201"/>
      <c r="J22" s="201"/>
      <c r="K22" s="201"/>
      <c r="L22" s="201"/>
      <c r="M22" s="201"/>
      <c r="N22" s="201"/>
      <c r="O22" s="201"/>
      <c r="P22" s="202" t="str">
        <f>IF(P20=0, "-", SUM(P20)/SUM(P13,P14))</f>
        <v>-</v>
      </c>
      <c r="Q22" s="202"/>
      <c r="R22" s="202"/>
      <c r="S22" s="202"/>
      <c r="T22" s="202"/>
      <c r="U22" s="202"/>
      <c r="V22" s="202"/>
      <c r="W22" s="202" t="str">
        <f>IF(W20=0, "-", SUM(W20)/SUM(W13,W14))</f>
        <v>-</v>
      </c>
      <c r="X22" s="202"/>
      <c r="Y22" s="202"/>
      <c r="Z22" s="202"/>
      <c r="AA22" s="202"/>
      <c r="AB22" s="202"/>
      <c r="AC22" s="202"/>
      <c r="AD22" s="202" t="str">
        <f>IF(AD20=0, "-", SUM(AD20)/SUM(AD13,AD14))</f>
        <v>-</v>
      </c>
      <c r="AE22" s="202"/>
      <c r="AF22" s="202"/>
      <c r="AG22" s="202"/>
      <c r="AH22" s="202"/>
      <c r="AI22" s="202"/>
      <c r="AJ22" s="202"/>
      <c r="AK22" s="184"/>
      <c r="AL22" s="184"/>
      <c r="AM22" s="184"/>
      <c r="AN22" s="184"/>
      <c r="AO22" s="184"/>
      <c r="AP22" s="184"/>
      <c r="AQ22" s="203"/>
      <c r="AR22" s="128"/>
      <c r="AS22" s="129"/>
      <c r="AT22" s="129"/>
      <c r="AU22" s="129"/>
      <c r="AV22" s="129"/>
      <c r="AW22" s="129"/>
      <c r="AX22" s="130"/>
    </row>
    <row r="23" spans="1:50" ht="40.35" customHeight="1" x14ac:dyDescent="0.15">
      <c r="A23" s="224" t="s">
        <v>527</v>
      </c>
      <c r="B23" s="225"/>
      <c r="C23" s="225"/>
      <c r="D23" s="225"/>
      <c r="E23" s="225"/>
      <c r="F23" s="226"/>
      <c r="G23" s="230" t="s">
        <v>189</v>
      </c>
      <c r="H23" s="192"/>
      <c r="I23" s="192"/>
      <c r="J23" s="192"/>
      <c r="K23" s="192"/>
      <c r="L23" s="192"/>
      <c r="M23" s="192"/>
      <c r="N23" s="192"/>
      <c r="O23" s="231"/>
      <c r="P23" s="232" t="s">
        <v>525</v>
      </c>
      <c r="Q23" s="192"/>
      <c r="R23" s="192"/>
      <c r="S23" s="192"/>
      <c r="T23" s="192"/>
      <c r="U23" s="192"/>
      <c r="V23" s="231"/>
      <c r="W23" s="191" t="s">
        <v>188</v>
      </c>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3"/>
    </row>
    <row r="24" spans="1:50" ht="28.15" customHeight="1" x14ac:dyDescent="0.15">
      <c r="A24" s="227"/>
      <c r="B24" s="228"/>
      <c r="C24" s="228"/>
      <c r="D24" s="228"/>
      <c r="E24" s="228"/>
      <c r="F24" s="229"/>
      <c r="G24" s="233" t="s">
        <v>545</v>
      </c>
      <c r="H24" s="234"/>
      <c r="I24" s="234"/>
      <c r="J24" s="234"/>
      <c r="K24" s="234"/>
      <c r="L24" s="234"/>
      <c r="M24" s="234"/>
      <c r="N24" s="234"/>
      <c r="O24" s="235"/>
      <c r="P24" s="236">
        <v>206000</v>
      </c>
      <c r="Q24" s="237"/>
      <c r="R24" s="237"/>
      <c r="S24" s="237"/>
      <c r="T24" s="237"/>
      <c r="U24" s="237"/>
      <c r="V24" s="238"/>
      <c r="W24" s="194"/>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6"/>
    </row>
    <row r="25" spans="1:50" ht="25.5" customHeight="1" thickBot="1" x14ac:dyDescent="0.2">
      <c r="A25" s="227"/>
      <c r="B25" s="228"/>
      <c r="C25" s="228"/>
      <c r="D25" s="228"/>
      <c r="E25" s="228"/>
      <c r="F25" s="229"/>
      <c r="G25" s="185" t="s">
        <v>15</v>
      </c>
      <c r="H25" s="186"/>
      <c r="I25" s="186"/>
      <c r="J25" s="186"/>
      <c r="K25" s="186"/>
      <c r="L25" s="186"/>
      <c r="M25" s="186"/>
      <c r="N25" s="186"/>
      <c r="O25" s="187"/>
      <c r="P25" s="188">
        <f>AK15</f>
        <v>206000</v>
      </c>
      <c r="Q25" s="189"/>
      <c r="R25" s="189"/>
      <c r="S25" s="189"/>
      <c r="T25" s="189"/>
      <c r="U25" s="189"/>
      <c r="V25" s="190"/>
      <c r="W25" s="197"/>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9"/>
    </row>
    <row r="26" spans="1:50" ht="47.25" customHeight="1" x14ac:dyDescent="0.15">
      <c r="A26" s="204" t="s">
        <v>511</v>
      </c>
      <c r="B26" s="205"/>
      <c r="C26" s="205"/>
      <c r="D26" s="205"/>
      <c r="E26" s="205"/>
      <c r="F26" s="206"/>
      <c r="G26" s="207" t="s">
        <v>547</v>
      </c>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9"/>
    </row>
    <row r="27" spans="1:50" ht="31.5" customHeight="1" x14ac:dyDescent="0.15">
      <c r="A27" s="210" t="s">
        <v>512</v>
      </c>
      <c r="B27" s="211"/>
      <c r="C27" s="211"/>
      <c r="D27" s="211"/>
      <c r="E27" s="211"/>
      <c r="F27" s="212"/>
      <c r="G27" s="216" t="s">
        <v>510</v>
      </c>
      <c r="H27" s="217"/>
      <c r="I27" s="217"/>
      <c r="J27" s="217"/>
      <c r="K27" s="217"/>
      <c r="L27" s="217"/>
      <c r="M27" s="217"/>
      <c r="N27" s="217"/>
      <c r="O27" s="217"/>
      <c r="P27" s="218" t="s">
        <v>509</v>
      </c>
      <c r="Q27" s="217"/>
      <c r="R27" s="217"/>
      <c r="S27" s="217"/>
      <c r="T27" s="217"/>
      <c r="U27" s="217"/>
      <c r="V27" s="217"/>
      <c r="W27" s="217"/>
      <c r="X27" s="219"/>
      <c r="Y27" s="220"/>
      <c r="Z27" s="221"/>
      <c r="AA27" s="222"/>
      <c r="AB27" s="223" t="s">
        <v>11</v>
      </c>
      <c r="AC27" s="223"/>
      <c r="AD27" s="223"/>
      <c r="AE27" s="249" t="s">
        <v>354</v>
      </c>
      <c r="AF27" s="250"/>
      <c r="AG27" s="250"/>
      <c r="AH27" s="251"/>
      <c r="AI27" s="249" t="s">
        <v>506</v>
      </c>
      <c r="AJ27" s="250"/>
      <c r="AK27" s="250"/>
      <c r="AL27" s="251"/>
      <c r="AM27" s="249" t="s">
        <v>322</v>
      </c>
      <c r="AN27" s="250"/>
      <c r="AO27" s="250"/>
      <c r="AP27" s="251"/>
      <c r="AQ27" s="252" t="s">
        <v>353</v>
      </c>
      <c r="AR27" s="253"/>
      <c r="AS27" s="253"/>
      <c r="AT27" s="254"/>
      <c r="AU27" s="252" t="s">
        <v>516</v>
      </c>
      <c r="AV27" s="253"/>
      <c r="AW27" s="253"/>
      <c r="AX27" s="255"/>
    </row>
    <row r="28" spans="1:50" ht="22.9" customHeight="1" x14ac:dyDescent="0.15">
      <c r="A28" s="210"/>
      <c r="B28" s="211"/>
      <c r="C28" s="211"/>
      <c r="D28" s="211"/>
      <c r="E28" s="211"/>
      <c r="F28" s="212"/>
      <c r="G28" s="256" t="s">
        <v>549</v>
      </c>
      <c r="H28" s="257"/>
      <c r="I28" s="257"/>
      <c r="J28" s="257"/>
      <c r="K28" s="257"/>
      <c r="L28" s="257"/>
      <c r="M28" s="257"/>
      <c r="N28" s="257"/>
      <c r="O28" s="257"/>
      <c r="P28" s="260" t="s">
        <v>549</v>
      </c>
      <c r="Q28" s="261"/>
      <c r="R28" s="261"/>
      <c r="S28" s="261"/>
      <c r="T28" s="261"/>
      <c r="U28" s="261"/>
      <c r="V28" s="261"/>
      <c r="W28" s="261"/>
      <c r="X28" s="262"/>
      <c r="Y28" s="266" t="s">
        <v>41</v>
      </c>
      <c r="Z28" s="267"/>
      <c r="AA28" s="268"/>
      <c r="AB28" s="247" t="s">
        <v>549</v>
      </c>
      <c r="AC28" s="248"/>
      <c r="AD28" s="248"/>
      <c r="AE28" s="239" t="s">
        <v>549</v>
      </c>
      <c r="AF28" s="240"/>
      <c r="AG28" s="240"/>
      <c r="AH28" s="240"/>
      <c r="AI28" s="239" t="s">
        <v>549</v>
      </c>
      <c r="AJ28" s="240"/>
      <c r="AK28" s="240"/>
      <c r="AL28" s="240"/>
      <c r="AM28" s="239" t="s">
        <v>549</v>
      </c>
      <c r="AN28" s="240"/>
      <c r="AO28" s="240"/>
      <c r="AP28" s="240"/>
      <c r="AQ28" s="239" t="s">
        <v>549</v>
      </c>
      <c r="AR28" s="240"/>
      <c r="AS28" s="240"/>
      <c r="AT28" s="240"/>
      <c r="AU28" s="241" t="s">
        <v>549</v>
      </c>
      <c r="AV28" s="242"/>
      <c r="AW28" s="242"/>
      <c r="AX28" s="243"/>
    </row>
    <row r="29" spans="1:50" ht="22.9" customHeight="1" x14ac:dyDescent="0.15">
      <c r="A29" s="213"/>
      <c r="B29" s="214"/>
      <c r="C29" s="214"/>
      <c r="D29" s="214"/>
      <c r="E29" s="214"/>
      <c r="F29" s="215"/>
      <c r="G29" s="258"/>
      <c r="H29" s="259"/>
      <c r="I29" s="259"/>
      <c r="J29" s="259"/>
      <c r="K29" s="259"/>
      <c r="L29" s="259"/>
      <c r="M29" s="259"/>
      <c r="N29" s="259"/>
      <c r="O29" s="259"/>
      <c r="P29" s="263"/>
      <c r="Q29" s="264"/>
      <c r="R29" s="264"/>
      <c r="S29" s="264"/>
      <c r="T29" s="264"/>
      <c r="U29" s="264"/>
      <c r="V29" s="264"/>
      <c r="W29" s="264"/>
      <c r="X29" s="265"/>
      <c r="Y29" s="244" t="s">
        <v>42</v>
      </c>
      <c r="Z29" s="245"/>
      <c r="AA29" s="246"/>
      <c r="AB29" s="247" t="s">
        <v>549</v>
      </c>
      <c r="AC29" s="248"/>
      <c r="AD29" s="248"/>
      <c r="AE29" s="239" t="s">
        <v>549</v>
      </c>
      <c r="AF29" s="240"/>
      <c r="AG29" s="240"/>
      <c r="AH29" s="240"/>
      <c r="AI29" s="239" t="s">
        <v>549</v>
      </c>
      <c r="AJ29" s="240"/>
      <c r="AK29" s="240"/>
      <c r="AL29" s="240"/>
      <c r="AM29" s="239" t="s">
        <v>549</v>
      </c>
      <c r="AN29" s="240"/>
      <c r="AO29" s="240"/>
      <c r="AP29" s="240"/>
      <c r="AQ29" s="239" t="s">
        <v>549</v>
      </c>
      <c r="AR29" s="240"/>
      <c r="AS29" s="240"/>
      <c r="AT29" s="240"/>
      <c r="AU29" s="241" t="s">
        <v>549</v>
      </c>
      <c r="AV29" s="242"/>
      <c r="AW29" s="242"/>
      <c r="AX29" s="243"/>
    </row>
    <row r="30" spans="1:50" ht="18.75" customHeight="1" x14ac:dyDescent="0.15">
      <c r="A30" s="269" t="s">
        <v>192</v>
      </c>
      <c r="B30" s="270"/>
      <c r="C30" s="270"/>
      <c r="D30" s="270"/>
      <c r="E30" s="270"/>
      <c r="F30" s="271"/>
      <c r="G30" s="279" t="s">
        <v>124</v>
      </c>
      <c r="H30" s="280"/>
      <c r="I30" s="280"/>
      <c r="J30" s="280"/>
      <c r="K30" s="280"/>
      <c r="L30" s="280"/>
      <c r="M30" s="280"/>
      <c r="N30" s="280"/>
      <c r="O30" s="281"/>
      <c r="P30" s="285" t="s">
        <v>44</v>
      </c>
      <c r="Q30" s="280"/>
      <c r="R30" s="280"/>
      <c r="S30" s="280"/>
      <c r="T30" s="280"/>
      <c r="U30" s="280"/>
      <c r="V30" s="280"/>
      <c r="W30" s="280"/>
      <c r="X30" s="281"/>
      <c r="Y30" s="287"/>
      <c r="Z30" s="288"/>
      <c r="AA30" s="289"/>
      <c r="AB30" s="293" t="s">
        <v>11</v>
      </c>
      <c r="AC30" s="294"/>
      <c r="AD30" s="295"/>
      <c r="AE30" s="293" t="s">
        <v>354</v>
      </c>
      <c r="AF30" s="294"/>
      <c r="AG30" s="294"/>
      <c r="AH30" s="295"/>
      <c r="AI30" s="319" t="s">
        <v>506</v>
      </c>
      <c r="AJ30" s="319"/>
      <c r="AK30" s="319"/>
      <c r="AL30" s="293"/>
      <c r="AM30" s="319" t="s">
        <v>322</v>
      </c>
      <c r="AN30" s="319"/>
      <c r="AO30" s="319"/>
      <c r="AP30" s="293"/>
      <c r="AQ30" s="321" t="s">
        <v>152</v>
      </c>
      <c r="AR30" s="322"/>
      <c r="AS30" s="322"/>
      <c r="AT30" s="323"/>
      <c r="AU30" s="280" t="s">
        <v>114</v>
      </c>
      <c r="AV30" s="280"/>
      <c r="AW30" s="280"/>
      <c r="AX30" s="324"/>
    </row>
    <row r="31" spans="1:50" ht="18.75" customHeight="1" x14ac:dyDescent="0.15">
      <c r="A31" s="272"/>
      <c r="B31" s="273"/>
      <c r="C31" s="273"/>
      <c r="D31" s="273"/>
      <c r="E31" s="273"/>
      <c r="F31" s="274"/>
      <c r="G31" s="282"/>
      <c r="H31" s="283"/>
      <c r="I31" s="283"/>
      <c r="J31" s="283"/>
      <c r="K31" s="283"/>
      <c r="L31" s="283"/>
      <c r="M31" s="283"/>
      <c r="N31" s="283"/>
      <c r="O31" s="284"/>
      <c r="P31" s="286"/>
      <c r="Q31" s="283"/>
      <c r="R31" s="283"/>
      <c r="S31" s="283"/>
      <c r="T31" s="283"/>
      <c r="U31" s="283"/>
      <c r="V31" s="283"/>
      <c r="W31" s="283"/>
      <c r="X31" s="284"/>
      <c r="Y31" s="290"/>
      <c r="Z31" s="291"/>
      <c r="AA31" s="292"/>
      <c r="AB31" s="249"/>
      <c r="AC31" s="296"/>
      <c r="AD31" s="297"/>
      <c r="AE31" s="249"/>
      <c r="AF31" s="296"/>
      <c r="AG31" s="296"/>
      <c r="AH31" s="297"/>
      <c r="AI31" s="320"/>
      <c r="AJ31" s="320"/>
      <c r="AK31" s="320"/>
      <c r="AL31" s="249"/>
      <c r="AM31" s="320"/>
      <c r="AN31" s="320"/>
      <c r="AO31" s="320"/>
      <c r="AP31" s="249"/>
      <c r="AQ31" s="325" t="s">
        <v>549</v>
      </c>
      <c r="AR31" s="326"/>
      <c r="AS31" s="327" t="s">
        <v>153</v>
      </c>
      <c r="AT31" s="328"/>
      <c r="AU31" s="329" t="s">
        <v>549</v>
      </c>
      <c r="AV31" s="329"/>
      <c r="AW31" s="283" t="s">
        <v>151</v>
      </c>
      <c r="AX31" s="330"/>
    </row>
    <row r="32" spans="1:50" ht="20.45" customHeight="1" x14ac:dyDescent="0.15">
      <c r="A32" s="275"/>
      <c r="B32" s="273"/>
      <c r="C32" s="273"/>
      <c r="D32" s="273"/>
      <c r="E32" s="273"/>
      <c r="F32" s="274"/>
      <c r="G32" s="298" t="s">
        <v>549</v>
      </c>
      <c r="H32" s="299"/>
      <c r="I32" s="299"/>
      <c r="J32" s="299"/>
      <c r="K32" s="299"/>
      <c r="L32" s="299"/>
      <c r="M32" s="299"/>
      <c r="N32" s="299"/>
      <c r="O32" s="300"/>
      <c r="P32" s="307" t="s">
        <v>549</v>
      </c>
      <c r="Q32" s="307"/>
      <c r="R32" s="307"/>
      <c r="S32" s="307"/>
      <c r="T32" s="307"/>
      <c r="U32" s="307"/>
      <c r="V32" s="307"/>
      <c r="W32" s="307"/>
      <c r="X32" s="308"/>
      <c r="Y32" s="313" t="s">
        <v>12</v>
      </c>
      <c r="Z32" s="314"/>
      <c r="AA32" s="315"/>
      <c r="AB32" s="247" t="s">
        <v>549</v>
      </c>
      <c r="AC32" s="247"/>
      <c r="AD32" s="247"/>
      <c r="AE32" s="241" t="s">
        <v>549</v>
      </c>
      <c r="AF32" s="317"/>
      <c r="AG32" s="317"/>
      <c r="AH32" s="317"/>
      <c r="AI32" s="241" t="s">
        <v>549</v>
      </c>
      <c r="AJ32" s="317"/>
      <c r="AK32" s="317"/>
      <c r="AL32" s="317"/>
      <c r="AM32" s="241" t="s">
        <v>549</v>
      </c>
      <c r="AN32" s="317"/>
      <c r="AO32" s="317"/>
      <c r="AP32" s="317"/>
      <c r="AQ32" s="331" t="s">
        <v>549</v>
      </c>
      <c r="AR32" s="332"/>
      <c r="AS32" s="332"/>
      <c r="AT32" s="333"/>
      <c r="AU32" s="317" t="s">
        <v>549</v>
      </c>
      <c r="AV32" s="317"/>
      <c r="AW32" s="317"/>
      <c r="AX32" s="334"/>
    </row>
    <row r="33" spans="1:51" ht="20.45" customHeight="1" x14ac:dyDescent="0.15">
      <c r="A33" s="276"/>
      <c r="B33" s="277"/>
      <c r="C33" s="277"/>
      <c r="D33" s="277"/>
      <c r="E33" s="277"/>
      <c r="F33" s="278"/>
      <c r="G33" s="301"/>
      <c r="H33" s="302"/>
      <c r="I33" s="302"/>
      <c r="J33" s="302"/>
      <c r="K33" s="302"/>
      <c r="L33" s="302"/>
      <c r="M33" s="302"/>
      <c r="N33" s="302"/>
      <c r="O33" s="303"/>
      <c r="P33" s="309"/>
      <c r="Q33" s="309"/>
      <c r="R33" s="309"/>
      <c r="S33" s="309"/>
      <c r="T33" s="309"/>
      <c r="U33" s="309"/>
      <c r="V33" s="309"/>
      <c r="W33" s="309"/>
      <c r="X33" s="310"/>
      <c r="Y33" s="149" t="s">
        <v>40</v>
      </c>
      <c r="Z33" s="150"/>
      <c r="AA33" s="151"/>
      <c r="AB33" s="318" t="s">
        <v>549</v>
      </c>
      <c r="AC33" s="318"/>
      <c r="AD33" s="318"/>
      <c r="AE33" s="241" t="s">
        <v>549</v>
      </c>
      <c r="AF33" s="317"/>
      <c r="AG33" s="317"/>
      <c r="AH33" s="317"/>
      <c r="AI33" s="241" t="s">
        <v>549</v>
      </c>
      <c r="AJ33" s="317"/>
      <c r="AK33" s="317"/>
      <c r="AL33" s="317"/>
      <c r="AM33" s="241" t="s">
        <v>549</v>
      </c>
      <c r="AN33" s="317"/>
      <c r="AO33" s="317"/>
      <c r="AP33" s="317"/>
      <c r="AQ33" s="331" t="s">
        <v>549</v>
      </c>
      <c r="AR33" s="332"/>
      <c r="AS33" s="332"/>
      <c r="AT33" s="333"/>
      <c r="AU33" s="317" t="s">
        <v>549</v>
      </c>
      <c r="AV33" s="317"/>
      <c r="AW33" s="317"/>
      <c r="AX33" s="334"/>
    </row>
    <row r="34" spans="1:51" ht="20.45" customHeight="1" thickBot="1" x14ac:dyDescent="0.2">
      <c r="A34" s="275"/>
      <c r="B34" s="273"/>
      <c r="C34" s="273"/>
      <c r="D34" s="273"/>
      <c r="E34" s="273"/>
      <c r="F34" s="274"/>
      <c r="G34" s="304"/>
      <c r="H34" s="305"/>
      <c r="I34" s="305"/>
      <c r="J34" s="305"/>
      <c r="K34" s="305"/>
      <c r="L34" s="305"/>
      <c r="M34" s="305"/>
      <c r="N34" s="305"/>
      <c r="O34" s="306"/>
      <c r="P34" s="311"/>
      <c r="Q34" s="311"/>
      <c r="R34" s="311"/>
      <c r="S34" s="311"/>
      <c r="T34" s="311"/>
      <c r="U34" s="311"/>
      <c r="V34" s="311"/>
      <c r="W34" s="311"/>
      <c r="X34" s="312"/>
      <c r="Y34" s="149" t="s">
        <v>13</v>
      </c>
      <c r="Z34" s="150"/>
      <c r="AA34" s="151"/>
      <c r="AB34" s="316" t="s">
        <v>14</v>
      </c>
      <c r="AC34" s="316"/>
      <c r="AD34" s="316"/>
      <c r="AE34" s="241" t="s">
        <v>549</v>
      </c>
      <c r="AF34" s="317"/>
      <c r="AG34" s="317"/>
      <c r="AH34" s="317"/>
      <c r="AI34" s="241" t="s">
        <v>549</v>
      </c>
      <c r="AJ34" s="317"/>
      <c r="AK34" s="317"/>
      <c r="AL34" s="317"/>
      <c r="AM34" s="241" t="s">
        <v>549</v>
      </c>
      <c r="AN34" s="317"/>
      <c r="AO34" s="317"/>
      <c r="AP34" s="317"/>
      <c r="AQ34" s="331" t="s">
        <v>549</v>
      </c>
      <c r="AR34" s="332"/>
      <c r="AS34" s="332"/>
      <c r="AT34" s="333"/>
      <c r="AU34" s="317" t="s">
        <v>549</v>
      </c>
      <c r="AV34" s="317"/>
      <c r="AW34" s="317"/>
      <c r="AX34" s="334"/>
    </row>
    <row r="35" spans="1:51" ht="45" customHeight="1" x14ac:dyDescent="0.15">
      <c r="A35" s="335" t="s">
        <v>221</v>
      </c>
      <c r="B35" s="336"/>
      <c r="C35" s="339" t="s">
        <v>154</v>
      </c>
      <c r="D35" s="336"/>
      <c r="E35" s="341" t="s">
        <v>167</v>
      </c>
      <c r="F35" s="342"/>
      <c r="G35" s="343" t="s">
        <v>549</v>
      </c>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5"/>
    </row>
    <row r="36" spans="1:51" ht="32.25" customHeight="1" x14ac:dyDescent="0.15">
      <c r="A36" s="337"/>
      <c r="B36" s="338"/>
      <c r="C36" s="340"/>
      <c r="D36" s="338"/>
      <c r="E36" s="346" t="s">
        <v>166</v>
      </c>
      <c r="F36" s="347"/>
      <c r="G36" s="349" t="s">
        <v>549</v>
      </c>
      <c r="H36" s="307"/>
      <c r="I36" s="307"/>
      <c r="J36" s="307"/>
      <c r="K36" s="307"/>
      <c r="L36" s="307"/>
      <c r="M36" s="307"/>
      <c r="N36" s="307"/>
      <c r="O36" s="307"/>
      <c r="P36" s="307"/>
      <c r="Q36" s="307"/>
      <c r="R36" s="307"/>
      <c r="S36" s="307"/>
      <c r="T36" s="307"/>
      <c r="U36" s="307"/>
      <c r="V36" s="308"/>
      <c r="W36" s="351" t="s">
        <v>513</v>
      </c>
      <c r="X36" s="352"/>
      <c r="Y36" s="352"/>
      <c r="Z36" s="352"/>
      <c r="AA36" s="353"/>
      <c r="AB36" s="354" t="s">
        <v>549</v>
      </c>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6"/>
    </row>
    <row r="37" spans="1:51" ht="21" customHeight="1" x14ac:dyDescent="0.15">
      <c r="A37" s="337"/>
      <c r="B37" s="338"/>
      <c r="C37" s="340"/>
      <c r="D37" s="338"/>
      <c r="E37" s="348"/>
      <c r="F37" s="215"/>
      <c r="G37" s="350"/>
      <c r="H37" s="311"/>
      <c r="I37" s="311"/>
      <c r="J37" s="311"/>
      <c r="K37" s="311"/>
      <c r="L37" s="311"/>
      <c r="M37" s="311"/>
      <c r="N37" s="311"/>
      <c r="O37" s="311"/>
      <c r="P37" s="311"/>
      <c r="Q37" s="311"/>
      <c r="R37" s="311"/>
      <c r="S37" s="311"/>
      <c r="T37" s="311"/>
      <c r="U37" s="311"/>
      <c r="V37" s="312"/>
      <c r="W37" s="357" t="s">
        <v>514</v>
      </c>
      <c r="X37" s="358"/>
      <c r="Y37" s="358"/>
      <c r="Z37" s="358"/>
      <c r="AA37" s="359"/>
      <c r="AB37" s="354" t="s">
        <v>549</v>
      </c>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6"/>
    </row>
    <row r="38" spans="1:51" ht="34.5" customHeight="1" x14ac:dyDescent="0.15">
      <c r="A38" s="337"/>
      <c r="B38" s="338"/>
      <c r="C38" s="360" t="s">
        <v>518</v>
      </c>
      <c r="D38" s="361"/>
      <c r="E38" s="346" t="s">
        <v>217</v>
      </c>
      <c r="F38" s="347"/>
      <c r="G38" s="363" t="s">
        <v>157</v>
      </c>
      <c r="H38" s="364"/>
      <c r="I38" s="364"/>
      <c r="J38" s="365" t="s">
        <v>536</v>
      </c>
      <c r="K38" s="366"/>
      <c r="L38" s="366"/>
      <c r="M38" s="366"/>
      <c r="N38" s="366"/>
      <c r="O38" s="366"/>
      <c r="P38" s="366"/>
      <c r="Q38" s="366"/>
      <c r="R38" s="366"/>
      <c r="S38" s="366"/>
      <c r="T38" s="367"/>
      <c r="U38" s="368" t="s">
        <v>537</v>
      </c>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369"/>
      <c r="AY38" s="44"/>
    </row>
    <row r="39" spans="1:51" ht="34.5" customHeight="1" x14ac:dyDescent="0.15">
      <c r="A39" s="337"/>
      <c r="B39" s="338"/>
      <c r="C39" s="340"/>
      <c r="D39" s="338"/>
      <c r="E39" s="362"/>
      <c r="F39" s="212"/>
      <c r="G39" s="363" t="s">
        <v>519</v>
      </c>
      <c r="H39" s="364"/>
      <c r="I39" s="364"/>
      <c r="J39" s="364"/>
      <c r="K39" s="364"/>
      <c r="L39" s="364"/>
      <c r="M39" s="364"/>
      <c r="N39" s="364"/>
      <c r="O39" s="364"/>
      <c r="P39" s="364"/>
      <c r="Q39" s="364"/>
      <c r="R39" s="364"/>
      <c r="S39" s="364"/>
      <c r="T39" s="364"/>
      <c r="U39" s="370" t="s">
        <v>538</v>
      </c>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9"/>
      <c r="AY39" s="44"/>
    </row>
    <row r="40" spans="1:51" ht="60" customHeight="1" thickBot="1" x14ac:dyDescent="0.2">
      <c r="A40" s="337"/>
      <c r="B40" s="338"/>
      <c r="C40" s="340"/>
      <c r="D40" s="338"/>
      <c r="E40" s="348"/>
      <c r="F40" s="215"/>
      <c r="G40" s="363" t="s">
        <v>514</v>
      </c>
      <c r="H40" s="364"/>
      <c r="I40" s="364"/>
      <c r="J40" s="364"/>
      <c r="K40" s="364"/>
      <c r="L40" s="364"/>
      <c r="M40" s="364"/>
      <c r="N40" s="364"/>
      <c r="O40" s="364"/>
      <c r="P40" s="364"/>
      <c r="Q40" s="364"/>
      <c r="R40" s="364"/>
      <c r="S40" s="364"/>
      <c r="T40" s="364"/>
      <c r="U40" s="371" t="s">
        <v>539</v>
      </c>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3"/>
      <c r="AY40" s="44"/>
    </row>
    <row r="41" spans="1:51" ht="27" customHeight="1" x14ac:dyDescent="0.15">
      <c r="A41" s="374" t="s">
        <v>36</v>
      </c>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6"/>
    </row>
    <row r="42" spans="1:51" ht="27" customHeight="1" x14ac:dyDescent="0.15">
      <c r="A42" s="2"/>
      <c r="B42" s="3"/>
      <c r="C42" s="377" t="s">
        <v>22</v>
      </c>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9"/>
      <c r="AD42" s="378" t="s">
        <v>25</v>
      </c>
      <c r="AE42" s="378"/>
      <c r="AF42" s="378"/>
      <c r="AG42" s="380" t="s">
        <v>21</v>
      </c>
      <c r="AH42" s="378"/>
      <c r="AI42" s="378"/>
      <c r="AJ42" s="378"/>
      <c r="AK42" s="378"/>
      <c r="AL42" s="378"/>
      <c r="AM42" s="378"/>
      <c r="AN42" s="378"/>
      <c r="AO42" s="378"/>
      <c r="AP42" s="378"/>
      <c r="AQ42" s="378"/>
      <c r="AR42" s="378"/>
      <c r="AS42" s="378"/>
      <c r="AT42" s="378"/>
      <c r="AU42" s="378"/>
      <c r="AV42" s="378"/>
      <c r="AW42" s="378"/>
      <c r="AX42" s="381"/>
    </row>
    <row r="43" spans="1:51" ht="58.5" customHeight="1" x14ac:dyDescent="0.15">
      <c r="A43" s="382" t="s">
        <v>119</v>
      </c>
      <c r="B43" s="383"/>
      <c r="C43" s="388" t="s">
        <v>120</v>
      </c>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90"/>
      <c r="AD43" s="391" t="s">
        <v>530</v>
      </c>
      <c r="AE43" s="392"/>
      <c r="AF43" s="392"/>
      <c r="AG43" s="393" t="s">
        <v>540</v>
      </c>
      <c r="AH43" s="394"/>
      <c r="AI43" s="394"/>
      <c r="AJ43" s="394"/>
      <c r="AK43" s="394"/>
      <c r="AL43" s="394"/>
      <c r="AM43" s="394"/>
      <c r="AN43" s="394"/>
      <c r="AO43" s="394"/>
      <c r="AP43" s="394"/>
      <c r="AQ43" s="394"/>
      <c r="AR43" s="394"/>
      <c r="AS43" s="394"/>
      <c r="AT43" s="394"/>
      <c r="AU43" s="394"/>
      <c r="AV43" s="394"/>
      <c r="AW43" s="394"/>
      <c r="AX43" s="395"/>
    </row>
    <row r="44" spans="1:51" ht="90" customHeight="1" x14ac:dyDescent="0.15">
      <c r="A44" s="384"/>
      <c r="B44" s="385"/>
      <c r="C44" s="396" t="s">
        <v>26</v>
      </c>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8"/>
      <c r="AD44" s="399" t="s">
        <v>530</v>
      </c>
      <c r="AE44" s="400"/>
      <c r="AF44" s="400"/>
      <c r="AG44" s="404" t="s">
        <v>541</v>
      </c>
      <c r="AH44" s="405"/>
      <c r="AI44" s="405"/>
      <c r="AJ44" s="405"/>
      <c r="AK44" s="405"/>
      <c r="AL44" s="405"/>
      <c r="AM44" s="405"/>
      <c r="AN44" s="405"/>
      <c r="AO44" s="405"/>
      <c r="AP44" s="405"/>
      <c r="AQ44" s="405"/>
      <c r="AR44" s="405"/>
      <c r="AS44" s="405"/>
      <c r="AT44" s="405"/>
      <c r="AU44" s="405"/>
      <c r="AV44" s="405"/>
      <c r="AW44" s="405"/>
      <c r="AX44" s="406"/>
    </row>
    <row r="45" spans="1:51" ht="72.75" customHeight="1" x14ac:dyDescent="0.15">
      <c r="A45" s="386"/>
      <c r="B45" s="387"/>
      <c r="C45" s="407" t="s">
        <v>121</v>
      </c>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9"/>
      <c r="AD45" s="410" t="s">
        <v>530</v>
      </c>
      <c r="AE45" s="411"/>
      <c r="AF45" s="411"/>
      <c r="AG45" s="412" t="s">
        <v>546</v>
      </c>
      <c r="AH45" s="309"/>
      <c r="AI45" s="309"/>
      <c r="AJ45" s="309"/>
      <c r="AK45" s="309"/>
      <c r="AL45" s="309"/>
      <c r="AM45" s="309"/>
      <c r="AN45" s="309"/>
      <c r="AO45" s="309"/>
      <c r="AP45" s="309"/>
      <c r="AQ45" s="309"/>
      <c r="AR45" s="309"/>
      <c r="AS45" s="309"/>
      <c r="AT45" s="309"/>
      <c r="AU45" s="309"/>
      <c r="AV45" s="309"/>
      <c r="AW45" s="309"/>
      <c r="AX45" s="413"/>
    </row>
    <row r="46" spans="1:51" ht="27" customHeight="1" x14ac:dyDescent="0.15">
      <c r="A46" s="414" t="s">
        <v>28</v>
      </c>
      <c r="B46" s="415"/>
      <c r="C46" s="421" t="s">
        <v>30</v>
      </c>
      <c r="D46" s="422"/>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4"/>
      <c r="AD46" s="425"/>
      <c r="AE46" s="426"/>
      <c r="AF46" s="426"/>
      <c r="AG46" s="260" t="s">
        <v>549</v>
      </c>
      <c r="AH46" s="307"/>
      <c r="AI46" s="307"/>
      <c r="AJ46" s="307"/>
      <c r="AK46" s="307"/>
      <c r="AL46" s="307"/>
      <c r="AM46" s="307"/>
      <c r="AN46" s="307"/>
      <c r="AO46" s="307"/>
      <c r="AP46" s="307"/>
      <c r="AQ46" s="307"/>
      <c r="AR46" s="307"/>
      <c r="AS46" s="307"/>
      <c r="AT46" s="307"/>
      <c r="AU46" s="307"/>
      <c r="AV46" s="307"/>
      <c r="AW46" s="307"/>
      <c r="AX46" s="427"/>
    </row>
    <row r="47" spans="1:51" ht="35.25" customHeight="1" x14ac:dyDescent="0.15">
      <c r="A47" s="416"/>
      <c r="B47" s="417"/>
      <c r="C47" s="428"/>
      <c r="D47" s="429"/>
      <c r="E47" s="432" t="s">
        <v>209</v>
      </c>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4"/>
      <c r="AD47" s="399"/>
      <c r="AE47" s="400"/>
      <c r="AF47" s="438"/>
      <c r="AG47" s="412"/>
      <c r="AH47" s="309"/>
      <c r="AI47" s="309"/>
      <c r="AJ47" s="309"/>
      <c r="AK47" s="309"/>
      <c r="AL47" s="309"/>
      <c r="AM47" s="309"/>
      <c r="AN47" s="309"/>
      <c r="AO47" s="309"/>
      <c r="AP47" s="309"/>
      <c r="AQ47" s="309"/>
      <c r="AR47" s="309"/>
      <c r="AS47" s="309"/>
      <c r="AT47" s="309"/>
      <c r="AU47" s="309"/>
      <c r="AV47" s="309"/>
      <c r="AW47" s="309"/>
      <c r="AX47" s="413"/>
    </row>
    <row r="48" spans="1:51" ht="26.25" customHeight="1" x14ac:dyDescent="0.15">
      <c r="A48" s="416"/>
      <c r="B48" s="417"/>
      <c r="C48" s="430"/>
      <c r="D48" s="431"/>
      <c r="E48" s="455" t="s">
        <v>183</v>
      </c>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7"/>
      <c r="AD48" s="458"/>
      <c r="AE48" s="459"/>
      <c r="AF48" s="459"/>
      <c r="AG48" s="412"/>
      <c r="AH48" s="309"/>
      <c r="AI48" s="309"/>
      <c r="AJ48" s="309"/>
      <c r="AK48" s="309"/>
      <c r="AL48" s="309"/>
      <c r="AM48" s="309"/>
      <c r="AN48" s="309"/>
      <c r="AO48" s="309"/>
      <c r="AP48" s="309"/>
      <c r="AQ48" s="309"/>
      <c r="AR48" s="309"/>
      <c r="AS48" s="309"/>
      <c r="AT48" s="309"/>
      <c r="AU48" s="309"/>
      <c r="AV48" s="309"/>
      <c r="AW48" s="309"/>
      <c r="AX48" s="413"/>
    </row>
    <row r="49" spans="1:50" ht="26.25" customHeight="1" x14ac:dyDescent="0.15">
      <c r="A49" s="416"/>
      <c r="B49" s="418"/>
      <c r="C49" s="460" t="s">
        <v>31</v>
      </c>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2"/>
      <c r="AE49" s="463"/>
      <c r="AF49" s="463"/>
      <c r="AG49" s="401" t="s">
        <v>549</v>
      </c>
      <c r="AH49" s="402"/>
      <c r="AI49" s="402"/>
      <c r="AJ49" s="402"/>
      <c r="AK49" s="402"/>
      <c r="AL49" s="402"/>
      <c r="AM49" s="402"/>
      <c r="AN49" s="402"/>
      <c r="AO49" s="402"/>
      <c r="AP49" s="402"/>
      <c r="AQ49" s="402"/>
      <c r="AR49" s="402"/>
      <c r="AS49" s="402"/>
      <c r="AT49" s="402"/>
      <c r="AU49" s="402"/>
      <c r="AV49" s="402"/>
      <c r="AW49" s="402"/>
      <c r="AX49" s="403"/>
    </row>
    <row r="50" spans="1:50" ht="26.25" customHeight="1" x14ac:dyDescent="0.15">
      <c r="A50" s="416"/>
      <c r="B50" s="418"/>
      <c r="C50" s="464" t="s">
        <v>122</v>
      </c>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9"/>
      <c r="AE50" s="400"/>
      <c r="AF50" s="400"/>
      <c r="AG50" s="404" t="s">
        <v>549</v>
      </c>
      <c r="AH50" s="405"/>
      <c r="AI50" s="405"/>
      <c r="AJ50" s="405"/>
      <c r="AK50" s="405"/>
      <c r="AL50" s="405"/>
      <c r="AM50" s="405"/>
      <c r="AN50" s="405"/>
      <c r="AO50" s="405"/>
      <c r="AP50" s="405"/>
      <c r="AQ50" s="405"/>
      <c r="AR50" s="405"/>
      <c r="AS50" s="405"/>
      <c r="AT50" s="405"/>
      <c r="AU50" s="405"/>
      <c r="AV50" s="405"/>
      <c r="AW50" s="405"/>
      <c r="AX50" s="406"/>
    </row>
    <row r="51" spans="1:50" ht="26.25" customHeight="1" x14ac:dyDescent="0.15">
      <c r="A51" s="416"/>
      <c r="B51" s="418"/>
      <c r="C51" s="464" t="s">
        <v>27</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9"/>
      <c r="AE51" s="400"/>
      <c r="AF51" s="400"/>
      <c r="AG51" s="404" t="s">
        <v>549</v>
      </c>
      <c r="AH51" s="405"/>
      <c r="AI51" s="405"/>
      <c r="AJ51" s="405"/>
      <c r="AK51" s="405"/>
      <c r="AL51" s="405"/>
      <c r="AM51" s="405"/>
      <c r="AN51" s="405"/>
      <c r="AO51" s="405"/>
      <c r="AP51" s="405"/>
      <c r="AQ51" s="405"/>
      <c r="AR51" s="405"/>
      <c r="AS51" s="405"/>
      <c r="AT51" s="405"/>
      <c r="AU51" s="405"/>
      <c r="AV51" s="405"/>
      <c r="AW51" s="405"/>
      <c r="AX51" s="406"/>
    </row>
    <row r="52" spans="1:50" ht="26.25" customHeight="1" x14ac:dyDescent="0.15">
      <c r="A52" s="416"/>
      <c r="B52" s="418"/>
      <c r="C52" s="464" t="s">
        <v>32</v>
      </c>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465"/>
      <c r="AD52" s="399"/>
      <c r="AE52" s="400"/>
      <c r="AF52" s="400"/>
      <c r="AG52" s="404" t="s">
        <v>549</v>
      </c>
      <c r="AH52" s="405"/>
      <c r="AI52" s="405"/>
      <c r="AJ52" s="405"/>
      <c r="AK52" s="405"/>
      <c r="AL52" s="405"/>
      <c r="AM52" s="405"/>
      <c r="AN52" s="405"/>
      <c r="AO52" s="405"/>
      <c r="AP52" s="405"/>
      <c r="AQ52" s="405"/>
      <c r="AR52" s="405"/>
      <c r="AS52" s="405"/>
      <c r="AT52" s="405"/>
      <c r="AU52" s="405"/>
      <c r="AV52" s="405"/>
      <c r="AW52" s="405"/>
      <c r="AX52" s="406"/>
    </row>
    <row r="53" spans="1:50" ht="26.25" customHeight="1" x14ac:dyDescent="0.15">
      <c r="A53" s="416"/>
      <c r="B53" s="418"/>
      <c r="C53" s="464" t="s">
        <v>190</v>
      </c>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465"/>
      <c r="AD53" s="410"/>
      <c r="AE53" s="411"/>
      <c r="AF53" s="411"/>
      <c r="AG53" s="466" t="s">
        <v>549</v>
      </c>
      <c r="AH53" s="467"/>
      <c r="AI53" s="467"/>
      <c r="AJ53" s="467"/>
      <c r="AK53" s="467"/>
      <c r="AL53" s="467"/>
      <c r="AM53" s="467"/>
      <c r="AN53" s="467"/>
      <c r="AO53" s="467"/>
      <c r="AP53" s="467"/>
      <c r="AQ53" s="467"/>
      <c r="AR53" s="467"/>
      <c r="AS53" s="467"/>
      <c r="AT53" s="467"/>
      <c r="AU53" s="467"/>
      <c r="AV53" s="467"/>
      <c r="AW53" s="467"/>
      <c r="AX53" s="468"/>
    </row>
    <row r="54" spans="1:50" ht="26.25" customHeight="1" x14ac:dyDescent="0.15">
      <c r="A54" s="416"/>
      <c r="B54" s="418"/>
      <c r="C54" s="435" t="s">
        <v>191</v>
      </c>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7"/>
      <c r="AD54" s="399"/>
      <c r="AE54" s="400"/>
      <c r="AF54" s="438"/>
      <c r="AG54" s="404" t="s">
        <v>549</v>
      </c>
      <c r="AH54" s="405"/>
      <c r="AI54" s="405"/>
      <c r="AJ54" s="405"/>
      <c r="AK54" s="405"/>
      <c r="AL54" s="405"/>
      <c r="AM54" s="405"/>
      <c r="AN54" s="405"/>
      <c r="AO54" s="405"/>
      <c r="AP54" s="405"/>
      <c r="AQ54" s="405"/>
      <c r="AR54" s="405"/>
      <c r="AS54" s="405"/>
      <c r="AT54" s="405"/>
      <c r="AU54" s="405"/>
      <c r="AV54" s="405"/>
      <c r="AW54" s="405"/>
      <c r="AX54" s="406"/>
    </row>
    <row r="55" spans="1:50" ht="26.25" customHeight="1" x14ac:dyDescent="0.15">
      <c r="A55" s="419"/>
      <c r="B55" s="420"/>
      <c r="C55" s="439" t="s">
        <v>184</v>
      </c>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1"/>
      <c r="AD55" s="442"/>
      <c r="AE55" s="443"/>
      <c r="AF55" s="444"/>
      <c r="AG55" s="445" t="s">
        <v>549</v>
      </c>
      <c r="AH55" s="446"/>
      <c r="AI55" s="446"/>
      <c r="AJ55" s="446"/>
      <c r="AK55" s="446"/>
      <c r="AL55" s="446"/>
      <c r="AM55" s="446"/>
      <c r="AN55" s="446"/>
      <c r="AO55" s="446"/>
      <c r="AP55" s="446"/>
      <c r="AQ55" s="446"/>
      <c r="AR55" s="446"/>
      <c r="AS55" s="446"/>
      <c r="AT55" s="446"/>
      <c r="AU55" s="446"/>
      <c r="AV55" s="446"/>
      <c r="AW55" s="446"/>
      <c r="AX55" s="447"/>
    </row>
    <row r="56" spans="1:50" ht="27" customHeight="1" x14ac:dyDescent="0.15">
      <c r="A56" s="414" t="s">
        <v>29</v>
      </c>
      <c r="B56" s="493"/>
      <c r="C56" s="494" t="s">
        <v>185</v>
      </c>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6"/>
      <c r="AD56" s="462"/>
      <c r="AE56" s="463"/>
      <c r="AF56" s="497"/>
      <c r="AG56" s="401" t="s">
        <v>549</v>
      </c>
      <c r="AH56" s="402"/>
      <c r="AI56" s="402"/>
      <c r="AJ56" s="402"/>
      <c r="AK56" s="402"/>
      <c r="AL56" s="402"/>
      <c r="AM56" s="402"/>
      <c r="AN56" s="402"/>
      <c r="AO56" s="402"/>
      <c r="AP56" s="402"/>
      <c r="AQ56" s="402"/>
      <c r="AR56" s="402"/>
      <c r="AS56" s="402"/>
      <c r="AT56" s="402"/>
      <c r="AU56" s="402"/>
      <c r="AV56" s="402"/>
      <c r="AW56" s="402"/>
      <c r="AX56" s="403"/>
    </row>
    <row r="57" spans="1:50" ht="35.25" customHeight="1" x14ac:dyDescent="0.15">
      <c r="A57" s="416"/>
      <c r="B57" s="418"/>
      <c r="C57" s="498" t="s">
        <v>34</v>
      </c>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500"/>
      <c r="AD57" s="501"/>
      <c r="AE57" s="502"/>
      <c r="AF57" s="502"/>
      <c r="AG57" s="404" t="s">
        <v>549</v>
      </c>
      <c r="AH57" s="405"/>
      <c r="AI57" s="405"/>
      <c r="AJ57" s="405"/>
      <c r="AK57" s="405"/>
      <c r="AL57" s="405"/>
      <c r="AM57" s="405"/>
      <c r="AN57" s="405"/>
      <c r="AO57" s="405"/>
      <c r="AP57" s="405"/>
      <c r="AQ57" s="405"/>
      <c r="AR57" s="405"/>
      <c r="AS57" s="405"/>
      <c r="AT57" s="405"/>
      <c r="AU57" s="405"/>
      <c r="AV57" s="405"/>
      <c r="AW57" s="405"/>
      <c r="AX57" s="406"/>
    </row>
    <row r="58" spans="1:50" ht="27" customHeight="1" x14ac:dyDescent="0.15">
      <c r="A58" s="416"/>
      <c r="B58" s="418"/>
      <c r="C58" s="464" t="s">
        <v>155</v>
      </c>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9"/>
      <c r="AE58" s="400"/>
      <c r="AF58" s="400"/>
      <c r="AG58" s="404" t="s">
        <v>549</v>
      </c>
      <c r="AH58" s="405"/>
      <c r="AI58" s="405"/>
      <c r="AJ58" s="405"/>
      <c r="AK58" s="405"/>
      <c r="AL58" s="405"/>
      <c r="AM58" s="405"/>
      <c r="AN58" s="405"/>
      <c r="AO58" s="405"/>
      <c r="AP58" s="405"/>
      <c r="AQ58" s="405"/>
      <c r="AR58" s="405"/>
      <c r="AS58" s="405"/>
      <c r="AT58" s="405"/>
      <c r="AU58" s="405"/>
      <c r="AV58" s="405"/>
      <c r="AW58" s="405"/>
      <c r="AX58" s="406"/>
    </row>
    <row r="59" spans="1:50" ht="27" customHeight="1" x14ac:dyDescent="0.15">
      <c r="A59" s="419"/>
      <c r="B59" s="420"/>
      <c r="C59" s="464" t="s">
        <v>33</v>
      </c>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9"/>
      <c r="AE59" s="400"/>
      <c r="AF59" s="400"/>
      <c r="AG59" s="477" t="s">
        <v>549</v>
      </c>
      <c r="AH59" s="311"/>
      <c r="AI59" s="311"/>
      <c r="AJ59" s="311"/>
      <c r="AK59" s="311"/>
      <c r="AL59" s="311"/>
      <c r="AM59" s="311"/>
      <c r="AN59" s="311"/>
      <c r="AO59" s="311"/>
      <c r="AP59" s="311"/>
      <c r="AQ59" s="311"/>
      <c r="AR59" s="311"/>
      <c r="AS59" s="311"/>
      <c r="AT59" s="311"/>
      <c r="AU59" s="311"/>
      <c r="AV59" s="311"/>
      <c r="AW59" s="311"/>
      <c r="AX59" s="478"/>
    </row>
    <row r="60" spans="1:50" ht="41.25" customHeight="1" x14ac:dyDescent="0.15">
      <c r="A60" s="479" t="s">
        <v>43</v>
      </c>
      <c r="B60" s="480"/>
      <c r="C60" s="483" t="s">
        <v>123</v>
      </c>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22"/>
      <c r="AD60" s="425"/>
      <c r="AE60" s="426"/>
      <c r="AF60" s="485"/>
      <c r="AG60" s="260" t="s">
        <v>542</v>
      </c>
      <c r="AH60" s="307"/>
      <c r="AI60" s="307"/>
      <c r="AJ60" s="307"/>
      <c r="AK60" s="307"/>
      <c r="AL60" s="307"/>
      <c r="AM60" s="307"/>
      <c r="AN60" s="307"/>
      <c r="AO60" s="307"/>
      <c r="AP60" s="307"/>
      <c r="AQ60" s="307"/>
      <c r="AR60" s="307"/>
      <c r="AS60" s="307"/>
      <c r="AT60" s="307"/>
      <c r="AU60" s="307"/>
      <c r="AV60" s="307"/>
      <c r="AW60" s="307"/>
      <c r="AX60" s="427"/>
    </row>
    <row r="61" spans="1:50" ht="19.149999999999999" customHeight="1" x14ac:dyDescent="0.15">
      <c r="A61" s="481"/>
      <c r="B61" s="482"/>
      <c r="C61" s="486" t="s">
        <v>0</v>
      </c>
      <c r="D61" s="487"/>
      <c r="E61" s="487"/>
      <c r="F61" s="487"/>
      <c r="G61" s="487"/>
      <c r="H61" s="487"/>
      <c r="I61" s="487"/>
      <c r="J61" s="487"/>
      <c r="K61" s="487"/>
      <c r="L61" s="487"/>
      <c r="M61" s="487"/>
      <c r="N61" s="487"/>
      <c r="O61" s="488" t="s">
        <v>19</v>
      </c>
      <c r="P61" s="489"/>
      <c r="Q61" s="489"/>
      <c r="R61" s="489"/>
      <c r="S61" s="489"/>
      <c r="T61" s="489"/>
      <c r="U61" s="489"/>
      <c r="V61" s="489"/>
      <c r="W61" s="489"/>
      <c r="X61" s="489"/>
      <c r="Y61" s="489"/>
      <c r="Z61" s="489"/>
      <c r="AA61" s="489"/>
      <c r="AB61" s="489"/>
      <c r="AC61" s="489"/>
      <c r="AD61" s="489"/>
      <c r="AE61" s="489"/>
      <c r="AF61" s="490"/>
      <c r="AG61" s="412"/>
      <c r="AH61" s="309"/>
      <c r="AI61" s="309"/>
      <c r="AJ61" s="309"/>
      <c r="AK61" s="309"/>
      <c r="AL61" s="309"/>
      <c r="AM61" s="309"/>
      <c r="AN61" s="309"/>
      <c r="AO61" s="309"/>
      <c r="AP61" s="309"/>
      <c r="AQ61" s="309"/>
      <c r="AR61" s="309"/>
      <c r="AS61" s="309"/>
      <c r="AT61" s="309"/>
      <c r="AU61" s="309"/>
      <c r="AV61" s="309"/>
      <c r="AW61" s="309"/>
      <c r="AX61" s="413"/>
    </row>
    <row r="62" spans="1:50" ht="26.45" customHeight="1" thickBot="1" x14ac:dyDescent="0.2">
      <c r="A62" s="481"/>
      <c r="B62" s="482"/>
      <c r="C62" s="491"/>
      <c r="D62" s="492"/>
      <c r="E62" s="448"/>
      <c r="F62" s="448"/>
      <c r="G62" s="448"/>
      <c r="H62" s="449"/>
      <c r="I62" s="449"/>
      <c r="J62" s="450"/>
      <c r="K62" s="450"/>
      <c r="L62" s="450"/>
      <c r="M62" s="449"/>
      <c r="N62" s="451"/>
      <c r="O62" s="452"/>
      <c r="P62" s="453"/>
      <c r="Q62" s="453"/>
      <c r="R62" s="453"/>
      <c r="S62" s="453"/>
      <c r="T62" s="453"/>
      <c r="U62" s="453"/>
      <c r="V62" s="453"/>
      <c r="W62" s="453"/>
      <c r="X62" s="453"/>
      <c r="Y62" s="453"/>
      <c r="Z62" s="453"/>
      <c r="AA62" s="453"/>
      <c r="AB62" s="453"/>
      <c r="AC62" s="453"/>
      <c r="AD62" s="453"/>
      <c r="AE62" s="453"/>
      <c r="AF62" s="454"/>
      <c r="AG62" s="412"/>
      <c r="AH62" s="309"/>
      <c r="AI62" s="309"/>
      <c r="AJ62" s="309"/>
      <c r="AK62" s="309"/>
      <c r="AL62" s="309"/>
      <c r="AM62" s="309"/>
      <c r="AN62" s="309"/>
      <c r="AO62" s="309"/>
      <c r="AP62" s="309"/>
      <c r="AQ62" s="309"/>
      <c r="AR62" s="309"/>
      <c r="AS62" s="309"/>
      <c r="AT62" s="309"/>
      <c r="AU62" s="309"/>
      <c r="AV62" s="309"/>
      <c r="AW62" s="309"/>
      <c r="AX62" s="413"/>
    </row>
    <row r="63" spans="1:50" ht="24.75" customHeight="1" x14ac:dyDescent="0.15">
      <c r="A63" s="470" t="s">
        <v>24</v>
      </c>
      <c r="B63" s="471"/>
      <c r="C63" s="471"/>
      <c r="D63" s="471"/>
      <c r="E63" s="471"/>
      <c r="F63" s="471"/>
      <c r="G63" s="471"/>
      <c r="H63" s="471"/>
      <c r="I63" s="471"/>
      <c r="J63" s="471"/>
      <c r="K63" s="471"/>
      <c r="L63" s="471"/>
      <c r="M63" s="471"/>
      <c r="N63" s="471"/>
      <c r="O63" s="471"/>
      <c r="P63" s="471"/>
      <c r="Q63" s="471"/>
      <c r="R63" s="471"/>
      <c r="S63" s="471"/>
      <c r="T63" s="471"/>
      <c r="U63" s="471"/>
      <c r="V63" s="471"/>
      <c r="W63" s="471"/>
      <c r="X63" s="471"/>
      <c r="Y63" s="471"/>
      <c r="Z63" s="471"/>
      <c r="AA63" s="471"/>
      <c r="AB63" s="471"/>
      <c r="AC63" s="471"/>
      <c r="AD63" s="471"/>
      <c r="AE63" s="471"/>
      <c r="AF63" s="471"/>
      <c r="AG63" s="471"/>
      <c r="AH63" s="471"/>
      <c r="AI63" s="471"/>
      <c r="AJ63" s="471"/>
      <c r="AK63" s="471"/>
      <c r="AL63" s="471"/>
      <c r="AM63" s="471"/>
      <c r="AN63" s="471"/>
      <c r="AO63" s="471"/>
      <c r="AP63" s="471"/>
      <c r="AQ63" s="471"/>
      <c r="AR63" s="471"/>
      <c r="AS63" s="471"/>
      <c r="AT63" s="471"/>
      <c r="AU63" s="471"/>
      <c r="AV63" s="471"/>
      <c r="AW63" s="471"/>
      <c r="AX63" s="472"/>
    </row>
    <row r="64" spans="1:50" ht="27" customHeight="1" thickBot="1" x14ac:dyDescent="0.2">
      <c r="A64" s="473"/>
      <c r="B64" s="372"/>
      <c r="C64" s="372"/>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3"/>
    </row>
    <row r="65" spans="1:50" ht="24.75" customHeight="1" x14ac:dyDescent="0.15">
      <c r="A65" s="474" t="s">
        <v>193</v>
      </c>
      <c r="B65" s="475"/>
      <c r="C65" s="475"/>
      <c r="D65" s="475"/>
      <c r="E65" s="475"/>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475"/>
      <c r="AE65" s="475"/>
      <c r="AF65" s="475"/>
      <c r="AG65" s="475"/>
      <c r="AH65" s="475"/>
      <c r="AI65" s="475"/>
      <c r="AJ65" s="475"/>
      <c r="AK65" s="475"/>
      <c r="AL65" s="475"/>
      <c r="AM65" s="475"/>
      <c r="AN65" s="475"/>
      <c r="AO65" s="475"/>
      <c r="AP65" s="475"/>
      <c r="AQ65" s="475"/>
      <c r="AR65" s="475"/>
      <c r="AS65" s="475"/>
      <c r="AT65" s="475"/>
      <c r="AU65" s="475"/>
      <c r="AV65" s="475"/>
      <c r="AW65" s="475"/>
      <c r="AX65" s="476"/>
    </row>
    <row r="66" spans="1:50" ht="24.75" customHeight="1" x14ac:dyDescent="0.15">
      <c r="A66" s="510" t="s">
        <v>322</v>
      </c>
      <c r="B66" s="510"/>
      <c r="C66" s="510"/>
      <c r="D66" s="510"/>
      <c r="E66" s="508"/>
      <c r="F66" s="504"/>
      <c r="G66" s="503"/>
      <c r="H66" s="503"/>
      <c r="I66" s="503"/>
      <c r="J66" s="504"/>
      <c r="K66" s="504"/>
      <c r="L66" s="469"/>
      <c r="M66" s="469"/>
      <c r="N66" s="469"/>
      <c r="O66" s="504"/>
      <c r="P66" s="504"/>
      <c r="Q66" s="508"/>
      <c r="R66" s="504"/>
      <c r="S66" s="503"/>
      <c r="T66" s="503"/>
      <c r="U66" s="503"/>
      <c r="V66" s="504"/>
      <c r="W66" s="504"/>
      <c r="X66" s="469"/>
      <c r="Y66" s="469"/>
      <c r="Z66" s="469"/>
      <c r="AA66" s="504"/>
      <c r="AB66" s="509"/>
      <c r="AC66" s="508"/>
      <c r="AD66" s="504"/>
      <c r="AE66" s="503"/>
      <c r="AF66" s="503"/>
      <c r="AG66" s="503"/>
      <c r="AH66" s="504"/>
      <c r="AI66" s="504"/>
      <c r="AJ66" s="469"/>
      <c r="AK66" s="469"/>
      <c r="AL66" s="469"/>
      <c r="AM66" s="504"/>
      <c r="AN66" s="509"/>
      <c r="AO66" s="508"/>
      <c r="AP66" s="504"/>
      <c r="AQ66" s="503"/>
      <c r="AR66" s="503"/>
      <c r="AS66" s="503"/>
      <c r="AT66" s="504"/>
      <c r="AU66" s="504"/>
      <c r="AV66" s="469"/>
      <c r="AW66" s="469"/>
      <c r="AX66" s="51"/>
    </row>
    <row r="67" spans="1:50" ht="28.35" customHeight="1" x14ac:dyDescent="0.15">
      <c r="A67" s="143" t="s">
        <v>211</v>
      </c>
      <c r="B67" s="144"/>
      <c r="C67" s="144"/>
      <c r="D67" s="144"/>
      <c r="E67" s="144"/>
      <c r="F67" s="145"/>
      <c r="G67" s="38" t="s">
        <v>517</v>
      </c>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8"/>
    </row>
    <row r="68" spans="1:50" ht="28.35" customHeight="1" x14ac:dyDescent="0.15">
      <c r="A68" s="143"/>
      <c r="B68" s="144"/>
      <c r="C68" s="144"/>
      <c r="D68" s="144"/>
      <c r="E68" s="144"/>
      <c r="F68" s="145"/>
      <c r="G68" s="26"/>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8"/>
    </row>
    <row r="69" spans="1:50" ht="28.35" customHeight="1" x14ac:dyDescent="0.15">
      <c r="A69" s="143"/>
      <c r="B69" s="144"/>
      <c r="C69" s="144"/>
      <c r="D69" s="144"/>
      <c r="E69" s="144"/>
      <c r="F69" s="145"/>
      <c r="G69" s="26"/>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8"/>
    </row>
    <row r="70" spans="1:50" ht="28.35" customHeight="1" x14ac:dyDescent="0.15">
      <c r="A70" s="143"/>
      <c r="B70" s="144"/>
      <c r="C70" s="144"/>
      <c r="D70" s="144"/>
      <c r="E70" s="144"/>
      <c r="F70" s="145"/>
      <c r="G70" s="26"/>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8"/>
    </row>
    <row r="71" spans="1:50" ht="24.75" customHeight="1" thickBot="1" x14ac:dyDescent="0.2">
      <c r="A71" s="505"/>
      <c r="B71" s="506"/>
      <c r="C71" s="506"/>
      <c r="D71" s="506"/>
      <c r="E71" s="506"/>
      <c r="F71" s="507"/>
      <c r="G71" s="29"/>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t="s">
        <v>543</v>
      </c>
      <c r="AJ71" s="30"/>
      <c r="AK71" s="30"/>
      <c r="AL71" s="30"/>
      <c r="AM71" s="30"/>
      <c r="AN71" s="30"/>
      <c r="AO71" s="30"/>
      <c r="AP71" s="30"/>
      <c r="AQ71" s="30"/>
      <c r="AR71" s="30"/>
      <c r="AS71" s="30"/>
      <c r="AT71" s="30"/>
      <c r="AU71" s="30"/>
      <c r="AV71" s="30"/>
      <c r="AW71" s="30"/>
      <c r="AX71" s="31"/>
    </row>
  </sheetData>
  <sheetProtection formatRows="0"/>
  <dataConsolidate link="1"/>
  <mergeCells count="280">
    <mergeCell ref="AQ66:AS66"/>
    <mergeCell ref="AT66:AU66"/>
    <mergeCell ref="AV66:AW66"/>
    <mergeCell ref="A67:F71"/>
    <mergeCell ref="AC66:AD66"/>
    <mergeCell ref="AE66:AG66"/>
    <mergeCell ref="AH66:AI66"/>
    <mergeCell ref="AJ66:AL66"/>
    <mergeCell ref="AM66:AN66"/>
    <mergeCell ref="AO66:AP66"/>
    <mergeCell ref="O66:P66"/>
    <mergeCell ref="Q66:R66"/>
    <mergeCell ref="S66:U66"/>
    <mergeCell ref="V66:W66"/>
    <mergeCell ref="X66:Z66"/>
    <mergeCell ref="AA66:AB66"/>
    <mergeCell ref="A66:D66"/>
    <mergeCell ref="E66:F66"/>
    <mergeCell ref="G66:I66"/>
    <mergeCell ref="J66:K66"/>
    <mergeCell ref="L66:N66"/>
    <mergeCell ref="A63:AX63"/>
    <mergeCell ref="A64:AX64"/>
    <mergeCell ref="A65:AX65"/>
    <mergeCell ref="C59:AC59"/>
    <mergeCell ref="AD59:AF59"/>
    <mergeCell ref="AG59:AX59"/>
    <mergeCell ref="A60:B62"/>
    <mergeCell ref="C60:AC60"/>
    <mergeCell ref="AD60:AF60"/>
    <mergeCell ref="AG60:AX62"/>
    <mergeCell ref="C61:N61"/>
    <mergeCell ref="O61:AF61"/>
    <mergeCell ref="C62:D62"/>
    <mergeCell ref="A56:B59"/>
    <mergeCell ref="C56:AC56"/>
    <mergeCell ref="AD56:AF56"/>
    <mergeCell ref="AG56:AX56"/>
    <mergeCell ref="C57:AC57"/>
    <mergeCell ref="AD57:AF57"/>
    <mergeCell ref="AG57:AX57"/>
    <mergeCell ref="C58:AC58"/>
    <mergeCell ref="AD58:AF58"/>
    <mergeCell ref="AG58:AX58"/>
    <mergeCell ref="E62:G62"/>
    <mergeCell ref="H62:I62"/>
    <mergeCell ref="J62:L62"/>
    <mergeCell ref="M62:N62"/>
    <mergeCell ref="O62:AF62"/>
    <mergeCell ref="AD47:AF47"/>
    <mergeCell ref="E48:AC48"/>
    <mergeCell ref="AD48:AF48"/>
    <mergeCell ref="C49:AC49"/>
    <mergeCell ref="AD49:AF49"/>
    <mergeCell ref="C52:AC52"/>
    <mergeCell ref="AD52:AF52"/>
    <mergeCell ref="C53:AC53"/>
    <mergeCell ref="AD53:AF53"/>
    <mergeCell ref="C50:AC50"/>
    <mergeCell ref="AD50:AF50"/>
    <mergeCell ref="C51:AC51"/>
    <mergeCell ref="AD51:AF51"/>
    <mergeCell ref="AG49:AX49"/>
    <mergeCell ref="AG44:AX44"/>
    <mergeCell ref="C45:AC45"/>
    <mergeCell ref="AD45:AF45"/>
    <mergeCell ref="AG45:AX45"/>
    <mergeCell ref="A46:B55"/>
    <mergeCell ref="C46:AC46"/>
    <mergeCell ref="AD46:AF46"/>
    <mergeCell ref="AG46:AX48"/>
    <mergeCell ref="C47:D48"/>
    <mergeCell ref="E47:AC47"/>
    <mergeCell ref="C54:AC54"/>
    <mergeCell ref="AD54:AF54"/>
    <mergeCell ref="AG54:AX54"/>
    <mergeCell ref="C55:AC55"/>
    <mergeCell ref="AD55:AF55"/>
    <mergeCell ref="AG55:AX55"/>
    <mergeCell ref="AG52:AX52"/>
    <mergeCell ref="AG53:AX53"/>
    <mergeCell ref="AG50:AX50"/>
    <mergeCell ref="AG51:AX51"/>
    <mergeCell ref="A41:AX41"/>
    <mergeCell ref="C42:AC42"/>
    <mergeCell ref="AD42:AF42"/>
    <mergeCell ref="AG42:AX42"/>
    <mergeCell ref="A43:B45"/>
    <mergeCell ref="C43:AC43"/>
    <mergeCell ref="AD43:AF43"/>
    <mergeCell ref="AG43:AX43"/>
    <mergeCell ref="C44:AC44"/>
    <mergeCell ref="AD44:AF44"/>
    <mergeCell ref="A35:B40"/>
    <mergeCell ref="C35:D37"/>
    <mergeCell ref="E35:F35"/>
    <mergeCell ref="G35:AX35"/>
    <mergeCell ref="E36:F37"/>
    <mergeCell ref="G36:V37"/>
    <mergeCell ref="W36:AA36"/>
    <mergeCell ref="AB36:AX36"/>
    <mergeCell ref="W37:AA37"/>
    <mergeCell ref="AB37:AX37"/>
    <mergeCell ref="C38:D40"/>
    <mergeCell ref="E38:F40"/>
    <mergeCell ref="G38:I38"/>
    <mergeCell ref="J38:T38"/>
    <mergeCell ref="U38:AX38"/>
    <mergeCell ref="G39:T39"/>
    <mergeCell ref="U39:AX39"/>
    <mergeCell ref="G40:T40"/>
    <mergeCell ref="U40:AX40"/>
    <mergeCell ref="AI34:AL34"/>
    <mergeCell ref="AM34:AP34"/>
    <mergeCell ref="AQ34:AT34"/>
    <mergeCell ref="AU34:AX34"/>
    <mergeCell ref="AE32:AH32"/>
    <mergeCell ref="AI32:AL32"/>
    <mergeCell ref="AM32:AP32"/>
    <mergeCell ref="AQ32:AT32"/>
    <mergeCell ref="AU32:AX32"/>
    <mergeCell ref="AI33:AL33"/>
    <mergeCell ref="AM33:AP33"/>
    <mergeCell ref="AI30:AL31"/>
    <mergeCell ref="AM30:AP31"/>
    <mergeCell ref="AQ30:AT30"/>
    <mergeCell ref="AU30:AX30"/>
    <mergeCell ref="AQ31:AR31"/>
    <mergeCell ref="AS31:AT31"/>
    <mergeCell ref="AU31:AV31"/>
    <mergeCell ref="AW31:AX31"/>
    <mergeCell ref="AQ33:AT33"/>
    <mergeCell ref="AU33:AX33"/>
    <mergeCell ref="A30:F34"/>
    <mergeCell ref="G30:O31"/>
    <mergeCell ref="P30:X31"/>
    <mergeCell ref="Y30:AA31"/>
    <mergeCell ref="AB30:AD31"/>
    <mergeCell ref="AE30:AH31"/>
    <mergeCell ref="G32:O34"/>
    <mergeCell ref="P32:X34"/>
    <mergeCell ref="Y32:AA32"/>
    <mergeCell ref="AB32:AD32"/>
    <mergeCell ref="Y34:AA34"/>
    <mergeCell ref="AB34:AD34"/>
    <mergeCell ref="AE34:AH34"/>
    <mergeCell ref="Y33:AA33"/>
    <mergeCell ref="AB33:AD33"/>
    <mergeCell ref="AE33:AH33"/>
    <mergeCell ref="AM27:AP27"/>
    <mergeCell ref="AQ27:AT27"/>
    <mergeCell ref="AU27:AX27"/>
    <mergeCell ref="G28:O29"/>
    <mergeCell ref="P28:X29"/>
    <mergeCell ref="Y28:AA28"/>
    <mergeCell ref="AB28:AD28"/>
    <mergeCell ref="AE28:AH28"/>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G20:O20"/>
    <mergeCell ref="P20:V20"/>
    <mergeCell ref="W20:AC20"/>
    <mergeCell ref="AD20:AJ20"/>
    <mergeCell ref="AK20:AQ20"/>
    <mergeCell ref="G25:O25"/>
    <mergeCell ref="P25:V25"/>
    <mergeCell ref="W23:AX23"/>
    <mergeCell ref="W24:AX25"/>
    <mergeCell ref="G22:O22"/>
    <mergeCell ref="P22:V22"/>
    <mergeCell ref="W22:AC22"/>
    <mergeCell ref="AD22:AJ22"/>
    <mergeCell ref="AK22:AQ22"/>
    <mergeCell ref="G21:O21"/>
    <mergeCell ref="P21:V21"/>
    <mergeCell ref="W21:AC21"/>
    <mergeCell ref="AD21:AJ21"/>
    <mergeCell ref="AK21:AQ21"/>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P14:V14"/>
    <mergeCell ref="W14:AC14"/>
    <mergeCell ref="AD14:AJ14"/>
    <mergeCell ref="AK14:AQ14"/>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A9:F9"/>
    <mergeCell ref="G9:AX9"/>
    <mergeCell ref="AE5:AP5"/>
    <mergeCell ref="AQ5:AX5"/>
    <mergeCell ref="A6:F6"/>
    <mergeCell ref="G6:AX6"/>
    <mergeCell ref="A7:F7"/>
    <mergeCell ref="G7:X7"/>
    <mergeCell ref="Y7:AD7"/>
    <mergeCell ref="AE7:AX7"/>
    <mergeCell ref="A5:F5"/>
    <mergeCell ref="G5:L5"/>
    <mergeCell ref="M5:R5"/>
    <mergeCell ref="S5:X5"/>
    <mergeCell ref="Y5:AD5"/>
    <mergeCell ref="A8:F8"/>
    <mergeCell ref="G8:X8"/>
    <mergeCell ref="Y8:AD8"/>
    <mergeCell ref="AE8:AX8"/>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25:V25 W24">
    <cfRule type="expression" dxfId="49" priority="805">
      <formula>IF(RIGHT(TEXT(P15,"0.#"),1)=".",FALSE,TRUE)</formula>
    </cfRule>
    <cfRule type="expression" dxfId="48" priority="806">
      <formula>IF(RIGHT(TEXT(P15,"0.#"),1)=".",TRUE,FALSE)</formula>
    </cfRule>
  </conditionalFormatting>
  <conditionalFormatting sqref="P19:AQ19">
    <cfRule type="expression" dxfId="47" priority="803">
      <formula>IF(RIGHT(TEXT(P19,"0.#"),1)=".",FALSE,TRUE)</formula>
    </cfRule>
    <cfRule type="expression" dxfId="46" priority="804">
      <formula>IF(RIGHT(TEXT(P19,"0.#"),1)=".",TRUE,FALSE)</formula>
    </cfRule>
  </conditionalFormatting>
  <conditionalFormatting sqref="P16:AQ18 P13:AQ14">
    <cfRule type="expression" dxfId="45" priority="797">
      <formula>IF(RIGHT(TEXT(P13,"0.#"),1)=".",FALSE,TRUE)</formula>
    </cfRule>
    <cfRule type="expression" dxfId="44" priority="798">
      <formula>IF(RIGHT(TEXT(P13,"0.#"),1)=".",TRUE,FALSE)</formula>
    </cfRule>
  </conditionalFormatting>
  <conditionalFormatting sqref="P20:AJ20">
    <cfRule type="expression" dxfId="43" priority="795">
      <formula>IF(RIGHT(TEXT(P20,"0.#"),1)=".",FALSE,TRUE)</formula>
    </cfRule>
    <cfRule type="expression" dxfId="42" priority="796">
      <formula>IF(RIGHT(TEXT(P20,"0.#"),1)=".",TRUE,FALSE)</formula>
    </cfRule>
  </conditionalFormatting>
  <conditionalFormatting sqref="AE28 AQ28">
    <cfRule type="expression" dxfId="41" priority="793">
      <formula>IF(RIGHT(TEXT(AE28,"0.#"),1)=".",FALSE,TRUE)</formula>
    </cfRule>
    <cfRule type="expression" dxfId="40" priority="794">
      <formula>IF(RIGHT(TEXT(AE28,"0.#"),1)=".",TRUE,FALSE)</formula>
    </cfRule>
  </conditionalFormatting>
  <conditionalFormatting sqref="AI28">
    <cfRule type="expression" dxfId="39" priority="771">
      <formula>IF(RIGHT(TEXT(AI28,"0.#"),1)=".",FALSE,TRUE)</formula>
    </cfRule>
    <cfRule type="expression" dxfId="38" priority="772">
      <formula>IF(RIGHT(TEXT(AI28,"0.#"),1)=".",TRUE,FALSE)</formula>
    </cfRule>
  </conditionalFormatting>
  <conditionalFormatting sqref="AM28">
    <cfRule type="expression" dxfId="37" priority="769">
      <formula>IF(RIGHT(TEXT(AM28,"0.#"),1)=".",FALSE,TRUE)</formula>
    </cfRule>
    <cfRule type="expression" dxfId="36" priority="770">
      <formula>IF(RIGHT(TEXT(AM28,"0.#"),1)=".",TRUE,FALSE)</formula>
    </cfRule>
  </conditionalFormatting>
  <conditionalFormatting sqref="AE29">
    <cfRule type="expression" dxfId="35" priority="767">
      <formula>IF(RIGHT(TEXT(AE29,"0.#"),1)=".",FALSE,TRUE)</formula>
    </cfRule>
    <cfRule type="expression" dxfId="34" priority="768">
      <formula>IF(RIGHT(TEXT(AE29,"0.#"),1)=".",TRUE,FALSE)</formula>
    </cfRule>
  </conditionalFormatting>
  <conditionalFormatting sqref="AI29">
    <cfRule type="expression" dxfId="33" priority="765">
      <formula>IF(RIGHT(TEXT(AI29,"0.#"),1)=".",FALSE,TRUE)</formula>
    </cfRule>
    <cfRule type="expression" dxfId="32" priority="766">
      <formula>IF(RIGHT(TEXT(AI29,"0.#"),1)=".",TRUE,FALSE)</formula>
    </cfRule>
  </conditionalFormatting>
  <conditionalFormatting sqref="AM29">
    <cfRule type="expression" dxfId="31" priority="763">
      <formula>IF(RIGHT(TEXT(AM29,"0.#"),1)=".",FALSE,TRUE)</formula>
    </cfRule>
    <cfRule type="expression" dxfId="30" priority="764">
      <formula>IF(RIGHT(TEXT(AM29,"0.#"),1)=".",TRUE,FALSE)</formula>
    </cfRule>
  </conditionalFormatting>
  <conditionalFormatting sqref="AQ29">
    <cfRule type="expression" dxfId="29" priority="761">
      <formula>IF(RIGHT(TEXT(AQ29,"0.#"),1)=".",FALSE,TRUE)</formula>
    </cfRule>
    <cfRule type="expression" dxfId="28" priority="762">
      <formula>IF(RIGHT(TEXT(AQ29,"0.#"),1)=".",TRUE,FALSE)</formula>
    </cfRule>
  </conditionalFormatting>
  <conditionalFormatting sqref="P24">
    <cfRule type="expression" dxfId="27" priority="713">
      <formula>IF(RIGHT(TEXT(P24,"0.#"),1)=".",FALSE,TRUE)</formula>
    </cfRule>
    <cfRule type="expression" dxfId="26" priority="714">
      <formula>IF(RIGHT(TEXT(P24,"0.#"),1)=".",TRUE,FALSE)</formula>
    </cfRule>
  </conditionalFormatting>
  <conditionalFormatting sqref="AU29">
    <cfRule type="expression" dxfId="25" priority="577">
      <formula>IF(RIGHT(TEXT(AU29,"0.#"),1)=".",FALSE,TRUE)</formula>
    </cfRule>
    <cfRule type="expression" dxfId="24" priority="578">
      <formula>IF(RIGHT(TEXT(AU29,"0.#"),1)=".",TRUE,FALSE)</formula>
    </cfRule>
  </conditionalFormatting>
  <conditionalFormatting sqref="AU28">
    <cfRule type="expression" dxfId="23" priority="579">
      <formula>IF(RIGHT(TEXT(AU28,"0.#"),1)=".",FALSE,TRUE)</formula>
    </cfRule>
    <cfRule type="expression" dxfId="22" priority="580">
      <formula>IF(RIGHT(TEXT(AU28,"0.#"),1)=".",TRUE,FALSE)</formula>
    </cfRule>
  </conditionalFormatting>
  <conditionalFormatting sqref="AM34">
    <cfRule type="expression" dxfId="21" priority="557">
      <formula>IF(RIGHT(TEXT(AM34,"0.#"),1)=".",FALSE,TRUE)</formula>
    </cfRule>
    <cfRule type="expression" dxfId="20" priority="558">
      <formula>IF(RIGHT(TEXT(AM34,"0.#"),1)=".",TRUE,FALSE)</formula>
    </cfRule>
  </conditionalFormatting>
  <conditionalFormatting sqref="AM33">
    <cfRule type="expression" dxfId="19" priority="559">
      <formula>IF(RIGHT(TEXT(AM33,"0.#"),1)=".",FALSE,TRUE)</formula>
    </cfRule>
    <cfRule type="expression" dxfId="18" priority="560">
      <formula>IF(RIGHT(TEXT(AM33,"0.#"),1)=".",TRUE,FALSE)</formula>
    </cfRule>
  </conditionalFormatting>
  <conditionalFormatting sqref="AE32">
    <cfRule type="expression" dxfId="17" priority="573">
      <formula>IF(RIGHT(TEXT(AE32,"0.#"),1)=".",FALSE,TRUE)</formula>
    </cfRule>
    <cfRule type="expression" dxfId="16" priority="574">
      <formula>IF(RIGHT(TEXT(AE32,"0.#"),1)=".",TRUE,FALSE)</formula>
    </cfRule>
  </conditionalFormatting>
  <conditionalFormatting sqref="AQ32:AQ34">
    <cfRule type="expression" dxfId="15" priority="555">
      <formula>IF(RIGHT(TEXT(AQ32,"0.#"),1)=".",FALSE,TRUE)</formula>
    </cfRule>
    <cfRule type="expression" dxfId="14" priority="556">
      <formula>IF(RIGHT(TEXT(AQ32,"0.#"),1)=".",TRUE,FALSE)</formula>
    </cfRule>
  </conditionalFormatting>
  <conditionalFormatting sqref="AU32:AU34">
    <cfRule type="expression" dxfId="13" priority="553">
      <formula>IF(RIGHT(TEXT(AU32,"0.#"),1)=".",FALSE,TRUE)</formula>
    </cfRule>
    <cfRule type="expression" dxfId="12" priority="554">
      <formula>IF(RIGHT(TEXT(AU32,"0.#"),1)=".",TRUE,FALSE)</formula>
    </cfRule>
  </conditionalFormatting>
  <conditionalFormatting sqref="AI34">
    <cfRule type="expression" dxfId="11" priority="567">
      <formula>IF(RIGHT(TEXT(AI34,"0.#"),1)=".",FALSE,TRUE)</formula>
    </cfRule>
    <cfRule type="expression" dxfId="10" priority="568">
      <formula>IF(RIGHT(TEXT(AI34,"0.#"),1)=".",TRUE,FALSE)</formula>
    </cfRule>
  </conditionalFormatting>
  <conditionalFormatting sqref="AE33">
    <cfRule type="expression" dxfId="9" priority="571">
      <formula>IF(RIGHT(TEXT(AE33,"0.#"),1)=".",FALSE,TRUE)</formula>
    </cfRule>
    <cfRule type="expression" dxfId="8" priority="572">
      <formula>IF(RIGHT(TEXT(AE33,"0.#"),1)=".",TRUE,FALSE)</formula>
    </cfRule>
  </conditionalFormatting>
  <conditionalFormatting sqref="AE34">
    <cfRule type="expression" dxfId="7" priority="569">
      <formula>IF(RIGHT(TEXT(AE34,"0.#"),1)=".",FALSE,TRUE)</formula>
    </cfRule>
    <cfRule type="expression" dxfId="6" priority="570">
      <formula>IF(RIGHT(TEXT(AE34,"0.#"),1)=".",TRUE,FALSE)</formula>
    </cfRule>
  </conditionalFormatting>
  <conditionalFormatting sqref="AM32">
    <cfRule type="expression" dxfId="5" priority="561">
      <formula>IF(RIGHT(TEXT(AM32,"0.#"),1)=".",FALSE,TRUE)</formula>
    </cfRule>
    <cfRule type="expression" dxfId="4" priority="562">
      <formula>IF(RIGHT(TEXT(AM32,"0.#"),1)=".",TRUE,FALSE)</formula>
    </cfRule>
  </conditionalFormatting>
  <conditionalFormatting sqref="AI32">
    <cfRule type="expression" dxfId="3" priority="563">
      <formula>IF(RIGHT(TEXT(AI32,"0.#"),1)=".",FALSE,TRUE)</formula>
    </cfRule>
    <cfRule type="expression" dxfId="2" priority="564">
      <formula>IF(RIGHT(TEXT(AI32,"0.#"),1)=".",TRUE,FALSE)</formula>
    </cfRule>
  </conditionalFormatting>
  <conditionalFormatting sqref="AI33">
    <cfRule type="expression" dxfId="1" priority="565">
      <formula>IF(RIGHT(TEXT(AI33,"0.#"),1)=".",FALSE,TRUE)</formula>
    </cfRule>
    <cfRule type="expression" dxfId="0" priority="566">
      <formula>IF(RIGHT(TEXT(AI33,"0.#"),1)=".",TRUE,FALSE)</formula>
    </cfRule>
  </conditionalFormatting>
  <dataValidations count="12">
    <dataValidation type="list" allowBlank="1" showInputMessage="1" showErrorMessage="1" sqref="Q66:R66 AO66:AP66 AC66:AD66">
      <formula1>#REF!</formula1>
    </dataValidation>
    <dataValidation type="custom" imeMode="disabled" allowBlank="1" showInputMessage="1" showErrorMessage="1" sqref="AY24 P13:AQ19 P20:AJ20 AQ31:AR31 AU31:AX31 AE32:AX34 AE28:AX29 W24 P24:V25">
      <formula1>OR(ISNUMBER(P13), P13="-")</formula1>
    </dataValidation>
    <dataValidation type="list" allowBlank="1" showInputMessage="1" showErrorMessage="1" sqref="H62:I6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66 X66 J62 L66">
      <formula1>0</formula1>
      <formula2>9999</formula2>
    </dataValidation>
    <dataValidation type="whole" allowBlank="1" showInputMessage="1" showErrorMessage="1" sqref="AX6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40"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入力規則等!$U$13:$U$35</xm:f>
          </x14:formula1>
          <xm:sqref>S66:U66 AJ2:AM2 E62:G62 AE66:AG66 G66:I66 AQ66:AS66</xm:sqref>
        </x14:dataValidation>
        <x14:dataValidation type="list" allowBlank="1" showInputMessage="1" showErrorMessage="1">
          <x14:formula1>
            <xm:f>入力規則等!$U$49</xm:f>
          </x14:formula1>
          <xm:sqref>C62:D62</xm:sqref>
        </x14:dataValidation>
        <x14:dataValidation type="list" allowBlank="1" showInputMessage="1" showErrorMessage="1">
          <x14:formula1>
            <xm:f>入力規則等!$U$56:$U$58</xm:f>
          </x14:formula1>
          <xm:sqref>J66:K66 AT66:AU66 AH66:AI66 V66:W66</xm:sqref>
        </x14:dataValidation>
        <x14:dataValidation type="list" allowBlank="1" showInputMessage="1" showErrorMessage="1">
          <x14:formula1>
            <xm:f>入力規則等!$U$48</xm:f>
          </x14:formula1>
          <xm:sqref>E66:F66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J38:T38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875"/>
    <col min="13" max="13" width="12" style="6" hidden="1" customWidth="1"/>
    <col min="14" max="14" width="4" style="6" hidden="1" customWidth="1"/>
    <col min="15" max="15" width="3.625" customWidth="1"/>
    <col min="16" max="16" width="8.375" customWidth="1"/>
    <col min="17" max="17" width="8.875" style="9" customWidth="1"/>
    <col min="18" max="18" width="9.5" style="6" hidden="1" customWidth="1"/>
    <col min="19" max="19" width="4" style="6" hidden="1" customWidth="1"/>
    <col min="20" max="20" width="8.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125" style="24" customWidth="1"/>
    <col min="29" max="29" width="24.125" style="24" bestFit="1" customWidth="1"/>
    <col min="30" max="30" width="3.875" style="24" customWidth="1"/>
    <col min="31" max="31" width="33.8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64</v>
      </c>
      <c r="B1" s="16" t="s">
        <v>65</v>
      </c>
      <c r="F1" s="17" t="s">
        <v>4</v>
      </c>
      <c r="G1" s="17" t="s">
        <v>54</v>
      </c>
      <c r="K1" s="18" t="s">
        <v>82</v>
      </c>
      <c r="L1" s="16" t="s">
        <v>65</v>
      </c>
      <c r="O1" s="6"/>
      <c r="P1" s="17" t="s">
        <v>5</v>
      </c>
      <c r="Q1" s="17" t="s">
        <v>54</v>
      </c>
      <c r="T1" s="6"/>
      <c r="U1" s="20" t="s">
        <v>145</v>
      </c>
      <c r="W1" s="20" t="s">
        <v>144</v>
      </c>
      <c r="Y1" s="20" t="s">
        <v>62</v>
      </c>
      <c r="Z1" s="20" t="s">
        <v>355</v>
      </c>
      <c r="AA1" s="20" t="s">
        <v>63</v>
      </c>
      <c r="AB1" s="20" t="s">
        <v>356</v>
      </c>
      <c r="AC1" s="20" t="s">
        <v>23</v>
      </c>
      <c r="AD1" s="19"/>
      <c r="AE1" s="20" t="s">
        <v>35</v>
      </c>
      <c r="AF1" s="21"/>
      <c r="AG1" s="32" t="s">
        <v>156</v>
      </c>
      <c r="AI1" s="32" t="s">
        <v>159</v>
      </c>
      <c r="AK1" s="32" t="s">
        <v>163</v>
      </c>
      <c r="AM1" s="37"/>
      <c r="AN1" s="37"/>
      <c r="AP1" s="19" t="s">
        <v>195</v>
      </c>
    </row>
    <row r="2" spans="1:42" ht="13.5" customHeight="1" x14ac:dyDescent="0.15">
      <c r="A2" s="7" t="s">
        <v>66</v>
      </c>
      <c r="B2" s="8"/>
      <c r="C2" s="6" t="str">
        <f>IF(B2="","",A2)</f>
        <v/>
      </c>
      <c r="D2" s="6" t="str">
        <f>IF(C2="","",IF(D1&lt;&gt;"",CONCATENATE(D1,"、",C2),C2))</f>
        <v/>
      </c>
      <c r="F2" s="5" t="s">
        <v>53</v>
      </c>
      <c r="G2" s="10" t="s">
        <v>530</v>
      </c>
      <c r="H2" s="6" t="str">
        <f>IF(G2="","",F2)</f>
        <v>一般会計</v>
      </c>
      <c r="I2" s="6" t="str">
        <f>IF(H2="","",IF(I1&lt;&gt;"",CONCATENATE(I1,"、",H2),H2))</f>
        <v>一般会計</v>
      </c>
      <c r="K2" s="7" t="s">
        <v>83</v>
      </c>
      <c r="L2" s="8"/>
      <c r="M2" s="6" t="str">
        <f>IF(L2="","",K2)</f>
        <v/>
      </c>
      <c r="N2" s="6" t="str">
        <f>IF(M2="","",IF(N1&lt;&gt;"",CONCATENATE(N1,"、",M2),M2))</f>
        <v/>
      </c>
      <c r="O2" s="6"/>
      <c r="P2" s="5" t="s">
        <v>55</v>
      </c>
      <c r="Q2" s="10"/>
      <c r="R2" s="6" t="str">
        <f>IF(Q2="","",P2)</f>
        <v/>
      </c>
      <c r="S2" s="6" t="str">
        <f>IF(R2="","",IF(S1&lt;&gt;"",CONCATENATE(S1,"、",R2),R2))</f>
        <v/>
      </c>
      <c r="T2" s="6"/>
      <c r="U2" s="50">
        <v>21</v>
      </c>
      <c r="W2" s="23" t="s">
        <v>150</v>
      </c>
      <c r="Y2" s="23" t="s">
        <v>49</v>
      </c>
      <c r="Z2" s="23" t="s">
        <v>49</v>
      </c>
      <c r="AA2" s="45" t="s">
        <v>225</v>
      </c>
      <c r="AB2" s="45" t="s">
        <v>450</v>
      </c>
      <c r="AC2" s="46" t="s">
        <v>115</v>
      </c>
      <c r="AD2" s="19"/>
      <c r="AE2" s="25" t="s">
        <v>146</v>
      </c>
      <c r="AF2" s="21"/>
      <c r="AG2" s="33" t="s">
        <v>201</v>
      </c>
      <c r="AI2" s="32" t="s">
        <v>222</v>
      </c>
      <c r="AK2" s="32" t="s">
        <v>164</v>
      </c>
      <c r="AM2" s="37"/>
      <c r="AN2" s="37"/>
      <c r="AP2" s="33" t="s">
        <v>201</v>
      </c>
    </row>
    <row r="3" spans="1:42" ht="13.5" customHeight="1" x14ac:dyDescent="0.15">
      <c r="A3" s="7" t="s">
        <v>67</v>
      </c>
      <c r="B3" s="8"/>
      <c r="C3" s="6" t="str">
        <f t="shared" ref="C3:C11" si="0">IF(B3="","",A3)</f>
        <v/>
      </c>
      <c r="D3" s="6" t="str">
        <f>IF(C3="",D2,IF(D2&lt;&gt;"",CONCATENATE(D2,"、",C3),C3))</f>
        <v/>
      </c>
      <c r="F3" s="11" t="s">
        <v>92</v>
      </c>
      <c r="G3" s="10"/>
      <c r="H3" s="6" t="str">
        <f t="shared" ref="H3:H37" si="1">IF(G3="","",F3)</f>
        <v/>
      </c>
      <c r="I3" s="6" t="str">
        <f>IF(H3="",I2,IF(I2&lt;&gt;"",CONCATENATE(I2,"、",H3),H3))</f>
        <v>一般会計</v>
      </c>
      <c r="K3" s="7" t="s">
        <v>84</v>
      </c>
      <c r="L3" s="8" t="s">
        <v>530</v>
      </c>
      <c r="M3" s="6" t="str">
        <f t="shared" ref="M3:M11" si="2">IF(L3="","",K3)</f>
        <v>文教及び科学振興</v>
      </c>
      <c r="N3" s="6" t="str">
        <f>IF(M3="",N2,IF(N2&lt;&gt;"",CONCATENATE(N2,"、",M3),M3))</f>
        <v>文教及び科学振興</v>
      </c>
      <c r="O3" s="6"/>
      <c r="P3" s="5" t="s">
        <v>56</v>
      </c>
      <c r="Q3" s="10" t="s">
        <v>530</v>
      </c>
      <c r="R3" s="6" t="str">
        <f t="shared" ref="R3:R8" si="3">IF(Q3="","",P3)</f>
        <v>委託・請負</v>
      </c>
      <c r="S3" s="6" t="str">
        <f t="shared" ref="S3:S8" si="4">IF(R3="",S2,IF(S2&lt;&gt;"",CONCATENATE(S2,"、",R3),R3))</f>
        <v>委託・請負</v>
      </c>
      <c r="T3" s="6"/>
      <c r="U3" s="23" t="s">
        <v>481</v>
      </c>
      <c r="W3" s="23" t="s">
        <v>125</v>
      </c>
      <c r="Y3" s="23" t="s">
        <v>50</v>
      </c>
      <c r="Z3" s="23" t="s">
        <v>357</v>
      </c>
      <c r="AA3" s="45" t="s">
        <v>323</v>
      </c>
      <c r="AB3" s="45" t="s">
        <v>451</v>
      </c>
      <c r="AC3" s="46" t="s">
        <v>116</v>
      </c>
      <c r="AD3" s="19"/>
      <c r="AE3" s="25" t="s">
        <v>147</v>
      </c>
      <c r="AF3" s="21"/>
      <c r="AG3" s="33" t="s">
        <v>202</v>
      </c>
      <c r="AI3" s="32" t="s">
        <v>158</v>
      </c>
      <c r="AK3" s="32" t="str">
        <f>CHAR(CODE(AK2)+1)</f>
        <v>B</v>
      </c>
      <c r="AM3" s="37"/>
      <c r="AN3" s="37"/>
      <c r="AP3" s="33" t="s">
        <v>202</v>
      </c>
    </row>
    <row r="4" spans="1:42" ht="13.5" customHeight="1" x14ac:dyDescent="0.15">
      <c r="A4" s="7" t="s">
        <v>68</v>
      </c>
      <c r="B4" s="8"/>
      <c r="C4" s="6" t="str">
        <f t="shared" si="0"/>
        <v/>
      </c>
      <c r="D4" s="6" t="str">
        <f>IF(C4="",D3,IF(D3&lt;&gt;"",CONCATENATE(D3,"、",C4),C4))</f>
        <v/>
      </c>
      <c r="F4" s="11" t="s">
        <v>93</v>
      </c>
      <c r="G4" s="10"/>
      <c r="H4" s="6" t="str">
        <f t="shared" si="1"/>
        <v/>
      </c>
      <c r="I4" s="6" t="str">
        <f t="shared" ref="I4:I37" si="5">IF(H4="",I3,IF(I3&lt;&gt;"",CONCATENATE(I3,"、",H4),H4))</f>
        <v>一般会計</v>
      </c>
      <c r="K4" s="7" t="s">
        <v>85</v>
      </c>
      <c r="L4" s="8"/>
      <c r="M4" s="6" t="str">
        <f t="shared" si="2"/>
        <v/>
      </c>
      <c r="N4" s="6" t="str">
        <f t="shared" ref="N4:N11" si="6">IF(M4="",N3,IF(N3&lt;&gt;"",CONCATENATE(N3,"、",M4),M4))</f>
        <v>文教及び科学振興</v>
      </c>
      <c r="O4" s="6"/>
      <c r="P4" s="5" t="s">
        <v>57</v>
      </c>
      <c r="Q4" s="10" t="s">
        <v>530</v>
      </c>
      <c r="R4" s="6" t="str">
        <f t="shared" si="3"/>
        <v>補助</v>
      </c>
      <c r="S4" s="6" t="str">
        <f t="shared" si="4"/>
        <v>委託・請負、補助</v>
      </c>
      <c r="T4" s="6"/>
      <c r="U4" s="23" t="s">
        <v>523</v>
      </c>
      <c r="W4" s="23" t="s">
        <v>126</v>
      </c>
      <c r="Y4" s="23" t="s">
        <v>230</v>
      </c>
      <c r="Z4" s="23" t="s">
        <v>358</v>
      </c>
      <c r="AA4" s="45" t="s">
        <v>324</v>
      </c>
      <c r="AB4" s="45" t="s">
        <v>452</v>
      </c>
      <c r="AC4" s="45" t="s">
        <v>117</v>
      </c>
      <c r="AD4" s="19"/>
      <c r="AE4" s="25" t="s">
        <v>148</v>
      </c>
      <c r="AF4" s="21"/>
      <c r="AG4" s="33" t="s">
        <v>203</v>
      </c>
      <c r="AI4" s="32" t="s">
        <v>160</v>
      </c>
      <c r="AK4" s="32" t="str">
        <f t="shared" ref="AK4:AK49" si="7">CHAR(CODE(AK3)+1)</f>
        <v>C</v>
      </c>
      <c r="AM4" s="37"/>
      <c r="AN4" s="37"/>
      <c r="AP4" s="33" t="s">
        <v>203</v>
      </c>
    </row>
    <row r="5" spans="1:42" ht="13.5" customHeight="1" x14ac:dyDescent="0.15">
      <c r="A5" s="7" t="s">
        <v>69</v>
      </c>
      <c r="B5" s="8"/>
      <c r="C5" s="6" t="str">
        <f t="shared" si="0"/>
        <v/>
      </c>
      <c r="D5" s="6" t="str">
        <f>IF(C5="",D4,IF(D4&lt;&gt;"",CONCATENATE(D4,"、",C5),C5))</f>
        <v/>
      </c>
      <c r="F5" s="11" t="s">
        <v>94</v>
      </c>
      <c r="G5" s="10"/>
      <c r="H5" s="6" t="str">
        <f t="shared" si="1"/>
        <v/>
      </c>
      <c r="I5" s="6" t="str">
        <f t="shared" si="5"/>
        <v>一般会計</v>
      </c>
      <c r="K5" s="7" t="s">
        <v>86</v>
      </c>
      <c r="L5" s="8"/>
      <c r="M5" s="6" t="str">
        <f t="shared" si="2"/>
        <v/>
      </c>
      <c r="N5" s="6" t="str">
        <f t="shared" si="6"/>
        <v>文教及び科学振興</v>
      </c>
      <c r="O5" s="6"/>
      <c r="P5" s="5" t="s">
        <v>58</v>
      </c>
      <c r="Q5" s="10"/>
      <c r="R5" s="6" t="str">
        <f t="shared" si="3"/>
        <v/>
      </c>
      <c r="S5" s="6" t="str">
        <f t="shared" si="4"/>
        <v>委託・請負、補助</v>
      </c>
      <c r="T5" s="6"/>
      <c r="W5" s="23" t="s">
        <v>505</v>
      </c>
      <c r="Y5" s="23" t="s">
        <v>231</v>
      </c>
      <c r="Z5" s="23" t="s">
        <v>359</v>
      </c>
      <c r="AA5" s="45" t="s">
        <v>325</v>
      </c>
      <c r="AB5" s="45" t="s">
        <v>453</v>
      </c>
      <c r="AC5" s="45" t="s">
        <v>149</v>
      </c>
      <c r="AD5" s="22"/>
      <c r="AE5" s="25" t="s">
        <v>212</v>
      </c>
      <c r="AF5" s="21"/>
      <c r="AG5" s="33" t="s">
        <v>204</v>
      </c>
      <c r="AI5" s="32" t="s">
        <v>228</v>
      </c>
      <c r="AK5" s="32" t="str">
        <f t="shared" si="7"/>
        <v>D</v>
      </c>
      <c r="AP5" s="33" t="s">
        <v>204</v>
      </c>
    </row>
    <row r="6" spans="1:42" ht="13.5" customHeight="1" x14ac:dyDescent="0.15">
      <c r="A6" s="7" t="s">
        <v>70</v>
      </c>
      <c r="B6" s="8" t="s">
        <v>530</v>
      </c>
      <c r="C6" s="6" t="str">
        <f t="shared" si="0"/>
        <v>科学技術・イノベーション</v>
      </c>
      <c r="D6" s="6" t="str">
        <f t="shared" ref="D6:D21" si="8">IF(C6="",D5,IF(D5&lt;&gt;"",CONCATENATE(D5,"、",C6),C6))</f>
        <v>科学技術・イノベーション</v>
      </c>
      <c r="F6" s="11" t="s">
        <v>95</v>
      </c>
      <c r="G6" s="10"/>
      <c r="H6" s="6" t="str">
        <f t="shared" si="1"/>
        <v/>
      </c>
      <c r="I6" s="6" t="str">
        <f t="shared" si="5"/>
        <v>一般会計</v>
      </c>
      <c r="K6" s="7" t="s">
        <v>87</v>
      </c>
      <c r="L6" s="8"/>
      <c r="M6" s="6" t="str">
        <f t="shared" si="2"/>
        <v/>
      </c>
      <c r="N6" s="6" t="str">
        <f t="shared" si="6"/>
        <v>文教及び科学振興</v>
      </c>
      <c r="O6" s="6"/>
      <c r="P6" s="5" t="s">
        <v>59</v>
      </c>
      <c r="Q6" s="10"/>
      <c r="R6" s="6" t="str">
        <f t="shared" si="3"/>
        <v/>
      </c>
      <c r="S6" s="6" t="str">
        <f t="shared" si="4"/>
        <v>委託・請負、補助</v>
      </c>
      <c r="T6" s="6"/>
      <c r="U6" s="23" t="s">
        <v>213</v>
      </c>
      <c r="W6" s="23" t="s">
        <v>507</v>
      </c>
      <c r="Y6" s="23" t="s">
        <v>232</v>
      </c>
      <c r="Z6" s="23" t="s">
        <v>360</v>
      </c>
      <c r="AA6" s="45" t="s">
        <v>326</v>
      </c>
      <c r="AB6" s="45" t="s">
        <v>454</v>
      </c>
      <c r="AC6" s="45" t="s">
        <v>118</v>
      </c>
      <c r="AD6" s="22"/>
      <c r="AE6" s="25" t="s">
        <v>210</v>
      </c>
      <c r="AF6" s="21"/>
      <c r="AG6" s="33" t="s">
        <v>205</v>
      </c>
      <c r="AI6" s="32" t="s">
        <v>229</v>
      </c>
      <c r="AK6" s="32" t="str">
        <f>CHAR(CODE(AK5)+1)</f>
        <v>E</v>
      </c>
      <c r="AP6" s="33" t="s">
        <v>205</v>
      </c>
    </row>
    <row r="7" spans="1:42" ht="13.5" customHeight="1" x14ac:dyDescent="0.15">
      <c r="A7" s="7" t="s">
        <v>71</v>
      </c>
      <c r="B7" s="8"/>
      <c r="C7" s="6" t="str">
        <f t="shared" si="0"/>
        <v/>
      </c>
      <c r="D7" s="6" t="str">
        <f t="shared" si="8"/>
        <v>科学技術・イノベーション</v>
      </c>
      <c r="F7" s="11" t="s">
        <v>168</v>
      </c>
      <c r="G7" s="10"/>
      <c r="H7" s="6" t="str">
        <f t="shared" si="1"/>
        <v/>
      </c>
      <c r="I7" s="6" t="str">
        <f t="shared" si="5"/>
        <v>一般会計</v>
      </c>
      <c r="K7" s="7" t="s">
        <v>88</v>
      </c>
      <c r="L7" s="8"/>
      <c r="M7" s="6" t="str">
        <f t="shared" si="2"/>
        <v/>
      </c>
      <c r="N7" s="6" t="str">
        <f t="shared" si="6"/>
        <v>文教及び科学振興</v>
      </c>
      <c r="O7" s="6"/>
      <c r="P7" s="5" t="s">
        <v>60</v>
      </c>
      <c r="Q7" s="10"/>
      <c r="R7" s="6" t="str">
        <f t="shared" si="3"/>
        <v/>
      </c>
      <c r="S7" s="6" t="str">
        <f t="shared" si="4"/>
        <v>委託・請負、補助</v>
      </c>
      <c r="T7" s="6"/>
      <c r="U7" s="23"/>
      <c r="W7" s="23" t="s">
        <v>127</v>
      </c>
      <c r="Y7" s="23" t="s">
        <v>233</v>
      </c>
      <c r="Z7" s="23" t="s">
        <v>361</v>
      </c>
      <c r="AA7" s="45" t="s">
        <v>327</v>
      </c>
      <c r="AB7" s="45" t="s">
        <v>455</v>
      </c>
      <c r="AC7" s="22"/>
      <c r="AD7" s="22"/>
      <c r="AE7" s="23" t="s">
        <v>118</v>
      </c>
      <c r="AF7" s="21"/>
      <c r="AG7" s="33" t="s">
        <v>206</v>
      </c>
      <c r="AH7" s="40"/>
      <c r="AI7" s="33" t="s">
        <v>218</v>
      </c>
      <c r="AK7" s="32" t="str">
        <f>CHAR(CODE(AK6)+1)</f>
        <v>F</v>
      </c>
      <c r="AP7" s="33" t="s">
        <v>206</v>
      </c>
    </row>
    <row r="8" spans="1:42" ht="13.5" customHeight="1" x14ac:dyDescent="0.15">
      <c r="A8" s="7" t="s">
        <v>72</v>
      </c>
      <c r="B8" s="8"/>
      <c r="C8" s="6" t="str">
        <f t="shared" si="0"/>
        <v/>
      </c>
      <c r="D8" s="6" t="str">
        <f t="shared" si="8"/>
        <v>科学技術・イノベーション</v>
      </c>
      <c r="F8" s="11" t="s">
        <v>96</v>
      </c>
      <c r="G8" s="10"/>
      <c r="H8" s="6" t="str">
        <f t="shared" si="1"/>
        <v/>
      </c>
      <c r="I8" s="6" t="str">
        <f t="shared" si="5"/>
        <v>一般会計</v>
      </c>
      <c r="K8" s="7" t="s">
        <v>89</v>
      </c>
      <c r="L8" s="8"/>
      <c r="M8" s="6" t="str">
        <f t="shared" si="2"/>
        <v/>
      </c>
      <c r="N8" s="6" t="str">
        <f t="shared" si="6"/>
        <v>文教及び科学振興</v>
      </c>
      <c r="O8" s="6"/>
      <c r="P8" s="5" t="s">
        <v>61</v>
      </c>
      <c r="Q8" s="10"/>
      <c r="R8" s="6" t="str">
        <f t="shared" si="3"/>
        <v/>
      </c>
      <c r="S8" s="6" t="str">
        <f t="shared" si="4"/>
        <v>委託・請負、補助</v>
      </c>
      <c r="T8" s="6"/>
      <c r="U8" s="23" t="s">
        <v>226</v>
      </c>
      <c r="W8" s="23" t="s">
        <v>128</v>
      </c>
      <c r="Y8" s="23" t="s">
        <v>234</v>
      </c>
      <c r="Z8" s="23" t="s">
        <v>362</v>
      </c>
      <c r="AA8" s="45" t="s">
        <v>328</v>
      </c>
      <c r="AB8" s="45" t="s">
        <v>456</v>
      </c>
      <c r="AC8" s="22"/>
      <c r="AD8" s="22"/>
      <c r="AE8" s="22"/>
      <c r="AF8" s="21"/>
      <c r="AG8" s="33" t="s">
        <v>207</v>
      </c>
      <c r="AI8" s="32" t="s">
        <v>219</v>
      </c>
      <c r="AK8" s="32" t="str">
        <f t="shared" si="7"/>
        <v>G</v>
      </c>
      <c r="AP8" s="33" t="s">
        <v>207</v>
      </c>
    </row>
    <row r="9" spans="1:42" ht="13.5" customHeight="1" x14ac:dyDescent="0.15">
      <c r="A9" s="7" t="s">
        <v>73</v>
      </c>
      <c r="B9" s="8"/>
      <c r="C9" s="6" t="str">
        <f t="shared" si="0"/>
        <v/>
      </c>
      <c r="D9" s="6" t="str">
        <f t="shared" si="8"/>
        <v>科学技術・イノベーション</v>
      </c>
      <c r="F9" s="11" t="s">
        <v>169</v>
      </c>
      <c r="G9" s="10"/>
      <c r="H9" s="6" t="str">
        <f t="shared" si="1"/>
        <v/>
      </c>
      <c r="I9" s="6" t="str">
        <f t="shared" si="5"/>
        <v>一般会計</v>
      </c>
      <c r="K9" s="7" t="s">
        <v>90</v>
      </c>
      <c r="L9" s="8"/>
      <c r="M9" s="6" t="str">
        <f t="shared" si="2"/>
        <v/>
      </c>
      <c r="N9" s="6" t="str">
        <f t="shared" si="6"/>
        <v>文教及び科学振興</v>
      </c>
      <c r="O9" s="6"/>
      <c r="P9" s="6"/>
      <c r="Q9" s="12"/>
      <c r="T9" s="6"/>
      <c r="U9" s="23" t="s">
        <v>227</v>
      </c>
      <c r="W9" s="23" t="s">
        <v>129</v>
      </c>
      <c r="Y9" s="23" t="s">
        <v>235</v>
      </c>
      <c r="Z9" s="23" t="s">
        <v>363</v>
      </c>
      <c r="AA9" s="45" t="s">
        <v>329</v>
      </c>
      <c r="AB9" s="45" t="s">
        <v>457</v>
      </c>
      <c r="AC9" s="22"/>
      <c r="AD9" s="22"/>
      <c r="AE9" s="22"/>
      <c r="AF9" s="21"/>
      <c r="AG9" s="33" t="s">
        <v>208</v>
      </c>
      <c r="AI9" s="36"/>
      <c r="AK9" s="32" t="str">
        <f t="shared" si="7"/>
        <v>H</v>
      </c>
      <c r="AP9" s="33" t="s">
        <v>208</v>
      </c>
    </row>
    <row r="10" spans="1:42" ht="13.5" customHeight="1" x14ac:dyDescent="0.15">
      <c r="A10" s="7" t="s">
        <v>186</v>
      </c>
      <c r="B10" s="8"/>
      <c r="C10" s="6" t="str">
        <f t="shared" si="0"/>
        <v/>
      </c>
      <c r="D10" s="6" t="str">
        <f t="shared" si="8"/>
        <v>科学技術・イノベーション</v>
      </c>
      <c r="F10" s="11" t="s">
        <v>97</v>
      </c>
      <c r="G10" s="10"/>
      <c r="H10" s="6" t="str">
        <f t="shared" si="1"/>
        <v/>
      </c>
      <c r="I10" s="6" t="str">
        <f t="shared" si="5"/>
        <v>一般会計</v>
      </c>
      <c r="K10" s="7" t="s">
        <v>187</v>
      </c>
      <c r="L10" s="8"/>
      <c r="M10" s="6" t="str">
        <f t="shared" si="2"/>
        <v/>
      </c>
      <c r="N10" s="6" t="str">
        <f t="shared" si="6"/>
        <v>文教及び科学振興</v>
      </c>
      <c r="O10" s="6"/>
      <c r="P10" s="6" t="str">
        <f>S8</f>
        <v>委託・請負、補助</v>
      </c>
      <c r="Q10" s="12"/>
      <c r="T10" s="6"/>
      <c r="W10" s="23" t="s">
        <v>130</v>
      </c>
      <c r="Y10" s="23" t="s">
        <v>236</v>
      </c>
      <c r="Z10" s="23" t="s">
        <v>364</v>
      </c>
      <c r="AA10" s="45" t="s">
        <v>330</v>
      </c>
      <c r="AB10" s="45" t="s">
        <v>458</v>
      </c>
      <c r="AC10" s="22"/>
      <c r="AD10" s="22"/>
      <c r="AE10" s="22"/>
      <c r="AF10" s="21"/>
      <c r="AG10" s="33" t="s">
        <v>197</v>
      </c>
      <c r="AK10" s="32" t="str">
        <f t="shared" si="7"/>
        <v>I</v>
      </c>
      <c r="AP10" s="32" t="s">
        <v>196</v>
      </c>
    </row>
    <row r="11" spans="1:42" ht="13.5" customHeight="1" x14ac:dyDescent="0.15">
      <c r="A11" s="7" t="s">
        <v>74</v>
      </c>
      <c r="B11" s="8"/>
      <c r="C11" s="6" t="str">
        <f t="shared" si="0"/>
        <v/>
      </c>
      <c r="D11" s="6" t="str">
        <f t="shared" si="8"/>
        <v>科学技術・イノベーション</v>
      </c>
      <c r="F11" s="11" t="s">
        <v>98</v>
      </c>
      <c r="G11" s="10"/>
      <c r="H11" s="6" t="str">
        <f t="shared" si="1"/>
        <v/>
      </c>
      <c r="I11" s="6" t="str">
        <f t="shared" si="5"/>
        <v>一般会計</v>
      </c>
      <c r="K11" s="7" t="s">
        <v>91</v>
      </c>
      <c r="L11" s="8"/>
      <c r="M11" s="6" t="str">
        <f t="shared" si="2"/>
        <v/>
      </c>
      <c r="N11" s="6" t="str">
        <f t="shared" si="6"/>
        <v>文教及び科学振興</v>
      </c>
      <c r="O11" s="6"/>
      <c r="P11" s="6"/>
      <c r="Q11" s="12"/>
      <c r="T11" s="6"/>
      <c r="W11" s="23" t="s">
        <v>520</v>
      </c>
      <c r="Y11" s="23" t="s">
        <v>237</v>
      </c>
      <c r="Z11" s="23" t="s">
        <v>365</v>
      </c>
      <c r="AA11" s="45" t="s">
        <v>331</v>
      </c>
      <c r="AB11" s="45" t="s">
        <v>459</v>
      </c>
      <c r="AC11" s="22"/>
      <c r="AD11" s="22"/>
      <c r="AE11" s="22"/>
      <c r="AF11" s="21"/>
      <c r="AG11" s="32" t="s">
        <v>200</v>
      </c>
      <c r="AK11" s="32" t="str">
        <f t="shared" si="7"/>
        <v>J</v>
      </c>
    </row>
    <row r="12" spans="1:42" ht="13.5" customHeight="1" x14ac:dyDescent="0.15">
      <c r="A12" s="7" t="s">
        <v>75</v>
      </c>
      <c r="B12" s="8"/>
      <c r="C12" s="6" t="str">
        <f t="shared" ref="C12:C23" si="9">IF(B12="","",A12)</f>
        <v/>
      </c>
      <c r="D12" s="6" t="str">
        <f t="shared" si="8"/>
        <v>科学技術・イノベーション</v>
      </c>
      <c r="F12" s="11" t="s">
        <v>99</v>
      </c>
      <c r="G12" s="10"/>
      <c r="H12" s="6" t="str">
        <f t="shared" si="1"/>
        <v/>
      </c>
      <c r="I12" s="6" t="str">
        <f t="shared" si="5"/>
        <v>一般会計</v>
      </c>
      <c r="K12" s="6"/>
      <c r="L12" s="6"/>
      <c r="O12" s="6"/>
      <c r="P12" s="6"/>
      <c r="Q12" s="12"/>
      <c r="T12" s="6"/>
      <c r="U12" s="20" t="s">
        <v>482</v>
      </c>
      <c r="W12" s="23" t="s">
        <v>131</v>
      </c>
      <c r="Y12" s="23" t="s">
        <v>238</v>
      </c>
      <c r="Z12" s="23" t="s">
        <v>366</v>
      </c>
      <c r="AA12" s="45" t="s">
        <v>332</v>
      </c>
      <c r="AB12" s="45" t="s">
        <v>460</v>
      </c>
      <c r="AC12" s="22"/>
      <c r="AD12" s="22"/>
      <c r="AE12" s="22"/>
      <c r="AF12" s="21"/>
      <c r="AG12" s="32" t="s">
        <v>198</v>
      </c>
      <c r="AK12" s="32" t="str">
        <f t="shared" si="7"/>
        <v>K</v>
      </c>
    </row>
    <row r="13" spans="1:42" ht="13.5" customHeight="1" x14ac:dyDescent="0.15">
      <c r="A13" s="7" t="s">
        <v>76</v>
      </c>
      <c r="B13" s="8"/>
      <c r="C13" s="6" t="str">
        <f t="shared" si="9"/>
        <v/>
      </c>
      <c r="D13" s="6" t="str">
        <f t="shared" si="8"/>
        <v>科学技術・イノベーション</v>
      </c>
      <c r="F13" s="11" t="s">
        <v>100</v>
      </c>
      <c r="G13" s="10"/>
      <c r="H13" s="6" t="str">
        <f t="shared" si="1"/>
        <v/>
      </c>
      <c r="I13" s="6" t="str">
        <f t="shared" si="5"/>
        <v>一般会計</v>
      </c>
      <c r="K13" s="6" t="str">
        <f>N11</f>
        <v>文教及び科学振興</v>
      </c>
      <c r="L13" s="6"/>
      <c r="O13" s="6"/>
      <c r="P13" s="6"/>
      <c r="Q13" s="12"/>
      <c r="T13" s="6"/>
      <c r="U13" s="23" t="s">
        <v>150</v>
      </c>
      <c r="W13" s="23" t="s">
        <v>132</v>
      </c>
      <c r="Y13" s="23" t="s">
        <v>239</v>
      </c>
      <c r="Z13" s="23" t="s">
        <v>367</v>
      </c>
      <c r="AA13" s="45" t="s">
        <v>333</v>
      </c>
      <c r="AB13" s="45" t="s">
        <v>461</v>
      </c>
      <c r="AC13" s="22"/>
      <c r="AD13" s="22"/>
      <c r="AE13" s="22"/>
      <c r="AF13" s="21"/>
      <c r="AG13" s="32" t="s">
        <v>199</v>
      </c>
      <c r="AK13" s="32" t="str">
        <f t="shared" si="7"/>
        <v>L</v>
      </c>
    </row>
    <row r="14" spans="1:42" ht="13.5" customHeight="1" x14ac:dyDescent="0.15">
      <c r="A14" s="7" t="s">
        <v>77</v>
      </c>
      <c r="B14" s="8"/>
      <c r="C14" s="6" t="str">
        <f t="shared" si="9"/>
        <v/>
      </c>
      <c r="D14" s="6" t="str">
        <f t="shared" si="8"/>
        <v>科学技術・イノベーション</v>
      </c>
      <c r="F14" s="11" t="s">
        <v>101</v>
      </c>
      <c r="G14" s="10"/>
      <c r="H14" s="6" t="str">
        <f t="shared" si="1"/>
        <v/>
      </c>
      <c r="I14" s="6" t="str">
        <f t="shared" si="5"/>
        <v>一般会計</v>
      </c>
      <c r="K14" s="6"/>
      <c r="L14" s="6"/>
      <c r="O14" s="6"/>
      <c r="P14" s="6"/>
      <c r="Q14" s="12"/>
      <c r="T14" s="6"/>
      <c r="U14" s="23" t="s">
        <v>483</v>
      </c>
      <c r="W14" s="23" t="s">
        <v>133</v>
      </c>
      <c r="Y14" s="23" t="s">
        <v>240</v>
      </c>
      <c r="Z14" s="23" t="s">
        <v>368</v>
      </c>
      <c r="AA14" s="45" t="s">
        <v>334</v>
      </c>
      <c r="AB14" s="45" t="s">
        <v>462</v>
      </c>
      <c r="AC14" s="22"/>
      <c r="AD14" s="22"/>
      <c r="AE14" s="22"/>
      <c r="AF14" s="21"/>
      <c r="AG14" s="36"/>
      <c r="AK14" s="32" t="str">
        <f t="shared" si="7"/>
        <v>M</v>
      </c>
    </row>
    <row r="15" spans="1:42" ht="13.5" customHeight="1" x14ac:dyDescent="0.15">
      <c r="A15" s="7" t="s">
        <v>78</v>
      </c>
      <c r="B15" s="8"/>
      <c r="C15" s="6" t="str">
        <f t="shared" si="9"/>
        <v/>
      </c>
      <c r="D15" s="6" t="str">
        <f t="shared" si="8"/>
        <v>科学技術・イノベーション</v>
      </c>
      <c r="F15" s="11" t="s">
        <v>102</v>
      </c>
      <c r="G15" s="10"/>
      <c r="H15" s="6" t="str">
        <f t="shared" si="1"/>
        <v/>
      </c>
      <c r="I15" s="6" t="str">
        <f t="shared" si="5"/>
        <v>一般会計</v>
      </c>
      <c r="K15" s="6"/>
      <c r="L15" s="6"/>
      <c r="O15" s="6"/>
      <c r="P15" s="6"/>
      <c r="Q15" s="12"/>
      <c r="T15" s="6"/>
      <c r="U15" s="23" t="s">
        <v>484</v>
      </c>
      <c r="W15" s="23" t="s">
        <v>134</v>
      </c>
      <c r="Y15" s="23" t="s">
        <v>241</v>
      </c>
      <c r="Z15" s="23" t="s">
        <v>369</v>
      </c>
      <c r="AA15" s="45" t="s">
        <v>335</v>
      </c>
      <c r="AB15" s="45" t="s">
        <v>463</v>
      </c>
      <c r="AC15" s="22"/>
      <c r="AD15" s="22"/>
      <c r="AE15" s="22"/>
      <c r="AF15" s="21"/>
      <c r="AG15" s="37"/>
      <c r="AK15" s="32" t="str">
        <f t="shared" si="7"/>
        <v>N</v>
      </c>
    </row>
    <row r="16" spans="1:42" ht="13.5" customHeight="1" x14ac:dyDescent="0.15">
      <c r="A16" s="7" t="s">
        <v>79</v>
      </c>
      <c r="B16" s="8"/>
      <c r="C16" s="6" t="str">
        <f t="shared" si="9"/>
        <v/>
      </c>
      <c r="D16" s="6" t="str">
        <f t="shared" si="8"/>
        <v>科学技術・イノベーション</v>
      </c>
      <c r="F16" s="11" t="s">
        <v>103</v>
      </c>
      <c r="G16" s="10"/>
      <c r="H16" s="6" t="str">
        <f t="shared" si="1"/>
        <v/>
      </c>
      <c r="I16" s="6" t="str">
        <f t="shared" si="5"/>
        <v>一般会計</v>
      </c>
      <c r="K16" s="6"/>
      <c r="L16" s="6"/>
      <c r="O16" s="6"/>
      <c r="P16" s="6"/>
      <c r="Q16" s="12"/>
      <c r="T16" s="6"/>
      <c r="U16" s="23" t="s">
        <v>485</v>
      </c>
      <c r="W16" s="23" t="s">
        <v>135</v>
      </c>
      <c r="Y16" s="23" t="s">
        <v>242</v>
      </c>
      <c r="Z16" s="23" t="s">
        <v>370</v>
      </c>
      <c r="AA16" s="45" t="s">
        <v>336</v>
      </c>
      <c r="AB16" s="45" t="s">
        <v>464</v>
      </c>
      <c r="AC16" s="22"/>
      <c r="AD16" s="22"/>
      <c r="AE16" s="22"/>
      <c r="AF16" s="21"/>
      <c r="AG16" s="37"/>
      <c r="AK16" s="32" t="str">
        <f t="shared" si="7"/>
        <v>O</v>
      </c>
    </row>
    <row r="17" spans="1:37" ht="13.5" customHeight="1" x14ac:dyDescent="0.15">
      <c r="A17" s="7" t="s">
        <v>80</v>
      </c>
      <c r="B17" s="8"/>
      <c r="C17" s="6" t="str">
        <f t="shared" si="9"/>
        <v/>
      </c>
      <c r="D17" s="6" t="str">
        <f t="shared" si="8"/>
        <v>科学技術・イノベーション</v>
      </c>
      <c r="F17" s="11" t="s">
        <v>104</v>
      </c>
      <c r="G17" s="10"/>
      <c r="H17" s="6" t="str">
        <f t="shared" si="1"/>
        <v/>
      </c>
      <c r="I17" s="6" t="str">
        <f t="shared" si="5"/>
        <v>一般会計</v>
      </c>
      <c r="K17" s="6"/>
      <c r="L17" s="6"/>
      <c r="O17" s="6"/>
      <c r="P17" s="6"/>
      <c r="Q17" s="12"/>
      <c r="T17" s="6"/>
      <c r="U17" s="23" t="s">
        <v>503</v>
      </c>
      <c r="W17" s="23" t="s">
        <v>136</v>
      </c>
      <c r="Y17" s="23" t="s">
        <v>243</v>
      </c>
      <c r="Z17" s="23" t="s">
        <v>371</v>
      </c>
      <c r="AA17" s="45" t="s">
        <v>337</v>
      </c>
      <c r="AB17" s="45" t="s">
        <v>465</v>
      </c>
      <c r="AC17" s="22"/>
      <c r="AD17" s="22"/>
      <c r="AE17" s="22"/>
      <c r="AF17" s="21"/>
      <c r="AG17" s="37"/>
      <c r="AK17" s="32" t="str">
        <f t="shared" si="7"/>
        <v>P</v>
      </c>
    </row>
    <row r="18" spans="1:37" ht="13.5" customHeight="1" x14ac:dyDescent="0.15">
      <c r="A18" s="7" t="s">
        <v>81</v>
      </c>
      <c r="B18" s="8"/>
      <c r="C18" s="6" t="str">
        <f t="shared" si="9"/>
        <v/>
      </c>
      <c r="D18" s="6" t="str">
        <f t="shared" si="8"/>
        <v>科学技術・イノベーション</v>
      </c>
      <c r="F18" s="11" t="s">
        <v>105</v>
      </c>
      <c r="G18" s="10"/>
      <c r="H18" s="6" t="str">
        <f t="shared" si="1"/>
        <v/>
      </c>
      <c r="I18" s="6" t="str">
        <f t="shared" si="5"/>
        <v>一般会計</v>
      </c>
      <c r="K18" s="6"/>
      <c r="L18" s="6"/>
      <c r="O18" s="6"/>
      <c r="P18" s="6"/>
      <c r="Q18" s="12"/>
      <c r="T18" s="6"/>
      <c r="U18" s="23" t="s">
        <v>486</v>
      </c>
      <c r="W18" s="23" t="s">
        <v>137</v>
      </c>
      <c r="Y18" s="23" t="s">
        <v>244</v>
      </c>
      <c r="Z18" s="23" t="s">
        <v>372</v>
      </c>
      <c r="AA18" s="45" t="s">
        <v>338</v>
      </c>
      <c r="AB18" s="45" t="s">
        <v>466</v>
      </c>
      <c r="AC18" s="22"/>
      <c r="AD18" s="22"/>
      <c r="AE18" s="22"/>
      <c r="AF18" s="21"/>
      <c r="AK18" s="32" t="str">
        <f t="shared" si="7"/>
        <v>Q</v>
      </c>
    </row>
    <row r="19" spans="1:37" ht="13.5" customHeight="1" x14ac:dyDescent="0.15">
      <c r="A19" s="7" t="s">
        <v>179</v>
      </c>
      <c r="B19" s="8"/>
      <c r="C19" s="6" t="str">
        <f t="shared" si="9"/>
        <v/>
      </c>
      <c r="D19" s="6" t="str">
        <f t="shared" si="8"/>
        <v>科学技術・イノベーション</v>
      </c>
      <c r="F19" s="11" t="s">
        <v>106</v>
      </c>
      <c r="G19" s="10"/>
      <c r="H19" s="6" t="str">
        <f t="shared" si="1"/>
        <v/>
      </c>
      <c r="I19" s="6" t="str">
        <f t="shared" si="5"/>
        <v>一般会計</v>
      </c>
      <c r="K19" s="6"/>
      <c r="L19" s="6"/>
      <c r="O19" s="6"/>
      <c r="P19" s="6"/>
      <c r="Q19" s="12"/>
      <c r="T19" s="6"/>
      <c r="U19" s="23" t="s">
        <v>487</v>
      </c>
      <c r="W19" s="23" t="s">
        <v>138</v>
      </c>
      <c r="Y19" s="23" t="s">
        <v>245</v>
      </c>
      <c r="Z19" s="23" t="s">
        <v>373</v>
      </c>
      <c r="AA19" s="45" t="s">
        <v>339</v>
      </c>
      <c r="AB19" s="45" t="s">
        <v>467</v>
      </c>
      <c r="AC19" s="22"/>
      <c r="AD19" s="22"/>
      <c r="AE19" s="22"/>
      <c r="AF19" s="21"/>
      <c r="AK19" s="32" t="str">
        <f t="shared" si="7"/>
        <v>R</v>
      </c>
    </row>
    <row r="20" spans="1:37" ht="13.5" customHeight="1" x14ac:dyDescent="0.15">
      <c r="A20" s="7" t="s">
        <v>180</v>
      </c>
      <c r="B20" s="8"/>
      <c r="C20" s="6" t="str">
        <f t="shared" si="9"/>
        <v/>
      </c>
      <c r="D20" s="6" t="str">
        <f t="shared" si="8"/>
        <v>科学技術・イノベーション</v>
      </c>
      <c r="F20" s="11" t="s">
        <v>178</v>
      </c>
      <c r="G20" s="10"/>
      <c r="H20" s="6" t="str">
        <f t="shared" si="1"/>
        <v/>
      </c>
      <c r="I20" s="6" t="str">
        <f t="shared" si="5"/>
        <v>一般会計</v>
      </c>
      <c r="K20" s="6"/>
      <c r="L20" s="6"/>
      <c r="O20" s="6"/>
      <c r="P20" s="6"/>
      <c r="Q20" s="12"/>
      <c r="T20" s="6"/>
      <c r="U20" s="23" t="s">
        <v>488</v>
      </c>
      <c r="W20" s="23" t="s">
        <v>139</v>
      </c>
      <c r="Y20" s="23" t="s">
        <v>246</v>
      </c>
      <c r="Z20" s="23" t="s">
        <v>374</v>
      </c>
      <c r="AA20" s="45" t="s">
        <v>340</v>
      </c>
      <c r="AB20" s="45" t="s">
        <v>468</v>
      </c>
      <c r="AC20" s="22"/>
      <c r="AD20" s="22"/>
      <c r="AE20" s="22"/>
      <c r="AF20" s="21"/>
      <c r="AK20" s="32" t="str">
        <f t="shared" si="7"/>
        <v>S</v>
      </c>
    </row>
    <row r="21" spans="1:37" ht="13.5" customHeight="1" x14ac:dyDescent="0.15">
      <c r="A21" s="7" t="s">
        <v>181</v>
      </c>
      <c r="B21" s="8"/>
      <c r="C21" s="6" t="str">
        <f t="shared" si="9"/>
        <v/>
      </c>
      <c r="D21" s="6" t="str">
        <f t="shared" si="8"/>
        <v>科学技術・イノベーション</v>
      </c>
      <c r="F21" s="11" t="s">
        <v>107</v>
      </c>
      <c r="G21" s="10"/>
      <c r="H21" s="6" t="str">
        <f t="shared" si="1"/>
        <v/>
      </c>
      <c r="I21" s="6" t="str">
        <f t="shared" si="5"/>
        <v>一般会計</v>
      </c>
      <c r="K21" s="6"/>
      <c r="L21" s="6"/>
      <c r="O21" s="6"/>
      <c r="P21" s="6"/>
      <c r="Q21" s="12"/>
      <c r="T21" s="6"/>
      <c r="U21" s="23" t="s">
        <v>489</v>
      </c>
      <c r="W21" s="23" t="s">
        <v>140</v>
      </c>
      <c r="Y21" s="23" t="s">
        <v>247</v>
      </c>
      <c r="Z21" s="23" t="s">
        <v>375</v>
      </c>
      <c r="AA21" s="45" t="s">
        <v>341</v>
      </c>
      <c r="AB21" s="45" t="s">
        <v>469</v>
      </c>
      <c r="AC21" s="22"/>
      <c r="AD21" s="22"/>
      <c r="AE21" s="22"/>
      <c r="AF21" s="21"/>
      <c r="AK21" s="32" t="str">
        <f t="shared" si="7"/>
        <v>T</v>
      </c>
    </row>
    <row r="22" spans="1:37" ht="13.5" customHeight="1" x14ac:dyDescent="0.15">
      <c r="A22" s="7" t="s">
        <v>182</v>
      </c>
      <c r="B22" s="8"/>
      <c r="C22" s="6" t="str">
        <f t="shared" si="9"/>
        <v/>
      </c>
      <c r="D22" s="6" t="str">
        <f>IF(C22="",D21,IF(D21&lt;&gt;"",CONCATENATE(D21,"、",C22),C22))</f>
        <v>科学技術・イノベーション</v>
      </c>
      <c r="F22" s="11" t="s">
        <v>108</v>
      </c>
      <c r="G22" s="10"/>
      <c r="H22" s="6" t="str">
        <f t="shared" si="1"/>
        <v/>
      </c>
      <c r="I22" s="6" t="str">
        <f t="shared" si="5"/>
        <v>一般会計</v>
      </c>
      <c r="K22" s="6"/>
      <c r="L22" s="6"/>
      <c r="O22" s="6"/>
      <c r="P22" s="6"/>
      <c r="Q22" s="12"/>
      <c r="T22" s="6"/>
      <c r="U22" s="23" t="s">
        <v>522</v>
      </c>
      <c r="W22" s="23" t="s">
        <v>141</v>
      </c>
      <c r="Y22" s="23" t="s">
        <v>248</v>
      </c>
      <c r="Z22" s="23" t="s">
        <v>376</v>
      </c>
      <c r="AA22" s="45" t="s">
        <v>342</v>
      </c>
      <c r="AB22" s="45" t="s">
        <v>470</v>
      </c>
      <c r="AC22" s="22"/>
      <c r="AD22" s="22"/>
      <c r="AE22" s="22"/>
      <c r="AF22" s="21"/>
      <c r="AK22" s="32" t="str">
        <f t="shared" si="7"/>
        <v>U</v>
      </c>
    </row>
    <row r="23" spans="1:37" ht="13.5" customHeight="1" x14ac:dyDescent="0.15">
      <c r="A23" s="43" t="s">
        <v>220</v>
      </c>
      <c r="B23" s="8"/>
      <c r="C23" s="6" t="str">
        <f t="shared" si="9"/>
        <v/>
      </c>
      <c r="D23" s="6" t="str">
        <f>IF(C23="",D22,IF(D22&lt;&gt;"",CONCATENATE(D22,"、",C23),C23))</f>
        <v>科学技術・イノベーション</v>
      </c>
      <c r="F23" s="11" t="s">
        <v>109</v>
      </c>
      <c r="G23" s="10"/>
      <c r="H23" s="6" t="str">
        <f t="shared" si="1"/>
        <v/>
      </c>
      <c r="I23" s="6" t="str">
        <f t="shared" si="5"/>
        <v>一般会計</v>
      </c>
      <c r="K23" s="6"/>
      <c r="L23" s="6"/>
      <c r="O23" s="6"/>
      <c r="P23" s="6"/>
      <c r="Q23" s="12"/>
      <c r="T23" s="6"/>
      <c r="U23" s="23" t="s">
        <v>490</v>
      </c>
      <c r="W23" s="23" t="s">
        <v>142</v>
      </c>
      <c r="Y23" s="23" t="s">
        <v>249</v>
      </c>
      <c r="Z23" s="23" t="s">
        <v>377</v>
      </c>
      <c r="AA23" s="45" t="s">
        <v>343</v>
      </c>
      <c r="AB23" s="45" t="s">
        <v>471</v>
      </c>
      <c r="AC23" s="22"/>
      <c r="AD23" s="22"/>
      <c r="AE23" s="22"/>
      <c r="AF23" s="21"/>
      <c r="AK23" s="32" t="str">
        <f t="shared" si="7"/>
        <v>V</v>
      </c>
    </row>
    <row r="24" spans="1:37" ht="13.5" customHeight="1" x14ac:dyDescent="0.15">
      <c r="A24" s="52"/>
      <c r="B24" s="41"/>
      <c r="F24" s="11" t="s">
        <v>223</v>
      </c>
      <c r="G24" s="10"/>
      <c r="H24" s="6" t="str">
        <f t="shared" si="1"/>
        <v/>
      </c>
      <c r="I24" s="6" t="str">
        <f t="shared" si="5"/>
        <v>一般会計</v>
      </c>
      <c r="K24" s="6"/>
      <c r="L24" s="6"/>
      <c r="O24" s="6"/>
      <c r="P24" s="6"/>
      <c r="Q24" s="12"/>
      <c r="T24" s="6"/>
      <c r="U24" s="23" t="s">
        <v>491</v>
      </c>
      <c r="W24" s="23" t="s">
        <v>143</v>
      </c>
      <c r="Y24" s="23" t="s">
        <v>250</v>
      </c>
      <c r="Z24" s="23" t="s">
        <v>378</v>
      </c>
      <c r="AA24" s="45" t="s">
        <v>344</v>
      </c>
      <c r="AB24" s="45" t="s">
        <v>472</v>
      </c>
      <c r="AC24" s="22"/>
      <c r="AD24" s="22"/>
      <c r="AE24" s="22"/>
      <c r="AF24" s="21"/>
      <c r="AK24" s="32" t="str">
        <f>CHAR(CODE(AK23)+1)</f>
        <v>W</v>
      </c>
    </row>
    <row r="25" spans="1:37" ht="13.5" customHeight="1" x14ac:dyDescent="0.15">
      <c r="A25" s="42"/>
      <c r="B25" s="41"/>
      <c r="F25" s="11" t="s">
        <v>110</v>
      </c>
      <c r="G25" s="10"/>
      <c r="H25" s="6" t="str">
        <f t="shared" si="1"/>
        <v/>
      </c>
      <c r="I25" s="6" t="str">
        <f t="shared" si="5"/>
        <v>一般会計</v>
      </c>
      <c r="K25" s="6"/>
      <c r="L25" s="6"/>
      <c r="O25" s="6"/>
      <c r="P25" s="6"/>
      <c r="Q25" s="12"/>
      <c r="T25" s="6"/>
      <c r="U25" s="23" t="s">
        <v>492</v>
      </c>
      <c r="W25" s="35"/>
      <c r="Y25" s="23" t="s">
        <v>251</v>
      </c>
      <c r="Z25" s="23" t="s">
        <v>379</v>
      </c>
      <c r="AA25" s="45" t="s">
        <v>345</v>
      </c>
      <c r="AB25" s="45" t="s">
        <v>473</v>
      </c>
      <c r="AC25" s="22"/>
      <c r="AD25" s="22"/>
      <c r="AE25" s="22"/>
      <c r="AF25" s="21"/>
      <c r="AK25" s="32" t="str">
        <f t="shared" si="7"/>
        <v>X</v>
      </c>
    </row>
    <row r="26" spans="1:37" ht="13.5" customHeight="1" x14ac:dyDescent="0.15">
      <c r="A26" s="42"/>
      <c r="B26" s="41"/>
      <c r="F26" s="11" t="s">
        <v>111</v>
      </c>
      <c r="G26" s="10"/>
      <c r="H26" s="6" t="str">
        <f t="shared" si="1"/>
        <v/>
      </c>
      <c r="I26" s="6" t="str">
        <f t="shared" si="5"/>
        <v>一般会計</v>
      </c>
      <c r="K26" s="6"/>
      <c r="L26" s="6"/>
      <c r="O26" s="6"/>
      <c r="P26" s="6"/>
      <c r="Q26" s="12"/>
      <c r="T26" s="6"/>
      <c r="U26" s="23" t="s">
        <v>493</v>
      </c>
      <c r="Y26" s="23" t="s">
        <v>252</v>
      </c>
      <c r="Z26" s="23" t="s">
        <v>380</v>
      </c>
      <c r="AA26" s="45" t="s">
        <v>346</v>
      </c>
      <c r="AB26" s="45" t="s">
        <v>474</v>
      </c>
      <c r="AC26" s="22"/>
      <c r="AD26" s="22"/>
      <c r="AE26" s="22"/>
      <c r="AF26" s="21"/>
      <c r="AK26" s="32" t="str">
        <f t="shared" si="7"/>
        <v>Y</v>
      </c>
    </row>
    <row r="27" spans="1:37" ht="13.5" customHeight="1" x14ac:dyDescent="0.15">
      <c r="A27" s="6" t="str">
        <f>IF(D23="", "-", D23)</f>
        <v>科学技術・イノベーション</v>
      </c>
      <c r="B27" s="6"/>
      <c r="F27" s="11" t="s">
        <v>112</v>
      </c>
      <c r="G27" s="10"/>
      <c r="H27" s="6" t="str">
        <f t="shared" si="1"/>
        <v/>
      </c>
      <c r="I27" s="6" t="str">
        <f t="shared" si="5"/>
        <v>一般会計</v>
      </c>
      <c r="K27" s="6"/>
      <c r="L27" s="6"/>
      <c r="O27" s="6"/>
      <c r="P27" s="6"/>
      <c r="Q27" s="12"/>
      <c r="T27" s="6"/>
      <c r="U27" s="23" t="s">
        <v>494</v>
      </c>
      <c r="Y27" s="23" t="s">
        <v>253</v>
      </c>
      <c r="Z27" s="23" t="s">
        <v>381</v>
      </c>
      <c r="AA27" s="45" t="s">
        <v>347</v>
      </c>
      <c r="AB27" s="45" t="s">
        <v>475</v>
      </c>
      <c r="AC27" s="22"/>
      <c r="AD27" s="22"/>
      <c r="AE27" s="22"/>
      <c r="AF27" s="21"/>
      <c r="AK27" s="32" t="str">
        <f>CHAR(CODE(AK26)+1)</f>
        <v>Z</v>
      </c>
    </row>
    <row r="28" spans="1:37" ht="13.5" customHeight="1" x14ac:dyDescent="0.15">
      <c r="B28" s="6"/>
      <c r="F28" s="11" t="s">
        <v>113</v>
      </c>
      <c r="G28" s="10"/>
      <c r="H28" s="6" t="str">
        <f t="shared" si="1"/>
        <v/>
      </c>
      <c r="I28" s="6" t="str">
        <f t="shared" si="5"/>
        <v>一般会計</v>
      </c>
      <c r="K28" s="6"/>
      <c r="L28" s="6"/>
      <c r="O28" s="6"/>
      <c r="P28" s="6"/>
      <c r="Q28" s="12"/>
      <c r="T28" s="6"/>
      <c r="U28" s="23" t="s">
        <v>495</v>
      </c>
      <c r="Y28" s="23" t="s">
        <v>254</v>
      </c>
      <c r="Z28" s="23" t="s">
        <v>382</v>
      </c>
      <c r="AA28" s="45" t="s">
        <v>348</v>
      </c>
      <c r="AB28" s="45" t="s">
        <v>476</v>
      </c>
      <c r="AC28" s="22"/>
      <c r="AD28" s="22"/>
      <c r="AE28" s="22"/>
      <c r="AF28" s="21"/>
      <c r="AK28" s="32" t="s">
        <v>165</v>
      </c>
    </row>
    <row r="29" spans="1:37" ht="13.5" customHeight="1" x14ac:dyDescent="0.15">
      <c r="A29" s="6"/>
      <c r="B29" s="6"/>
      <c r="F29" s="11" t="s">
        <v>170</v>
      </c>
      <c r="G29" s="10"/>
      <c r="H29" s="6" t="str">
        <f t="shared" si="1"/>
        <v/>
      </c>
      <c r="I29" s="6" t="str">
        <f t="shared" si="5"/>
        <v>一般会計</v>
      </c>
      <c r="K29" s="6"/>
      <c r="L29" s="6"/>
      <c r="O29" s="6"/>
      <c r="P29" s="6"/>
      <c r="Q29" s="12"/>
      <c r="T29" s="6"/>
      <c r="U29" s="23" t="s">
        <v>496</v>
      </c>
      <c r="Y29" s="23" t="s">
        <v>255</v>
      </c>
      <c r="Z29" s="23" t="s">
        <v>383</v>
      </c>
      <c r="AA29" s="45" t="s">
        <v>349</v>
      </c>
      <c r="AB29" s="45" t="s">
        <v>477</v>
      </c>
      <c r="AC29" s="22"/>
      <c r="AD29" s="22"/>
      <c r="AE29" s="22"/>
      <c r="AF29" s="21"/>
      <c r="AK29" s="32" t="str">
        <f t="shared" si="7"/>
        <v>b</v>
      </c>
    </row>
    <row r="30" spans="1:37" ht="13.5" customHeight="1" x14ac:dyDescent="0.15">
      <c r="A30" s="6"/>
      <c r="B30" s="6"/>
      <c r="F30" s="11" t="s">
        <v>171</v>
      </c>
      <c r="G30" s="10"/>
      <c r="H30" s="6" t="str">
        <f t="shared" si="1"/>
        <v/>
      </c>
      <c r="I30" s="6" t="str">
        <f t="shared" si="5"/>
        <v>一般会計</v>
      </c>
      <c r="K30" s="6"/>
      <c r="L30" s="6"/>
      <c r="O30" s="6"/>
      <c r="P30" s="6"/>
      <c r="Q30" s="12"/>
      <c r="T30" s="6"/>
      <c r="U30" s="23" t="s">
        <v>497</v>
      </c>
      <c r="Y30" s="23" t="s">
        <v>256</v>
      </c>
      <c r="Z30" s="23" t="s">
        <v>384</v>
      </c>
      <c r="AA30" s="45" t="s">
        <v>350</v>
      </c>
      <c r="AB30" s="45" t="s">
        <v>478</v>
      </c>
      <c r="AC30" s="22"/>
      <c r="AD30" s="22"/>
      <c r="AE30" s="22"/>
      <c r="AF30" s="21"/>
      <c r="AK30" s="32" t="str">
        <f t="shared" si="7"/>
        <v>c</v>
      </c>
    </row>
    <row r="31" spans="1:37" ht="13.5" customHeight="1" x14ac:dyDescent="0.15">
      <c r="A31" s="6"/>
      <c r="B31" s="6"/>
      <c r="F31" s="11" t="s">
        <v>172</v>
      </c>
      <c r="G31" s="10"/>
      <c r="H31" s="6" t="str">
        <f t="shared" si="1"/>
        <v/>
      </c>
      <c r="I31" s="6" t="str">
        <f t="shared" si="5"/>
        <v>一般会計</v>
      </c>
      <c r="K31" s="6"/>
      <c r="L31" s="6"/>
      <c r="O31" s="6"/>
      <c r="P31" s="6"/>
      <c r="Q31" s="12"/>
      <c r="T31" s="6"/>
      <c r="U31" s="23" t="s">
        <v>498</v>
      </c>
      <c r="Y31" s="23" t="s">
        <v>257</v>
      </c>
      <c r="Z31" s="23" t="s">
        <v>385</v>
      </c>
      <c r="AA31" s="45" t="s">
        <v>351</v>
      </c>
      <c r="AB31" s="45" t="s">
        <v>479</v>
      </c>
      <c r="AC31" s="22"/>
      <c r="AD31" s="22"/>
      <c r="AE31" s="22"/>
      <c r="AF31" s="21"/>
      <c r="AK31" s="32" t="str">
        <f t="shared" si="7"/>
        <v>d</v>
      </c>
    </row>
    <row r="32" spans="1:37" ht="13.5" customHeight="1" x14ac:dyDescent="0.15">
      <c r="A32" s="6"/>
      <c r="B32" s="6"/>
      <c r="F32" s="11" t="s">
        <v>173</v>
      </c>
      <c r="G32" s="10"/>
      <c r="H32" s="6" t="str">
        <f t="shared" si="1"/>
        <v/>
      </c>
      <c r="I32" s="6" t="str">
        <f t="shared" si="5"/>
        <v>一般会計</v>
      </c>
      <c r="K32" s="6"/>
      <c r="L32" s="6"/>
      <c r="O32" s="6"/>
      <c r="P32" s="6"/>
      <c r="Q32" s="12"/>
      <c r="T32" s="6"/>
      <c r="U32" s="23" t="s">
        <v>499</v>
      </c>
      <c r="Y32" s="23" t="s">
        <v>258</v>
      </c>
      <c r="Z32" s="23" t="s">
        <v>386</v>
      </c>
      <c r="AA32" s="45" t="s">
        <v>51</v>
      </c>
      <c r="AB32" s="45" t="s">
        <v>51</v>
      </c>
      <c r="AC32" s="22"/>
      <c r="AD32" s="22"/>
      <c r="AE32" s="22"/>
      <c r="AF32" s="21"/>
      <c r="AK32" s="32" t="str">
        <f t="shared" si="7"/>
        <v>e</v>
      </c>
    </row>
    <row r="33" spans="1:37" ht="13.5" customHeight="1" x14ac:dyDescent="0.15">
      <c r="A33" s="6"/>
      <c r="B33" s="6"/>
      <c r="F33" s="11" t="s">
        <v>174</v>
      </c>
      <c r="G33" s="10"/>
      <c r="H33" s="6" t="str">
        <f t="shared" si="1"/>
        <v/>
      </c>
      <c r="I33" s="6" t="str">
        <f t="shared" si="5"/>
        <v>一般会計</v>
      </c>
      <c r="K33" s="6"/>
      <c r="L33" s="6"/>
      <c r="O33" s="6"/>
      <c r="P33" s="6"/>
      <c r="Q33" s="12"/>
      <c r="T33" s="6"/>
      <c r="U33" s="23" t="s">
        <v>500</v>
      </c>
      <c r="Y33" s="23" t="s">
        <v>259</v>
      </c>
      <c r="Z33" s="23" t="s">
        <v>387</v>
      </c>
      <c r="AA33" s="35"/>
      <c r="AB33" s="22"/>
      <c r="AC33" s="22"/>
      <c r="AD33" s="22"/>
      <c r="AE33" s="22"/>
      <c r="AF33" s="21"/>
      <c r="AK33" s="32" t="str">
        <f t="shared" si="7"/>
        <v>f</v>
      </c>
    </row>
    <row r="34" spans="1:37" ht="13.5" customHeight="1" x14ac:dyDescent="0.15">
      <c r="A34" s="6"/>
      <c r="B34" s="6"/>
      <c r="F34" s="11" t="s">
        <v>175</v>
      </c>
      <c r="G34" s="10"/>
      <c r="H34" s="6" t="str">
        <f t="shared" si="1"/>
        <v/>
      </c>
      <c r="I34" s="6" t="str">
        <f t="shared" si="5"/>
        <v>一般会計</v>
      </c>
      <c r="K34" s="6"/>
      <c r="L34" s="6"/>
      <c r="O34" s="6"/>
      <c r="P34" s="6"/>
      <c r="Q34" s="12"/>
      <c r="T34" s="6"/>
      <c r="U34" s="23" t="s">
        <v>501</v>
      </c>
      <c r="Y34" s="23" t="s">
        <v>260</v>
      </c>
      <c r="Z34" s="23" t="s">
        <v>388</v>
      </c>
      <c r="AB34" s="22"/>
      <c r="AC34" s="22"/>
      <c r="AD34" s="22"/>
      <c r="AE34" s="22"/>
      <c r="AF34" s="21"/>
      <c r="AK34" s="32" t="str">
        <f t="shared" si="7"/>
        <v>g</v>
      </c>
    </row>
    <row r="35" spans="1:37" ht="13.5" customHeight="1" x14ac:dyDescent="0.15">
      <c r="A35" s="6"/>
      <c r="B35" s="6"/>
      <c r="F35" s="11" t="s">
        <v>176</v>
      </c>
      <c r="G35" s="10"/>
      <c r="H35" s="6" t="str">
        <f t="shared" si="1"/>
        <v/>
      </c>
      <c r="I35" s="6" t="str">
        <f t="shared" si="5"/>
        <v>一般会計</v>
      </c>
      <c r="K35" s="6"/>
      <c r="L35" s="6"/>
      <c r="O35" s="6"/>
      <c r="P35" s="6"/>
      <c r="Q35" s="12"/>
      <c r="T35" s="6"/>
      <c r="U35" s="23" t="s">
        <v>502</v>
      </c>
      <c r="Y35" s="23" t="s">
        <v>261</v>
      </c>
      <c r="Z35" s="23" t="s">
        <v>389</v>
      </c>
      <c r="AC35" s="22"/>
      <c r="AF35" s="21"/>
      <c r="AK35" s="32" t="str">
        <f t="shared" si="7"/>
        <v>h</v>
      </c>
    </row>
    <row r="36" spans="1:37" ht="13.5" customHeight="1" x14ac:dyDescent="0.15">
      <c r="A36" s="6"/>
      <c r="B36" s="6"/>
      <c r="F36" s="11" t="s">
        <v>177</v>
      </c>
      <c r="G36" s="10"/>
      <c r="H36" s="6" t="str">
        <f t="shared" si="1"/>
        <v/>
      </c>
      <c r="I36" s="6" t="str">
        <f t="shared" si="5"/>
        <v>一般会計</v>
      </c>
      <c r="K36" s="6"/>
      <c r="L36" s="6"/>
      <c r="O36" s="6"/>
      <c r="P36" s="6"/>
      <c r="Q36" s="12"/>
      <c r="T36" s="6"/>
      <c r="Y36" s="23" t="s">
        <v>262</v>
      </c>
      <c r="Z36" s="23" t="s">
        <v>390</v>
      </c>
      <c r="AF36" s="21"/>
      <c r="AK36" s="32" t="str">
        <f t="shared" si="7"/>
        <v>i</v>
      </c>
    </row>
    <row r="37" spans="1:37" ht="13.5" customHeight="1" x14ac:dyDescent="0.15">
      <c r="A37" s="6"/>
      <c r="B37" s="6"/>
      <c r="F37" s="6"/>
      <c r="G37" s="12"/>
      <c r="H37" s="6" t="str">
        <f t="shared" si="1"/>
        <v/>
      </c>
      <c r="I37" s="6" t="str">
        <f t="shared" si="5"/>
        <v>一般会計</v>
      </c>
      <c r="K37" s="6"/>
      <c r="L37" s="6"/>
      <c r="O37" s="6"/>
      <c r="P37" s="6"/>
      <c r="Q37" s="12"/>
      <c r="T37" s="6"/>
      <c r="Y37" s="23" t="s">
        <v>263</v>
      </c>
      <c r="Z37" s="23" t="s">
        <v>391</v>
      </c>
      <c r="AF37" s="21"/>
      <c r="AK37" s="32" t="str">
        <f t="shared" si="7"/>
        <v>j</v>
      </c>
    </row>
    <row r="38" spans="1:37" x14ac:dyDescent="0.15">
      <c r="A38" s="6"/>
      <c r="B38" s="6"/>
      <c r="F38" s="6"/>
      <c r="G38" s="12"/>
      <c r="K38" s="6"/>
      <c r="L38" s="6"/>
      <c r="O38" s="6"/>
      <c r="P38" s="6"/>
      <c r="Q38" s="12"/>
      <c r="T38" s="6"/>
      <c r="Y38" s="23" t="s">
        <v>264</v>
      </c>
      <c r="Z38" s="23" t="s">
        <v>392</v>
      </c>
      <c r="AF38" s="21"/>
      <c r="AK38" s="32" t="str">
        <f t="shared" si="7"/>
        <v>k</v>
      </c>
    </row>
    <row r="39" spans="1:37" x14ac:dyDescent="0.15">
      <c r="A39" s="6"/>
      <c r="B39" s="6"/>
      <c r="F39" s="6" t="str">
        <f>I37</f>
        <v>一般会計</v>
      </c>
      <c r="G39" s="12"/>
      <c r="K39" s="6"/>
      <c r="L39" s="6"/>
      <c r="O39" s="6"/>
      <c r="P39" s="6"/>
      <c r="Q39" s="12"/>
      <c r="T39" s="6"/>
      <c r="U39" s="23" t="s">
        <v>504</v>
      </c>
      <c r="Y39" s="23" t="s">
        <v>265</v>
      </c>
      <c r="Z39" s="23" t="s">
        <v>393</v>
      </c>
      <c r="AF39" s="21"/>
      <c r="AK39" s="32" t="str">
        <f t="shared" si="7"/>
        <v>l</v>
      </c>
    </row>
    <row r="40" spans="1:37" x14ac:dyDescent="0.15">
      <c r="A40" s="6"/>
      <c r="B40" s="6"/>
      <c r="F40" s="6"/>
      <c r="G40" s="12"/>
      <c r="K40" s="6"/>
      <c r="L40" s="6"/>
      <c r="O40" s="6"/>
      <c r="P40" s="6"/>
      <c r="Q40" s="12"/>
      <c r="T40" s="6"/>
      <c r="U40" s="23"/>
      <c r="Y40" s="23" t="s">
        <v>266</v>
      </c>
      <c r="Z40" s="23" t="s">
        <v>394</v>
      </c>
      <c r="AF40" s="21"/>
      <c r="AK40" s="32" t="str">
        <f t="shared" si="7"/>
        <v>m</v>
      </c>
    </row>
    <row r="41" spans="1:37" x14ac:dyDescent="0.15">
      <c r="A41" s="6"/>
      <c r="B41" s="6"/>
      <c r="F41" s="6"/>
      <c r="G41" s="12"/>
      <c r="K41" s="6"/>
      <c r="L41" s="6"/>
      <c r="O41" s="6"/>
      <c r="P41" s="6"/>
      <c r="Q41" s="12"/>
      <c r="T41" s="6"/>
      <c r="U41" s="23" t="s">
        <v>214</v>
      </c>
      <c r="Y41" s="23" t="s">
        <v>267</v>
      </c>
      <c r="Z41" s="23" t="s">
        <v>395</v>
      </c>
      <c r="AF41" s="21"/>
      <c r="AK41" s="32" t="str">
        <f t="shared" si="7"/>
        <v>n</v>
      </c>
    </row>
    <row r="42" spans="1:37" x14ac:dyDescent="0.15">
      <c r="A42" s="6"/>
      <c r="B42" s="6"/>
      <c r="F42" s="6"/>
      <c r="G42" s="12"/>
      <c r="K42" s="6"/>
      <c r="L42" s="6"/>
      <c r="O42" s="6"/>
      <c r="P42" s="6"/>
      <c r="Q42" s="12"/>
      <c r="T42" s="6"/>
      <c r="U42" s="23" t="s">
        <v>216</v>
      </c>
      <c r="Y42" s="23" t="s">
        <v>268</v>
      </c>
      <c r="Z42" s="23" t="s">
        <v>396</v>
      </c>
      <c r="AF42" s="21"/>
      <c r="AK42" s="32" t="str">
        <f t="shared" si="7"/>
        <v>o</v>
      </c>
    </row>
    <row r="43" spans="1:37" x14ac:dyDescent="0.15">
      <c r="A43" s="6"/>
      <c r="B43" s="6"/>
      <c r="F43" s="6"/>
      <c r="G43" s="12"/>
      <c r="K43" s="6"/>
      <c r="L43" s="6"/>
      <c r="O43" s="6"/>
      <c r="P43" s="6"/>
      <c r="Q43" s="12"/>
      <c r="T43" s="6"/>
      <c r="Y43" s="23" t="s">
        <v>269</v>
      </c>
      <c r="Z43" s="23" t="s">
        <v>397</v>
      </c>
      <c r="AF43" s="21"/>
      <c r="AK43" s="32" t="str">
        <f t="shared" si="7"/>
        <v>p</v>
      </c>
    </row>
    <row r="44" spans="1:37" x14ac:dyDescent="0.15">
      <c r="A44" s="6"/>
      <c r="B44" s="6"/>
      <c r="F44" s="6"/>
      <c r="G44" s="12"/>
      <c r="K44" s="6"/>
      <c r="L44" s="6"/>
      <c r="O44" s="6"/>
      <c r="P44" s="6"/>
      <c r="Q44" s="12"/>
      <c r="T44" s="6"/>
      <c r="Y44" s="23" t="s">
        <v>270</v>
      </c>
      <c r="Z44" s="23" t="s">
        <v>398</v>
      </c>
      <c r="AF44" s="21"/>
      <c r="AK44" s="32" t="str">
        <f t="shared" si="7"/>
        <v>q</v>
      </c>
    </row>
    <row r="45" spans="1:37" x14ac:dyDescent="0.15">
      <c r="A45" s="6"/>
      <c r="B45" s="6"/>
      <c r="F45" s="6"/>
      <c r="G45" s="12"/>
      <c r="K45" s="6"/>
      <c r="L45" s="6"/>
      <c r="O45" s="6"/>
      <c r="P45" s="6"/>
      <c r="Q45" s="12"/>
      <c r="T45" s="6"/>
      <c r="U45" s="20" t="s">
        <v>145</v>
      </c>
      <c r="Y45" s="23" t="s">
        <v>271</v>
      </c>
      <c r="Z45" s="23" t="s">
        <v>399</v>
      </c>
      <c r="AF45" s="21"/>
      <c r="AK45" s="32" t="str">
        <f t="shared" si="7"/>
        <v>r</v>
      </c>
    </row>
    <row r="46" spans="1:37" x14ac:dyDescent="0.15">
      <c r="A46" s="6"/>
      <c r="B46" s="6"/>
      <c r="F46" s="6"/>
      <c r="G46" s="12"/>
      <c r="K46" s="6"/>
      <c r="L46" s="6"/>
      <c r="O46" s="6"/>
      <c r="P46" s="6"/>
      <c r="Q46" s="12"/>
      <c r="T46" s="6"/>
      <c r="U46" s="50" t="s">
        <v>521</v>
      </c>
      <c r="Y46" s="23" t="s">
        <v>272</v>
      </c>
      <c r="Z46" s="23" t="s">
        <v>400</v>
      </c>
      <c r="AF46" s="21"/>
      <c r="AK46" s="32" t="str">
        <f t="shared" si="7"/>
        <v>s</v>
      </c>
    </row>
    <row r="47" spans="1:37" x14ac:dyDescent="0.15">
      <c r="A47" s="6"/>
      <c r="B47" s="6"/>
      <c r="F47" s="6"/>
      <c r="G47" s="12"/>
      <c r="K47" s="6"/>
      <c r="L47" s="6"/>
      <c r="O47" s="6"/>
      <c r="P47" s="6"/>
      <c r="Q47" s="12"/>
      <c r="T47" s="6"/>
      <c r="Y47" s="23" t="s">
        <v>273</v>
      </c>
      <c r="Z47" s="23" t="s">
        <v>401</v>
      </c>
      <c r="AF47" s="21"/>
      <c r="AK47" s="32" t="str">
        <f t="shared" si="7"/>
        <v>t</v>
      </c>
    </row>
    <row r="48" spans="1:37" x14ac:dyDescent="0.15">
      <c r="A48" s="6"/>
      <c r="B48" s="6"/>
      <c r="F48" s="6"/>
      <c r="G48" s="12"/>
      <c r="K48" s="6"/>
      <c r="L48" s="6"/>
      <c r="O48" s="6"/>
      <c r="P48" s="6"/>
      <c r="Q48" s="12"/>
      <c r="T48" s="6"/>
      <c r="U48" s="50">
        <v>2021</v>
      </c>
      <c r="Y48" s="23" t="s">
        <v>274</v>
      </c>
      <c r="Z48" s="23" t="s">
        <v>402</v>
      </c>
      <c r="AF48" s="21"/>
      <c r="AK48" s="32" t="str">
        <f t="shared" si="7"/>
        <v>u</v>
      </c>
    </row>
    <row r="49" spans="1:37" x14ac:dyDescent="0.15">
      <c r="A49" s="6"/>
      <c r="B49" s="6"/>
      <c r="F49" s="6"/>
      <c r="G49" s="12"/>
      <c r="K49" s="6"/>
      <c r="L49" s="6"/>
      <c r="O49" s="6"/>
      <c r="P49" s="6"/>
      <c r="Q49" s="12"/>
      <c r="T49" s="6"/>
      <c r="U49" s="50">
        <v>2022</v>
      </c>
      <c r="Y49" s="23" t="s">
        <v>275</v>
      </c>
      <c r="Z49" s="23" t="s">
        <v>403</v>
      </c>
      <c r="AF49" s="21"/>
      <c r="AK49" s="32" t="str">
        <f t="shared" si="7"/>
        <v>v</v>
      </c>
    </row>
    <row r="50" spans="1:37" x14ac:dyDescent="0.15">
      <c r="A50" s="6"/>
      <c r="B50" s="6"/>
      <c r="F50" s="6"/>
      <c r="G50" s="12"/>
      <c r="K50" s="6"/>
      <c r="L50" s="6"/>
      <c r="O50" s="6"/>
      <c r="P50" s="6"/>
      <c r="Q50" s="12"/>
      <c r="T50" s="6"/>
      <c r="U50" s="50">
        <v>2023</v>
      </c>
      <c r="Y50" s="23" t="s">
        <v>276</v>
      </c>
      <c r="Z50" s="23" t="s">
        <v>404</v>
      </c>
      <c r="AF50" s="21"/>
    </row>
    <row r="51" spans="1:37" x14ac:dyDescent="0.15">
      <c r="A51" s="6"/>
      <c r="B51" s="6"/>
      <c r="F51" s="6"/>
      <c r="G51" s="12"/>
      <c r="K51" s="6"/>
      <c r="L51" s="6"/>
      <c r="O51" s="6"/>
      <c r="P51" s="6"/>
      <c r="Q51" s="12"/>
      <c r="T51" s="6"/>
      <c r="U51" s="50">
        <v>2024</v>
      </c>
      <c r="Y51" s="23" t="s">
        <v>277</v>
      </c>
      <c r="Z51" s="23" t="s">
        <v>405</v>
      </c>
      <c r="AF51" s="21"/>
    </row>
    <row r="52" spans="1:37" x14ac:dyDescent="0.15">
      <c r="A52" s="6"/>
      <c r="B52" s="6"/>
      <c r="F52" s="6"/>
      <c r="G52" s="12"/>
      <c r="K52" s="6"/>
      <c r="L52" s="6"/>
      <c r="O52" s="6"/>
      <c r="P52" s="6"/>
      <c r="Q52" s="12"/>
      <c r="T52" s="6"/>
      <c r="U52" s="50">
        <v>2025</v>
      </c>
      <c r="Y52" s="23" t="s">
        <v>278</v>
      </c>
      <c r="Z52" s="23" t="s">
        <v>406</v>
      </c>
      <c r="AF52" s="21"/>
    </row>
    <row r="53" spans="1:37" x14ac:dyDescent="0.15">
      <c r="A53" s="6"/>
      <c r="B53" s="6"/>
      <c r="F53" s="6"/>
      <c r="G53" s="12"/>
      <c r="K53" s="6"/>
      <c r="L53" s="6"/>
      <c r="O53" s="6"/>
      <c r="P53" s="6"/>
      <c r="Q53" s="12"/>
      <c r="T53" s="6"/>
      <c r="U53" s="50">
        <v>2026</v>
      </c>
      <c r="Y53" s="23" t="s">
        <v>279</v>
      </c>
      <c r="Z53" s="23" t="s">
        <v>407</v>
      </c>
      <c r="AF53" s="21"/>
    </row>
    <row r="54" spans="1:37" x14ac:dyDescent="0.15">
      <c r="A54" s="6"/>
      <c r="B54" s="6"/>
      <c r="F54" s="6"/>
      <c r="G54" s="12"/>
      <c r="K54" s="6"/>
      <c r="L54" s="6"/>
      <c r="O54" s="6"/>
      <c r="P54" s="13"/>
      <c r="Q54" s="12"/>
      <c r="T54" s="6"/>
      <c r="Y54" s="23" t="s">
        <v>280</v>
      </c>
      <c r="Z54" s="23" t="s">
        <v>408</v>
      </c>
      <c r="AF54" s="21"/>
    </row>
    <row r="55" spans="1:37" x14ac:dyDescent="0.15">
      <c r="A55" s="6"/>
      <c r="B55" s="6"/>
      <c r="F55" s="6"/>
      <c r="G55" s="12"/>
      <c r="K55" s="6"/>
      <c r="L55" s="6"/>
      <c r="O55" s="6"/>
      <c r="P55" s="6"/>
      <c r="Q55" s="12"/>
      <c r="T55" s="6"/>
      <c r="Y55" s="23" t="s">
        <v>281</v>
      </c>
      <c r="Z55" s="23" t="s">
        <v>409</v>
      </c>
      <c r="AF55" s="21"/>
    </row>
    <row r="56" spans="1:37" x14ac:dyDescent="0.15">
      <c r="A56" s="6"/>
      <c r="B56" s="6"/>
      <c r="F56" s="6"/>
      <c r="G56" s="12"/>
      <c r="K56" s="6"/>
      <c r="L56" s="6"/>
      <c r="O56" s="6"/>
      <c r="P56" s="6"/>
      <c r="Q56" s="12"/>
      <c r="T56" s="6"/>
      <c r="U56" s="50">
        <v>20</v>
      </c>
      <c r="Y56" s="23" t="s">
        <v>282</v>
      </c>
      <c r="Z56" s="23" t="s">
        <v>410</v>
      </c>
      <c r="AF56" s="21"/>
    </row>
    <row r="57" spans="1:37" x14ac:dyDescent="0.15">
      <c r="A57" s="6"/>
      <c r="B57" s="6"/>
      <c r="F57" s="6"/>
      <c r="G57" s="12"/>
      <c r="K57" s="6"/>
      <c r="L57" s="6"/>
      <c r="O57" s="6"/>
      <c r="P57" s="6"/>
      <c r="Q57" s="12"/>
      <c r="T57" s="6"/>
      <c r="U57" s="23" t="s">
        <v>480</v>
      </c>
      <c r="Y57" s="23" t="s">
        <v>283</v>
      </c>
      <c r="Z57" s="23" t="s">
        <v>411</v>
      </c>
      <c r="AF57" s="21"/>
    </row>
    <row r="58" spans="1:37" x14ac:dyDescent="0.15">
      <c r="A58" s="6"/>
      <c r="B58" s="6"/>
      <c r="F58" s="6"/>
      <c r="G58" s="12"/>
      <c r="K58" s="6"/>
      <c r="L58" s="6"/>
      <c r="O58" s="6"/>
      <c r="P58" s="6"/>
      <c r="Q58" s="12"/>
      <c r="T58" s="6"/>
      <c r="U58" s="23" t="s">
        <v>481</v>
      </c>
      <c r="Y58" s="23" t="s">
        <v>284</v>
      </c>
      <c r="Z58" s="23" t="s">
        <v>412</v>
      </c>
      <c r="AF58" s="21"/>
    </row>
    <row r="59" spans="1:37" x14ac:dyDescent="0.15">
      <c r="A59" s="6"/>
      <c r="B59" s="6"/>
      <c r="F59" s="6"/>
      <c r="G59" s="12"/>
      <c r="K59" s="6"/>
      <c r="L59" s="6"/>
      <c r="O59" s="6"/>
      <c r="P59" s="6"/>
      <c r="Q59" s="12"/>
      <c r="T59" s="6"/>
      <c r="Y59" s="23" t="s">
        <v>285</v>
      </c>
      <c r="Z59" s="23" t="s">
        <v>413</v>
      </c>
      <c r="AF59" s="21"/>
    </row>
    <row r="60" spans="1:37" x14ac:dyDescent="0.15">
      <c r="A60" s="6"/>
      <c r="B60" s="6"/>
      <c r="F60" s="6"/>
      <c r="G60" s="12"/>
      <c r="K60" s="6"/>
      <c r="L60" s="6"/>
      <c r="O60" s="6"/>
      <c r="P60" s="6"/>
      <c r="Q60" s="12"/>
      <c r="T60" s="6"/>
      <c r="Y60" s="23" t="s">
        <v>286</v>
      </c>
      <c r="Z60" s="23" t="s">
        <v>414</v>
      </c>
      <c r="AF60" s="21"/>
    </row>
    <row r="61" spans="1:37" x14ac:dyDescent="0.15">
      <c r="A61" s="6"/>
      <c r="B61" s="6"/>
      <c r="F61" s="6"/>
      <c r="G61" s="12"/>
      <c r="K61" s="6"/>
      <c r="L61" s="6"/>
      <c r="O61" s="6"/>
      <c r="P61" s="6"/>
      <c r="Q61" s="12"/>
      <c r="T61" s="6"/>
      <c r="Y61" s="23" t="s">
        <v>287</v>
      </c>
      <c r="Z61" s="23" t="s">
        <v>415</v>
      </c>
      <c r="AF61" s="21"/>
    </row>
    <row r="62" spans="1:37" x14ac:dyDescent="0.15">
      <c r="A62" s="6"/>
      <c r="B62" s="6"/>
      <c r="F62" s="6"/>
      <c r="G62" s="12"/>
      <c r="K62" s="6"/>
      <c r="L62" s="6"/>
      <c r="O62" s="6"/>
      <c r="P62" s="6"/>
      <c r="Q62" s="12"/>
      <c r="T62" s="6"/>
      <c r="Y62" s="23" t="s">
        <v>288</v>
      </c>
      <c r="Z62" s="23" t="s">
        <v>416</v>
      </c>
      <c r="AF62" s="21"/>
    </row>
    <row r="63" spans="1:37" x14ac:dyDescent="0.15">
      <c r="A63" s="6"/>
      <c r="B63" s="6"/>
      <c r="F63" s="6"/>
      <c r="G63" s="12"/>
      <c r="K63" s="6"/>
      <c r="L63" s="6"/>
      <c r="O63" s="6"/>
      <c r="P63" s="6"/>
      <c r="Q63" s="12"/>
      <c r="T63" s="6"/>
      <c r="Y63" s="23" t="s">
        <v>289</v>
      </c>
      <c r="Z63" s="23" t="s">
        <v>417</v>
      </c>
      <c r="AF63" s="21"/>
    </row>
    <row r="64" spans="1:37" x14ac:dyDescent="0.15">
      <c r="A64" s="6"/>
      <c r="B64" s="6"/>
      <c r="F64" s="6"/>
      <c r="G64" s="12"/>
      <c r="K64" s="6"/>
      <c r="L64" s="6"/>
      <c r="O64" s="6"/>
      <c r="P64" s="6"/>
      <c r="Q64" s="12"/>
      <c r="T64" s="6"/>
      <c r="Y64" s="23" t="s">
        <v>290</v>
      </c>
      <c r="Z64" s="23" t="s">
        <v>418</v>
      </c>
      <c r="AF64" s="21"/>
    </row>
    <row r="65" spans="1:32" x14ac:dyDescent="0.15">
      <c r="A65" s="6"/>
      <c r="B65" s="6"/>
      <c r="F65" s="6"/>
      <c r="G65" s="12"/>
      <c r="K65" s="6"/>
      <c r="L65" s="6"/>
      <c r="O65" s="6"/>
      <c r="P65" s="6"/>
      <c r="Q65" s="12"/>
      <c r="T65" s="6"/>
      <c r="Y65" s="23" t="s">
        <v>291</v>
      </c>
      <c r="Z65" s="23" t="s">
        <v>419</v>
      </c>
      <c r="AF65" s="21"/>
    </row>
    <row r="66" spans="1:32" x14ac:dyDescent="0.15">
      <c r="A66" s="6"/>
      <c r="B66" s="6"/>
      <c r="F66" s="6"/>
      <c r="G66" s="12"/>
      <c r="K66" s="6"/>
      <c r="L66" s="6"/>
      <c r="O66" s="6"/>
      <c r="P66" s="6"/>
      <c r="Q66" s="12"/>
      <c r="T66" s="6"/>
      <c r="Y66" s="23" t="s">
        <v>52</v>
      </c>
      <c r="Z66" s="23" t="s">
        <v>420</v>
      </c>
      <c r="AF66" s="21"/>
    </row>
    <row r="67" spans="1:32" x14ac:dyDescent="0.15">
      <c r="A67" s="6"/>
      <c r="B67" s="6"/>
      <c r="F67" s="6"/>
      <c r="G67" s="12"/>
      <c r="K67" s="6"/>
      <c r="L67" s="6"/>
      <c r="O67" s="6"/>
      <c r="P67" s="6"/>
      <c r="Q67" s="12"/>
      <c r="T67" s="6"/>
      <c r="Y67" s="23" t="s">
        <v>292</v>
      </c>
      <c r="Z67" s="23" t="s">
        <v>421</v>
      </c>
      <c r="AF67" s="21"/>
    </row>
    <row r="68" spans="1:32" x14ac:dyDescent="0.15">
      <c r="A68" s="6"/>
      <c r="B68" s="6"/>
      <c r="F68" s="6"/>
      <c r="G68" s="12"/>
      <c r="K68" s="6"/>
      <c r="L68" s="6"/>
      <c r="O68" s="6"/>
      <c r="P68" s="6"/>
      <c r="Q68" s="12"/>
      <c r="T68" s="6"/>
      <c r="Y68" s="23" t="s">
        <v>293</v>
      </c>
      <c r="Z68" s="23" t="s">
        <v>422</v>
      </c>
      <c r="AF68" s="21"/>
    </row>
    <row r="69" spans="1:32" x14ac:dyDescent="0.15">
      <c r="A69" s="6"/>
      <c r="B69" s="6"/>
      <c r="F69" s="6"/>
      <c r="G69" s="12"/>
      <c r="K69" s="6"/>
      <c r="L69" s="6"/>
      <c r="O69" s="6"/>
      <c r="P69" s="6"/>
      <c r="Q69" s="12"/>
      <c r="T69" s="6"/>
      <c r="Y69" s="23" t="s">
        <v>294</v>
      </c>
      <c r="Z69" s="23" t="s">
        <v>423</v>
      </c>
      <c r="AF69" s="21"/>
    </row>
    <row r="70" spans="1:32" x14ac:dyDescent="0.15">
      <c r="A70" s="6"/>
      <c r="B70" s="6"/>
      <c r="Y70" s="23" t="s">
        <v>295</v>
      </c>
      <c r="Z70" s="23" t="s">
        <v>424</v>
      </c>
    </row>
    <row r="71" spans="1:32" x14ac:dyDescent="0.15">
      <c r="Y71" s="23" t="s">
        <v>296</v>
      </c>
      <c r="Z71" s="23" t="s">
        <v>425</v>
      </c>
    </row>
    <row r="72" spans="1:32" x14ac:dyDescent="0.15">
      <c r="Y72" s="23" t="s">
        <v>297</v>
      </c>
      <c r="Z72" s="23" t="s">
        <v>426</v>
      </c>
    </row>
    <row r="73" spans="1:32" x14ac:dyDescent="0.15">
      <c r="Y73" s="23" t="s">
        <v>298</v>
      </c>
      <c r="Z73" s="23" t="s">
        <v>427</v>
      </c>
    </row>
    <row r="74" spans="1:32" x14ac:dyDescent="0.15">
      <c r="Y74" s="23" t="s">
        <v>299</v>
      </c>
      <c r="Z74" s="23" t="s">
        <v>428</v>
      </c>
    </row>
    <row r="75" spans="1:32" x14ac:dyDescent="0.15">
      <c r="Y75" s="23" t="s">
        <v>300</v>
      </c>
      <c r="Z75" s="23" t="s">
        <v>429</v>
      </c>
    </row>
    <row r="76" spans="1:32" x14ac:dyDescent="0.15">
      <c r="Y76" s="23" t="s">
        <v>301</v>
      </c>
      <c r="Z76" s="23" t="s">
        <v>430</v>
      </c>
    </row>
    <row r="77" spans="1:32" x14ac:dyDescent="0.15">
      <c r="Y77" s="23" t="s">
        <v>302</v>
      </c>
      <c r="Z77" s="23" t="s">
        <v>431</v>
      </c>
    </row>
    <row r="78" spans="1:32" x14ac:dyDescent="0.15">
      <c r="Y78" s="23" t="s">
        <v>303</v>
      </c>
      <c r="Z78" s="23" t="s">
        <v>432</v>
      </c>
    </row>
    <row r="79" spans="1:32" x14ac:dyDescent="0.15">
      <c r="Y79" s="23" t="s">
        <v>304</v>
      </c>
      <c r="Z79" s="23" t="s">
        <v>433</v>
      </c>
    </row>
    <row r="80" spans="1:32" x14ac:dyDescent="0.15">
      <c r="Y80" s="23" t="s">
        <v>305</v>
      </c>
      <c r="Z80" s="23" t="s">
        <v>434</v>
      </c>
    </row>
    <row r="81" spans="25:26" x14ac:dyDescent="0.15">
      <c r="Y81" s="23" t="s">
        <v>306</v>
      </c>
      <c r="Z81" s="23" t="s">
        <v>435</v>
      </c>
    </row>
    <row r="82" spans="25:26" x14ac:dyDescent="0.15">
      <c r="Y82" s="23" t="s">
        <v>307</v>
      </c>
      <c r="Z82" s="23" t="s">
        <v>436</v>
      </c>
    </row>
    <row r="83" spans="25:26" x14ac:dyDescent="0.15">
      <c r="Y83" s="23" t="s">
        <v>308</v>
      </c>
      <c r="Z83" s="23" t="s">
        <v>437</v>
      </c>
    </row>
    <row r="84" spans="25:26" x14ac:dyDescent="0.15">
      <c r="Y84" s="23" t="s">
        <v>309</v>
      </c>
      <c r="Z84" s="23" t="s">
        <v>438</v>
      </c>
    </row>
    <row r="85" spans="25:26" x14ac:dyDescent="0.15">
      <c r="Y85" s="23" t="s">
        <v>310</v>
      </c>
      <c r="Z85" s="23" t="s">
        <v>439</v>
      </c>
    </row>
    <row r="86" spans="25:26" x14ac:dyDescent="0.15">
      <c r="Y86" s="23" t="s">
        <v>311</v>
      </c>
      <c r="Z86" s="23" t="s">
        <v>440</v>
      </c>
    </row>
    <row r="87" spans="25:26" x14ac:dyDescent="0.15">
      <c r="Y87" s="23" t="s">
        <v>312</v>
      </c>
      <c r="Z87" s="23" t="s">
        <v>441</v>
      </c>
    </row>
    <row r="88" spans="25:26" x14ac:dyDescent="0.15">
      <c r="Y88" s="23" t="s">
        <v>313</v>
      </c>
      <c r="Z88" s="23" t="s">
        <v>442</v>
      </c>
    </row>
    <row r="89" spans="25:26" x14ac:dyDescent="0.15">
      <c r="Y89" s="23" t="s">
        <v>314</v>
      </c>
      <c r="Z89" s="23" t="s">
        <v>443</v>
      </c>
    </row>
    <row r="90" spans="25:26" x14ac:dyDescent="0.15">
      <c r="Y90" s="23" t="s">
        <v>315</v>
      </c>
      <c r="Z90" s="23" t="s">
        <v>444</v>
      </c>
    </row>
    <row r="91" spans="25:26" x14ac:dyDescent="0.15">
      <c r="Y91" s="23" t="s">
        <v>316</v>
      </c>
      <c r="Z91" s="23" t="s">
        <v>445</v>
      </c>
    </row>
    <row r="92" spans="25:26" x14ac:dyDescent="0.15">
      <c r="Y92" s="23" t="s">
        <v>317</v>
      </c>
      <c r="Z92" s="23" t="s">
        <v>446</v>
      </c>
    </row>
    <row r="93" spans="25:26" x14ac:dyDescent="0.15">
      <c r="Y93" s="23" t="s">
        <v>318</v>
      </c>
      <c r="Z93" s="23" t="s">
        <v>447</v>
      </c>
    </row>
    <row r="94" spans="25:26" x14ac:dyDescent="0.15">
      <c r="Y94" s="23" t="s">
        <v>319</v>
      </c>
      <c r="Z94" s="23" t="s">
        <v>448</v>
      </c>
    </row>
    <row r="95" spans="25:26" x14ac:dyDescent="0.15">
      <c r="Y95" s="23" t="s">
        <v>320</v>
      </c>
      <c r="Z95" s="23" t="s">
        <v>449</v>
      </c>
    </row>
    <row r="96" spans="25:26" x14ac:dyDescent="0.15">
      <c r="Y96" s="23" t="s">
        <v>224</v>
      </c>
      <c r="Z96" s="23" t="s">
        <v>450</v>
      </c>
    </row>
    <row r="97" spans="25:26" x14ac:dyDescent="0.15">
      <c r="Y97" s="23" t="s">
        <v>321</v>
      </c>
      <c r="Z97" s="23" t="s">
        <v>451</v>
      </c>
    </row>
    <row r="98" spans="25:26" x14ac:dyDescent="0.15">
      <c r="Y98" s="23" t="s">
        <v>322</v>
      </c>
      <c r="Z98" s="23" t="s">
        <v>452</v>
      </c>
    </row>
    <row r="99" spans="25:26" x14ac:dyDescent="0.15">
      <c r="Y99" s="23" t="s">
        <v>352</v>
      </c>
      <c r="Z99" s="23" t="s">
        <v>453</v>
      </c>
    </row>
    <row r="100" spans="25:26" x14ac:dyDescent="0.15">
      <c r="Y100" s="23" t="s">
        <v>524</v>
      </c>
      <c r="Z100" s="23" t="s">
        <v>454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2022-12-05T02:42:05Z</dcterms:created>
  <dcterms:modified xsi:type="dcterms:W3CDTF">2022-12-16T01:56:18Z</dcterms:modified>
</cp:coreProperties>
</file>