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s>
  <definedNames>
    <definedName name="_xlnm._FilterDatabase" localSheetId="0" hidden="1">行政事業レビューシート!$A$2:$BH$193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40" i="11" l="1"/>
  <c r="AY41" i="11" s="1"/>
  <c r="AY37" i="11"/>
  <c r="AY39" i="11" s="1"/>
  <c r="AY157" i="11"/>
  <c r="AY159" i="11" s="1"/>
  <c r="AY144" i="11"/>
  <c r="AY150" i="11" s="1"/>
  <c r="AY145" i="11" l="1"/>
  <c r="AY149" i="11"/>
  <c r="AY147" i="11"/>
  <c r="AY146" i="11"/>
  <c r="AY148" i="11"/>
  <c r="AY158" i="11"/>
  <c r="AY160" i="11"/>
  <c r="AY42" i="11"/>
  <c r="AY38" i="11"/>
  <c r="AY52" i="11"/>
  <c r="AY53" i="11" s="1"/>
  <c r="AY49" i="11"/>
  <c r="AY51" i="11" s="1"/>
  <c r="AY55" i="11"/>
  <c r="AY60" i="11" s="1"/>
  <c r="AY43" i="11"/>
  <c r="AY45" i="11" s="1"/>
  <c r="AY46" i="11"/>
  <c r="AY48" i="11" s="1"/>
  <c r="AY44" i="11" l="1"/>
  <c r="AY57" i="11"/>
  <c r="AY59" i="11"/>
  <c r="AY61" i="11"/>
  <c r="AY56" i="11"/>
  <c r="AY58" i="11"/>
  <c r="AY50" i="11"/>
  <c r="AY54" i="11"/>
  <c r="AY47" i="11"/>
  <c r="AW108" i="11" l="1"/>
  <c r="AT108" i="11"/>
  <c r="AQ108" i="11"/>
  <c r="AL108" i="11"/>
  <c r="AI108" i="11"/>
  <c r="AF108" i="11"/>
  <c r="Z108" i="11"/>
  <c r="W108" i="11"/>
  <c r="T108" i="11"/>
  <c r="N108" i="11"/>
  <c r="AW107" i="11"/>
  <c r="AT107" i="11"/>
  <c r="AQ107" i="11"/>
  <c r="AL107" i="11"/>
  <c r="AI107" i="11"/>
  <c r="AF107" i="11"/>
  <c r="Z107" i="11"/>
  <c r="W107" i="11"/>
  <c r="T107" i="11"/>
  <c r="N107" i="11"/>
  <c r="K107" i="11"/>
  <c r="H107" i="11"/>
  <c r="AY189" i="11" l="1"/>
  <c r="AY188" i="11"/>
  <c r="AY187" i="11"/>
  <c r="AY186" i="11"/>
  <c r="AY185" i="11"/>
  <c r="AY184" i="11"/>
  <c r="AY183" i="11"/>
  <c r="AY182" i="11"/>
  <c r="AY181" i="11"/>
  <c r="AY177" i="11"/>
  <c r="AY179" i="11" s="1"/>
  <c r="AY176" i="11"/>
  <c r="AY175" i="11"/>
  <c r="AY174" i="11"/>
  <c r="AY173" i="11"/>
  <c r="AY169" i="11"/>
  <c r="AY172" i="11" s="1"/>
  <c r="AY165" i="11"/>
  <c r="AY167" i="11" s="1"/>
  <c r="AY161" i="11"/>
  <c r="AY164" i="11" s="1"/>
  <c r="AU150" i="11"/>
  <c r="Y150" i="11"/>
  <c r="AU143" i="11"/>
  <c r="Y143" i="11"/>
  <c r="P29" i="11"/>
  <c r="AD21" i="11"/>
  <c r="W21" i="11"/>
  <c r="P21" i="11"/>
  <c r="AR18" i="11"/>
  <c r="AK18" i="11"/>
  <c r="AD18" i="11"/>
  <c r="AD20" i="11" s="1"/>
  <c r="W18" i="11"/>
  <c r="W20" i="11" s="1"/>
  <c r="P18" i="11"/>
  <c r="P20" i="11" s="1"/>
  <c r="AV2" i="11"/>
  <c r="AY168" i="11" l="1"/>
  <c r="AY180" i="11"/>
  <c r="AY166" i="11"/>
  <c r="AY178" i="11"/>
  <c r="AY163" i="11"/>
  <c r="AY171" i="11"/>
  <c r="AY162" i="11"/>
  <c r="AY170"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<sst xmlns="http://schemas.openxmlformats.org/spreadsheetml/2006/main" count="1020" uniqueCount="684">
  <si>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</si>
  <si>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</si>
  <si>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</si>
  <si>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</si>
  <si>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</si>
  <si>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</si>
  <si>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</si>
  <si>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</si>
  <si>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</si>
  <si>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</si>
  <si>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</si>
  <si>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</si>
  <si>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</si>
  <si>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</si>
  <si>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</si>
  <si>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</si>
  <si>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</si>
  <si>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</si>
  <si>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</si>
  <si>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</si>
  <si>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</si>
  <si>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</si>
  <si>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</si>
  <si>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</si>
  <si>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</si>
  <si>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</si>
  <si>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</si>
  <si>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</si>
  <si>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</si>
  <si>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</si>
  <si>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</si>
  <si>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</si>
  <si>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</si>
  <si>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</si>
  <si>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</si>
  <si>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</si>
  <si>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</si>
  <si>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</si>
  <si>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</si>
  <si>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</si>
  <si>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</si>
  <si>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</si>
  <si>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</si>
  <si>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</si>
  <si>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</si>
  <si>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</si>
  <si>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</si>
  <si>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</si>
  <si>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</si>
  <si>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</si>
  <si>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</si>
  <si>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</si>
  <si>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</si>
  <si>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</si>
  <si>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</si>
  <si>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</si>
  <si>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</si>
  <si>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</si>
  <si>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</si>
  <si>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</si>
  <si>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</si>
  <si>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</si>
  <si>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</si>
  <si>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</si>
  <si>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</si>
  <si>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</si>
  <si>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</si>
  <si>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</si>
  <si>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</si>
  <si>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</si>
  <si>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</si>
  <si>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</si>
  <si>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</si>
  <si>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</si>
  <si>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</si>
  <si>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</si>
  <si>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</si>
  <si>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</si>
  <si>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</si>
  <si>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</si>
  <si>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</si>
  <si>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</si>
  <si>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</si>
  <si>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</si>
  <si>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</si>
  <si>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</si>
  <si>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</si>
  <si>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</si>
  <si>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</si>
  <si>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</si>
  <si>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</si>
  <si>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</si>
  <si>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</si>
  <si>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</si>
  <si>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</si>
  <si>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</si>
  <si>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</si>
  <si>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</si>
  <si>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</si>
  <si>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</si>
  <si>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</si>
  <si>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</si>
  <si>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</si>
  <si>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</si>
  <si>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</si>
  <si>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</si>
  <si>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</si>
  <si>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</si>
  <si>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</si>
  <si>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</si>
  <si>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</si>
  <si>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</si>
  <si>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</si>
  <si>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</si>
  <si>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</si>
  <si>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</si>
  <si>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</si>
  <si>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</si>
  <si>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</si>
  <si>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</si>
  <si>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</si>
  <si>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</si>
  <si>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</si>
  <si>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</si>
  <si>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</si>
  <si>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</si>
  <si>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</si>
  <si>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</si>
  <si>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</si>
  <si>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</si>
  <si>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</si>
  <si>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</si>
  <si>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</si>
  <si>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</si>
  <si>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</si>
  <si>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</si>
  <si>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</si>
  <si>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</si>
  <si>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</si>
  <si>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</si>
  <si>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</si>
  <si>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</si>
  <si>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</si>
  <si>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</si>
  <si>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</si>
  <si>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</si>
  <si>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</si>
  <si>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</si>
  <si>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</si>
  <si>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</si>
  <si>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</si>
  <si>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</si>
  <si>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</si>
  <si>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</si>
  <si>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</si>
  <si>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</si>
  <si>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</si>
  <si>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</si>
  <si>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</si>
  <si>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</si>
  <si>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</si>
  <si>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</si>
  <si>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</si>
  <si>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</si>
  <si>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</si>
  <si>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</si>
  <si>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</si>
  <si>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</si>
  <si>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</si>
  <si>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</si>
  <si>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</si>
  <si>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</si>
  <si>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</si>
  <si>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</si>
  <si>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</si>
  <si>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</si>
  <si>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</si>
  <si>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</si>
  <si>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</si>
  <si>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</si>
  <si>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</si>
  <si>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</si>
  <si>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</si>
  <si>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</si>
  <si>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</si>
  <si>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</si>
  <si>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</si>
  <si>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</si>
  <si>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</si>
  <si>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</si>
  <si>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</si>
  <si>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</si>
  <si>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</si>
  <si>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</si>
  <si>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</si>
  <si>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</si>
  <si>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</si>
  <si>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</si>
  <si>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</si>
  <si>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</si>
  <si>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</si>
  <si>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</si>
  <si>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</si>
  <si>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</si>
  <si>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</si>
  <si>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</si>
  <si>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</si>
  <si>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</si>
  <si>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</si>
  <si>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</si>
  <si>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</si>
  <si>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</si>
  <si>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</si>
  <si>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</si>
  <si>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</si>
  <si>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</si>
  <si>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</si>
  <si>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</si>
  <si>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</si>
  <si>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</si>
  <si>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</si>
  <si>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</si>
  <si>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</si>
  <si>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</si>
  <si>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</si>
  <si>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</si>
  <si>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</si>
  <si>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</si>
  <si>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</si>
  <si>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</si>
  <si>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</si>
  <si>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</si>
  <si>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</si>
  <si>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</si>
  <si>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</si>
  <si>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</si>
  <si>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</si>
  <si>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</si>
  <si>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</si>
  <si>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</si>
  <si>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</si>
  <si>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</si>
  <si>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</si>
  <si>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</si>
  <si>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</si>
  <si>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</si>
  <si>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</si>
  <si>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</si>
  <si>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</si>
  <si>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</si>
  <si>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</si>
  <si>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</si>
  <si>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</si>
  <si>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</si>
  <si>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</si>
  <si>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</si>
  <si>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</si>
  <si>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</si>
  <si>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</si>
  <si>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</si>
  <si>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</si>
  <si>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</si>
  <si>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</si>
  <si>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</si>
  <si>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</si>
  <si>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</si>
  <si>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</si>
  <si>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</si>
  <si>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</si>
  <si>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</si>
  <si>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</si>
  <si>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</si>
  <si>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</si>
  <si>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</si>
  <si>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</si>
  <si>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</si>
  <si>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</si>
  <si>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</si>
  <si>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</si>
  <si>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</si>
  <si>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</si>
  <si>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</si>
  <si>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</si>
  <si>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</si>
  <si>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</si>
  <si>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</si>
  <si>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</si>
  <si>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</si>
  <si>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</si>
  <si>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</si>
  <si>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</si>
  <si>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</si>
  <si>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</si>
  <si>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</si>
  <si>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</si>
  <si>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</si>
  <si>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</si>
  <si>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</si>
  <si>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</si>
  <si>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</si>
  <si>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</si>
  <si>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</si>
  <si>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</si>
  <si>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</si>
  <si>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</si>
  <si>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</si>
  <si>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</si>
  <si>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</si>
  <si>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</si>
  <si>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</si>
  <si>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</si>
  <si>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</si>
  <si>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</si>
  <si>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</si>
  <si>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</si>
  <si>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</si>
  <si>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</si>
  <si>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</si>
  <si>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</si>
  <si>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</si>
  <si>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</si>
  <si>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</si>
  <si>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</si>
  <si>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</si>
  <si>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</si>
  <si>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</si>
  <si>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</si>
  <si>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</si>
  <si>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</si>
  <si>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</si>
  <si>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</si>
  <si>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</si>
  <si>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</si>
  <si>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</si>
  <si>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</si>
  <si>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</si>
  <si>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</si>
  <si>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</si>
  <si>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</si>
  <si>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</si>
  <si>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</si>
  <si>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</si>
  <si>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</si>
  <si>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</si>
  <si>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</si>
  <si>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</si>
  <si>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</si>
  <si>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</si>
  <si>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</si>
  <si>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</si>
  <si>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</si>
  <si>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</si>
  <si>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</si>
  <si>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</si>
  <si>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</si>
  <si>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</si>
  <si>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</si>
  <si>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</si>
  <si>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</si>
  <si>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</si>
  <si>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</si>
  <si>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</si>
  <si>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</si>
  <si>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</si>
  <si>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</si>
  <si>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</si>
  <si>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</si>
  <si>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</si>
  <si>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</si>
  <si>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</si>
  <si>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</si>
  <si>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</si>
  <si>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</si>
  <si>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</si>
  <si>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</si>
  <si>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</si>
  <si>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</si>
  <si>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</si>
  <si>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</si>
  <si>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</si>
  <si>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</si>
  <si>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</si>
  <si>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</si>
  <si>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</si>
  <si>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</si>
  <si>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</si>
  <si>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</si>
  <si>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</si>
  <si>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</si>
  <si>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</si>
  <si>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</si>
  <si>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</si>
  <si>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</si>
  <si>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</si>
  <si>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</si>
  <si>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</si>
  <si>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</si>
  <si>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</si>
  <si>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</si>
  <si>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</si>
  <si>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</si>
  <si>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</si>
  <si>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</si>
  <si>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</si>
  <si>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</si>
  <si>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</si>
  <si>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</si>
  <si>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</si>
  <si>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</si>
  <si>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</si>
  <si>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</si>
  <si>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</si>
  <si>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</si>
  <si>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</si>
  <si>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</si>
  <si>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</si>
  <si>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</si>
  <si>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</si>
  <si>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</si>
  <si>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</si>
  <si>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</si>
  <si>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</si>
  <si>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</si>
  <si>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</si>
  <si>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</si>
  <si>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</si>
  <si>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</si>
  <si>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</si>
  <si>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</si>
  <si>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</si>
  <si>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</si>
  <si>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</si>
  <si>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</si>
  <si>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</si>
  <si>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</si>
  <si>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</si>
  <si>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</si>
  <si>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</si>
  <si>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</si>
  <si>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</si>
  <si>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</si>
  <si>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</si>
  <si>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</si>
  <si>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</si>
  <si>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</si>
  <si>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</si>
  <si>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</si>
  <si>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</si>
  <si>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</si>
  <si>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</si>
  <si>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</si>
  <si>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</si>
  <si>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</si>
  <si>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</si>
  <si>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</si>
  <si>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</si>
  <si>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</si>
  <si>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</si>
  <si>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</si>
  <si>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</si>
  <si>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</si>
  <si>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</si>
  <si>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</si>
  <si>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</si>
  <si>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</si>
  <si>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</si>
  <si>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</si>
  <si>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</si>
  <si>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</si>
  <si>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</si>
  <si>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</si>
  <si>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</si>
  <si>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</si>
  <si>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</si>
  <si>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</si>
  <si>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</si>
  <si>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</si>
  <si>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</si>
  <si>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</si>
  <si>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</si>
  <si>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</si>
  <si>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</si>
  <si>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</si>
  <si>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</si>
  <si>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</si>
  <si>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</si>
  <si>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</si>
  <si>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</si>
  <si>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</si>
  <si>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</si>
  <si>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</si>
  <si>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</si>
  <si>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</si>
  <si>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</si>
  <si>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</si>
  <si>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</si>
  <si>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</si>
  <si>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</si>
  <si>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</si>
  <si>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</si>
  <si>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</si>
  <si>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</si>
  <si>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</si>
  <si>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</si>
  <si>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</si>
  <si>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</si>
  <si>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</si>
  <si>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</si>
  <si>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</si>
  <si>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</si>
  <si>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</si>
  <si>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</si>
  <si>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</si>
  <si>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</si>
  <si>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</si>
  <si>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</si>
  <si>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</si>
  <si>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</si>
  <si>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</si>
  <si>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</si>
  <si>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</si>
  <si>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</si>
  <si>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</si>
  <si>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</si>
  <si>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</si>
  <si>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</si>
  <si>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</si>
  <si>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</si>
  <si>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</si>
  <si>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</si>
  <si>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</si>
  <si>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</si>
  <si>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</si>
  <si>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</si>
  <si>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</si>
  <si>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</si>
  <si>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</si>
  <si>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</si>
  <si>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</si>
  <si>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</si>
  <si>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</si>
  <si>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</si>
  <si>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</si>
  <si>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</si>
  <si>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</si>
  <si>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</si>
  <si>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</si>
  <si>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</si>
  <si>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</si>
  <si>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</si>
  <si>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</si>
  <si>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</si>
  <si>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</si>
  <si>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</si>
  <si>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</si>
  <si>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</si>
  <si>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</si>
  <si>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</si>
  <si>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</si>
  <si>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</si>
  <si>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</si>
  <si>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</si>
  <si>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</si>
  <si>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</si>
  <si>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</si>
  <si>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クールジャパン戦略推進経費</t>
  </si>
  <si>
    <t>知的財産戦略推進事務局</t>
  </si>
  <si>
    <t>平成27年度</t>
  </si>
  <si>
    <t>終了予定なし</t>
  </si>
  <si>
    <t>-</t>
  </si>
  <si>
    <t>諸謝金</t>
  </si>
  <si>
    <t>庁費</t>
  </si>
  <si>
    <t>職員旅費</t>
  </si>
  <si>
    <t>委員等旅費</t>
  </si>
  <si>
    <t>海外イベント参加者数</t>
  </si>
  <si>
    <t>人</t>
  </si>
  <si>
    <t>クールジャパン戦略の推進に関する調査の件数</t>
  </si>
  <si>
    <t>件</t>
  </si>
  <si>
    <t>クールジャパン関連コンテストメディア・SNS掲載件数</t>
  </si>
  <si>
    <t>万円</t>
  </si>
  <si>
    <t>　　X/Y</t>
    <phoneticPr fontId="5"/>
  </si>
  <si>
    <t>644/229</t>
  </si>
  <si>
    <t>492/1</t>
  </si>
  <si>
    <t>1750/2</t>
  </si>
  <si>
    <t>644/126</t>
  </si>
  <si>
    <t>内閣官房（新27-0001）</t>
  </si>
  <si>
    <t>0149</t>
  </si>
  <si>
    <t>0155</t>
  </si>
  <si>
    <t>0162</t>
  </si>
  <si>
    <t>○</t>
  </si>
  <si>
    <t>-</t>
    <phoneticPr fontId="5"/>
  </si>
  <si>
    <t>3498/1</t>
    <phoneticPr fontId="5"/>
  </si>
  <si>
    <t>日本の魅力を外国人の心に響くような形で国内外に発信することで、我が国の持続的な経済成長につなげるためのクールジャパン戦略を推進するに当たっては、日本の魅力やブランドイメージを統一的に発信し、その展開を支援する必要があることから、政府が主体的に行うことが必要であり、国民や社会のニーズを的確に反映している。</t>
    <rPh sb="0" eb="2">
      <t>ニホン</t>
    </rPh>
    <rPh sb="3" eb="5">
      <t>ミリョク</t>
    </rPh>
    <rPh sb="6" eb="8">
      <t>ガイコク</t>
    </rPh>
    <rPh sb="8" eb="9">
      <t>ジン</t>
    </rPh>
    <rPh sb="10" eb="11">
      <t>ココロ</t>
    </rPh>
    <rPh sb="12" eb="13">
      <t>ヒビ</t>
    </rPh>
    <rPh sb="17" eb="18">
      <t>カタチ</t>
    </rPh>
    <rPh sb="19" eb="21">
      <t>コクナイ</t>
    </rPh>
    <rPh sb="21" eb="22">
      <t>ガイ</t>
    </rPh>
    <rPh sb="23" eb="25">
      <t>ハッシン</t>
    </rPh>
    <rPh sb="31" eb="32">
      <t>ワ</t>
    </rPh>
    <rPh sb="33" eb="34">
      <t>クニ</t>
    </rPh>
    <rPh sb="35" eb="38">
      <t>ジゾクテキ</t>
    </rPh>
    <rPh sb="39" eb="41">
      <t>ケイザイ</t>
    </rPh>
    <rPh sb="41" eb="43">
      <t>セイチョウ</t>
    </rPh>
    <rPh sb="58" eb="60">
      <t>センリャク</t>
    </rPh>
    <rPh sb="61" eb="63">
      <t>スイシン</t>
    </rPh>
    <rPh sb="66" eb="67">
      <t>ア</t>
    </rPh>
    <rPh sb="72" eb="74">
      <t>ニホン</t>
    </rPh>
    <rPh sb="75" eb="77">
      <t>ミリョク</t>
    </rPh>
    <rPh sb="87" eb="90">
      <t>トウイツテキ</t>
    </rPh>
    <rPh sb="91" eb="93">
      <t>ハッシン</t>
    </rPh>
    <rPh sb="97" eb="99">
      <t>テンカイ</t>
    </rPh>
    <rPh sb="100" eb="102">
      <t>シエン</t>
    </rPh>
    <rPh sb="104" eb="106">
      <t>ヒツヨウ</t>
    </rPh>
    <rPh sb="114" eb="116">
      <t>セイフ</t>
    </rPh>
    <rPh sb="117" eb="120">
      <t>シュタイテキ</t>
    </rPh>
    <rPh sb="121" eb="122">
      <t>オコナ</t>
    </rPh>
    <rPh sb="126" eb="128">
      <t>ヒツヨウ</t>
    </rPh>
    <rPh sb="132" eb="134">
      <t>コクミン</t>
    </rPh>
    <rPh sb="135" eb="137">
      <t>シャカイ</t>
    </rPh>
    <rPh sb="142" eb="144">
      <t>テキカク</t>
    </rPh>
    <rPh sb="145" eb="147">
      <t>ハンエイ</t>
    </rPh>
    <phoneticPr fontId="6"/>
  </si>
  <si>
    <t>特定の分野・地域に偏らず、日本全体に広く深く効果を波及させる観点から、政府として日本の魅力やブランドイメージを統一的に発信し、その展開を支援する必要があることから、地方自治体、民間等に委ねることはできない。</t>
    <phoneticPr fontId="5"/>
  </si>
  <si>
    <t>支出先の選定に当たっては、基本的には一般競争入札を行うことにより競争性のある調達方式としている。
費用対効果の高いイベント・調査となるように仕様書を作成しており、コスト削減に努めている。</t>
    <phoneticPr fontId="5"/>
  </si>
  <si>
    <t>無</t>
  </si>
  <si>
    <t>‐</t>
  </si>
  <si>
    <t>複数社の参考見積による市場価格調査を行った上で、一般競争入札を行うなどして、妥当性のある支出を行っている。</t>
    <rPh sb="21" eb="22">
      <t>ウエ</t>
    </rPh>
    <phoneticPr fontId="5"/>
  </si>
  <si>
    <t>支出先の実施内容を精査し、支出内容が事業目的に即して真に必要なものであることを確認している。</t>
  </si>
  <si>
    <t>一般競争入札又は見積合わせを行うことにより、コスト削減に努めている。</t>
  </si>
  <si>
    <t>事業実施に当たって、効果的に実施している。</t>
    <rPh sb="0" eb="2">
      <t>ジギョウ</t>
    </rPh>
    <rPh sb="2" eb="4">
      <t>ジッシ</t>
    </rPh>
    <rPh sb="5" eb="6">
      <t>ア</t>
    </rPh>
    <rPh sb="10" eb="13">
      <t>コウカテキ</t>
    </rPh>
    <rPh sb="14" eb="16">
      <t>ジッシ</t>
    </rPh>
    <phoneticPr fontId="6"/>
  </si>
  <si>
    <t>新型コロナの影響によりイベント等が延期・中止となったため、実績が図れなかった。</t>
    <rPh sb="0" eb="2">
      <t>シンガタ</t>
    </rPh>
    <rPh sb="6" eb="8">
      <t>エイキョウ</t>
    </rPh>
    <rPh sb="15" eb="16">
      <t>トウ</t>
    </rPh>
    <rPh sb="17" eb="19">
      <t>エンキ</t>
    </rPh>
    <rPh sb="20" eb="22">
      <t>チュウシ</t>
    </rPh>
    <rPh sb="29" eb="31">
      <t>ジッセキ</t>
    </rPh>
    <rPh sb="32" eb="33">
      <t>ハカ</t>
    </rPh>
    <phoneticPr fontId="6"/>
  </si>
  <si>
    <t>調査等の成果物は、ＨＰを通じて、広く各省庁・関係団体等への情報提供を行っている。</t>
    <rPh sb="0" eb="2">
      <t>チョウサ</t>
    </rPh>
    <rPh sb="2" eb="3">
      <t>トウ</t>
    </rPh>
    <rPh sb="4" eb="7">
      <t>セイカブツ</t>
    </rPh>
    <rPh sb="12" eb="13">
      <t>ツウ</t>
    </rPh>
    <rPh sb="16" eb="17">
      <t>ヒロ</t>
    </rPh>
    <rPh sb="18" eb="21">
      <t>カクショウチョウ</t>
    </rPh>
    <rPh sb="22" eb="24">
      <t>カンケイ</t>
    </rPh>
    <rPh sb="24" eb="26">
      <t>ダンタイ</t>
    </rPh>
    <rPh sb="26" eb="27">
      <t>トウ</t>
    </rPh>
    <rPh sb="29" eb="31">
      <t>ジョウホウ</t>
    </rPh>
    <rPh sb="31" eb="33">
      <t>テイキョウ</t>
    </rPh>
    <rPh sb="34" eb="35">
      <t>オコナ</t>
    </rPh>
    <phoneticPr fontId="6"/>
  </si>
  <si>
    <t>事業のフォローアップ等を通じて、必要な見直しを行いつつ、効果的・効率的な予算執行に努める。</t>
    <phoneticPr fontId="5"/>
  </si>
  <si>
    <t>府</t>
  </si>
  <si>
    <t>株式会社ヒューマンメディア</t>
    <rPh sb="0" eb="4">
      <t>カブシキガイシャ</t>
    </rPh>
    <phoneticPr fontId="5"/>
  </si>
  <si>
    <t>会議運営及びWeb配信</t>
    <rPh sb="0" eb="2">
      <t>カイギ</t>
    </rPh>
    <rPh sb="2" eb="4">
      <t>ウンエイ</t>
    </rPh>
    <rPh sb="4" eb="5">
      <t>オヨ</t>
    </rPh>
    <rPh sb="9" eb="11">
      <t>ハイシン</t>
    </rPh>
    <phoneticPr fontId="5"/>
  </si>
  <si>
    <t>奈良近鉄タクシー株式会社</t>
    <rPh sb="0" eb="2">
      <t>ナラ</t>
    </rPh>
    <rPh sb="2" eb="4">
      <t>キンテツ</t>
    </rPh>
    <rPh sb="8" eb="12">
      <t>カブシキガイシャ</t>
    </rPh>
    <phoneticPr fontId="5"/>
  </si>
  <si>
    <t>大臣国内出張に係る車両借り上げ</t>
    <rPh sb="0" eb="2">
      <t>ダイジン</t>
    </rPh>
    <rPh sb="2" eb="4">
      <t>コクナイ</t>
    </rPh>
    <rPh sb="4" eb="6">
      <t>シュッチョウ</t>
    </rPh>
    <rPh sb="7" eb="8">
      <t>カカ</t>
    </rPh>
    <rPh sb="9" eb="11">
      <t>シャリョウ</t>
    </rPh>
    <rPh sb="11" eb="12">
      <t>カ</t>
    </rPh>
    <rPh sb="13" eb="14">
      <t>ア</t>
    </rPh>
    <phoneticPr fontId="5"/>
  </si>
  <si>
    <t>国内出張に係る車両借り上げ</t>
    <rPh sb="0" eb="2">
      <t>コクナイ</t>
    </rPh>
    <rPh sb="2" eb="4">
      <t>シュッチョウ</t>
    </rPh>
    <rPh sb="5" eb="6">
      <t>カカ</t>
    </rPh>
    <rPh sb="7" eb="9">
      <t>シャリョウ</t>
    </rPh>
    <rPh sb="9" eb="10">
      <t>カ</t>
    </rPh>
    <rPh sb="11" eb="12">
      <t>ア</t>
    </rPh>
    <phoneticPr fontId="5"/>
  </si>
  <si>
    <t>株式会社コンベンションリンケージ</t>
    <rPh sb="0" eb="4">
      <t>カブシキガイシャ</t>
    </rPh>
    <phoneticPr fontId="5"/>
  </si>
  <si>
    <t>会議に係る会場借料</t>
    <rPh sb="0" eb="2">
      <t>カイギ</t>
    </rPh>
    <rPh sb="3" eb="4">
      <t>カカ</t>
    </rPh>
    <rPh sb="5" eb="7">
      <t>カイジョウ</t>
    </rPh>
    <rPh sb="7" eb="9">
      <t>シャクリョウ</t>
    </rPh>
    <phoneticPr fontId="5"/>
  </si>
  <si>
    <t>会議に係る会場及び機材借料</t>
    <rPh sb="0" eb="2">
      <t>カイギ</t>
    </rPh>
    <rPh sb="3" eb="4">
      <t>カカ</t>
    </rPh>
    <rPh sb="5" eb="7">
      <t>カイジョウ</t>
    </rPh>
    <rPh sb="7" eb="8">
      <t>オヨ</t>
    </rPh>
    <rPh sb="9" eb="11">
      <t>キザイ</t>
    </rPh>
    <rPh sb="11" eb="13">
      <t>シャクリョウ</t>
    </rPh>
    <phoneticPr fontId="5"/>
  </si>
  <si>
    <r>
      <t>P</t>
    </r>
    <r>
      <rPr>
        <sz val="11"/>
        <rFont val="ＭＳ Ｐゴシック"/>
        <family val="3"/>
        <charset val="128"/>
      </rPr>
      <t>FI奈良賑わいと交流拠点株式会社</t>
    </r>
    <rPh sb="3" eb="5">
      <t>ナラ</t>
    </rPh>
    <rPh sb="5" eb="6">
      <t>ニギ</t>
    </rPh>
    <rPh sb="9" eb="11">
      <t>コウリュウ</t>
    </rPh>
    <rPh sb="11" eb="13">
      <t>キョテン</t>
    </rPh>
    <rPh sb="13" eb="17">
      <t>カブシキガイシャ</t>
    </rPh>
    <phoneticPr fontId="5"/>
  </si>
  <si>
    <t>A.株式会社ケイ・ライターズクラブ</t>
    <rPh sb="2" eb="6">
      <t>カブシキガイシャ</t>
    </rPh>
    <phoneticPr fontId="5"/>
  </si>
  <si>
    <t>株式会社ケイ・ライターズクラブ</t>
    <rPh sb="0" eb="4">
      <t>カブシキガイシャ</t>
    </rPh>
    <phoneticPr fontId="5"/>
  </si>
  <si>
    <t>株式会社KADOKAWA</t>
    <rPh sb="0" eb="4">
      <t>カブシキガイシャ</t>
    </rPh>
    <phoneticPr fontId="5"/>
  </si>
  <si>
    <t>クールジャパンコンテストの実施</t>
    <phoneticPr fontId="5"/>
  </si>
  <si>
    <t>クールジャパン・マッチングアワード２０２２の募集等</t>
    <phoneticPr fontId="5"/>
  </si>
  <si>
    <t>株式会社リクルート</t>
    <rPh sb="0" eb="4">
      <t>カブシキガイシャ</t>
    </rPh>
    <phoneticPr fontId="5"/>
  </si>
  <si>
    <t>クールジャパン官民連携プラットフォーム活性化及び事例創出等におけるKGI/KPI策定調査</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</si>
  <si>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</si>
  <si>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</si>
  <si>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</si>
  <si>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</si>
  <si>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</si>
  <si>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</si>
  <si>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</si>
  <si>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</si>
  <si>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</si>
  <si>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</si>
  <si>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</si>
  <si>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</si>
  <si>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その他</t>
    <rPh sb="2" eb="3">
      <t>タ</t>
    </rPh>
    <phoneticPr fontId="5"/>
  </si>
  <si>
    <t>B.株式会社KADOKAWA</t>
    <rPh sb="2" eb="6">
      <t>カブシキガイシャ</t>
    </rPh>
    <phoneticPr fontId="5"/>
  </si>
  <si>
    <t>事業費</t>
    <rPh sb="0" eb="3">
      <t>ジギョウヒ</t>
    </rPh>
    <phoneticPr fontId="5"/>
  </si>
  <si>
    <t>謝金、広告費等</t>
    <rPh sb="0" eb="2">
      <t>シャキン</t>
    </rPh>
    <rPh sb="3" eb="6">
      <t>コウコクヒ</t>
    </rPh>
    <rPh sb="6" eb="7">
      <t>トウ</t>
    </rPh>
    <phoneticPr fontId="5"/>
  </si>
  <si>
    <t>人件費</t>
    <rPh sb="0" eb="3">
      <t>ジンケンヒ</t>
    </rPh>
    <phoneticPr fontId="5"/>
  </si>
  <si>
    <t>事務局運営等</t>
    <rPh sb="0" eb="3">
      <t>ジムキョク</t>
    </rPh>
    <rPh sb="3" eb="5">
      <t>ウンエイ</t>
    </rPh>
    <rPh sb="5" eb="6">
      <t>トウ</t>
    </rPh>
    <phoneticPr fontId="5"/>
  </si>
  <si>
    <t>消費税</t>
    <rPh sb="0" eb="3">
      <t>ショウヒゼイ</t>
    </rPh>
    <phoneticPr fontId="5"/>
  </si>
  <si>
    <t>C.株式会社KADOKAWA</t>
    <rPh sb="2" eb="6">
      <t>カブシキガイシャ</t>
    </rPh>
    <phoneticPr fontId="5"/>
  </si>
  <si>
    <t>D.株式会社リクルート</t>
    <rPh sb="2" eb="6">
      <t>カブシキガイシャ</t>
    </rPh>
    <phoneticPr fontId="5"/>
  </si>
  <si>
    <t>執行額（X）／クールジャパン関連コンテストメディア・SNS掲載件数（Y）　　　　　　　　　　　　　　　　　</t>
    <phoneticPr fontId="5"/>
  </si>
  <si>
    <t>執行額（X）／調査の回数（Y）　　　　　　　　　　　　</t>
    <phoneticPr fontId="5"/>
  </si>
  <si>
    <t>執行額（X）／マッチングイベント参加者数（Y）　　　　　　　</t>
    <phoneticPr fontId="5"/>
  </si>
  <si>
    <t>-</t>
    <phoneticPr fontId="5"/>
  </si>
  <si>
    <t>執行額（X）／海外イベント参加者数（Y）</t>
    <phoneticPr fontId="5"/>
  </si>
  <si>
    <t>事業費</t>
    <rPh sb="0" eb="3">
      <t>ジギョウヒ</t>
    </rPh>
    <phoneticPr fontId="5"/>
  </si>
  <si>
    <t>人件費</t>
    <rPh sb="0" eb="3">
      <t>ジンケンヒ</t>
    </rPh>
    <phoneticPr fontId="5"/>
  </si>
  <si>
    <t>消費税</t>
    <rPh sb="0" eb="3">
      <t>ショウヒゼイ</t>
    </rPh>
    <phoneticPr fontId="5"/>
  </si>
  <si>
    <t>WEBサイト作成、調整業務等</t>
    <rPh sb="6" eb="8">
      <t>サクセイ</t>
    </rPh>
    <rPh sb="9" eb="11">
      <t>チョウセイ</t>
    </rPh>
    <rPh sb="11" eb="13">
      <t>ギョウム</t>
    </rPh>
    <rPh sb="13" eb="14">
      <t>トウ</t>
    </rPh>
    <phoneticPr fontId="5"/>
  </si>
  <si>
    <t>WEBサイト制作費、印刷・製本費等</t>
    <rPh sb="6" eb="8">
      <t>セイサク</t>
    </rPh>
    <rPh sb="8" eb="9">
      <t>ヒ</t>
    </rPh>
    <rPh sb="10" eb="12">
      <t>インサツ</t>
    </rPh>
    <rPh sb="13" eb="15">
      <t>セイホン</t>
    </rPh>
    <rPh sb="15" eb="16">
      <t>ヒ</t>
    </rPh>
    <rPh sb="16" eb="17">
      <t>トウ</t>
    </rPh>
    <phoneticPr fontId="5"/>
  </si>
  <si>
    <t>事務費</t>
    <rPh sb="0" eb="3">
      <t>ジムヒ</t>
    </rPh>
    <phoneticPr fontId="5"/>
  </si>
  <si>
    <t>印刷製本費、消耗品費等</t>
    <rPh sb="0" eb="2">
      <t>インサツ</t>
    </rPh>
    <rPh sb="2" eb="4">
      <t>セイホン</t>
    </rPh>
    <rPh sb="4" eb="5">
      <t>ヒ</t>
    </rPh>
    <rPh sb="6" eb="9">
      <t>ショウモウヒン</t>
    </rPh>
    <rPh sb="9" eb="10">
      <t>ヒ</t>
    </rPh>
    <rPh sb="10" eb="11">
      <t>トウ</t>
    </rPh>
    <phoneticPr fontId="5"/>
  </si>
  <si>
    <t>人件費</t>
    <rPh sb="0" eb="3">
      <t>ジンケンヒ</t>
    </rPh>
    <phoneticPr fontId="5"/>
  </si>
  <si>
    <t>調査の実施、分析等</t>
    <rPh sb="0" eb="2">
      <t>チョウサ</t>
    </rPh>
    <rPh sb="3" eb="5">
      <t>ジッシ</t>
    </rPh>
    <rPh sb="6" eb="8">
      <t>ブンセキ</t>
    </rPh>
    <rPh sb="8" eb="9">
      <t>トウ</t>
    </rPh>
    <phoneticPr fontId="5"/>
  </si>
  <si>
    <t>管理費</t>
    <rPh sb="0" eb="3">
      <t>カンリヒ</t>
    </rPh>
    <phoneticPr fontId="5"/>
  </si>
  <si>
    <t>事業管理費</t>
    <rPh sb="0" eb="2">
      <t>ジギョウ</t>
    </rPh>
    <rPh sb="2" eb="4">
      <t>カンリ</t>
    </rPh>
    <rPh sb="4" eb="5">
      <t>ヒ</t>
    </rPh>
    <phoneticPr fontId="5"/>
  </si>
  <si>
    <t>消費税</t>
    <rPh sb="0" eb="3">
      <t>ショウヒゼイ</t>
    </rPh>
    <phoneticPr fontId="5"/>
  </si>
  <si>
    <t>クールジャパン戦略の推進に関する調査の実施</t>
    <rPh sb="7" eb="9">
      <t>センリャク</t>
    </rPh>
    <rPh sb="10" eb="12">
      <t>スイシン</t>
    </rPh>
    <rPh sb="13" eb="14">
      <t>カン</t>
    </rPh>
    <rPh sb="16" eb="18">
      <t>チョウサ</t>
    </rPh>
    <rPh sb="19" eb="21">
      <t>ジッシ</t>
    </rPh>
    <phoneticPr fontId="5"/>
  </si>
  <si>
    <t>クールジャパン関連コンテストの周知</t>
    <rPh sb="7" eb="9">
      <t>カンレン</t>
    </rPh>
    <rPh sb="15" eb="17">
      <t>シュウチ</t>
    </rPh>
    <phoneticPr fontId="5"/>
  </si>
  <si>
    <t>クールジャパン戦略は、我が国のブランド価値向上と経済成長に繋げていく国家戦略であり、優先度の高い事業である。令和３年６月18日に閣議決定された「成長戦略フォローアップ」においても、海外の成長市場を獲得し、我が国の経済成長につなげる観点から、優先度の高い事業としてクールジャパン戦略の推進が盛り込まれている。</t>
    <rPh sb="7" eb="9">
      <t>センリャク</t>
    </rPh>
    <rPh sb="11" eb="12">
      <t>ワ</t>
    </rPh>
    <rPh sb="13" eb="14">
      <t>クニ</t>
    </rPh>
    <rPh sb="19" eb="21">
      <t>カチ</t>
    </rPh>
    <rPh sb="21" eb="23">
      <t>コウジョウ</t>
    </rPh>
    <rPh sb="24" eb="26">
      <t>ケイザイ</t>
    </rPh>
    <rPh sb="26" eb="28">
      <t>セイチョウ</t>
    </rPh>
    <rPh sb="29" eb="30">
      <t>ツナ</t>
    </rPh>
    <rPh sb="34" eb="36">
      <t>コッカ</t>
    </rPh>
    <rPh sb="36" eb="38">
      <t>センリャク</t>
    </rPh>
    <rPh sb="42" eb="45">
      <t>ユウセンド</t>
    </rPh>
    <rPh sb="46" eb="47">
      <t>タカ</t>
    </rPh>
    <rPh sb="48" eb="50">
      <t>ジギョウ</t>
    </rPh>
    <rPh sb="54" eb="56">
      <t>レイワ</t>
    </rPh>
    <rPh sb="59" eb="60">
      <t>ガツ</t>
    </rPh>
    <rPh sb="62" eb="63">
      <t>ニチ</t>
    </rPh>
    <rPh sb="64" eb="66">
      <t>カクギ</t>
    </rPh>
    <rPh sb="66" eb="68">
      <t>ケッテイ</t>
    </rPh>
    <rPh sb="90" eb="92">
      <t>カイガイ</t>
    </rPh>
    <rPh sb="93" eb="95">
      <t>セイチョウ</t>
    </rPh>
    <rPh sb="95" eb="97">
      <t>シジョウ</t>
    </rPh>
    <rPh sb="98" eb="100">
      <t>カクトク</t>
    </rPh>
    <rPh sb="102" eb="103">
      <t>ワ</t>
    </rPh>
    <rPh sb="104" eb="105">
      <t>クニ</t>
    </rPh>
    <rPh sb="106" eb="108">
      <t>ケイザイ</t>
    </rPh>
    <rPh sb="108" eb="110">
      <t>セイチョウ</t>
    </rPh>
    <rPh sb="115" eb="117">
      <t>カンテン</t>
    </rPh>
    <rPh sb="120" eb="123">
      <t>ユウセンド</t>
    </rPh>
    <rPh sb="124" eb="125">
      <t>タカ</t>
    </rPh>
    <rPh sb="126" eb="128">
      <t>ジギョウ</t>
    </rPh>
    <rPh sb="138" eb="140">
      <t>センリャク</t>
    </rPh>
    <rPh sb="141" eb="143">
      <t>スイシン</t>
    </rPh>
    <rPh sb="144" eb="145">
      <t>モ</t>
    </rPh>
    <rPh sb="146" eb="147">
      <t>コ</t>
    </rPh>
    <phoneticPr fontId="6"/>
  </si>
  <si>
    <t>海外イベントへの参加</t>
    <rPh sb="0" eb="2">
      <t>カイガイ</t>
    </rPh>
    <rPh sb="8" eb="10">
      <t>サンカ</t>
    </rPh>
    <phoneticPr fontId="5"/>
  </si>
  <si>
    <t>5390/17</t>
    <phoneticPr fontId="5"/>
  </si>
  <si>
    <t>-</t>
    <phoneticPr fontId="5"/>
  </si>
  <si>
    <t>日本の魅力に対する認知度の向上や、官民、異業種間の連携の強化を図ることにより、インバウンド・アウトバウンドの活性化を後押しするために必要な事業を計画。事業評価については、これまで参加者・企業のアンケート等により把握し、次年度の事業計画の参考としている。令和３年度においても前年度の見直しを経て、効率的かつ効果的な予算執行を予定していたところ、新型コロナの影響によりイベントの中止等が発生し、不用額が発生した。</t>
    <rPh sb="126" eb="128">
      <t>レイワ</t>
    </rPh>
    <rPh sb="129" eb="131">
      <t>ネンド</t>
    </rPh>
    <rPh sb="195" eb="197">
      <t>フヨウ</t>
    </rPh>
    <rPh sb="197" eb="198">
      <t>ガク</t>
    </rPh>
    <rPh sb="199" eb="201">
      <t>ハッセイ</t>
    </rPh>
    <phoneticPr fontId="5"/>
  </si>
  <si>
    <t>地方版クールジャパン推進会議（奈良県）</t>
    <rPh sb="0" eb="2">
      <t>チホウ</t>
    </rPh>
    <rPh sb="2" eb="3">
      <t>バン</t>
    </rPh>
    <rPh sb="10" eb="12">
      <t>スイシン</t>
    </rPh>
    <rPh sb="12" eb="14">
      <t>カイギ</t>
    </rPh>
    <rPh sb="15" eb="18">
      <t>ナラケン</t>
    </rPh>
    <phoneticPr fontId="5"/>
  </si>
  <si>
    <t>日本には、ゲーム・マンガ・アニメといったコンテンツ、ファッション、日本食、伝統文化、デザイン等の各分野ごとにソフトバワーがある。これらのソフトバワーを分野横断的にクールジャパン戦略としてとりまとめるとともに、日本の魅力を世界に向けて総合的かつ効果的に発信し、日本に対する世界の認知度を向上させるなど、クールジャパン戦略の推進により官民や異業種の連携強化や、インバウンド・アウトバウンドの活性化を図ることを目的とする。</t>
    <rPh sb="0" eb="2">
      <t>ニホン</t>
    </rPh>
    <rPh sb="48" eb="51">
      <t>カクブンヤ</t>
    </rPh>
    <rPh sb="75" eb="77">
      <t>ブンヤ</t>
    </rPh>
    <rPh sb="77" eb="80">
      <t>オウダンテキ</t>
    </rPh>
    <rPh sb="88" eb="90">
      <t>センリャク</t>
    </rPh>
    <rPh sb="135" eb="137">
      <t>セカイ</t>
    </rPh>
    <rPh sb="157" eb="159">
      <t>センリャク</t>
    </rPh>
    <rPh sb="160" eb="162">
      <t>スイシン</t>
    </rPh>
    <rPh sb="168" eb="171">
      <t>イギョウシュ</t>
    </rPh>
    <rPh sb="197" eb="198">
      <t>ハカ</t>
    </rPh>
    <phoneticPr fontId="5"/>
  </si>
  <si>
    <t>クールジャパン発信イベント、クールジャパン戦略の推進に資する調査・検討、「クールジャパン官民連携プラットフォーム」の運営等を行うことにより、アフターコロナにおいてクールジャパン戦略を効果的に推進し、クールジャパン関連産業やソフトバワーの活性化を図る。</t>
    <rPh sb="7" eb="9">
      <t>ハッシン</t>
    </rPh>
    <rPh sb="21" eb="23">
      <t>センリャク</t>
    </rPh>
    <rPh sb="24" eb="26">
      <t>スイシン</t>
    </rPh>
    <rPh sb="27" eb="28">
      <t>シ</t>
    </rPh>
    <rPh sb="30" eb="32">
      <t>チョウサ</t>
    </rPh>
    <rPh sb="33" eb="35">
      <t>ケントウ</t>
    </rPh>
    <rPh sb="44" eb="46">
      <t>カンミン</t>
    </rPh>
    <rPh sb="46" eb="48">
      <t>レンケイ</t>
    </rPh>
    <rPh sb="58" eb="60">
      <t>ウンエイ</t>
    </rPh>
    <rPh sb="60" eb="61">
      <t>トウ</t>
    </rPh>
    <rPh sb="62" eb="63">
      <t>オコナ</t>
    </rPh>
    <rPh sb="88" eb="90">
      <t>センリャク</t>
    </rPh>
    <rPh sb="91" eb="94">
      <t>コウカテキ</t>
    </rPh>
    <rPh sb="95" eb="97">
      <t>スイシン</t>
    </rPh>
    <rPh sb="106" eb="108">
      <t>カンレン</t>
    </rPh>
    <rPh sb="108" eb="110">
      <t>サンギョウ</t>
    </rPh>
    <rPh sb="118" eb="121">
      <t>カッセイカ</t>
    </rPh>
    <rPh sb="122" eb="123">
      <t>ハカ</t>
    </rPh>
    <phoneticPr fontId="5"/>
  </si>
  <si>
    <t>クールジャパン戦略の推進に必要な市場動向の調査や異業種マッチング等のイベントの実施、民間事業者や関係省庁・自治体、団体等が参加する「クールジャパン官民連携プラットフォーム」の運営等を行う。また、新型コロナウイルス感染症による社会の変化や人々の価値観の変化を踏まえて、コロナ終息後のインバウンド需要の回復等を図るためのクールジャパン戦略の強化や2025年開催の大阪・関西万博と連携した取組を推進する。</t>
    <rPh sb="13" eb="15">
      <t>ヒツヨウ</t>
    </rPh>
    <rPh sb="16" eb="18">
      <t>シジョウ</t>
    </rPh>
    <rPh sb="18" eb="20">
      <t>ドウコウ</t>
    </rPh>
    <rPh sb="24" eb="27">
      <t>イギョウシュ</t>
    </rPh>
    <rPh sb="32" eb="33">
      <t>トウ</t>
    </rPh>
    <rPh sb="39" eb="41">
      <t>ジッシ</t>
    </rPh>
    <rPh sb="42" eb="44">
      <t>ミンカン</t>
    </rPh>
    <rPh sb="44" eb="47">
      <t>ジギョウシャ</t>
    </rPh>
    <rPh sb="48" eb="50">
      <t>カンケイ</t>
    </rPh>
    <rPh sb="50" eb="52">
      <t>ショウチョウ</t>
    </rPh>
    <rPh sb="53" eb="56">
      <t>ジチタイ</t>
    </rPh>
    <rPh sb="57" eb="59">
      <t>ダンタイ</t>
    </rPh>
    <rPh sb="59" eb="60">
      <t>トウ</t>
    </rPh>
    <rPh sb="61" eb="63">
      <t>サンカ</t>
    </rPh>
    <rPh sb="91" eb="92">
      <t>オコナ</t>
    </rPh>
    <rPh sb="175" eb="176">
      <t>ネン</t>
    </rPh>
    <rPh sb="176" eb="178">
      <t>カイサイ</t>
    </rPh>
    <rPh sb="179" eb="181">
      <t>オオサカ</t>
    </rPh>
    <rPh sb="182" eb="184">
      <t>カンサイ</t>
    </rPh>
    <rPh sb="184" eb="186">
      <t>バンパク</t>
    </rPh>
    <phoneticPr fontId="5"/>
  </si>
  <si>
    <t>世界５カ国における日本に関する話題量</t>
    <rPh sb="0" eb="2">
      <t>セカイ</t>
    </rPh>
    <rPh sb="4" eb="5">
      <t>コク</t>
    </rPh>
    <rPh sb="9" eb="11">
      <t>ニホン</t>
    </rPh>
    <rPh sb="12" eb="13">
      <t>カン</t>
    </rPh>
    <rPh sb="15" eb="17">
      <t>ワダイ</t>
    </rPh>
    <rPh sb="17" eb="18">
      <t>リョウ</t>
    </rPh>
    <phoneticPr fontId="5"/>
  </si>
  <si>
    <t>世界５カ国における日本に関するSNSでの話題量を令和８年度までに対象14カ国中５位以上とする。</t>
    <rPh sb="0" eb="2">
      <t>セカイ</t>
    </rPh>
    <rPh sb="4" eb="5">
      <t>コク</t>
    </rPh>
    <rPh sb="9" eb="11">
      <t>ニホン</t>
    </rPh>
    <rPh sb="12" eb="13">
      <t>カン</t>
    </rPh>
    <rPh sb="20" eb="22">
      <t>ワダイ</t>
    </rPh>
    <rPh sb="22" eb="23">
      <t>リョウ</t>
    </rPh>
    <rPh sb="24" eb="26">
      <t>レイワ</t>
    </rPh>
    <rPh sb="27" eb="29">
      <t>ネンド</t>
    </rPh>
    <rPh sb="32" eb="34">
      <t>タイショウ</t>
    </rPh>
    <rPh sb="37" eb="38">
      <t>コク</t>
    </rPh>
    <rPh sb="38" eb="39">
      <t>チュウ</t>
    </rPh>
    <rPh sb="40" eb="41">
      <t>イ</t>
    </rPh>
    <rPh sb="41" eb="43">
      <t>イジョウ</t>
    </rPh>
    <phoneticPr fontId="5"/>
  </si>
  <si>
    <t>世界５カ国における日本の「食べ物」「食事」「料理」「食材」「グルメ」のSNSでの話題量を、世界に食文化が普及している他13カ国と比較した際の日本の順位（隔年で調査）</t>
    <rPh sb="0" eb="2">
      <t>セカイ</t>
    </rPh>
    <rPh sb="4" eb="5">
      <t>コク</t>
    </rPh>
    <rPh sb="9" eb="11">
      <t>ニホン</t>
    </rPh>
    <rPh sb="13" eb="14">
      <t>タ</t>
    </rPh>
    <rPh sb="15" eb="16">
      <t>モノ</t>
    </rPh>
    <rPh sb="18" eb="20">
      <t>ショクジ</t>
    </rPh>
    <rPh sb="22" eb="24">
      <t>リョウリ</t>
    </rPh>
    <rPh sb="26" eb="28">
      <t>ショクザイ</t>
    </rPh>
    <rPh sb="40" eb="42">
      <t>ワダイ</t>
    </rPh>
    <rPh sb="42" eb="43">
      <t>リョウ</t>
    </rPh>
    <rPh sb="45" eb="47">
      <t>セカイ</t>
    </rPh>
    <rPh sb="48" eb="51">
      <t>ショクブンカ</t>
    </rPh>
    <rPh sb="52" eb="54">
      <t>フキュウ</t>
    </rPh>
    <rPh sb="58" eb="59">
      <t>ホカ</t>
    </rPh>
    <rPh sb="62" eb="63">
      <t>コク</t>
    </rPh>
    <rPh sb="64" eb="66">
      <t>ヒカク</t>
    </rPh>
    <rPh sb="68" eb="69">
      <t>サイ</t>
    </rPh>
    <rPh sb="70" eb="72">
      <t>ニホン</t>
    </rPh>
    <rPh sb="73" eb="75">
      <t>ジュンイ</t>
    </rPh>
    <rPh sb="76" eb="78">
      <t>カクネン</t>
    </rPh>
    <rPh sb="79" eb="81">
      <t>チョウサ</t>
    </rPh>
    <phoneticPr fontId="5"/>
  </si>
  <si>
    <t>クールジャパン戦略（R1.9.3）、知的財産推進計画2022（R4.6.3）、成長戦略フォローアップ（R4.6.7閣議決定）</t>
    <phoneticPr fontId="5"/>
  </si>
  <si>
    <t>「官民連携プラットフォーム」の事業としての「マッチングイベント」の実施</t>
    <rPh sb="33" eb="35">
      <t>ジッシ</t>
    </rPh>
    <phoneticPr fontId="5"/>
  </si>
  <si>
    <t>「官民連携プラットフォーム」の事業として実施する「マッチングイベント」の参加者数（オンラインを含む）</t>
    <phoneticPr fontId="5"/>
  </si>
  <si>
    <t>-</t>
    <phoneticPr fontId="5"/>
  </si>
  <si>
    <t>定量的な成果目標の設定は難しい事業であるが、SNSでの話題性は着眼点としては悪くないように思う。しかし、食関連に絞っていること、世界五か国の選定が疑問である（SNSの分析が可能な国は限られるとはいえ）ほか、目標を他国との比較ではなく、絶対量とすることを検討していただきたい。また、日本の何が話題になっているのかを分析し、日本の売りは何なのか（本当にゲーム、漫画、アニメ、食等なのか）を再検討してもよいように考える。</t>
    <phoneticPr fontId="5"/>
  </si>
  <si>
    <t>外部有識者の所見を踏まえ、成果目標及び「日本の売りは何なのか」を検討し、何が日本の魅力なのか説明できるようにすること。事業の有効性・効果について適切に検証するとともに、予算の効率的執行に努め、執行実績を適切に概算要求に反映させること。</t>
    <phoneticPr fontId="5"/>
  </si>
  <si>
    <t>重要政策推進枠：20,000千円</t>
    <rPh sb="0" eb="2">
      <t>ジュウヨウ</t>
    </rPh>
    <rPh sb="2" eb="4">
      <t>セイサク</t>
    </rPh>
    <rPh sb="4" eb="6">
      <t>スイシン</t>
    </rPh>
    <rPh sb="6" eb="7">
      <t>ワク</t>
    </rPh>
    <rPh sb="14" eb="16">
      <t>センエン</t>
    </rPh>
    <phoneticPr fontId="5"/>
  </si>
  <si>
    <t>成果目標等については、今後より適切な目標設定を検討したい。また、執行実績を適切に概算要求に反映させるとともに、2025年大阪・関西万博に向けてCJ戦略をより推進できるよう、日本の魅力の磨き上げや発信力の強化を目的とした取組に係る予算等を概算要求している。</t>
    <rPh sb="0" eb="2">
      <t>セイカ</t>
    </rPh>
    <rPh sb="2" eb="4">
      <t>モクヒョウ</t>
    </rPh>
    <rPh sb="4" eb="5">
      <t>トウ</t>
    </rPh>
    <rPh sb="11" eb="13">
      <t>コンゴ</t>
    </rPh>
    <rPh sb="15" eb="17">
      <t>テキセツ</t>
    </rPh>
    <rPh sb="18" eb="20">
      <t>モクヒョウ</t>
    </rPh>
    <rPh sb="20" eb="22">
      <t>セッテイ</t>
    </rPh>
    <rPh sb="23" eb="25">
      <t>ケントウ</t>
    </rPh>
    <rPh sb="32" eb="34">
      <t>シッコウ</t>
    </rPh>
    <rPh sb="34" eb="36">
      <t>ジッセキ</t>
    </rPh>
    <rPh sb="37" eb="39">
      <t>テキセツ</t>
    </rPh>
    <rPh sb="40" eb="42">
      <t>ガイサン</t>
    </rPh>
    <rPh sb="42" eb="44">
      <t>ヨウキュウ</t>
    </rPh>
    <rPh sb="45" eb="47">
      <t>ハンエイ</t>
    </rPh>
    <rPh sb="59" eb="60">
      <t>ネン</t>
    </rPh>
    <rPh sb="60" eb="62">
      <t>オオサカ</t>
    </rPh>
    <rPh sb="63" eb="65">
      <t>カンサイ</t>
    </rPh>
    <rPh sb="65" eb="67">
      <t>バンパク</t>
    </rPh>
    <rPh sb="68" eb="69">
      <t>ム</t>
    </rPh>
    <rPh sb="73" eb="75">
      <t>センリャク</t>
    </rPh>
    <rPh sb="78" eb="80">
      <t>スイシン</t>
    </rPh>
    <rPh sb="86" eb="88">
      <t>ニホン</t>
    </rPh>
    <rPh sb="89" eb="91">
      <t>ミリョク</t>
    </rPh>
    <rPh sb="92" eb="93">
      <t>ミガ</t>
    </rPh>
    <rPh sb="94" eb="95">
      <t>ア</t>
    </rPh>
    <rPh sb="97" eb="99">
      <t>ハッシン</t>
    </rPh>
    <rPh sb="99" eb="100">
      <t>リョク</t>
    </rPh>
    <rPh sb="101" eb="103">
      <t>キョウカ</t>
    </rPh>
    <rPh sb="104" eb="106">
      <t>モクテキ</t>
    </rPh>
    <rPh sb="109" eb="111">
      <t>トリクミ</t>
    </rPh>
    <rPh sb="112" eb="113">
      <t>カカ</t>
    </rPh>
    <rPh sb="114" eb="116">
      <t>ヨサン</t>
    </rPh>
    <rPh sb="116" eb="117">
      <t>トウ</t>
    </rPh>
    <rPh sb="118" eb="120">
      <t>ガイサン</t>
    </rPh>
    <rPh sb="120" eb="122">
      <t>ヨウキュウ</t>
    </rPh>
    <phoneticPr fontId="5"/>
  </si>
  <si>
    <t>参事官　池谷　巌</t>
    <rPh sb="4" eb="6">
      <t>イケヤ</t>
    </rPh>
    <phoneticPr fontId="5"/>
  </si>
  <si>
    <t>有</t>
  </si>
  <si>
    <t>東武トップツアーズ株式会社</t>
    <rPh sb="0" eb="2">
      <t>トウブ</t>
    </rPh>
    <rPh sb="9" eb="1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</si>
</sst>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4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22285</xdr:colOff>
      <xdr:row>111</xdr:row>
      <xdr:rowOff>21888</xdr:rowOff>
    </xdr:from>
    <xdr:to>
      <xdr:col>20</xdr:col>
      <xdr:colOff>172214</xdr:colOff>
      <xdr:row>114</xdr:row>
      <xdr:rowOff>873</xdr:rowOff>
    </xdr:to>
    <xdr:sp macro="" textlink="">
      <xdr:nvSpPr>
        <xdr:cNvPr id="2" name="正方形/長方形 1"/>
        <xdr:cNvSpPr/>
      </xdr:nvSpPr>
      <xdr:spPr>
        <a:xfrm>
          <a:off x="1635932" y="88671623"/>
          <a:ext cx="2570400" cy="102113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知的財産戦略推進事務局</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b="0" i="0" u="none" strike="noStrike">
              <a:solidFill>
                <a:sysClr val="windowText" lastClr="000000"/>
              </a:solidFill>
              <a:effectLst/>
              <a:latin typeface="+mn-ea"/>
              <a:ea typeface="+mn-ea"/>
              <a:cs typeface="+mn-cs"/>
            </a:rPr>
            <a:t>８１</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146101</xdr:colOff>
      <xdr:row>111</xdr:row>
      <xdr:rowOff>280262</xdr:rowOff>
    </xdr:from>
    <xdr:to>
      <xdr:col>29</xdr:col>
      <xdr:colOff>53077</xdr:colOff>
      <xdr:row>111</xdr:row>
      <xdr:rowOff>280423</xdr:rowOff>
    </xdr:to>
    <xdr:cxnSp macro="">
      <xdr:nvCxnSpPr>
        <xdr:cNvPr id="3" name="直線コネクタ 2"/>
        <xdr:cNvCxnSpPr/>
      </xdr:nvCxnSpPr>
      <xdr:spPr>
        <a:xfrm flipV="1">
          <a:off x="4180219" y="88929997"/>
          <a:ext cx="1722329"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151733</xdr:colOff>
      <xdr:row>115</xdr:row>
      <xdr:rowOff>216139</xdr:rowOff>
    </xdr:from>
    <xdr:to>
      <xdr:col>29</xdr:col>
      <xdr:colOff>99152</xdr:colOff>
      <xdr:row>115</xdr:row>
      <xdr:rowOff>216300</xdr:rowOff>
    </xdr:to>
    <xdr:cxnSp macro="">
      <xdr:nvCxnSpPr>
        <xdr:cNvPr id="4" name="直線コネクタ 3"/>
        <xdr:cNvCxnSpPr/>
      </xdr:nvCxnSpPr>
      <xdr:spPr>
        <a:xfrm flipV="1">
          <a:off x="5194380" y="90255404"/>
          <a:ext cx="754243"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168088</xdr:colOff>
      <xdr:row>121</xdr:row>
      <xdr:rowOff>33617</xdr:rowOff>
    </xdr:from>
    <xdr:to>
      <xdr:col>29</xdr:col>
      <xdr:colOff>132245</xdr:colOff>
      <xdr:row>121</xdr:row>
      <xdr:rowOff>38614</xdr:rowOff>
    </xdr:to>
    <xdr:cxnSp macro="">
      <xdr:nvCxnSpPr>
        <xdr:cNvPr id="5" name="直線コネクタ 4"/>
        <xdr:cNvCxnSpPr/>
      </xdr:nvCxnSpPr>
      <xdr:spPr>
        <a:xfrm>
          <a:off x="5210735" y="92157176"/>
          <a:ext cx="770981" cy="499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157384</xdr:colOff>
      <xdr:row>111</xdr:row>
      <xdr:rowOff>266817</xdr:rowOff>
    </xdr:from>
    <xdr:to>
      <xdr:col>26</xdr:col>
      <xdr:colOff>0</xdr:colOff>
      <xdr:row>132</xdr:row>
      <xdr:rowOff>212912</xdr:rowOff>
    </xdr:to>
    <xdr:cxnSp macro="">
      <xdr:nvCxnSpPr>
        <xdr:cNvPr id="9" name="直線コネクタ 8"/>
        <xdr:cNvCxnSpPr/>
      </xdr:nvCxnSpPr>
      <xdr:spPr>
        <a:xfrm>
          <a:off x="5200031" y="88916552"/>
          <a:ext cx="44322" cy="821603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99994</xdr:colOff>
      <xdr:row>110</xdr:row>
      <xdr:rowOff>310501</xdr:rowOff>
    </xdr:from>
    <xdr:to>
      <xdr:col>47</xdr:col>
      <xdr:colOff>79849</xdr:colOff>
      <xdr:row>112</xdr:row>
      <xdr:rowOff>305454</xdr:rowOff>
    </xdr:to>
    <xdr:sp macro="" textlink="">
      <xdr:nvSpPr>
        <xdr:cNvPr id="10" name="正方形/長方形 9"/>
        <xdr:cNvSpPr/>
      </xdr:nvSpPr>
      <xdr:spPr>
        <a:xfrm>
          <a:off x="5747759" y="88612854"/>
          <a:ext cx="3812266" cy="6897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Ａ．</a:t>
          </a:r>
          <a:r>
            <a:rPr kumimoji="1" lang="ja-JP" altLang="ja-JP" sz="1400" b="0">
              <a:solidFill>
                <a:sysClr val="windowText" lastClr="000000"/>
              </a:solidFill>
              <a:effectLst/>
              <a:latin typeface="+mn-lt"/>
              <a:ea typeface="+mn-ea"/>
              <a:cs typeface="+mn-cs"/>
            </a:rPr>
            <a:t>株式会社</a:t>
          </a:r>
          <a:r>
            <a:rPr kumimoji="1" lang="ja-JP" altLang="en-US" sz="1400" b="0">
              <a:solidFill>
                <a:sysClr val="windowText" lastClr="000000"/>
              </a:solidFill>
              <a:effectLst/>
              <a:latin typeface="+mn-lt"/>
              <a:ea typeface="+mn-ea"/>
              <a:cs typeface="+mn-cs"/>
            </a:rPr>
            <a:t>ケイ・ライターズクラブ</a:t>
          </a:r>
          <a:endParaRPr lang="ja-JP" altLang="ja-JP" sz="1400" b="0">
            <a:solidFill>
              <a:sysClr val="windowText" lastClr="000000"/>
            </a:solidFill>
            <a:effectLst/>
          </a:endParaRPr>
        </a:p>
        <a:p>
          <a:pPr algn="ctr"/>
          <a:r>
            <a:rPr kumimoji="1" lang="ja-JP" altLang="en-US" sz="1400" b="0">
              <a:solidFill>
                <a:sysClr val="windowText" lastClr="000000"/>
              </a:solidFill>
              <a:latin typeface="+mn-ea"/>
              <a:ea typeface="+mn-ea"/>
            </a:rPr>
            <a:t>１百万円</a:t>
          </a:r>
          <a:endParaRPr kumimoji="1" lang="en-US" altLang="ja-JP" sz="1400" b="0">
            <a:solidFill>
              <a:sysClr val="windowText" lastClr="000000"/>
            </a:solidFill>
            <a:latin typeface="+mn-ea"/>
            <a:ea typeface="+mn-ea"/>
          </a:endParaRPr>
        </a:p>
      </xdr:txBody>
    </xdr:sp>
    <xdr:clientData/>
  </xdr:twoCellAnchor>
  <xdr:twoCellAnchor>
    <xdr:from>
      <xdr:col>26</xdr:col>
      <xdr:colOff>61576</xdr:colOff>
      <xdr:row>110</xdr:row>
      <xdr:rowOff>0</xdr:rowOff>
    </xdr:from>
    <xdr:to>
      <xdr:col>39</xdr:col>
      <xdr:colOff>161465</xdr:colOff>
      <xdr:row>110</xdr:row>
      <xdr:rowOff>341270</xdr:rowOff>
    </xdr:to>
    <xdr:sp macro="" textlink="">
      <xdr:nvSpPr>
        <xdr:cNvPr id="11" name="テキスト ボックス 10"/>
        <xdr:cNvSpPr txBox="1"/>
      </xdr:nvSpPr>
      <xdr:spPr>
        <a:xfrm>
          <a:off x="5305929" y="88302353"/>
          <a:ext cx="2722065" cy="341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28</xdr:col>
      <xdr:colOff>143294</xdr:colOff>
      <xdr:row>113</xdr:row>
      <xdr:rowOff>25357</xdr:rowOff>
    </xdr:from>
    <xdr:to>
      <xdr:col>49</xdr:col>
      <xdr:colOff>10970</xdr:colOff>
      <xdr:row>113</xdr:row>
      <xdr:rowOff>340491</xdr:rowOff>
    </xdr:to>
    <xdr:sp macro="" textlink="">
      <xdr:nvSpPr>
        <xdr:cNvPr id="12" name="大かっこ 11"/>
        <xdr:cNvSpPr/>
      </xdr:nvSpPr>
      <xdr:spPr>
        <a:xfrm>
          <a:off x="5791059" y="89369857"/>
          <a:ext cx="4103499" cy="3151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・令和３年度クールジャパン・マッチングアワードの募集等</a:t>
          </a:r>
          <a:endParaRPr kumimoji="1" lang="en-US" altLang="ja-JP" sz="1200" b="0">
            <a:latin typeface="+mn-ea"/>
            <a:ea typeface="+mn-ea"/>
          </a:endParaRPr>
        </a:p>
      </xdr:txBody>
    </xdr:sp>
    <xdr:clientData/>
  </xdr:twoCellAnchor>
  <xdr:twoCellAnchor>
    <xdr:from>
      <xdr:col>28</xdr:col>
      <xdr:colOff>155200</xdr:colOff>
      <xdr:row>114</xdr:row>
      <xdr:rowOff>339110</xdr:rowOff>
    </xdr:from>
    <xdr:to>
      <xdr:col>47</xdr:col>
      <xdr:colOff>135757</xdr:colOff>
      <xdr:row>116</xdr:row>
      <xdr:rowOff>280822</xdr:rowOff>
    </xdr:to>
    <xdr:sp macro="" textlink="">
      <xdr:nvSpPr>
        <xdr:cNvPr id="13" name="正方形/長方形 12"/>
        <xdr:cNvSpPr/>
      </xdr:nvSpPr>
      <xdr:spPr>
        <a:xfrm>
          <a:off x="5802965" y="90030992"/>
          <a:ext cx="3812968" cy="6364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ja-JP" altLang="en-US" sz="1400">
              <a:solidFill>
                <a:sysClr val="windowText" lastClr="000000"/>
              </a:solidFill>
              <a:latin typeface="+mn-ea"/>
              <a:ea typeface="+mn-ea"/>
            </a:rPr>
            <a:t>株式会社</a:t>
          </a:r>
          <a:r>
            <a:rPr kumimoji="1" lang="en-US" altLang="ja-JP" sz="1400">
              <a:solidFill>
                <a:sysClr val="windowText" lastClr="000000"/>
              </a:solidFill>
              <a:latin typeface="+mn-ea"/>
              <a:ea typeface="+mn-ea"/>
            </a:rPr>
            <a:t>KADOKAWA</a:t>
          </a:r>
        </a:p>
        <a:p>
          <a:pPr algn="ctr"/>
          <a:r>
            <a:rPr kumimoji="1" lang="ja-JP" altLang="en-US" sz="1400">
              <a:solidFill>
                <a:sysClr val="windowText" lastClr="000000"/>
              </a:solidFill>
              <a:latin typeface="+mn-ea"/>
              <a:ea typeface="+mn-ea"/>
            </a:rPr>
            <a:t>２６</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28</xdr:col>
      <xdr:colOff>80632</xdr:colOff>
      <xdr:row>114</xdr:row>
      <xdr:rowOff>32227</xdr:rowOff>
    </xdr:from>
    <xdr:to>
      <xdr:col>41</xdr:col>
      <xdr:colOff>180520</xdr:colOff>
      <xdr:row>115</xdr:row>
      <xdr:rowOff>17345</xdr:rowOff>
    </xdr:to>
    <xdr:sp macro="" textlink="">
      <xdr:nvSpPr>
        <xdr:cNvPr id="14" name="テキスト ボックス 13"/>
        <xdr:cNvSpPr txBox="1"/>
      </xdr:nvSpPr>
      <xdr:spPr>
        <a:xfrm>
          <a:off x="5728397" y="89724109"/>
          <a:ext cx="2722064" cy="33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28</xdr:col>
      <xdr:colOff>126027</xdr:colOff>
      <xdr:row>116</xdr:row>
      <xdr:rowOff>340978</xdr:rowOff>
    </xdr:from>
    <xdr:to>
      <xdr:col>49</xdr:col>
      <xdr:colOff>2686</xdr:colOff>
      <xdr:row>118</xdr:row>
      <xdr:rowOff>283232</xdr:rowOff>
    </xdr:to>
    <xdr:sp macro="" textlink="">
      <xdr:nvSpPr>
        <xdr:cNvPr id="15" name="大かっこ 14"/>
        <xdr:cNvSpPr/>
      </xdr:nvSpPr>
      <xdr:spPr>
        <a:xfrm>
          <a:off x="5773792" y="90727625"/>
          <a:ext cx="4112482" cy="6370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・令和３年度クールジャパンコンテストの実施</a:t>
          </a:r>
          <a:endParaRPr kumimoji="1" lang="en-US" altLang="ja-JP" sz="1200" b="0">
            <a:latin typeface="+mn-ea"/>
            <a:ea typeface="+mn-ea"/>
          </a:endParaRPr>
        </a:p>
      </xdr:txBody>
    </xdr:sp>
    <xdr:clientData/>
  </xdr:twoCellAnchor>
  <xdr:twoCellAnchor>
    <xdr:from>
      <xdr:col>28</xdr:col>
      <xdr:colOff>111067</xdr:colOff>
      <xdr:row>119</xdr:row>
      <xdr:rowOff>72837</xdr:rowOff>
    </xdr:from>
    <xdr:to>
      <xdr:col>42</xdr:col>
      <xdr:colOff>16287</xdr:colOff>
      <xdr:row>120</xdr:row>
      <xdr:rowOff>62095</xdr:rowOff>
    </xdr:to>
    <xdr:sp macro="" textlink="">
      <xdr:nvSpPr>
        <xdr:cNvPr id="16" name="テキスト ボックス 15"/>
        <xdr:cNvSpPr txBox="1"/>
      </xdr:nvSpPr>
      <xdr:spPr>
        <a:xfrm>
          <a:off x="5758832" y="91501631"/>
          <a:ext cx="2729102" cy="336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28</xdr:col>
      <xdr:colOff>171451</xdr:colOff>
      <xdr:row>120</xdr:row>
      <xdr:rowOff>39608</xdr:rowOff>
    </xdr:from>
    <xdr:to>
      <xdr:col>47</xdr:col>
      <xdr:colOff>152008</xdr:colOff>
      <xdr:row>121</xdr:row>
      <xdr:rowOff>306652</xdr:rowOff>
    </xdr:to>
    <xdr:sp macro="" textlink="">
      <xdr:nvSpPr>
        <xdr:cNvPr id="17" name="正方形/長方形 16"/>
        <xdr:cNvSpPr/>
      </xdr:nvSpPr>
      <xdr:spPr>
        <a:xfrm>
          <a:off x="5819216" y="91815784"/>
          <a:ext cx="3812968" cy="61442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ja-JP" altLang="en-US" sz="1400">
              <a:solidFill>
                <a:sysClr val="windowText" lastClr="000000"/>
              </a:solidFill>
              <a:latin typeface="+mn-ea"/>
              <a:ea typeface="+mn-ea"/>
            </a:rPr>
            <a:t>．株式会社</a:t>
          </a:r>
          <a:r>
            <a:rPr kumimoji="1" lang="en-US" altLang="ja-JP" sz="1400">
              <a:solidFill>
                <a:sysClr val="windowText" lastClr="000000"/>
              </a:solidFill>
              <a:latin typeface="+mn-ea"/>
              <a:ea typeface="+mn-ea"/>
            </a:rPr>
            <a:t>KADOKAWA</a:t>
          </a:r>
        </a:p>
        <a:p>
          <a:pPr algn="ctr"/>
          <a:r>
            <a:rPr kumimoji="1" lang="ja-JP" altLang="en-US" sz="1400">
              <a:solidFill>
                <a:sysClr val="windowText" lastClr="000000"/>
              </a:solidFill>
            </a:rPr>
            <a:t>１５百万円</a:t>
          </a:r>
          <a:endParaRPr kumimoji="1" lang="en-US" altLang="ja-JP" sz="1400">
            <a:solidFill>
              <a:sysClr val="windowText" lastClr="000000"/>
            </a:solidFill>
          </a:endParaRPr>
        </a:p>
      </xdr:txBody>
    </xdr:sp>
    <xdr:clientData/>
  </xdr:twoCellAnchor>
  <xdr:twoCellAnchor>
    <xdr:from>
      <xdr:col>28</xdr:col>
      <xdr:colOff>115207</xdr:colOff>
      <xdr:row>122</xdr:row>
      <xdr:rowOff>12500</xdr:rowOff>
    </xdr:from>
    <xdr:to>
      <xdr:col>48</xdr:col>
      <xdr:colOff>199418</xdr:colOff>
      <xdr:row>123</xdr:row>
      <xdr:rowOff>259564</xdr:rowOff>
    </xdr:to>
    <xdr:sp macro="" textlink="">
      <xdr:nvSpPr>
        <xdr:cNvPr id="18" name="大かっこ 17"/>
        <xdr:cNvSpPr/>
      </xdr:nvSpPr>
      <xdr:spPr>
        <a:xfrm>
          <a:off x="5762972" y="92483441"/>
          <a:ext cx="4118328" cy="594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・令和２年度クールジャパンコンテストの実施</a:t>
          </a:r>
          <a:endParaRPr kumimoji="1" lang="en-US" altLang="ja-JP" sz="1200" b="0">
            <a:latin typeface="+mn-ea"/>
            <a:ea typeface="+mn-ea"/>
          </a:endParaRPr>
        </a:p>
      </xdr:txBody>
    </xdr:sp>
    <xdr:clientData/>
  </xdr:twoCellAnchor>
  <xdr:twoCellAnchor>
    <xdr:from>
      <xdr:col>29</xdr:col>
      <xdr:colOff>3503</xdr:colOff>
      <xdr:row>131</xdr:row>
      <xdr:rowOff>256771</xdr:rowOff>
    </xdr:from>
    <xdr:to>
      <xdr:col>43</xdr:col>
      <xdr:colOff>77747</xdr:colOff>
      <xdr:row>133</xdr:row>
      <xdr:rowOff>34224</xdr:rowOff>
    </xdr:to>
    <xdr:sp macro="" textlink="">
      <xdr:nvSpPr>
        <xdr:cNvPr id="19" name="正方形/長方形 18"/>
        <xdr:cNvSpPr/>
      </xdr:nvSpPr>
      <xdr:spPr>
        <a:xfrm>
          <a:off x="5852974" y="96728212"/>
          <a:ext cx="2898126" cy="60668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Ｆ．個人（有識者・職員）</a:t>
          </a:r>
          <a:endParaRPr kumimoji="1" lang="en-US" altLang="ja-JP" sz="1400">
            <a:solidFill>
              <a:sysClr val="windowText" lastClr="000000"/>
            </a:solidFill>
          </a:endParaRPr>
        </a:p>
        <a:p>
          <a:pPr algn="ctr"/>
          <a:r>
            <a:rPr kumimoji="1" lang="ja-JP" altLang="en-US" sz="1400">
              <a:solidFill>
                <a:sysClr val="windowText" lastClr="000000"/>
              </a:solidFill>
            </a:rPr>
            <a:t>１百万円</a:t>
          </a:r>
          <a:endParaRPr kumimoji="1" lang="en-US" altLang="ja-JP" sz="1400">
            <a:solidFill>
              <a:sysClr val="windowText" lastClr="000000"/>
            </a:solidFill>
          </a:endParaRPr>
        </a:p>
      </xdr:txBody>
    </xdr:sp>
    <xdr:clientData/>
  </xdr:twoCellAnchor>
  <xdr:twoCellAnchor>
    <xdr:from>
      <xdr:col>28</xdr:col>
      <xdr:colOff>89648</xdr:colOff>
      <xdr:row>130</xdr:row>
      <xdr:rowOff>171090</xdr:rowOff>
    </xdr:from>
    <xdr:to>
      <xdr:col>41</xdr:col>
      <xdr:colOff>196575</xdr:colOff>
      <xdr:row>131</xdr:row>
      <xdr:rowOff>284650</xdr:rowOff>
    </xdr:to>
    <xdr:sp macro="" textlink="">
      <xdr:nvSpPr>
        <xdr:cNvPr id="20" name="テキスト ボックス 19"/>
        <xdr:cNvSpPr txBox="1"/>
      </xdr:nvSpPr>
      <xdr:spPr>
        <a:xfrm>
          <a:off x="5737413" y="96418414"/>
          <a:ext cx="2729103" cy="337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直接</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26</xdr:col>
      <xdr:colOff>0</xdr:colOff>
      <xdr:row>125</xdr:row>
      <xdr:rowOff>328166</xdr:rowOff>
    </xdr:from>
    <xdr:to>
      <xdr:col>29</xdr:col>
      <xdr:colOff>105936</xdr:colOff>
      <xdr:row>125</xdr:row>
      <xdr:rowOff>336177</xdr:rowOff>
    </xdr:to>
    <xdr:cxnSp macro="">
      <xdr:nvCxnSpPr>
        <xdr:cNvPr id="22" name="直線コネクタ 21"/>
        <xdr:cNvCxnSpPr/>
      </xdr:nvCxnSpPr>
      <xdr:spPr>
        <a:xfrm flipV="1">
          <a:off x="5244353" y="93841254"/>
          <a:ext cx="711054" cy="801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37600</xdr:colOff>
      <xdr:row>127</xdr:row>
      <xdr:rowOff>358588</xdr:rowOff>
    </xdr:from>
    <xdr:to>
      <xdr:col>41</xdr:col>
      <xdr:colOff>144526</xdr:colOff>
      <xdr:row>128</xdr:row>
      <xdr:rowOff>22878</xdr:rowOff>
    </xdr:to>
    <xdr:sp macro="" textlink="">
      <xdr:nvSpPr>
        <xdr:cNvPr id="23" name="テキスト ボックス 22"/>
        <xdr:cNvSpPr txBox="1"/>
      </xdr:nvSpPr>
      <xdr:spPr>
        <a:xfrm>
          <a:off x="5685365" y="94891412"/>
          <a:ext cx="2729102" cy="33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随意契約（少額）</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28</xdr:col>
      <xdr:colOff>173503</xdr:colOff>
      <xdr:row>125</xdr:row>
      <xdr:rowOff>11596</xdr:rowOff>
    </xdr:from>
    <xdr:to>
      <xdr:col>47</xdr:col>
      <xdr:colOff>154060</xdr:colOff>
      <xdr:row>126</xdr:row>
      <xdr:rowOff>269867</xdr:rowOff>
    </xdr:to>
    <xdr:sp macro="" textlink="">
      <xdr:nvSpPr>
        <xdr:cNvPr id="24" name="正方形/長方形 23"/>
        <xdr:cNvSpPr/>
      </xdr:nvSpPr>
      <xdr:spPr>
        <a:xfrm>
          <a:off x="5821268" y="93524684"/>
          <a:ext cx="3812968" cy="60565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Ｄ．株式会社リクルート</a:t>
          </a:r>
          <a:endParaRPr kumimoji="1" lang="en-US" altLang="ja-JP" sz="1400">
            <a:solidFill>
              <a:sysClr val="windowText" lastClr="000000"/>
            </a:solidFill>
          </a:endParaRPr>
        </a:p>
        <a:p>
          <a:pPr algn="ctr"/>
          <a:r>
            <a:rPr kumimoji="1" lang="ja-JP" altLang="en-US" sz="1400">
              <a:solidFill>
                <a:sysClr val="windowText" lastClr="000000"/>
              </a:solidFill>
            </a:rPr>
            <a:t>３５百万円</a:t>
          </a:r>
          <a:endParaRPr kumimoji="1" lang="en-US" altLang="ja-JP" sz="1400">
            <a:solidFill>
              <a:sysClr val="windowText" lastClr="000000"/>
            </a:solidFill>
          </a:endParaRPr>
        </a:p>
      </xdr:txBody>
    </xdr:sp>
    <xdr:clientData/>
  </xdr:twoCellAnchor>
  <xdr:twoCellAnchor>
    <xdr:from>
      <xdr:col>28</xdr:col>
      <xdr:colOff>120182</xdr:colOff>
      <xdr:row>126</xdr:row>
      <xdr:rowOff>331867</xdr:rowOff>
    </xdr:from>
    <xdr:to>
      <xdr:col>48</xdr:col>
      <xdr:colOff>201470</xdr:colOff>
      <xdr:row>127</xdr:row>
      <xdr:rowOff>265602</xdr:rowOff>
    </xdr:to>
    <xdr:sp macro="" textlink="">
      <xdr:nvSpPr>
        <xdr:cNvPr id="25" name="大かっこ 24"/>
        <xdr:cNvSpPr/>
      </xdr:nvSpPr>
      <xdr:spPr>
        <a:xfrm>
          <a:off x="5767947" y="94192338"/>
          <a:ext cx="4115405" cy="606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a:latin typeface="+mn-ea"/>
              <a:ea typeface="+mn-ea"/>
            </a:rPr>
            <a:t>・</a:t>
          </a:r>
          <a:r>
            <a:rPr lang="ja-JP" altLang="ja-JP" sz="1100">
              <a:solidFill>
                <a:schemeClr val="tx1"/>
              </a:solidFill>
              <a:effectLst/>
              <a:latin typeface="+mn-lt"/>
              <a:ea typeface="+mn-ea"/>
              <a:cs typeface="+mn-cs"/>
            </a:rPr>
            <a:t>クールジャパン官民連携プラットフォーム活性化及び事例創出等における</a:t>
          </a:r>
          <a:r>
            <a:rPr lang="en-US" altLang="ja-JP" sz="1100">
              <a:solidFill>
                <a:schemeClr val="tx1"/>
              </a:solidFill>
              <a:effectLst/>
              <a:latin typeface="+mn-lt"/>
              <a:ea typeface="+mn-ea"/>
              <a:cs typeface="+mn-cs"/>
            </a:rPr>
            <a:t>KGI/KPI</a:t>
          </a:r>
          <a:r>
            <a:rPr lang="ja-JP" altLang="ja-JP" sz="1100">
              <a:solidFill>
                <a:schemeClr val="tx1"/>
              </a:solidFill>
              <a:effectLst/>
              <a:latin typeface="+mn-lt"/>
              <a:ea typeface="+mn-ea"/>
              <a:cs typeface="+mn-cs"/>
            </a:rPr>
            <a:t>策定調査</a:t>
          </a:r>
          <a:endParaRPr lang="ja-JP" altLang="ja-JP" sz="1200">
            <a:effectLst/>
          </a:endParaRPr>
        </a:p>
        <a:p>
          <a:pPr algn="l">
            <a:lnSpc>
              <a:spcPts val="1400"/>
            </a:lnSpc>
          </a:pPr>
          <a:endParaRPr kumimoji="1" lang="en-US" altLang="ja-JP" sz="1200" b="0">
            <a:latin typeface="+mn-ea"/>
            <a:ea typeface="+mn-ea"/>
          </a:endParaRPr>
        </a:p>
      </xdr:txBody>
    </xdr:sp>
    <xdr:clientData/>
  </xdr:twoCellAnchor>
  <xdr:twoCellAnchor>
    <xdr:from>
      <xdr:col>28</xdr:col>
      <xdr:colOff>129611</xdr:colOff>
      <xdr:row>127</xdr:row>
      <xdr:rowOff>646968</xdr:rowOff>
    </xdr:from>
    <xdr:to>
      <xdr:col>47</xdr:col>
      <xdr:colOff>109466</xdr:colOff>
      <xdr:row>128</xdr:row>
      <xdr:rowOff>612673</xdr:rowOff>
    </xdr:to>
    <xdr:sp macro="" textlink="">
      <xdr:nvSpPr>
        <xdr:cNvPr id="26" name="正方形/長方形 25"/>
        <xdr:cNvSpPr/>
      </xdr:nvSpPr>
      <xdr:spPr>
        <a:xfrm>
          <a:off x="5777376" y="95179792"/>
          <a:ext cx="3812266" cy="63805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E</a:t>
          </a:r>
          <a:r>
            <a:rPr kumimoji="1" lang="ja-JP" altLang="en-US" sz="1400" b="0">
              <a:solidFill>
                <a:sysClr val="windowText" lastClr="000000"/>
              </a:solidFill>
            </a:rPr>
            <a:t>．民間事業者</a:t>
          </a:r>
          <a:endParaRPr lang="ja-JP" altLang="ja-JP" sz="1400" b="0">
            <a:solidFill>
              <a:sysClr val="windowText" lastClr="000000"/>
            </a:solidFill>
            <a:effectLst/>
          </a:endParaRPr>
        </a:p>
        <a:p>
          <a:pPr algn="ctr"/>
          <a:r>
            <a:rPr kumimoji="1" lang="ja-JP" altLang="en-US" sz="1400" b="0">
              <a:solidFill>
                <a:sysClr val="windowText" lastClr="000000"/>
              </a:solidFill>
              <a:latin typeface="+mn-ea"/>
              <a:ea typeface="+mn-ea"/>
            </a:rPr>
            <a:t>２百万円</a:t>
          </a:r>
          <a:endParaRPr kumimoji="1" lang="en-US" altLang="ja-JP" sz="1400" b="0">
            <a:solidFill>
              <a:sysClr val="windowText" lastClr="000000"/>
            </a:solidFill>
            <a:latin typeface="+mn-ea"/>
            <a:ea typeface="+mn-ea"/>
          </a:endParaRPr>
        </a:p>
      </xdr:txBody>
    </xdr:sp>
    <xdr:clientData/>
  </xdr:twoCellAnchor>
  <xdr:twoCellAnchor>
    <xdr:from>
      <xdr:col>26</xdr:col>
      <xdr:colOff>169634</xdr:colOff>
      <xdr:row>124</xdr:row>
      <xdr:rowOff>69825</xdr:rowOff>
    </xdr:from>
    <xdr:to>
      <xdr:col>40</xdr:col>
      <xdr:colOff>67817</xdr:colOff>
      <xdr:row>125</xdr:row>
      <xdr:rowOff>61414</xdr:rowOff>
    </xdr:to>
    <xdr:sp macro="" textlink="">
      <xdr:nvSpPr>
        <xdr:cNvPr id="27" name="テキスト ボックス 26"/>
        <xdr:cNvSpPr txBox="1"/>
      </xdr:nvSpPr>
      <xdr:spPr>
        <a:xfrm>
          <a:off x="5413987" y="93235531"/>
          <a:ext cx="2722065" cy="338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28</xdr:col>
      <xdr:colOff>139293</xdr:colOff>
      <xdr:row>133</xdr:row>
      <xdr:rowOff>175054</xdr:rowOff>
    </xdr:from>
    <xdr:to>
      <xdr:col>49</xdr:col>
      <xdr:colOff>6969</xdr:colOff>
      <xdr:row>134</xdr:row>
      <xdr:rowOff>177409</xdr:rowOff>
    </xdr:to>
    <xdr:sp macro="" textlink="">
      <xdr:nvSpPr>
        <xdr:cNvPr id="28" name="大かっこ 27"/>
        <xdr:cNvSpPr/>
      </xdr:nvSpPr>
      <xdr:spPr>
        <a:xfrm>
          <a:off x="5787058" y="97475730"/>
          <a:ext cx="4103499" cy="3161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・諸謝金、職員旅費、委員旅費等</a:t>
          </a:r>
          <a:endParaRPr kumimoji="1" lang="en-US" altLang="ja-JP" sz="1200" b="0">
            <a:latin typeface="+mn-ea"/>
            <a:ea typeface="+mn-ea"/>
          </a:endParaRPr>
        </a:p>
      </xdr:txBody>
    </xdr:sp>
    <xdr:clientData/>
  </xdr:twoCellAnchor>
  <xdr:twoCellAnchor>
    <xdr:from>
      <xdr:col>26</xdr:col>
      <xdr:colOff>11206</xdr:colOff>
      <xdr:row>128</xdr:row>
      <xdr:rowOff>279299</xdr:rowOff>
    </xdr:from>
    <xdr:to>
      <xdr:col>28</xdr:col>
      <xdr:colOff>140046</xdr:colOff>
      <xdr:row>128</xdr:row>
      <xdr:rowOff>291353</xdr:rowOff>
    </xdr:to>
    <xdr:cxnSp macro="">
      <xdr:nvCxnSpPr>
        <xdr:cNvPr id="29" name="直線コネクタ 28"/>
        <xdr:cNvCxnSpPr/>
      </xdr:nvCxnSpPr>
      <xdr:spPr>
        <a:xfrm flipV="1">
          <a:off x="5255559" y="95484475"/>
          <a:ext cx="532252" cy="1205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132</xdr:row>
      <xdr:rowOff>190500</xdr:rowOff>
    </xdr:from>
    <xdr:to>
      <xdr:col>28</xdr:col>
      <xdr:colOff>190500</xdr:colOff>
      <xdr:row>132</xdr:row>
      <xdr:rowOff>190502</xdr:rowOff>
    </xdr:to>
    <xdr:cxnSp macro="">
      <xdr:nvCxnSpPr>
        <xdr:cNvPr id="33" name="直線コネクタ 32"/>
        <xdr:cNvCxnSpPr/>
      </xdr:nvCxnSpPr>
      <xdr:spPr>
        <a:xfrm>
          <a:off x="5244353" y="97110176"/>
          <a:ext cx="593912" cy="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154906</xdr:colOff>
      <xdr:row>129</xdr:row>
      <xdr:rowOff>49106</xdr:rowOff>
    </xdr:from>
    <xdr:to>
      <xdr:col>49</xdr:col>
      <xdr:colOff>11206</xdr:colOff>
      <xdr:row>130</xdr:row>
      <xdr:rowOff>117152</xdr:rowOff>
    </xdr:to>
    <xdr:sp macro="" textlink="">
      <xdr:nvSpPr>
        <xdr:cNvPr id="37" name="大かっこ 36"/>
        <xdr:cNvSpPr/>
      </xdr:nvSpPr>
      <xdr:spPr>
        <a:xfrm>
          <a:off x="5802671" y="95926635"/>
          <a:ext cx="4092123" cy="437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・事務委嘱謝金、車両借上げ費 等</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9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6" t="s">
        <v>0</v>
      </c>
      <c r="Y2" s="59"/>
      <c r="Z2" s="42"/>
      <c r="AA2" s="42"/>
      <c r="AB2" s="42"/>
      <c r="AC2" s="42"/>
      <c r="AD2" s="174">
        <v>2022</v>
      </c>
      <c r="AE2" s="174"/>
      <c r="AF2" s="174"/>
      <c r="AG2" s="174"/>
      <c r="AH2" s="174"/>
      <c r="AI2" s="68" t="s">
        <v>254</v>
      </c>
      <c r="AJ2" s="174" t="s">
        <v>604</v>
      </c>
      <c r="AK2" s="174"/>
      <c r="AL2" s="174"/>
      <c r="AM2" s="174"/>
      <c r="AN2" s="68" t="s">
        <v>254</v>
      </c>
      <c r="AO2" s="174">
        <v>21</v>
      </c>
      <c r="AP2" s="174"/>
      <c r="AQ2" s="174"/>
      <c r="AR2" s="69" t="s">
        <v>254</v>
      </c>
      <c r="AS2" s="175">
        <v>196</v>
      </c>
      <c r="AT2" s="175"/>
      <c r="AU2" s="175"/>
      <c r="AV2" s="68" t="str">
        <f>IF(AW2="","","-")</f>
        <v/>
      </c>
      <c r="AW2" s="176"/>
      <c r="AX2" s="176"/>
    </row>
    <row r="3" spans="1:50" ht="21" customHeight="1" thickBot="1" x14ac:dyDescent="0.2">
      <c r="A3" s="177" t="s">
        <v>556</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0" t="s">
        <v>56</v>
      </c>
      <c r="AJ3" s="179" t="s">
        <v>564</v>
      </c>
      <c r="AK3" s="179"/>
      <c r="AL3" s="179"/>
      <c r="AM3" s="179"/>
      <c r="AN3" s="179"/>
      <c r="AO3" s="179"/>
      <c r="AP3" s="179"/>
      <c r="AQ3" s="179"/>
      <c r="AR3" s="179"/>
      <c r="AS3" s="179"/>
      <c r="AT3" s="179"/>
      <c r="AU3" s="179"/>
      <c r="AV3" s="179"/>
      <c r="AW3" s="179"/>
      <c r="AX3" s="21" t="s">
        <v>57</v>
      </c>
    </row>
    <row r="4" spans="1:50" ht="24.75" customHeight="1" x14ac:dyDescent="0.15">
      <c r="A4" s="149" t="s">
        <v>23</v>
      </c>
      <c r="B4" s="150"/>
      <c r="C4" s="150"/>
      <c r="D4" s="150"/>
      <c r="E4" s="150"/>
      <c r="F4" s="150"/>
      <c r="G4" s="151" t="s">
        <v>565</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566</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59</v>
      </c>
      <c r="B5" s="162"/>
      <c r="C5" s="162"/>
      <c r="D5" s="162"/>
      <c r="E5" s="162"/>
      <c r="F5" s="163"/>
      <c r="G5" s="164" t="s">
        <v>567</v>
      </c>
      <c r="H5" s="165"/>
      <c r="I5" s="165"/>
      <c r="J5" s="165"/>
      <c r="K5" s="165"/>
      <c r="L5" s="165"/>
      <c r="M5" s="166" t="s">
        <v>58</v>
      </c>
      <c r="N5" s="167"/>
      <c r="O5" s="167"/>
      <c r="P5" s="167"/>
      <c r="Q5" s="167"/>
      <c r="R5" s="168"/>
      <c r="S5" s="169" t="s">
        <v>568</v>
      </c>
      <c r="T5" s="165"/>
      <c r="U5" s="165"/>
      <c r="V5" s="165"/>
      <c r="W5" s="165"/>
      <c r="X5" s="170"/>
      <c r="Y5" s="171" t="s">
        <v>3</v>
      </c>
      <c r="Z5" s="172"/>
      <c r="AA5" s="172"/>
      <c r="AB5" s="172"/>
      <c r="AC5" s="172"/>
      <c r="AD5" s="173"/>
      <c r="AE5" s="196" t="s">
        <v>569</v>
      </c>
      <c r="AF5" s="196"/>
      <c r="AG5" s="196"/>
      <c r="AH5" s="196"/>
      <c r="AI5" s="196"/>
      <c r="AJ5" s="196"/>
      <c r="AK5" s="196"/>
      <c r="AL5" s="196"/>
      <c r="AM5" s="196"/>
      <c r="AN5" s="196"/>
      <c r="AO5" s="196"/>
      <c r="AP5" s="197"/>
      <c r="AQ5" s="198" t="s">
        <v>681</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569</v>
      </c>
      <c r="H7" s="207"/>
      <c r="I7" s="207"/>
      <c r="J7" s="207"/>
      <c r="K7" s="207"/>
      <c r="L7" s="207"/>
      <c r="M7" s="207"/>
      <c r="N7" s="207"/>
      <c r="O7" s="207"/>
      <c r="P7" s="207"/>
      <c r="Q7" s="207"/>
      <c r="R7" s="207"/>
      <c r="S7" s="207"/>
      <c r="T7" s="207"/>
      <c r="U7" s="207"/>
      <c r="V7" s="207"/>
      <c r="W7" s="207"/>
      <c r="X7" s="208"/>
      <c r="Y7" s="209" t="s">
        <v>241</v>
      </c>
      <c r="Z7" s="210"/>
      <c r="AA7" s="210"/>
      <c r="AB7" s="210"/>
      <c r="AC7" s="210"/>
      <c r="AD7" s="211"/>
      <c r="AE7" s="212" t="s">
        <v>673</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174</v>
      </c>
      <c r="B8" s="181"/>
      <c r="C8" s="181"/>
      <c r="D8" s="181"/>
      <c r="E8" s="181"/>
      <c r="F8" s="182"/>
      <c r="G8" s="183" t="str">
        <f>入力規則等!A27</f>
        <v>クールジャパン</v>
      </c>
      <c r="H8" s="184"/>
      <c r="I8" s="184"/>
      <c r="J8" s="184"/>
      <c r="K8" s="184"/>
      <c r="L8" s="184"/>
      <c r="M8" s="184"/>
      <c r="N8" s="184"/>
      <c r="O8" s="184"/>
      <c r="P8" s="184"/>
      <c r="Q8" s="184"/>
      <c r="R8" s="184"/>
      <c r="S8" s="184"/>
      <c r="T8" s="184"/>
      <c r="U8" s="184"/>
      <c r="V8" s="184"/>
      <c r="W8" s="184"/>
      <c r="X8" s="185"/>
      <c r="Y8" s="186" t="s">
        <v>175</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667</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6" t="s">
        <v>27</v>
      </c>
      <c r="B10" s="237"/>
      <c r="C10" s="237"/>
      <c r="D10" s="237"/>
      <c r="E10" s="237"/>
      <c r="F10" s="237"/>
      <c r="G10" s="238" t="s">
        <v>669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386</v>
      </c>
      <c r="Q12" s="225"/>
      <c r="R12" s="225"/>
      <c r="S12" s="225"/>
      <c r="T12" s="225"/>
      <c r="U12" s="225"/>
      <c r="V12" s="254"/>
      <c r="W12" s="224" t="s">
        <v>538</v>
      </c>
      <c r="X12" s="225"/>
      <c r="Y12" s="225"/>
      <c r="Z12" s="225"/>
      <c r="AA12" s="225"/>
      <c r="AB12" s="225"/>
      <c r="AC12" s="254"/>
      <c r="AD12" s="224" t="s">
        <v>540</v>
      </c>
      <c r="AE12" s="225"/>
      <c r="AF12" s="225"/>
      <c r="AG12" s="225"/>
      <c r="AH12" s="225"/>
      <c r="AI12" s="225"/>
      <c r="AJ12" s="254"/>
      <c r="AK12" s="224" t="s">
        <v>548</v>
      </c>
      <c r="AL12" s="225"/>
      <c r="AM12" s="225"/>
      <c r="AN12" s="225"/>
      <c r="AO12" s="225"/>
      <c r="AP12" s="225"/>
      <c r="AQ12" s="254"/>
      <c r="AR12" s="224" t="s">
        <v>549</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56</v>
      </c>
      <c r="Q13" s="219"/>
      <c r="R13" s="219"/>
      <c r="S13" s="219"/>
      <c r="T13" s="219"/>
      <c r="U13" s="219"/>
      <c r="V13" s="220"/>
      <c r="W13" s="218">
        <v>82</v>
      </c>
      <c r="X13" s="219"/>
      <c r="Y13" s="219"/>
      <c r="Z13" s="219"/>
      <c r="AA13" s="219"/>
      <c r="AB13" s="219"/>
      <c r="AC13" s="220"/>
      <c r="AD13" s="218">
        <v>65</v>
      </c>
      <c r="AE13" s="219"/>
      <c r="AF13" s="219"/>
      <c r="AG13" s="219"/>
      <c r="AH13" s="219"/>
      <c r="AI13" s="219"/>
      <c r="AJ13" s="220"/>
      <c r="AK13" s="218">
        <v>66</v>
      </c>
      <c r="AL13" s="219"/>
      <c r="AM13" s="219"/>
      <c r="AN13" s="219"/>
      <c r="AO13" s="219"/>
      <c r="AP13" s="219"/>
      <c r="AQ13" s="220"/>
      <c r="AR13" s="230">
        <v>79</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569</v>
      </c>
      <c r="Q14" s="219"/>
      <c r="R14" s="219"/>
      <c r="S14" s="219"/>
      <c r="T14" s="219"/>
      <c r="U14" s="219"/>
      <c r="V14" s="220"/>
      <c r="W14" s="218">
        <v>17</v>
      </c>
      <c r="X14" s="219"/>
      <c r="Y14" s="219"/>
      <c r="Z14" s="219"/>
      <c r="AA14" s="219"/>
      <c r="AB14" s="219"/>
      <c r="AC14" s="220"/>
      <c r="AD14" s="218" t="s">
        <v>569</v>
      </c>
      <c r="AE14" s="219"/>
      <c r="AF14" s="219"/>
      <c r="AG14" s="219"/>
      <c r="AH14" s="219"/>
      <c r="AI14" s="219"/>
      <c r="AJ14" s="220"/>
      <c r="AK14" s="218" t="s">
        <v>590</v>
      </c>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569</v>
      </c>
      <c r="Q15" s="219"/>
      <c r="R15" s="219"/>
      <c r="S15" s="219"/>
      <c r="T15" s="219"/>
      <c r="U15" s="219"/>
      <c r="V15" s="220"/>
      <c r="W15" s="218">
        <v>4</v>
      </c>
      <c r="X15" s="219"/>
      <c r="Y15" s="219"/>
      <c r="Z15" s="219"/>
      <c r="AA15" s="219"/>
      <c r="AB15" s="219"/>
      <c r="AC15" s="220"/>
      <c r="AD15" s="218">
        <v>32</v>
      </c>
      <c r="AE15" s="219"/>
      <c r="AF15" s="219"/>
      <c r="AG15" s="219"/>
      <c r="AH15" s="219"/>
      <c r="AI15" s="219"/>
      <c r="AJ15" s="220"/>
      <c r="AK15" s="218" t="s">
        <v>621</v>
      </c>
      <c r="AL15" s="219"/>
      <c r="AM15" s="219"/>
      <c r="AN15" s="219"/>
      <c r="AO15" s="219"/>
      <c r="AP15" s="219"/>
      <c r="AQ15" s="220"/>
      <c r="AR15" s="218" t="s">
        <v>645</v>
      </c>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v>-4</v>
      </c>
      <c r="Q16" s="219"/>
      <c r="R16" s="219"/>
      <c r="S16" s="219"/>
      <c r="T16" s="219"/>
      <c r="U16" s="219"/>
      <c r="V16" s="220"/>
      <c r="W16" s="218">
        <v>-32</v>
      </c>
      <c r="X16" s="219"/>
      <c r="Y16" s="219"/>
      <c r="Z16" s="219"/>
      <c r="AA16" s="219"/>
      <c r="AB16" s="219"/>
      <c r="AC16" s="220"/>
      <c r="AD16" s="218" t="s">
        <v>569</v>
      </c>
      <c r="AE16" s="219"/>
      <c r="AF16" s="219"/>
      <c r="AG16" s="219"/>
      <c r="AH16" s="219"/>
      <c r="AI16" s="219"/>
      <c r="AJ16" s="220"/>
      <c r="AK16" s="218" t="s">
        <v>590</v>
      </c>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569</v>
      </c>
      <c r="Q17" s="219"/>
      <c r="R17" s="219"/>
      <c r="S17" s="219"/>
      <c r="T17" s="219"/>
      <c r="U17" s="219"/>
      <c r="V17" s="220"/>
      <c r="W17" s="218" t="s">
        <v>569</v>
      </c>
      <c r="X17" s="219"/>
      <c r="Y17" s="219"/>
      <c r="Z17" s="219"/>
      <c r="AA17" s="219"/>
      <c r="AB17" s="219"/>
      <c r="AC17" s="220"/>
      <c r="AD17" s="218" t="s">
        <v>569</v>
      </c>
      <c r="AE17" s="219"/>
      <c r="AF17" s="219"/>
      <c r="AG17" s="219"/>
      <c r="AH17" s="219"/>
      <c r="AI17" s="219"/>
      <c r="AJ17" s="220"/>
      <c r="AK17" s="218" t="s">
        <v>590</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52</v>
      </c>
      <c r="Q18" s="263"/>
      <c r="R18" s="263"/>
      <c r="S18" s="263"/>
      <c r="T18" s="263"/>
      <c r="U18" s="263"/>
      <c r="V18" s="264"/>
      <c r="W18" s="262">
        <f>SUM(W13:AC17)</f>
        <v>71</v>
      </c>
      <c r="X18" s="263"/>
      <c r="Y18" s="263"/>
      <c r="Z18" s="263"/>
      <c r="AA18" s="263"/>
      <c r="AB18" s="263"/>
      <c r="AC18" s="264"/>
      <c r="AD18" s="262">
        <f>SUM(AD13:AJ17)</f>
        <v>97</v>
      </c>
      <c r="AE18" s="263"/>
      <c r="AF18" s="263"/>
      <c r="AG18" s="263"/>
      <c r="AH18" s="263"/>
      <c r="AI18" s="263"/>
      <c r="AJ18" s="264"/>
      <c r="AK18" s="262">
        <f>SUM(AK13:AQ17)</f>
        <v>66</v>
      </c>
      <c r="AL18" s="263"/>
      <c r="AM18" s="263"/>
      <c r="AN18" s="263"/>
      <c r="AO18" s="263"/>
      <c r="AP18" s="263"/>
      <c r="AQ18" s="264"/>
      <c r="AR18" s="262">
        <f>SUM(AR13:AX17)</f>
        <v>79</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33</v>
      </c>
      <c r="Q19" s="219"/>
      <c r="R19" s="219"/>
      <c r="S19" s="219"/>
      <c r="T19" s="219"/>
      <c r="U19" s="219"/>
      <c r="V19" s="220"/>
      <c r="W19" s="218">
        <v>44</v>
      </c>
      <c r="X19" s="219"/>
      <c r="Y19" s="219"/>
      <c r="Z19" s="219"/>
      <c r="AA19" s="219"/>
      <c r="AB19" s="219"/>
      <c r="AC19" s="220"/>
      <c r="AD19" s="218">
        <v>81</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0.63461538461538458</v>
      </c>
      <c r="Q20" s="294"/>
      <c r="R20" s="294"/>
      <c r="S20" s="294"/>
      <c r="T20" s="294"/>
      <c r="U20" s="294"/>
      <c r="V20" s="294"/>
      <c r="W20" s="294">
        <f>IF(W18=0, "-", SUM(W19)/W18)</f>
        <v>0.61971830985915488</v>
      </c>
      <c r="X20" s="294"/>
      <c r="Y20" s="294"/>
      <c r="Z20" s="294"/>
      <c r="AA20" s="294"/>
      <c r="AB20" s="294"/>
      <c r="AC20" s="294"/>
      <c r="AD20" s="294">
        <f>IF(AD18=0, "-", SUM(AD19)/AD18)</f>
        <v>0.83505154639175261</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216</v>
      </c>
      <c r="H21" s="293"/>
      <c r="I21" s="293"/>
      <c r="J21" s="293"/>
      <c r="K21" s="293"/>
      <c r="L21" s="293"/>
      <c r="M21" s="293"/>
      <c r="N21" s="293"/>
      <c r="O21" s="293"/>
      <c r="P21" s="294">
        <f>IF(P19=0, "-", SUM(P19)/SUM(P13,P14))</f>
        <v>0.5892857142857143</v>
      </c>
      <c r="Q21" s="294"/>
      <c r="R21" s="294"/>
      <c r="S21" s="294"/>
      <c r="T21" s="294"/>
      <c r="U21" s="294"/>
      <c r="V21" s="294"/>
      <c r="W21" s="294">
        <f>IF(W19=0, "-", SUM(W19)/SUM(W13,W14))</f>
        <v>0.44444444444444442</v>
      </c>
      <c r="X21" s="294"/>
      <c r="Y21" s="294"/>
      <c r="Z21" s="294"/>
      <c r="AA21" s="294"/>
      <c r="AB21" s="294"/>
      <c r="AC21" s="294"/>
      <c r="AD21" s="294">
        <f>IF(AD19=0, "-", SUM(AD19)/SUM(AD13,AD14))</f>
        <v>1.2461538461538462</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552</v>
      </c>
      <c r="B22" s="303"/>
      <c r="C22" s="303"/>
      <c r="D22" s="303"/>
      <c r="E22" s="303"/>
      <c r="F22" s="304"/>
      <c r="G22" s="308" t="s">
        <v>210</v>
      </c>
      <c r="H22" s="277"/>
      <c r="I22" s="277"/>
      <c r="J22" s="277"/>
      <c r="K22" s="277"/>
      <c r="L22" s="277"/>
      <c r="M22" s="277"/>
      <c r="N22" s="277"/>
      <c r="O22" s="309"/>
      <c r="P22" s="276" t="s">
        <v>550</v>
      </c>
      <c r="Q22" s="277"/>
      <c r="R22" s="277"/>
      <c r="S22" s="277"/>
      <c r="T22" s="277"/>
      <c r="U22" s="277"/>
      <c r="V22" s="309"/>
      <c r="W22" s="276" t="s">
        <v>551</v>
      </c>
      <c r="X22" s="277"/>
      <c r="Y22" s="277"/>
      <c r="Z22" s="277"/>
      <c r="AA22" s="277"/>
      <c r="AB22" s="277"/>
      <c r="AC22" s="309"/>
      <c r="AD22" s="276" t="s">
        <v>209</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570</v>
      </c>
      <c r="H23" s="280"/>
      <c r="I23" s="280"/>
      <c r="J23" s="280"/>
      <c r="K23" s="280"/>
      <c r="L23" s="280"/>
      <c r="M23" s="280"/>
      <c r="N23" s="280"/>
      <c r="O23" s="281"/>
      <c r="P23" s="230">
        <v>36</v>
      </c>
      <c r="Q23" s="231"/>
      <c r="R23" s="231"/>
      <c r="S23" s="231"/>
      <c r="T23" s="231"/>
      <c r="U23" s="231"/>
      <c r="V23" s="282"/>
      <c r="W23" s="230">
        <v>53</v>
      </c>
      <c r="X23" s="231"/>
      <c r="Y23" s="231"/>
      <c r="Z23" s="231"/>
      <c r="AA23" s="231"/>
      <c r="AB23" s="231"/>
      <c r="AC23" s="282"/>
      <c r="AD23" s="283" t="s">
        <v>679</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t="s">
        <v>571</v>
      </c>
      <c r="H24" s="290"/>
      <c r="I24" s="290"/>
      <c r="J24" s="290"/>
      <c r="K24" s="290"/>
      <c r="L24" s="290"/>
      <c r="M24" s="290"/>
      <c r="N24" s="290"/>
      <c r="O24" s="291"/>
      <c r="P24" s="218">
        <v>15</v>
      </c>
      <c r="Q24" s="219"/>
      <c r="R24" s="219"/>
      <c r="S24" s="219"/>
      <c r="T24" s="219"/>
      <c r="U24" s="219"/>
      <c r="V24" s="220"/>
      <c r="W24" s="218">
        <v>4</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5"/>
      <c r="B25" s="306"/>
      <c r="C25" s="306"/>
      <c r="D25" s="306"/>
      <c r="E25" s="306"/>
      <c r="F25" s="307"/>
      <c r="G25" s="289" t="s">
        <v>572</v>
      </c>
      <c r="H25" s="290"/>
      <c r="I25" s="290"/>
      <c r="J25" s="290"/>
      <c r="K25" s="290"/>
      <c r="L25" s="290"/>
      <c r="M25" s="290"/>
      <c r="N25" s="290"/>
      <c r="O25" s="291"/>
      <c r="P25" s="218">
        <v>10</v>
      </c>
      <c r="Q25" s="219"/>
      <c r="R25" s="219"/>
      <c r="S25" s="219"/>
      <c r="T25" s="219"/>
      <c r="U25" s="219"/>
      <c r="V25" s="220"/>
      <c r="W25" s="218">
        <v>11</v>
      </c>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5"/>
      <c r="B26" s="306"/>
      <c r="C26" s="306"/>
      <c r="D26" s="306"/>
      <c r="E26" s="306"/>
      <c r="F26" s="307"/>
      <c r="G26" s="289" t="s">
        <v>573</v>
      </c>
      <c r="H26" s="290"/>
      <c r="I26" s="290"/>
      <c r="J26" s="290"/>
      <c r="K26" s="290"/>
      <c r="L26" s="290"/>
      <c r="M26" s="290"/>
      <c r="N26" s="290"/>
      <c r="O26" s="291"/>
      <c r="P26" s="218">
        <v>4</v>
      </c>
      <c r="Q26" s="219"/>
      <c r="R26" s="219"/>
      <c r="S26" s="219"/>
      <c r="T26" s="219"/>
      <c r="U26" s="219"/>
      <c r="V26" s="220"/>
      <c r="W26" s="218">
        <v>12</v>
      </c>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15.6"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31" t="s">
        <v>18</v>
      </c>
      <c r="H29" s="132"/>
      <c r="I29" s="132"/>
      <c r="J29" s="132"/>
      <c r="K29" s="132"/>
      <c r="L29" s="132"/>
      <c r="M29" s="132"/>
      <c r="N29" s="132"/>
      <c r="O29" s="133"/>
      <c r="P29" s="324">
        <f>AK13</f>
        <v>66</v>
      </c>
      <c r="Q29" s="325"/>
      <c r="R29" s="325"/>
      <c r="S29" s="325"/>
      <c r="T29" s="325"/>
      <c r="U29" s="325"/>
      <c r="V29" s="326"/>
      <c r="W29" s="327">
        <f>AR13</f>
        <v>79</v>
      </c>
      <c r="X29" s="328"/>
      <c r="Y29" s="328"/>
      <c r="Z29" s="328"/>
      <c r="AA29" s="328"/>
      <c r="AB29" s="328"/>
      <c r="AC29" s="329"/>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0" t="s">
        <v>543</v>
      </c>
      <c r="B30" s="331"/>
      <c r="C30" s="331"/>
      <c r="D30" s="331"/>
      <c r="E30" s="331"/>
      <c r="F30" s="332"/>
      <c r="G30" s="333" t="s">
        <v>668</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0" ht="31.5" customHeight="1" x14ac:dyDescent="0.15">
      <c r="A31" s="336" t="s">
        <v>544</v>
      </c>
      <c r="B31" s="312"/>
      <c r="C31" s="312"/>
      <c r="D31" s="312"/>
      <c r="E31" s="312"/>
      <c r="F31" s="313"/>
      <c r="G31" s="338" t="s">
        <v>542</v>
      </c>
      <c r="H31" s="339"/>
      <c r="I31" s="339"/>
      <c r="J31" s="339"/>
      <c r="K31" s="339"/>
      <c r="L31" s="339"/>
      <c r="M31" s="339"/>
      <c r="N31" s="339"/>
      <c r="O31" s="339"/>
      <c r="P31" s="340" t="s">
        <v>541</v>
      </c>
      <c r="Q31" s="339"/>
      <c r="R31" s="339"/>
      <c r="S31" s="339"/>
      <c r="T31" s="339"/>
      <c r="U31" s="339"/>
      <c r="V31" s="339"/>
      <c r="W31" s="339"/>
      <c r="X31" s="341"/>
      <c r="Y31" s="342"/>
      <c r="Z31" s="343"/>
      <c r="AA31" s="344"/>
      <c r="AB31" s="389" t="s">
        <v>11</v>
      </c>
      <c r="AC31" s="389"/>
      <c r="AD31" s="389"/>
      <c r="AE31" s="390" t="s">
        <v>386</v>
      </c>
      <c r="AF31" s="391"/>
      <c r="AG31" s="391"/>
      <c r="AH31" s="392"/>
      <c r="AI31" s="390" t="s">
        <v>538</v>
      </c>
      <c r="AJ31" s="391"/>
      <c r="AK31" s="391"/>
      <c r="AL31" s="392"/>
      <c r="AM31" s="390" t="s">
        <v>354</v>
      </c>
      <c r="AN31" s="391"/>
      <c r="AO31" s="391"/>
      <c r="AP31" s="392"/>
      <c r="AQ31" s="399" t="s">
        <v>385</v>
      </c>
      <c r="AR31" s="400"/>
      <c r="AS31" s="400"/>
      <c r="AT31" s="401"/>
      <c r="AU31" s="399" t="s">
        <v>553</v>
      </c>
      <c r="AV31" s="400"/>
      <c r="AW31" s="400"/>
      <c r="AX31" s="402"/>
    </row>
    <row r="32" spans="1:50" ht="23.25" customHeight="1" x14ac:dyDescent="0.15">
      <c r="A32" s="336"/>
      <c r="B32" s="312"/>
      <c r="C32" s="312"/>
      <c r="D32" s="312"/>
      <c r="E32" s="312"/>
      <c r="F32" s="313"/>
      <c r="G32" s="345" t="s">
        <v>662</v>
      </c>
      <c r="H32" s="346"/>
      <c r="I32" s="346"/>
      <c r="J32" s="346"/>
      <c r="K32" s="346"/>
      <c r="L32" s="346"/>
      <c r="M32" s="346"/>
      <c r="N32" s="346"/>
      <c r="O32" s="346"/>
      <c r="P32" s="349" t="s">
        <v>574</v>
      </c>
      <c r="Q32" s="350"/>
      <c r="R32" s="350"/>
      <c r="S32" s="350"/>
      <c r="T32" s="350"/>
      <c r="U32" s="350"/>
      <c r="V32" s="350"/>
      <c r="W32" s="350"/>
      <c r="X32" s="351"/>
      <c r="Y32" s="355" t="s">
        <v>51</v>
      </c>
      <c r="Z32" s="356"/>
      <c r="AA32" s="357"/>
      <c r="AB32" s="358" t="s">
        <v>575</v>
      </c>
      <c r="AC32" s="358"/>
      <c r="AD32" s="358"/>
      <c r="AE32" s="359" t="s">
        <v>569</v>
      </c>
      <c r="AF32" s="359"/>
      <c r="AG32" s="359"/>
      <c r="AH32" s="359"/>
      <c r="AI32" s="359" t="s">
        <v>569</v>
      </c>
      <c r="AJ32" s="359"/>
      <c r="AK32" s="359"/>
      <c r="AL32" s="359"/>
      <c r="AM32" s="386" t="s">
        <v>621</v>
      </c>
      <c r="AN32" s="359"/>
      <c r="AO32" s="359"/>
      <c r="AP32" s="359"/>
      <c r="AQ32" s="359"/>
      <c r="AR32" s="359"/>
      <c r="AS32" s="359"/>
      <c r="AT32" s="359"/>
      <c r="AU32" s="393"/>
      <c r="AV32" s="394"/>
      <c r="AW32" s="394"/>
      <c r="AX32" s="395"/>
    </row>
    <row r="33" spans="1:51" ht="23.25" customHeight="1" x14ac:dyDescent="0.15">
      <c r="A33" s="337"/>
      <c r="B33" s="314"/>
      <c r="C33" s="314"/>
      <c r="D33" s="314"/>
      <c r="E33" s="314"/>
      <c r="F33" s="315"/>
      <c r="G33" s="347"/>
      <c r="H33" s="348"/>
      <c r="I33" s="348"/>
      <c r="J33" s="348"/>
      <c r="K33" s="348"/>
      <c r="L33" s="348"/>
      <c r="M33" s="348"/>
      <c r="N33" s="348"/>
      <c r="O33" s="348"/>
      <c r="P33" s="352"/>
      <c r="Q33" s="353"/>
      <c r="R33" s="353"/>
      <c r="S33" s="353"/>
      <c r="T33" s="353"/>
      <c r="U33" s="353"/>
      <c r="V33" s="353"/>
      <c r="W33" s="353"/>
      <c r="X33" s="354"/>
      <c r="Y33" s="396" t="s">
        <v>52</v>
      </c>
      <c r="Z33" s="397"/>
      <c r="AA33" s="398"/>
      <c r="AB33" s="358" t="s">
        <v>575</v>
      </c>
      <c r="AC33" s="358"/>
      <c r="AD33" s="358"/>
      <c r="AE33" s="359">
        <v>300</v>
      </c>
      <c r="AF33" s="359"/>
      <c r="AG33" s="359"/>
      <c r="AH33" s="359"/>
      <c r="AI33" s="359" t="s">
        <v>569</v>
      </c>
      <c r="AJ33" s="359"/>
      <c r="AK33" s="359"/>
      <c r="AL33" s="359"/>
      <c r="AM33" s="386" t="s">
        <v>621</v>
      </c>
      <c r="AN33" s="359"/>
      <c r="AO33" s="359"/>
      <c r="AP33" s="359"/>
      <c r="AQ33" s="359"/>
      <c r="AR33" s="359"/>
      <c r="AS33" s="359"/>
      <c r="AT33" s="359"/>
      <c r="AU33" s="393"/>
      <c r="AV33" s="394"/>
      <c r="AW33" s="394"/>
      <c r="AX33" s="395"/>
    </row>
    <row r="34" spans="1:51" ht="23.25" customHeight="1" x14ac:dyDescent="0.15">
      <c r="A34" s="431" t="s">
        <v>545</v>
      </c>
      <c r="B34" s="432"/>
      <c r="C34" s="432"/>
      <c r="D34" s="432"/>
      <c r="E34" s="432"/>
      <c r="F34" s="433"/>
      <c r="G34" s="225" t="s">
        <v>546</v>
      </c>
      <c r="H34" s="225"/>
      <c r="I34" s="225"/>
      <c r="J34" s="225"/>
      <c r="K34" s="225"/>
      <c r="L34" s="225"/>
      <c r="M34" s="225"/>
      <c r="N34" s="225"/>
      <c r="O34" s="225"/>
      <c r="P34" s="225"/>
      <c r="Q34" s="225"/>
      <c r="R34" s="225"/>
      <c r="S34" s="225"/>
      <c r="T34" s="225"/>
      <c r="U34" s="225"/>
      <c r="V34" s="225"/>
      <c r="W34" s="225"/>
      <c r="X34" s="254"/>
      <c r="Y34" s="439"/>
      <c r="Z34" s="440"/>
      <c r="AA34" s="441"/>
      <c r="AB34" s="224" t="s">
        <v>11</v>
      </c>
      <c r="AC34" s="225"/>
      <c r="AD34" s="254"/>
      <c r="AE34" s="224" t="s">
        <v>386</v>
      </c>
      <c r="AF34" s="225"/>
      <c r="AG34" s="225"/>
      <c r="AH34" s="254"/>
      <c r="AI34" s="224" t="s">
        <v>538</v>
      </c>
      <c r="AJ34" s="225"/>
      <c r="AK34" s="225"/>
      <c r="AL34" s="254"/>
      <c r="AM34" s="224" t="s">
        <v>354</v>
      </c>
      <c r="AN34" s="225"/>
      <c r="AO34" s="225"/>
      <c r="AP34" s="254"/>
      <c r="AQ34" s="405" t="s">
        <v>554</v>
      </c>
      <c r="AR34" s="406"/>
      <c r="AS34" s="406"/>
      <c r="AT34" s="406"/>
      <c r="AU34" s="406"/>
      <c r="AV34" s="406"/>
      <c r="AW34" s="406"/>
      <c r="AX34" s="407"/>
    </row>
    <row r="35" spans="1:51" ht="23.25" customHeight="1" x14ac:dyDescent="0.15">
      <c r="A35" s="434"/>
      <c r="B35" s="435"/>
      <c r="C35" s="435"/>
      <c r="D35" s="435"/>
      <c r="E35" s="435"/>
      <c r="F35" s="436"/>
      <c r="G35" s="382" t="s">
        <v>646</v>
      </c>
      <c r="H35" s="383"/>
      <c r="I35" s="383"/>
      <c r="J35" s="383"/>
      <c r="K35" s="383"/>
      <c r="L35" s="383"/>
      <c r="M35" s="383"/>
      <c r="N35" s="383"/>
      <c r="O35" s="383"/>
      <c r="P35" s="383"/>
      <c r="Q35" s="383"/>
      <c r="R35" s="383"/>
      <c r="S35" s="383"/>
      <c r="T35" s="383"/>
      <c r="U35" s="383"/>
      <c r="V35" s="383"/>
      <c r="W35" s="383"/>
      <c r="X35" s="383"/>
      <c r="Y35" s="408" t="s">
        <v>545</v>
      </c>
      <c r="Z35" s="409"/>
      <c r="AA35" s="410"/>
      <c r="AB35" s="411" t="s">
        <v>579</v>
      </c>
      <c r="AC35" s="412"/>
      <c r="AD35" s="413"/>
      <c r="AE35" s="386" t="s">
        <v>569</v>
      </c>
      <c r="AF35" s="386"/>
      <c r="AG35" s="386"/>
      <c r="AH35" s="386"/>
      <c r="AI35" s="386" t="s">
        <v>645</v>
      </c>
      <c r="AJ35" s="386"/>
      <c r="AK35" s="386"/>
      <c r="AL35" s="386"/>
      <c r="AM35" s="386" t="s">
        <v>621</v>
      </c>
      <c r="AN35" s="386"/>
      <c r="AO35" s="386"/>
      <c r="AP35" s="386"/>
      <c r="AQ35" s="377"/>
      <c r="AR35" s="360"/>
      <c r="AS35" s="360"/>
      <c r="AT35" s="360"/>
      <c r="AU35" s="360"/>
      <c r="AV35" s="360"/>
      <c r="AW35" s="360"/>
      <c r="AX35" s="361"/>
    </row>
    <row r="36" spans="1:51" ht="46.5" customHeight="1" x14ac:dyDescent="0.15">
      <c r="A36" s="437"/>
      <c r="B36" s="210"/>
      <c r="C36" s="210"/>
      <c r="D36" s="210"/>
      <c r="E36" s="210"/>
      <c r="F36" s="438"/>
      <c r="G36" s="384"/>
      <c r="H36" s="385"/>
      <c r="I36" s="385"/>
      <c r="J36" s="385"/>
      <c r="K36" s="385"/>
      <c r="L36" s="385"/>
      <c r="M36" s="385"/>
      <c r="N36" s="385"/>
      <c r="O36" s="385"/>
      <c r="P36" s="385"/>
      <c r="Q36" s="385"/>
      <c r="R36" s="385"/>
      <c r="S36" s="385"/>
      <c r="T36" s="385"/>
      <c r="U36" s="385"/>
      <c r="V36" s="385"/>
      <c r="W36" s="385"/>
      <c r="X36" s="385"/>
      <c r="Y36" s="373" t="s">
        <v>547</v>
      </c>
      <c r="Z36" s="387"/>
      <c r="AA36" s="388"/>
      <c r="AB36" s="414" t="s">
        <v>580</v>
      </c>
      <c r="AC36" s="415"/>
      <c r="AD36" s="416"/>
      <c r="AE36" s="421" t="s">
        <v>569</v>
      </c>
      <c r="AF36" s="421"/>
      <c r="AG36" s="421"/>
      <c r="AH36" s="421"/>
      <c r="AI36" s="421" t="s">
        <v>645</v>
      </c>
      <c r="AJ36" s="421"/>
      <c r="AK36" s="421"/>
      <c r="AL36" s="421"/>
      <c r="AM36" s="421" t="s">
        <v>621</v>
      </c>
      <c r="AN36" s="421"/>
      <c r="AO36" s="421"/>
      <c r="AP36" s="421"/>
      <c r="AQ36" s="421"/>
      <c r="AR36" s="421"/>
      <c r="AS36" s="421"/>
      <c r="AT36" s="421"/>
      <c r="AU36" s="421"/>
      <c r="AV36" s="421"/>
      <c r="AW36" s="421"/>
      <c r="AX36" s="422"/>
    </row>
    <row r="37" spans="1:51" ht="31.5" customHeight="1" x14ac:dyDescent="0.15">
      <c r="A37" s="336" t="s">
        <v>544</v>
      </c>
      <c r="B37" s="312"/>
      <c r="C37" s="312"/>
      <c r="D37" s="312"/>
      <c r="E37" s="312"/>
      <c r="F37" s="313"/>
      <c r="G37" s="338" t="s">
        <v>542</v>
      </c>
      <c r="H37" s="339"/>
      <c r="I37" s="339"/>
      <c r="J37" s="339"/>
      <c r="K37" s="339"/>
      <c r="L37" s="339"/>
      <c r="M37" s="339"/>
      <c r="N37" s="339"/>
      <c r="O37" s="339"/>
      <c r="P37" s="340" t="s">
        <v>541</v>
      </c>
      <c r="Q37" s="339"/>
      <c r="R37" s="339"/>
      <c r="S37" s="339"/>
      <c r="T37" s="339"/>
      <c r="U37" s="339"/>
      <c r="V37" s="339"/>
      <c r="W37" s="339"/>
      <c r="X37" s="341"/>
      <c r="Y37" s="342"/>
      <c r="Z37" s="343"/>
      <c r="AA37" s="344"/>
      <c r="AB37" s="389" t="s">
        <v>11</v>
      </c>
      <c r="AC37" s="389"/>
      <c r="AD37" s="389"/>
      <c r="AE37" s="390" t="s">
        <v>386</v>
      </c>
      <c r="AF37" s="391"/>
      <c r="AG37" s="391"/>
      <c r="AH37" s="392"/>
      <c r="AI37" s="390" t="s">
        <v>538</v>
      </c>
      <c r="AJ37" s="391"/>
      <c r="AK37" s="391"/>
      <c r="AL37" s="392"/>
      <c r="AM37" s="390" t="s">
        <v>354</v>
      </c>
      <c r="AN37" s="391"/>
      <c r="AO37" s="391"/>
      <c r="AP37" s="392"/>
      <c r="AQ37" s="399" t="s">
        <v>385</v>
      </c>
      <c r="AR37" s="400"/>
      <c r="AS37" s="400"/>
      <c r="AT37" s="401"/>
      <c r="AU37" s="399" t="s">
        <v>553</v>
      </c>
      <c r="AV37" s="400"/>
      <c r="AW37" s="400"/>
      <c r="AX37" s="402"/>
      <c r="AY37">
        <f>COUNTA($G$38)</f>
        <v>1</v>
      </c>
    </row>
    <row r="38" spans="1:51" ht="23.25" customHeight="1" x14ac:dyDescent="0.15">
      <c r="A38" s="336"/>
      <c r="B38" s="312"/>
      <c r="C38" s="312"/>
      <c r="D38" s="312"/>
      <c r="E38" s="312"/>
      <c r="F38" s="313"/>
      <c r="G38" s="345" t="s">
        <v>674</v>
      </c>
      <c r="H38" s="346"/>
      <c r="I38" s="346"/>
      <c r="J38" s="346"/>
      <c r="K38" s="346"/>
      <c r="L38" s="346"/>
      <c r="M38" s="346"/>
      <c r="N38" s="346"/>
      <c r="O38" s="346"/>
      <c r="P38" s="420" t="s">
        <v>675</v>
      </c>
      <c r="Q38" s="350"/>
      <c r="R38" s="350"/>
      <c r="S38" s="350"/>
      <c r="T38" s="350"/>
      <c r="U38" s="350"/>
      <c r="V38" s="350"/>
      <c r="W38" s="350"/>
      <c r="X38" s="351"/>
      <c r="Y38" s="355" t="s">
        <v>51</v>
      </c>
      <c r="Z38" s="356"/>
      <c r="AA38" s="357"/>
      <c r="AB38" s="358" t="s">
        <v>575</v>
      </c>
      <c r="AC38" s="358"/>
      <c r="AD38" s="358"/>
      <c r="AE38" s="386" t="s">
        <v>254</v>
      </c>
      <c r="AF38" s="386"/>
      <c r="AG38" s="386"/>
      <c r="AH38" s="386"/>
      <c r="AI38" s="386">
        <v>229</v>
      </c>
      <c r="AJ38" s="386"/>
      <c r="AK38" s="386"/>
      <c r="AL38" s="386"/>
      <c r="AM38" s="386" t="s">
        <v>254</v>
      </c>
      <c r="AN38" s="386"/>
      <c r="AO38" s="386"/>
      <c r="AP38" s="386"/>
      <c r="AQ38" s="359"/>
      <c r="AR38" s="359"/>
      <c r="AS38" s="359"/>
      <c r="AT38" s="359"/>
      <c r="AU38" s="393"/>
      <c r="AV38" s="394"/>
      <c r="AW38" s="394"/>
      <c r="AX38" s="395"/>
      <c r="AY38">
        <f>$AY$37</f>
        <v>1</v>
      </c>
    </row>
    <row r="39" spans="1:51" ht="39.75" customHeight="1" x14ac:dyDescent="0.15">
      <c r="A39" s="337"/>
      <c r="B39" s="314"/>
      <c r="C39" s="314"/>
      <c r="D39" s="314"/>
      <c r="E39" s="314"/>
      <c r="F39" s="315"/>
      <c r="G39" s="347"/>
      <c r="H39" s="348"/>
      <c r="I39" s="348"/>
      <c r="J39" s="348"/>
      <c r="K39" s="348"/>
      <c r="L39" s="348"/>
      <c r="M39" s="348"/>
      <c r="N39" s="348"/>
      <c r="O39" s="348"/>
      <c r="P39" s="352"/>
      <c r="Q39" s="353"/>
      <c r="R39" s="353"/>
      <c r="S39" s="353"/>
      <c r="T39" s="353"/>
      <c r="U39" s="353"/>
      <c r="V39" s="353"/>
      <c r="W39" s="353"/>
      <c r="X39" s="354"/>
      <c r="Y39" s="396" t="s">
        <v>52</v>
      </c>
      <c r="Z39" s="397"/>
      <c r="AA39" s="398"/>
      <c r="AB39" s="358" t="s">
        <v>575</v>
      </c>
      <c r="AC39" s="358"/>
      <c r="AD39" s="358"/>
      <c r="AE39" s="386">
        <v>500</v>
      </c>
      <c r="AF39" s="386"/>
      <c r="AG39" s="386"/>
      <c r="AH39" s="386"/>
      <c r="AI39" s="386">
        <v>100</v>
      </c>
      <c r="AJ39" s="386"/>
      <c r="AK39" s="386"/>
      <c r="AL39" s="386"/>
      <c r="AM39" s="386">
        <v>100</v>
      </c>
      <c r="AN39" s="386"/>
      <c r="AO39" s="386"/>
      <c r="AP39" s="386"/>
      <c r="AQ39" s="359">
        <v>100</v>
      </c>
      <c r="AR39" s="359"/>
      <c r="AS39" s="359"/>
      <c r="AT39" s="359"/>
      <c r="AU39" s="393"/>
      <c r="AV39" s="394"/>
      <c r="AW39" s="394"/>
      <c r="AX39" s="395"/>
      <c r="AY39">
        <f>$AY$37</f>
        <v>1</v>
      </c>
    </row>
    <row r="40" spans="1:51" ht="23.25" customHeight="1" x14ac:dyDescent="0.15">
      <c r="A40" s="431" t="s">
        <v>545</v>
      </c>
      <c r="B40" s="432"/>
      <c r="C40" s="432"/>
      <c r="D40" s="432"/>
      <c r="E40" s="432"/>
      <c r="F40" s="433"/>
      <c r="G40" s="225" t="s">
        <v>546</v>
      </c>
      <c r="H40" s="225"/>
      <c r="I40" s="225"/>
      <c r="J40" s="225"/>
      <c r="K40" s="225"/>
      <c r="L40" s="225"/>
      <c r="M40" s="225"/>
      <c r="N40" s="225"/>
      <c r="O40" s="225"/>
      <c r="P40" s="225"/>
      <c r="Q40" s="225"/>
      <c r="R40" s="225"/>
      <c r="S40" s="225"/>
      <c r="T40" s="225"/>
      <c r="U40" s="225"/>
      <c r="V40" s="225"/>
      <c r="W40" s="225"/>
      <c r="X40" s="254"/>
      <c r="Y40" s="439"/>
      <c r="Z40" s="440"/>
      <c r="AA40" s="441"/>
      <c r="AB40" s="224" t="s">
        <v>11</v>
      </c>
      <c r="AC40" s="225"/>
      <c r="AD40" s="254"/>
      <c r="AE40" s="404" t="s">
        <v>386</v>
      </c>
      <c r="AF40" s="404"/>
      <c r="AG40" s="404"/>
      <c r="AH40" s="404"/>
      <c r="AI40" s="404" t="s">
        <v>538</v>
      </c>
      <c r="AJ40" s="404"/>
      <c r="AK40" s="404"/>
      <c r="AL40" s="404"/>
      <c r="AM40" s="404" t="s">
        <v>354</v>
      </c>
      <c r="AN40" s="404"/>
      <c r="AO40" s="404"/>
      <c r="AP40" s="404"/>
      <c r="AQ40" s="405" t="s">
        <v>554</v>
      </c>
      <c r="AR40" s="406"/>
      <c r="AS40" s="406"/>
      <c r="AT40" s="406"/>
      <c r="AU40" s="406"/>
      <c r="AV40" s="406"/>
      <c r="AW40" s="406"/>
      <c r="AX40" s="407"/>
      <c r="AY40">
        <f>IF(SUBSTITUTE(SUBSTITUTE($G$41,"／",""),"　","")="",0,1)</f>
        <v>1</v>
      </c>
    </row>
    <row r="41" spans="1:51" ht="23.25" customHeight="1" x14ac:dyDescent="0.15">
      <c r="A41" s="434"/>
      <c r="B41" s="435"/>
      <c r="C41" s="435"/>
      <c r="D41" s="435"/>
      <c r="E41" s="435"/>
      <c r="F41" s="436"/>
      <c r="G41" s="382" t="s">
        <v>644</v>
      </c>
      <c r="H41" s="383"/>
      <c r="I41" s="383"/>
      <c r="J41" s="383"/>
      <c r="K41" s="383"/>
      <c r="L41" s="383"/>
      <c r="M41" s="383"/>
      <c r="N41" s="383"/>
      <c r="O41" s="383"/>
      <c r="P41" s="383"/>
      <c r="Q41" s="383"/>
      <c r="R41" s="383"/>
      <c r="S41" s="383"/>
      <c r="T41" s="383"/>
      <c r="U41" s="383"/>
      <c r="V41" s="383"/>
      <c r="W41" s="383"/>
      <c r="X41" s="383"/>
      <c r="Y41" s="408" t="s">
        <v>545</v>
      </c>
      <c r="Z41" s="409"/>
      <c r="AA41" s="410"/>
      <c r="AB41" s="411" t="s">
        <v>579</v>
      </c>
      <c r="AC41" s="412"/>
      <c r="AD41" s="413"/>
      <c r="AE41" s="386" t="s">
        <v>569</v>
      </c>
      <c r="AF41" s="386"/>
      <c r="AG41" s="386"/>
      <c r="AH41" s="386"/>
      <c r="AI41" s="386">
        <v>2.8</v>
      </c>
      <c r="AJ41" s="386"/>
      <c r="AK41" s="386"/>
      <c r="AL41" s="386"/>
      <c r="AM41" s="386" t="s">
        <v>664</v>
      </c>
      <c r="AN41" s="386"/>
      <c r="AO41" s="386"/>
      <c r="AP41" s="386"/>
      <c r="AQ41" s="377"/>
      <c r="AR41" s="360"/>
      <c r="AS41" s="360"/>
      <c r="AT41" s="360"/>
      <c r="AU41" s="360"/>
      <c r="AV41" s="360"/>
      <c r="AW41" s="360"/>
      <c r="AX41" s="361"/>
      <c r="AY41">
        <f>$AY$40</f>
        <v>1</v>
      </c>
    </row>
    <row r="42" spans="1:51" ht="29.45" customHeight="1" x14ac:dyDescent="0.15">
      <c r="A42" s="437"/>
      <c r="B42" s="210"/>
      <c r="C42" s="210"/>
      <c r="D42" s="210"/>
      <c r="E42" s="210"/>
      <c r="F42" s="438"/>
      <c r="G42" s="384"/>
      <c r="H42" s="385"/>
      <c r="I42" s="385"/>
      <c r="J42" s="385"/>
      <c r="K42" s="385"/>
      <c r="L42" s="385"/>
      <c r="M42" s="385"/>
      <c r="N42" s="385"/>
      <c r="O42" s="385"/>
      <c r="P42" s="385"/>
      <c r="Q42" s="385"/>
      <c r="R42" s="385"/>
      <c r="S42" s="385"/>
      <c r="T42" s="385"/>
      <c r="U42" s="385"/>
      <c r="V42" s="385"/>
      <c r="W42" s="385"/>
      <c r="X42" s="385"/>
      <c r="Y42" s="373" t="s">
        <v>547</v>
      </c>
      <c r="Z42" s="387"/>
      <c r="AA42" s="388"/>
      <c r="AB42" s="414" t="s">
        <v>580</v>
      </c>
      <c r="AC42" s="415"/>
      <c r="AD42" s="416"/>
      <c r="AE42" s="421" t="s">
        <v>569</v>
      </c>
      <c r="AF42" s="421"/>
      <c r="AG42" s="421"/>
      <c r="AH42" s="421"/>
      <c r="AI42" s="421" t="s">
        <v>581</v>
      </c>
      <c r="AJ42" s="421"/>
      <c r="AK42" s="421"/>
      <c r="AL42" s="421"/>
      <c r="AM42" s="421" t="s">
        <v>664</v>
      </c>
      <c r="AN42" s="421"/>
      <c r="AO42" s="421"/>
      <c r="AP42" s="421"/>
      <c r="AQ42" s="421"/>
      <c r="AR42" s="421"/>
      <c r="AS42" s="421"/>
      <c r="AT42" s="421"/>
      <c r="AU42" s="421"/>
      <c r="AV42" s="421"/>
      <c r="AW42" s="421"/>
      <c r="AX42" s="422"/>
      <c r="AY42">
        <f>$AY$40</f>
        <v>1</v>
      </c>
    </row>
    <row r="43" spans="1:51" ht="31.5" customHeight="1" x14ac:dyDescent="0.15">
      <c r="A43" s="336" t="s">
        <v>544</v>
      </c>
      <c r="B43" s="312"/>
      <c r="C43" s="312"/>
      <c r="D43" s="312"/>
      <c r="E43" s="312"/>
      <c r="F43" s="313"/>
      <c r="G43" s="338" t="s">
        <v>542</v>
      </c>
      <c r="H43" s="339"/>
      <c r="I43" s="339"/>
      <c r="J43" s="339"/>
      <c r="K43" s="339"/>
      <c r="L43" s="339"/>
      <c r="M43" s="339"/>
      <c r="N43" s="339"/>
      <c r="O43" s="339"/>
      <c r="P43" s="340" t="s">
        <v>541</v>
      </c>
      <c r="Q43" s="339"/>
      <c r="R43" s="339"/>
      <c r="S43" s="339"/>
      <c r="T43" s="339"/>
      <c r="U43" s="339"/>
      <c r="V43" s="339"/>
      <c r="W43" s="339"/>
      <c r="X43" s="341"/>
      <c r="Y43" s="342"/>
      <c r="Z43" s="343"/>
      <c r="AA43" s="344"/>
      <c r="AB43" s="389" t="s">
        <v>11</v>
      </c>
      <c r="AC43" s="389"/>
      <c r="AD43" s="389"/>
      <c r="AE43" s="404" t="s">
        <v>386</v>
      </c>
      <c r="AF43" s="404"/>
      <c r="AG43" s="404"/>
      <c r="AH43" s="404"/>
      <c r="AI43" s="404" t="s">
        <v>538</v>
      </c>
      <c r="AJ43" s="404"/>
      <c r="AK43" s="404"/>
      <c r="AL43" s="404"/>
      <c r="AM43" s="404" t="s">
        <v>354</v>
      </c>
      <c r="AN43" s="404"/>
      <c r="AO43" s="404"/>
      <c r="AP43" s="404"/>
      <c r="AQ43" s="399" t="s">
        <v>385</v>
      </c>
      <c r="AR43" s="400"/>
      <c r="AS43" s="400"/>
      <c r="AT43" s="401"/>
      <c r="AU43" s="399" t="s">
        <v>553</v>
      </c>
      <c r="AV43" s="400"/>
      <c r="AW43" s="400"/>
      <c r="AX43" s="402"/>
      <c r="AY43">
        <f>COUNTA($G$44)</f>
        <v>1</v>
      </c>
    </row>
    <row r="44" spans="1:51" ht="23.25" customHeight="1" x14ac:dyDescent="0.15">
      <c r="A44" s="336"/>
      <c r="B44" s="312"/>
      <c r="C44" s="312"/>
      <c r="D44" s="312"/>
      <c r="E44" s="312"/>
      <c r="F44" s="313"/>
      <c r="G44" s="345" t="s">
        <v>659</v>
      </c>
      <c r="H44" s="346"/>
      <c r="I44" s="346"/>
      <c r="J44" s="346"/>
      <c r="K44" s="346"/>
      <c r="L44" s="346"/>
      <c r="M44" s="346"/>
      <c r="N44" s="346"/>
      <c r="O44" s="346"/>
      <c r="P44" s="349" t="s">
        <v>576</v>
      </c>
      <c r="Q44" s="350"/>
      <c r="R44" s="350"/>
      <c r="S44" s="350"/>
      <c r="T44" s="350"/>
      <c r="U44" s="350"/>
      <c r="V44" s="350"/>
      <c r="W44" s="350"/>
      <c r="X44" s="351"/>
      <c r="Y44" s="355" t="s">
        <v>51</v>
      </c>
      <c r="Z44" s="356"/>
      <c r="AA44" s="357"/>
      <c r="AB44" s="358" t="s">
        <v>577</v>
      </c>
      <c r="AC44" s="358"/>
      <c r="AD44" s="358"/>
      <c r="AE44" s="359">
        <v>1</v>
      </c>
      <c r="AF44" s="359"/>
      <c r="AG44" s="359"/>
      <c r="AH44" s="359"/>
      <c r="AI44" s="359">
        <v>2</v>
      </c>
      <c r="AJ44" s="359"/>
      <c r="AK44" s="359"/>
      <c r="AL44" s="359"/>
      <c r="AM44" s="359">
        <v>1</v>
      </c>
      <c r="AN44" s="359"/>
      <c r="AO44" s="359"/>
      <c r="AP44" s="359"/>
      <c r="AQ44" s="386" t="s">
        <v>645</v>
      </c>
      <c r="AR44" s="359"/>
      <c r="AS44" s="359"/>
      <c r="AT44" s="359"/>
      <c r="AU44" s="393"/>
      <c r="AV44" s="394"/>
      <c r="AW44" s="394"/>
      <c r="AX44" s="395"/>
      <c r="AY44">
        <f>$AY$43</f>
        <v>1</v>
      </c>
    </row>
    <row r="45" spans="1:51" ht="23.25" customHeight="1" x14ac:dyDescent="0.15">
      <c r="A45" s="337"/>
      <c r="B45" s="314"/>
      <c r="C45" s="314"/>
      <c r="D45" s="314"/>
      <c r="E45" s="314"/>
      <c r="F45" s="315"/>
      <c r="G45" s="347"/>
      <c r="H45" s="348"/>
      <c r="I45" s="348"/>
      <c r="J45" s="348"/>
      <c r="K45" s="348"/>
      <c r="L45" s="348"/>
      <c r="M45" s="348"/>
      <c r="N45" s="348"/>
      <c r="O45" s="348"/>
      <c r="P45" s="352"/>
      <c r="Q45" s="353"/>
      <c r="R45" s="353"/>
      <c r="S45" s="353"/>
      <c r="T45" s="353"/>
      <c r="U45" s="353"/>
      <c r="V45" s="353"/>
      <c r="W45" s="353"/>
      <c r="X45" s="354"/>
      <c r="Y45" s="396" t="s">
        <v>52</v>
      </c>
      <c r="Z45" s="397"/>
      <c r="AA45" s="398"/>
      <c r="AB45" s="358" t="s">
        <v>577</v>
      </c>
      <c r="AC45" s="358"/>
      <c r="AD45" s="358"/>
      <c r="AE45" s="359">
        <v>1</v>
      </c>
      <c r="AF45" s="359"/>
      <c r="AG45" s="359"/>
      <c r="AH45" s="359"/>
      <c r="AI45" s="359">
        <v>1</v>
      </c>
      <c r="AJ45" s="359"/>
      <c r="AK45" s="359"/>
      <c r="AL45" s="359"/>
      <c r="AM45" s="359">
        <v>1</v>
      </c>
      <c r="AN45" s="359"/>
      <c r="AO45" s="359"/>
      <c r="AP45" s="359"/>
      <c r="AQ45" s="359">
        <v>1</v>
      </c>
      <c r="AR45" s="359"/>
      <c r="AS45" s="359"/>
      <c r="AT45" s="359"/>
      <c r="AU45" s="393"/>
      <c r="AV45" s="394"/>
      <c r="AW45" s="394"/>
      <c r="AX45" s="395"/>
      <c r="AY45">
        <f>$AY$43</f>
        <v>1</v>
      </c>
    </row>
    <row r="46" spans="1:51" ht="23.25" customHeight="1" x14ac:dyDescent="0.15">
      <c r="A46" s="451" t="s">
        <v>545</v>
      </c>
      <c r="B46" s="334"/>
      <c r="C46" s="334"/>
      <c r="D46" s="334"/>
      <c r="E46" s="334"/>
      <c r="F46" s="452"/>
      <c r="G46" s="225" t="s">
        <v>546</v>
      </c>
      <c r="H46" s="225"/>
      <c r="I46" s="225"/>
      <c r="J46" s="225"/>
      <c r="K46" s="225"/>
      <c r="L46" s="225"/>
      <c r="M46" s="225"/>
      <c r="N46" s="225"/>
      <c r="O46" s="225"/>
      <c r="P46" s="225"/>
      <c r="Q46" s="225"/>
      <c r="R46" s="225"/>
      <c r="S46" s="225"/>
      <c r="T46" s="225"/>
      <c r="U46" s="225"/>
      <c r="V46" s="225"/>
      <c r="W46" s="225"/>
      <c r="X46" s="254"/>
      <c r="Y46" s="439"/>
      <c r="Z46" s="440"/>
      <c r="AA46" s="441"/>
      <c r="AB46" s="224" t="s">
        <v>11</v>
      </c>
      <c r="AC46" s="225"/>
      <c r="AD46" s="254"/>
      <c r="AE46" s="404" t="s">
        <v>386</v>
      </c>
      <c r="AF46" s="404"/>
      <c r="AG46" s="404"/>
      <c r="AH46" s="404"/>
      <c r="AI46" s="404" t="s">
        <v>538</v>
      </c>
      <c r="AJ46" s="404"/>
      <c r="AK46" s="404"/>
      <c r="AL46" s="404"/>
      <c r="AM46" s="404" t="s">
        <v>354</v>
      </c>
      <c r="AN46" s="404"/>
      <c r="AO46" s="404"/>
      <c r="AP46" s="404"/>
      <c r="AQ46" s="405" t="s">
        <v>554</v>
      </c>
      <c r="AR46" s="406"/>
      <c r="AS46" s="406"/>
      <c r="AT46" s="406"/>
      <c r="AU46" s="406"/>
      <c r="AV46" s="406"/>
      <c r="AW46" s="406"/>
      <c r="AX46" s="407"/>
      <c r="AY46">
        <f>IF(SUBSTITUTE(SUBSTITUTE($G$47,"／",""),"　","")="",0,1)</f>
        <v>1</v>
      </c>
    </row>
    <row r="47" spans="1:51" ht="23.25" customHeight="1" x14ac:dyDescent="0.15">
      <c r="A47" s="453"/>
      <c r="B47" s="316"/>
      <c r="C47" s="316"/>
      <c r="D47" s="316"/>
      <c r="E47" s="316"/>
      <c r="F47" s="454"/>
      <c r="G47" s="382" t="s">
        <v>643</v>
      </c>
      <c r="H47" s="383"/>
      <c r="I47" s="383"/>
      <c r="J47" s="383"/>
      <c r="K47" s="383"/>
      <c r="L47" s="383"/>
      <c r="M47" s="383"/>
      <c r="N47" s="383"/>
      <c r="O47" s="383"/>
      <c r="P47" s="383"/>
      <c r="Q47" s="383"/>
      <c r="R47" s="383"/>
      <c r="S47" s="383"/>
      <c r="T47" s="383"/>
      <c r="U47" s="383"/>
      <c r="V47" s="383"/>
      <c r="W47" s="383"/>
      <c r="X47" s="448"/>
      <c r="Y47" s="408" t="s">
        <v>545</v>
      </c>
      <c r="Z47" s="409"/>
      <c r="AA47" s="410"/>
      <c r="AB47" s="411" t="s">
        <v>579</v>
      </c>
      <c r="AC47" s="412"/>
      <c r="AD47" s="413"/>
      <c r="AE47" s="377">
        <v>492</v>
      </c>
      <c r="AF47" s="360"/>
      <c r="AG47" s="360"/>
      <c r="AH47" s="450"/>
      <c r="AI47" s="377">
        <v>875</v>
      </c>
      <c r="AJ47" s="360"/>
      <c r="AK47" s="360"/>
      <c r="AL47" s="450"/>
      <c r="AM47" s="386">
        <v>3498</v>
      </c>
      <c r="AN47" s="386"/>
      <c r="AO47" s="386"/>
      <c r="AP47" s="386"/>
      <c r="AQ47" s="377"/>
      <c r="AR47" s="360"/>
      <c r="AS47" s="360"/>
      <c r="AT47" s="360"/>
      <c r="AU47" s="360"/>
      <c r="AV47" s="360"/>
      <c r="AW47" s="360"/>
      <c r="AX47" s="361"/>
      <c r="AY47">
        <f>$AY$46</f>
        <v>1</v>
      </c>
    </row>
    <row r="48" spans="1:51" ht="30" customHeight="1" x14ac:dyDescent="0.15">
      <c r="A48" s="455"/>
      <c r="B48" s="318"/>
      <c r="C48" s="318"/>
      <c r="D48" s="318"/>
      <c r="E48" s="318"/>
      <c r="F48" s="456"/>
      <c r="G48" s="384"/>
      <c r="H48" s="385"/>
      <c r="I48" s="385"/>
      <c r="J48" s="385"/>
      <c r="K48" s="385"/>
      <c r="L48" s="385"/>
      <c r="M48" s="385"/>
      <c r="N48" s="385"/>
      <c r="O48" s="385"/>
      <c r="P48" s="385"/>
      <c r="Q48" s="385"/>
      <c r="R48" s="385"/>
      <c r="S48" s="385"/>
      <c r="T48" s="385"/>
      <c r="U48" s="385"/>
      <c r="V48" s="385"/>
      <c r="W48" s="385"/>
      <c r="X48" s="449"/>
      <c r="Y48" s="373" t="s">
        <v>547</v>
      </c>
      <c r="Z48" s="387"/>
      <c r="AA48" s="388"/>
      <c r="AB48" s="414" t="s">
        <v>580</v>
      </c>
      <c r="AC48" s="415"/>
      <c r="AD48" s="416"/>
      <c r="AE48" s="417" t="s">
        <v>582</v>
      </c>
      <c r="AF48" s="418"/>
      <c r="AG48" s="418"/>
      <c r="AH48" s="419"/>
      <c r="AI48" s="417" t="s">
        <v>583</v>
      </c>
      <c r="AJ48" s="418"/>
      <c r="AK48" s="418"/>
      <c r="AL48" s="419"/>
      <c r="AM48" s="421" t="s">
        <v>591</v>
      </c>
      <c r="AN48" s="421"/>
      <c r="AO48" s="421"/>
      <c r="AP48" s="421"/>
      <c r="AQ48" s="421"/>
      <c r="AR48" s="421"/>
      <c r="AS48" s="421"/>
      <c r="AT48" s="421"/>
      <c r="AU48" s="421"/>
      <c r="AV48" s="421"/>
      <c r="AW48" s="421"/>
      <c r="AX48" s="422"/>
      <c r="AY48">
        <f>$AY$46</f>
        <v>1</v>
      </c>
    </row>
    <row r="49" spans="1:51" ht="31.5" customHeight="1" x14ac:dyDescent="0.15">
      <c r="A49" s="336" t="s">
        <v>544</v>
      </c>
      <c r="B49" s="312"/>
      <c r="C49" s="312"/>
      <c r="D49" s="312"/>
      <c r="E49" s="312"/>
      <c r="F49" s="313"/>
      <c r="G49" s="338" t="s">
        <v>542</v>
      </c>
      <c r="H49" s="339"/>
      <c r="I49" s="339"/>
      <c r="J49" s="339"/>
      <c r="K49" s="339"/>
      <c r="L49" s="339"/>
      <c r="M49" s="339"/>
      <c r="N49" s="339"/>
      <c r="O49" s="339"/>
      <c r="P49" s="340" t="s">
        <v>541</v>
      </c>
      <c r="Q49" s="339"/>
      <c r="R49" s="339"/>
      <c r="S49" s="339"/>
      <c r="T49" s="339"/>
      <c r="U49" s="339"/>
      <c r="V49" s="339"/>
      <c r="W49" s="339"/>
      <c r="X49" s="341"/>
      <c r="Y49" s="342"/>
      <c r="Z49" s="343"/>
      <c r="AA49" s="344"/>
      <c r="AB49" s="389" t="s">
        <v>11</v>
      </c>
      <c r="AC49" s="389"/>
      <c r="AD49" s="389"/>
      <c r="AE49" s="404" t="s">
        <v>386</v>
      </c>
      <c r="AF49" s="404"/>
      <c r="AG49" s="404"/>
      <c r="AH49" s="404"/>
      <c r="AI49" s="404" t="s">
        <v>538</v>
      </c>
      <c r="AJ49" s="404"/>
      <c r="AK49" s="404"/>
      <c r="AL49" s="404"/>
      <c r="AM49" s="404" t="s">
        <v>354</v>
      </c>
      <c r="AN49" s="404"/>
      <c r="AO49" s="404"/>
      <c r="AP49" s="404"/>
      <c r="AQ49" s="399" t="s">
        <v>385</v>
      </c>
      <c r="AR49" s="400"/>
      <c r="AS49" s="400"/>
      <c r="AT49" s="401"/>
      <c r="AU49" s="399" t="s">
        <v>553</v>
      </c>
      <c r="AV49" s="400"/>
      <c r="AW49" s="400"/>
      <c r="AX49" s="402"/>
      <c r="AY49">
        <f>COUNTA($G$50)</f>
        <v>1</v>
      </c>
    </row>
    <row r="50" spans="1:51" ht="23.25" customHeight="1" x14ac:dyDescent="0.15">
      <c r="A50" s="336"/>
      <c r="B50" s="312"/>
      <c r="C50" s="312"/>
      <c r="D50" s="312"/>
      <c r="E50" s="312"/>
      <c r="F50" s="313"/>
      <c r="G50" s="345" t="s">
        <v>660</v>
      </c>
      <c r="H50" s="346"/>
      <c r="I50" s="346"/>
      <c r="J50" s="346"/>
      <c r="K50" s="346"/>
      <c r="L50" s="346"/>
      <c r="M50" s="346"/>
      <c r="N50" s="346"/>
      <c r="O50" s="346"/>
      <c r="P50" s="349" t="s">
        <v>578</v>
      </c>
      <c r="Q50" s="350"/>
      <c r="R50" s="350"/>
      <c r="S50" s="350"/>
      <c r="T50" s="350"/>
      <c r="U50" s="350"/>
      <c r="V50" s="350"/>
      <c r="W50" s="350"/>
      <c r="X50" s="351"/>
      <c r="Y50" s="355" t="s">
        <v>51</v>
      </c>
      <c r="Z50" s="356"/>
      <c r="AA50" s="357"/>
      <c r="AB50" s="428" t="s">
        <v>577</v>
      </c>
      <c r="AC50" s="429"/>
      <c r="AD50" s="430"/>
      <c r="AE50" s="393" t="s">
        <v>569</v>
      </c>
      <c r="AF50" s="394"/>
      <c r="AG50" s="394"/>
      <c r="AH50" s="403"/>
      <c r="AI50" s="393">
        <v>126</v>
      </c>
      <c r="AJ50" s="394"/>
      <c r="AK50" s="394"/>
      <c r="AL50" s="403"/>
      <c r="AM50" s="393">
        <v>17</v>
      </c>
      <c r="AN50" s="394"/>
      <c r="AO50" s="394"/>
      <c r="AP50" s="403"/>
      <c r="AQ50" s="386" t="s">
        <v>645</v>
      </c>
      <c r="AR50" s="359"/>
      <c r="AS50" s="359"/>
      <c r="AT50" s="359"/>
      <c r="AU50" s="393"/>
      <c r="AV50" s="394"/>
      <c r="AW50" s="394"/>
      <c r="AX50" s="395"/>
      <c r="AY50">
        <f>$AY$49</f>
        <v>1</v>
      </c>
    </row>
    <row r="51" spans="1:51" ht="23.25" customHeight="1" x14ac:dyDescent="0.15">
      <c r="A51" s="337"/>
      <c r="B51" s="314"/>
      <c r="C51" s="314"/>
      <c r="D51" s="314"/>
      <c r="E51" s="314"/>
      <c r="F51" s="315"/>
      <c r="G51" s="347"/>
      <c r="H51" s="348"/>
      <c r="I51" s="348"/>
      <c r="J51" s="348"/>
      <c r="K51" s="348"/>
      <c r="L51" s="348"/>
      <c r="M51" s="348"/>
      <c r="N51" s="348"/>
      <c r="O51" s="348"/>
      <c r="P51" s="352"/>
      <c r="Q51" s="353"/>
      <c r="R51" s="353"/>
      <c r="S51" s="353"/>
      <c r="T51" s="353"/>
      <c r="U51" s="353"/>
      <c r="V51" s="353"/>
      <c r="W51" s="353"/>
      <c r="X51" s="354"/>
      <c r="Y51" s="396" t="s">
        <v>52</v>
      </c>
      <c r="Z51" s="397"/>
      <c r="AA51" s="398"/>
      <c r="AB51" s="428" t="s">
        <v>577</v>
      </c>
      <c r="AC51" s="429"/>
      <c r="AD51" s="430"/>
      <c r="AE51" s="393" t="s">
        <v>569</v>
      </c>
      <c r="AF51" s="394"/>
      <c r="AG51" s="394"/>
      <c r="AH51" s="403"/>
      <c r="AI51" s="393">
        <v>100</v>
      </c>
      <c r="AJ51" s="394"/>
      <c r="AK51" s="394"/>
      <c r="AL51" s="403"/>
      <c r="AM51" s="393">
        <v>100</v>
      </c>
      <c r="AN51" s="394"/>
      <c r="AO51" s="394"/>
      <c r="AP51" s="403"/>
      <c r="AQ51" s="359">
        <v>100</v>
      </c>
      <c r="AR51" s="359"/>
      <c r="AS51" s="359"/>
      <c r="AT51" s="359"/>
      <c r="AU51" s="393"/>
      <c r="AV51" s="394"/>
      <c r="AW51" s="394"/>
      <c r="AX51" s="395"/>
      <c r="AY51">
        <f>$AY$49</f>
        <v>1</v>
      </c>
    </row>
    <row r="52" spans="1:51" ht="23.25" customHeight="1" x14ac:dyDescent="0.15">
      <c r="A52" s="451" t="s">
        <v>545</v>
      </c>
      <c r="B52" s="334"/>
      <c r="C52" s="334"/>
      <c r="D52" s="334"/>
      <c r="E52" s="334"/>
      <c r="F52" s="452"/>
      <c r="G52" s="225" t="s">
        <v>546</v>
      </c>
      <c r="H52" s="225"/>
      <c r="I52" s="225"/>
      <c r="J52" s="225"/>
      <c r="K52" s="225"/>
      <c r="L52" s="225"/>
      <c r="M52" s="225"/>
      <c r="N52" s="225"/>
      <c r="O52" s="225"/>
      <c r="P52" s="225"/>
      <c r="Q52" s="225"/>
      <c r="R52" s="225"/>
      <c r="S52" s="225"/>
      <c r="T52" s="225"/>
      <c r="U52" s="225"/>
      <c r="V52" s="225"/>
      <c r="W52" s="225"/>
      <c r="X52" s="254"/>
      <c r="Y52" s="439"/>
      <c r="Z52" s="440"/>
      <c r="AA52" s="441"/>
      <c r="AB52" s="224" t="s">
        <v>11</v>
      </c>
      <c r="AC52" s="225"/>
      <c r="AD52" s="254"/>
      <c r="AE52" s="404" t="s">
        <v>386</v>
      </c>
      <c r="AF52" s="404"/>
      <c r="AG52" s="404"/>
      <c r="AH52" s="404"/>
      <c r="AI52" s="404" t="s">
        <v>538</v>
      </c>
      <c r="AJ52" s="404"/>
      <c r="AK52" s="404"/>
      <c r="AL52" s="404"/>
      <c r="AM52" s="404" t="s">
        <v>354</v>
      </c>
      <c r="AN52" s="404"/>
      <c r="AO52" s="404"/>
      <c r="AP52" s="404"/>
      <c r="AQ52" s="405" t="s">
        <v>554</v>
      </c>
      <c r="AR52" s="406"/>
      <c r="AS52" s="406"/>
      <c r="AT52" s="406"/>
      <c r="AU52" s="406"/>
      <c r="AV52" s="406"/>
      <c r="AW52" s="406"/>
      <c r="AX52" s="407"/>
      <c r="AY52">
        <f>IF(SUBSTITUTE(SUBSTITUTE($G$53,"／",""),"　","")="",0,1)</f>
        <v>1</v>
      </c>
    </row>
    <row r="53" spans="1:51" ht="23.25" customHeight="1" x14ac:dyDescent="0.15">
      <c r="A53" s="453"/>
      <c r="B53" s="316"/>
      <c r="C53" s="316"/>
      <c r="D53" s="316"/>
      <c r="E53" s="316"/>
      <c r="F53" s="454"/>
      <c r="G53" s="382" t="s">
        <v>642</v>
      </c>
      <c r="H53" s="383"/>
      <c r="I53" s="383"/>
      <c r="J53" s="383"/>
      <c r="K53" s="383"/>
      <c r="L53" s="383"/>
      <c r="M53" s="383"/>
      <c r="N53" s="383"/>
      <c r="O53" s="383"/>
      <c r="P53" s="383"/>
      <c r="Q53" s="383"/>
      <c r="R53" s="383"/>
      <c r="S53" s="383"/>
      <c r="T53" s="383"/>
      <c r="U53" s="383"/>
      <c r="V53" s="383"/>
      <c r="W53" s="383"/>
      <c r="X53" s="448"/>
      <c r="Y53" s="408" t="s">
        <v>545</v>
      </c>
      <c r="Z53" s="409"/>
      <c r="AA53" s="410"/>
      <c r="AB53" s="411" t="s">
        <v>579</v>
      </c>
      <c r="AC53" s="412"/>
      <c r="AD53" s="413"/>
      <c r="AE53" s="377" t="s">
        <v>569</v>
      </c>
      <c r="AF53" s="360"/>
      <c r="AG53" s="360"/>
      <c r="AH53" s="450"/>
      <c r="AI53" s="377">
        <v>5.0999999999999996</v>
      </c>
      <c r="AJ53" s="360"/>
      <c r="AK53" s="360"/>
      <c r="AL53" s="450"/>
      <c r="AM53" s="377">
        <v>317</v>
      </c>
      <c r="AN53" s="360"/>
      <c r="AO53" s="360"/>
      <c r="AP53" s="450"/>
      <c r="AQ53" s="377"/>
      <c r="AR53" s="360"/>
      <c r="AS53" s="360"/>
      <c r="AT53" s="360"/>
      <c r="AU53" s="360"/>
      <c r="AV53" s="360"/>
      <c r="AW53" s="360"/>
      <c r="AX53" s="361"/>
      <c r="AY53">
        <f>$AY$52</f>
        <v>1</v>
      </c>
    </row>
    <row r="54" spans="1:51" ht="27.6" customHeight="1" x14ac:dyDescent="0.15">
      <c r="A54" s="455"/>
      <c r="B54" s="318"/>
      <c r="C54" s="318"/>
      <c r="D54" s="318"/>
      <c r="E54" s="318"/>
      <c r="F54" s="456"/>
      <c r="G54" s="384"/>
      <c r="H54" s="385"/>
      <c r="I54" s="385"/>
      <c r="J54" s="385"/>
      <c r="K54" s="385"/>
      <c r="L54" s="385"/>
      <c r="M54" s="385"/>
      <c r="N54" s="385"/>
      <c r="O54" s="385"/>
      <c r="P54" s="385"/>
      <c r="Q54" s="385"/>
      <c r="R54" s="385"/>
      <c r="S54" s="385"/>
      <c r="T54" s="385"/>
      <c r="U54" s="385"/>
      <c r="V54" s="385"/>
      <c r="W54" s="385"/>
      <c r="X54" s="449"/>
      <c r="Y54" s="373" t="s">
        <v>547</v>
      </c>
      <c r="Z54" s="387"/>
      <c r="AA54" s="388"/>
      <c r="AB54" s="414" t="s">
        <v>580</v>
      </c>
      <c r="AC54" s="415"/>
      <c r="AD54" s="416"/>
      <c r="AE54" s="417" t="s">
        <v>569</v>
      </c>
      <c r="AF54" s="418"/>
      <c r="AG54" s="418"/>
      <c r="AH54" s="419"/>
      <c r="AI54" s="417" t="s">
        <v>584</v>
      </c>
      <c r="AJ54" s="418"/>
      <c r="AK54" s="418"/>
      <c r="AL54" s="419"/>
      <c r="AM54" s="417" t="s">
        <v>663</v>
      </c>
      <c r="AN54" s="418"/>
      <c r="AO54" s="418"/>
      <c r="AP54" s="419"/>
      <c r="AQ54" s="421"/>
      <c r="AR54" s="421"/>
      <c r="AS54" s="421"/>
      <c r="AT54" s="421"/>
      <c r="AU54" s="421"/>
      <c r="AV54" s="421"/>
      <c r="AW54" s="421"/>
      <c r="AX54" s="422"/>
      <c r="AY54">
        <f>$AY$52</f>
        <v>1</v>
      </c>
    </row>
    <row r="55" spans="1:51" ht="18.75" customHeight="1" x14ac:dyDescent="0.15">
      <c r="A55" s="475" t="s">
        <v>214</v>
      </c>
      <c r="B55" s="476"/>
      <c r="C55" s="476"/>
      <c r="D55" s="476"/>
      <c r="E55" s="476"/>
      <c r="F55" s="477"/>
      <c r="G55" s="457" t="s">
        <v>135</v>
      </c>
      <c r="H55" s="316"/>
      <c r="I55" s="316"/>
      <c r="J55" s="316"/>
      <c r="K55" s="316"/>
      <c r="L55" s="316"/>
      <c r="M55" s="316"/>
      <c r="N55" s="316"/>
      <c r="O55" s="317"/>
      <c r="P55" s="320" t="s">
        <v>55</v>
      </c>
      <c r="Q55" s="316"/>
      <c r="R55" s="316"/>
      <c r="S55" s="316"/>
      <c r="T55" s="316"/>
      <c r="U55" s="316"/>
      <c r="V55" s="316"/>
      <c r="W55" s="316"/>
      <c r="X55" s="317"/>
      <c r="Y55" s="458"/>
      <c r="Z55" s="459"/>
      <c r="AA55" s="460"/>
      <c r="AB55" s="464" t="s">
        <v>11</v>
      </c>
      <c r="AC55" s="465"/>
      <c r="AD55" s="466"/>
      <c r="AE55" s="404" t="s">
        <v>386</v>
      </c>
      <c r="AF55" s="404"/>
      <c r="AG55" s="404"/>
      <c r="AH55" s="404"/>
      <c r="AI55" s="404" t="s">
        <v>538</v>
      </c>
      <c r="AJ55" s="404"/>
      <c r="AK55" s="404"/>
      <c r="AL55" s="404"/>
      <c r="AM55" s="404" t="s">
        <v>354</v>
      </c>
      <c r="AN55" s="404"/>
      <c r="AO55" s="404"/>
      <c r="AP55" s="404"/>
      <c r="AQ55" s="445" t="s">
        <v>167</v>
      </c>
      <c r="AR55" s="446"/>
      <c r="AS55" s="446"/>
      <c r="AT55" s="447"/>
      <c r="AU55" s="316" t="s">
        <v>125</v>
      </c>
      <c r="AV55" s="316"/>
      <c r="AW55" s="316"/>
      <c r="AX55" s="321"/>
      <c r="AY55">
        <f>COUNTA($G$57)</f>
        <v>1</v>
      </c>
    </row>
    <row r="56" spans="1:51" ht="18.75" customHeight="1" x14ac:dyDescent="0.15">
      <c r="A56" s="478"/>
      <c r="B56" s="479"/>
      <c r="C56" s="479"/>
      <c r="D56" s="479"/>
      <c r="E56" s="479"/>
      <c r="F56" s="480"/>
      <c r="G56" s="335"/>
      <c r="H56" s="318"/>
      <c r="I56" s="318"/>
      <c r="J56" s="318"/>
      <c r="K56" s="318"/>
      <c r="L56" s="318"/>
      <c r="M56" s="318"/>
      <c r="N56" s="318"/>
      <c r="O56" s="319"/>
      <c r="P56" s="322"/>
      <c r="Q56" s="318"/>
      <c r="R56" s="318"/>
      <c r="S56" s="318"/>
      <c r="T56" s="318"/>
      <c r="U56" s="318"/>
      <c r="V56" s="318"/>
      <c r="W56" s="318"/>
      <c r="X56" s="319"/>
      <c r="Y56" s="461"/>
      <c r="Z56" s="462"/>
      <c r="AA56" s="463"/>
      <c r="AB56" s="390"/>
      <c r="AC56" s="467"/>
      <c r="AD56" s="468"/>
      <c r="AE56" s="404"/>
      <c r="AF56" s="404"/>
      <c r="AG56" s="404"/>
      <c r="AH56" s="404"/>
      <c r="AI56" s="404"/>
      <c r="AJ56" s="404"/>
      <c r="AK56" s="404"/>
      <c r="AL56" s="404"/>
      <c r="AM56" s="404"/>
      <c r="AN56" s="404"/>
      <c r="AO56" s="404"/>
      <c r="AP56" s="404"/>
      <c r="AQ56" s="423" t="s">
        <v>676</v>
      </c>
      <c r="AR56" s="424"/>
      <c r="AS56" s="425" t="s">
        <v>168</v>
      </c>
      <c r="AT56" s="426"/>
      <c r="AU56" s="427">
        <v>8</v>
      </c>
      <c r="AV56" s="427"/>
      <c r="AW56" s="318" t="s">
        <v>162</v>
      </c>
      <c r="AX56" s="323"/>
      <c r="AY56">
        <f t="shared" ref="AY56:AY61" si="0">$AY$55</f>
        <v>1</v>
      </c>
    </row>
    <row r="57" spans="1:51" ht="23.25" customHeight="1" x14ac:dyDescent="0.15">
      <c r="A57" s="481"/>
      <c r="B57" s="479"/>
      <c r="C57" s="479"/>
      <c r="D57" s="479"/>
      <c r="E57" s="479"/>
      <c r="F57" s="480"/>
      <c r="G57" s="362" t="s">
        <v>671</v>
      </c>
      <c r="H57" s="363"/>
      <c r="I57" s="363"/>
      <c r="J57" s="363"/>
      <c r="K57" s="363"/>
      <c r="L57" s="363"/>
      <c r="M57" s="363"/>
      <c r="N57" s="363"/>
      <c r="O57" s="364"/>
      <c r="P57" s="143" t="s">
        <v>670</v>
      </c>
      <c r="Q57" s="143"/>
      <c r="R57" s="143"/>
      <c r="S57" s="143"/>
      <c r="T57" s="143"/>
      <c r="U57" s="143"/>
      <c r="V57" s="143"/>
      <c r="W57" s="143"/>
      <c r="X57" s="144"/>
      <c r="Y57" s="373" t="s">
        <v>12</v>
      </c>
      <c r="Z57" s="374"/>
      <c r="AA57" s="375"/>
      <c r="AB57" s="376" t="s">
        <v>569</v>
      </c>
      <c r="AC57" s="376"/>
      <c r="AD57" s="376"/>
      <c r="AE57" s="377" t="s">
        <v>569</v>
      </c>
      <c r="AF57" s="360"/>
      <c r="AG57" s="360"/>
      <c r="AH57" s="360"/>
      <c r="AI57" s="377" t="s">
        <v>569</v>
      </c>
      <c r="AJ57" s="360"/>
      <c r="AK57" s="360"/>
      <c r="AL57" s="360"/>
      <c r="AM57" s="377">
        <v>7</v>
      </c>
      <c r="AN57" s="360"/>
      <c r="AO57" s="360"/>
      <c r="AP57" s="360"/>
      <c r="AQ57" s="379" t="s">
        <v>569</v>
      </c>
      <c r="AR57" s="380"/>
      <c r="AS57" s="380"/>
      <c r="AT57" s="381"/>
      <c r="AU57" s="360" t="s">
        <v>569</v>
      </c>
      <c r="AV57" s="360"/>
      <c r="AW57" s="360"/>
      <c r="AX57" s="361"/>
      <c r="AY57">
        <f t="shared" si="0"/>
        <v>1</v>
      </c>
    </row>
    <row r="58" spans="1:51" ht="23.25" customHeight="1" x14ac:dyDescent="0.15">
      <c r="A58" s="482"/>
      <c r="B58" s="483"/>
      <c r="C58" s="483"/>
      <c r="D58" s="483"/>
      <c r="E58" s="483"/>
      <c r="F58" s="484"/>
      <c r="G58" s="365"/>
      <c r="H58" s="366"/>
      <c r="I58" s="366"/>
      <c r="J58" s="366"/>
      <c r="K58" s="366"/>
      <c r="L58" s="366"/>
      <c r="M58" s="366"/>
      <c r="N58" s="366"/>
      <c r="O58" s="367"/>
      <c r="P58" s="371"/>
      <c r="Q58" s="371"/>
      <c r="R58" s="371"/>
      <c r="S58" s="371"/>
      <c r="T58" s="371"/>
      <c r="U58" s="371"/>
      <c r="V58" s="371"/>
      <c r="W58" s="371"/>
      <c r="X58" s="372"/>
      <c r="Y58" s="224" t="s">
        <v>50</v>
      </c>
      <c r="Z58" s="225"/>
      <c r="AA58" s="254"/>
      <c r="AB58" s="442" t="s">
        <v>569</v>
      </c>
      <c r="AC58" s="442"/>
      <c r="AD58" s="442"/>
      <c r="AE58" s="377" t="s">
        <v>569</v>
      </c>
      <c r="AF58" s="360"/>
      <c r="AG58" s="360"/>
      <c r="AH58" s="360"/>
      <c r="AI58" s="377" t="s">
        <v>569</v>
      </c>
      <c r="AJ58" s="360"/>
      <c r="AK58" s="360"/>
      <c r="AL58" s="360"/>
      <c r="AM58" s="377">
        <v>5</v>
      </c>
      <c r="AN58" s="360"/>
      <c r="AO58" s="360"/>
      <c r="AP58" s="360"/>
      <c r="AQ58" s="379" t="s">
        <v>569</v>
      </c>
      <c r="AR58" s="380"/>
      <c r="AS58" s="380"/>
      <c r="AT58" s="381"/>
      <c r="AU58" s="360">
        <v>5</v>
      </c>
      <c r="AV58" s="360"/>
      <c r="AW58" s="360"/>
      <c r="AX58" s="361"/>
      <c r="AY58">
        <f t="shared" si="0"/>
        <v>1</v>
      </c>
    </row>
    <row r="59" spans="1:51" ht="23.25" customHeight="1" x14ac:dyDescent="0.15">
      <c r="A59" s="481"/>
      <c r="B59" s="479"/>
      <c r="C59" s="479"/>
      <c r="D59" s="479"/>
      <c r="E59" s="479"/>
      <c r="F59" s="480"/>
      <c r="G59" s="368"/>
      <c r="H59" s="369"/>
      <c r="I59" s="369"/>
      <c r="J59" s="369"/>
      <c r="K59" s="369"/>
      <c r="L59" s="369"/>
      <c r="M59" s="369"/>
      <c r="N59" s="369"/>
      <c r="O59" s="370"/>
      <c r="P59" s="145"/>
      <c r="Q59" s="145"/>
      <c r="R59" s="145"/>
      <c r="S59" s="145"/>
      <c r="T59" s="145"/>
      <c r="U59" s="145"/>
      <c r="V59" s="145"/>
      <c r="W59" s="145"/>
      <c r="X59" s="146"/>
      <c r="Y59" s="224" t="s">
        <v>13</v>
      </c>
      <c r="Z59" s="225"/>
      <c r="AA59" s="254"/>
      <c r="AB59" s="378" t="s">
        <v>14</v>
      </c>
      <c r="AC59" s="378"/>
      <c r="AD59" s="378"/>
      <c r="AE59" s="377" t="s">
        <v>569</v>
      </c>
      <c r="AF59" s="360"/>
      <c r="AG59" s="360"/>
      <c r="AH59" s="360"/>
      <c r="AI59" s="377" t="s">
        <v>569</v>
      </c>
      <c r="AJ59" s="360"/>
      <c r="AK59" s="360"/>
      <c r="AL59" s="360"/>
      <c r="AM59" s="377">
        <v>71.400000000000006</v>
      </c>
      <c r="AN59" s="360"/>
      <c r="AO59" s="360"/>
      <c r="AP59" s="360"/>
      <c r="AQ59" s="379" t="s">
        <v>569</v>
      </c>
      <c r="AR59" s="380"/>
      <c r="AS59" s="380"/>
      <c r="AT59" s="381"/>
      <c r="AU59" s="360" t="s">
        <v>569</v>
      </c>
      <c r="AV59" s="360"/>
      <c r="AW59" s="360"/>
      <c r="AX59" s="361"/>
      <c r="AY59">
        <f t="shared" si="0"/>
        <v>1</v>
      </c>
    </row>
    <row r="60" spans="1:51" ht="23.25" customHeight="1" x14ac:dyDescent="0.15">
      <c r="A60" s="451" t="s">
        <v>233</v>
      </c>
      <c r="B60" s="443"/>
      <c r="C60" s="443"/>
      <c r="D60" s="443"/>
      <c r="E60" s="443"/>
      <c r="F60" s="444"/>
      <c r="G60" s="469" t="s">
        <v>672</v>
      </c>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1"/>
      <c r="AY60">
        <f t="shared" si="0"/>
        <v>1</v>
      </c>
    </row>
    <row r="61" spans="1:51" ht="23.25" customHeight="1" thickBot="1" x14ac:dyDescent="0.2">
      <c r="A61" s="337"/>
      <c r="B61" s="314"/>
      <c r="C61" s="314"/>
      <c r="D61" s="314"/>
      <c r="E61" s="314"/>
      <c r="F61" s="315"/>
      <c r="G61" s="472"/>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4"/>
      <c r="AY61">
        <f t="shared" si="0"/>
        <v>1</v>
      </c>
    </row>
    <row r="62" spans="1:51" ht="27" customHeight="1" x14ac:dyDescent="0.15">
      <c r="A62" s="485" t="s">
        <v>44</v>
      </c>
      <c r="B62" s="486"/>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7"/>
    </row>
    <row r="63" spans="1:51" ht="27" customHeight="1" x14ac:dyDescent="0.15">
      <c r="A63" s="5"/>
      <c r="B63" s="6"/>
      <c r="C63" s="488" t="s">
        <v>29</v>
      </c>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90"/>
      <c r="AD63" s="489" t="s">
        <v>33</v>
      </c>
      <c r="AE63" s="489"/>
      <c r="AF63" s="489"/>
      <c r="AG63" s="491" t="s">
        <v>28</v>
      </c>
      <c r="AH63" s="489"/>
      <c r="AI63" s="489"/>
      <c r="AJ63" s="489"/>
      <c r="AK63" s="489"/>
      <c r="AL63" s="489"/>
      <c r="AM63" s="489"/>
      <c r="AN63" s="489"/>
      <c r="AO63" s="489"/>
      <c r="AP63" s="489"/>
      <c r="AQ63" s="489"/>
      <c r="AR63" s="489"/>
      <c r="AS63" s="489"/>
      <c r="AT63" s="489"/>
      <c r="AU63" s="489"/>
      <c r="AV63" s="489"/>
      <c r="AW63" s="489"/>
      <c r="AX63" s="492"/>
    </row>
    <row r="64" spans="1:51" ht="79.5" customHeight="1" x14ac:dyDescent="0.15">
      <c r="A64" s="525" t="s">
        <v>130</v>
      </c>
      <c r="B64" s="526"/>
      <c r="C64" s="531" t="s">
        <v>131</v>
      </c>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3"/>
      <c r="AD64" s="534" t="s">
        <v>589</v>
      </c>
      <c r="AE64" s="535"/>
      <c r="AF64" s="535"/>
      <c r="AG64" s="536" t="s">
        <v>592</v>
      </c>
      <c r="AH64" s="537"/>
      <c r="AI64" s="537"/>
      <c r="AJ64" s="537"/>
      <c r="AK64" s="537"/>
      <c r="AL64" s="537"/>
      <c r="AM64" s="537"/>
      <c r="AN64" s="537"/>
      <c r="AO64" s="537"/>
      <c r="AP64" s="537"/>
      <c r="AQ64" s="537"/>
      <c r="AR64" s="537"/>
      <c r="AS64" s="537"/>
      <c r="AT64" s="537"/>
      <c r="AU64" s="537"/>
      <c r="AV64" s="537"/>
      <c r="AW64" s="537"/>
      <c r="AX64" s="538"/>
    </row>
    <row r="65" spans="1:50" ht="66.75" customHeight="1" x14ac:dyDescent="0.15">
      <c r="A65" s="527"/>
      <c r="B65" s="528"/>
      <c r="C65" s="539" t="s">
        <v>34</v>
      </c>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1"/>
      <c r="AD65" s="515" t="s">
        <v>589</v>
      </c>
      <c r="AE65" s="516"/>
      <c r="AF65" s="516"/>
      <c r="AG65" s="542" t="s">
        <v>593</v>
      </c>
      <c r="AH65" s="543"/>
      <c r="AI65" s="543"/>
      <c r="AJ65" s="543"/>
      <c r="AK65" s="543"/>
      <c r="AL65" s="543"/>
      <c r="AM65" s="543"/>
      <c r="AN65" s="543"/>
      <c r="AO65" s="543"/>
      <c r="AP65" s="543"/>
      <c r="AQ65" s="543"/>
      <c r="AR65" s="543"/>
      <c r="AS65" s="543"/>
      <c r="AT65" s="543"/>
      <c r="AU65" s="543"/>
      <c r="AV65" s="543"/>
      <c r="AW65" s="543"/>
      <c r="AX65" s="544"/>
    </row>
    <row r="66" spans="1:50" ht="83.45" customHeight="1" x14ac:dyDescent="0.15">
      <c r="A66" s="529"/>
      <c r="B66" s="530"/>
      <c r="C66" s="545" t="s">
        <v>132</v>
      </c>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7"/>
      <c r="AD66" s="548" t="s">
        <v>589</v>
      </c>
      <c r="AE66" s="549"/>
      <c r="AF66" s="549"/>
      <c r="AG66" s="506" t="s">
        <v>661</v>
      </c>
      <c r="AH66" s="371"/>
      <c r="AI66" s="371"/>
      <c r="AJ66" s="371"/>
      <c r="AK66" s="371"/>
      <c r="AL66" s="371"/>
      <c r="AM66" s="371"/>
      <c r="AN66" s="371"/>
      <c r="AO66" s="371"/>
      <c r="AP66" s="371"/>
      <c r="AQ66" s="371"/>
      <c r="AR66" s="371"/>
      <c r="AS66" s="371"/>
      <c r="AT66" s="371"/>
      <c r="AU66" s="371"/>
      <c r="AV66" s="371"/>
      <c r="AW66" s="371"/>
      <c r="AX66" s="507"/>
    </row>
    <row r="67" spans="1:50" ht="27" customHeight="1" x14ac:dyDescent="0.15">
      <c r="A67" s="127" t="s">
        <v>36</v>
      </c>
      <c r="B67" s="493"/>
      <c r="C67" s="499" t="s">
        <v>38</v>
      </c>
      <c r="D67" s="500"/>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2"/>
      <c r="AD67" s="503" t="s">
        <v>589</v>
      </c>
      <c r="AE67" s="504"/>
      <c r="AF67" s="504"/>
      <c r="AG67" s="420" t="s">
        <v>594</v>
      </c>
      <c r="AH67" s="143"/>
      <c r="AI67" s="143"/>
      <c r="AJ67" s="143"/>
      <c r="AK67" s="143"/>
      <c r="AL67" s="143"/>
      <c r="AM67" s="143"/>
      <c r="AN67" s="143"/>
      <c r="AO67" s="143"/>
      <c r="AP67" s="143"/>
      <c r="AQ67" s="143"/>
      <c r="AR67" s="143"/>
      <c r="AS67" s="143"/>
      <c r="AT67" s="143"/>
      <c r="AU67" s="143"/>
      <c r="AV67" s="143"/>
      <c r="AW67" s="143"/>
      <c r="AX67" s="505"/>
    </row>
    <row r="68" spans="1:50" ht="35.25" customHeight="1" x14ac:dyDescent="0.15">
      <c r="A68" s="494"/>
      <c r="B68" s="495"/>
      <c r="C68" s="508"/>
      <c r="D68" s="509"/>
      <c r="E68" s="512" t="s">
        <v>234</v>
      </c>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4"/>
      <c r="AD68" s="515" t="s">
        <v>682</v>
      </c>
      <c r="AE68" s="516"/>
      <c r="AF68" s="517"/>
      <c r="AG68" s="506"/>
      <c r="AH68" s="371"/>
      <c r="AI68" s="371"/>
      <c r="AJ68" s="371"/>
      <c r="AK68" s="371"/>
      <c r="AL68" s="371"/>
      <c r="AM68" s="371"/>
      <c r="AN68" s="371"/>
      <c r="AO68" s="371"/>
      <c r="AP68" s="371"/>
      <c r="AQ68" s="371"/>
      <c r="AR68" s="371"/>
      <c r="AS68" s="371"/>
      <c r="AT68" s="371"/>
      <c r="AU68" s="371"/>
      <c r="AV68" s="371"/>
      <c r="AW68" s="371"/>
      <c r="AX68" s="507"/>
    </row>
    <row r="69" spans="1:50" ht="26.25" customHeight="1" x14ac:dyDescent="0.15">
      <c r="A69" s="494"/>
      <c r="B69" s="495"/>
      <c r="C69" s="510"/>
      <c r="D69" s="511"/>
      <c r="E69" s="518" t="s">
        <v>201</v>
      </c>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20"/>
      <c r="AD69" s="521" t="s">
        <v>595</v>
      </c>
      <c r="AE69" s="522"/>
      <c r="AF69" s="522"/>
      <c r="AG69" s="506"/>
      <c r="AH69" s="371"/>
      <c r="AI69" s="371"/>
      <c r="AJ69" s="371"/>
      <c r="AK69" s="371"/>
      <c r="AL69" s="371"/>
      <c r="AM69" s="371"/>
      <c r="AN69" s="371"/>
      <c r="AO69" s="371"/>
      <c r="AP69" s="371"/>
      <c r="AQ69" s="371"/>
      <c r="AR69" s="371"/>
      <c r="AS69" s="371"/>
      <c r="AT69" s="371"/>
      <c r="AU69" s="371"/>
      <c r="AV69" s="371"/>
      <c r="AW69" s="371"/>
      <c r="AX69" s="507"/>
    </row>
    <row r="70" spans="1:50" ht="26.25" customHeight="1" x14ac:dyDescent="0.15">
      <c r="A70" s="494"/>
      <c r="B70" s="496"/>
      <c r="C70" s="523" t="s">
        <v>39</v>
      </c>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67" t="s">
        <v>596</v>
      </c>
      <c r="AE70" s="568"/>
      <c r="AF70" s="568"/>
      <c r="AG70" s="569" t="s">
        <v>590</v>
      </c>
      <c r="AH70" s="570"/>
      <c r="AI70" s="570"/>
      <c r="AJ70" s="570"/>
      <c r="AK70" s="570"/>
      <c r="AL70" s="570"/>
      <c r="AM70" s="570"/>
      <c r="AN70" s="570"/>
      <c r="AO70" s="570"/>
      <c r="AP70" s="570"/>
      <c r="AQ70" s="570"/>
      <c r="AR70" s="570"/>
      <c r="AS70" s="570"/>
      <c r="AT70" s="570"/>
      <c r="AU70" s="570"/>
      <c r="AV70" s="570"/>
      <c r="AW70" s="570"/>
      <c r="AX70" s="571"/>
    </row>
    <row r="71" spans="1:50" ht="26.25" customHeight="1" x14ac:dyDescent="0.15">
      <c r="A71" s="494"/>
      <c r="B71" s="496"/>
      <c r="C71" s="562" t="s">
        <v>133</v>
      </c>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15" t="s">
        <v>589</v>
      </c>
      <c r="AE71" s="516"/>
      <c r="AF71" s="516"/>
      <c r="AG71" s="542" t="s">
        <v>597</v>
      </c>
      <c r="AH71" s="543"/>
      <c r="AI71" s="543"/>
      <c r="AJ71" s="543"/>
      <c r="AK71" s="543"/>
      <c r="AL71" s="543"/>
      <c r="AM71" s="543"/>
      <c r="AN71" s="543"/>
      <c r="AO71" s="543"/>
      <c r="AP71" s="543"/>
      <c r="AQ71" s="543"/>
      <c r="AR71" s="543"/>
      <c r="AS71" s="543"/>
      <c r="AT71" s="543"/>
      <c r="AU71" s="543"/>
      <c r="AV71" s="543"/>
      <c r="AW71" s="543"/>
      <c r="AX71" s="544"/>
    </row>
    <row r="72" spans="1:50" ht="26.25" customHeight="1" x14ac:dyDescent="0.15">
      <c r="A72" s="494"/>
      <c r="B72" s="496"/>
      <c r="C72" s="562" t="s">
        <v>35</v>
      </c>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15" t="s">
        <v>596</v>
      </c>
      <c r="AE72" s="516"/>
      <c r="AF72" s="516"/>
      <c r="AG72" s="542" t="s">
        <v>590</v>
      </c>
      <c r="AH72" s="543"/>
      <c r="AI72" s="543"/>
      <c r="AJ72" s="543"/>
      <c r="AK72" s="543"/>
      <c r="AL72" s="543"/>
      <c r="AM72" s="543"/>
      <c r="AN72" s="543"/>
      <c r="AO72" s="543"/>
      <c r="AP72" s="543"/>
      <c r="AQ72" s="543"/>
      <c r="AR72" s="543"/>
      <c r="AS72" s="543"/>
      <c r="AT72" s="543"/>
      <c r="AU72" s="543"/>
      <c r="AV72" s="543"/>
      <c r="AW72" s="543"/>
      <c r="AX72" s="544"/>
    </row>
    <row r="73" spans="1:50" ht="26.25" customHeight="1" x14ac:dyDescent="0.15">
      <c r="A73" s="494"/>
      <c r="B73" s="496"/>
      <c r="C73" s="562" t="s">
        <v>40</v>
      </c>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63"/>
      <c r="AD73" s="515" t="s">
        <v>589</v>
      </c>
      <c r="AE73" s="516"/>
      <c r="AF73" s="516"/>
      <c r="AG73" s="542" t="s">
        <v>598</v>
      </c>
      <c r="AH73" s="543"/>
      <c r="AI73" s="543"/>
      <c r="AJ73" s="543"/>
      <c r="AK73" s="543"/>
      <c r="AL73" s="543"/>
      <c r="AM73" s="543"/>
      <c r="AN73" s="543"/>
      <c r="AO73" s="543"/>
      <c r="AP73" s="543"/>
      <c r="AQ73" s="543"/>
      <c r="AR73" s="543"/>
      <c r="AS73" s="543"/>
      <c r="AT73" s="543"/>
      <c r="AU73" s="543"/>
      <c r="AV73" s="543"/>
      <c r="AW73" s="543"/>
      <c r="AX73" s="544"/>
    </row>
    <row r="74" spans="1:50" ht="26.25" customHeight="1" x14ac:dyDescent="0.15">
      <c r="A74" s="494"/>
      <c r="B74" s="496"/>
      <c r="C74" s="562" t="s">
        <v>212</v>
      </c>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63"/>
      <c r="AD74" s="548" t="s">
        <v>596</v>
      </c>
      <c r="AE74" s="549"/>
      <c r="AF74" s="549"/>
      <c r="AG74" s="564" t="s">
        <v>590</v>
      </c>
      <c r="AH74" s="565"/>
      <c r="AI74" s="565"/>
      <c r="AJ74" s="565"/>
      <c r="AK74" s="565"/>
      <c r="AL74" s="565"/>
      <c r="AM74" s="565"/>
      <c r="AN74" s="565"/>
      <c r="AO74" s="565"/>
      <c r="AP74" s="565"/>
      <c r="AQ74" s="565"/>
      <c r="AR74" s="565"/>
      <c r="AS74" s="565"/>
      <c r="AT74" s="565"/>
      <c r="AU74" s="565"/>
      <c r="AV74" s="565"/>
      <c r="AW74" s="565"/>
      <c r="AX74" s="566"/>
    </row>
    <row r="75" spans="1:50" ht="26.25" customHeight="1" x14ac:dyDescent="0.15">
      <c r="A75" s="494"/>
      <c r="B75" s="496"/>
      <c r="C75" s="550" t="s">
        <v>213</v>
      </c>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2"/>
      <c r="AD75" s="515" t="s">
        <v>596</v>
      </c>
      <c r="AE75" s="516"/>
      <c r="AF75" s="517"/>
      <c r="AG75" s="542"/>
      <c r="AH75" s="543"/>
      <c r="AI75" s="543"/>
      <c r="AJ75" s="543"/>
      <c r="AK75" s="543"/>
      <c r="AL75" s="543"/>
      <c r="AM75" s="543"/>
      <c r="AN75" s="543"/>
      <c r="AO75" s="543"/>
      <c r="AP75" s="543"/>
      <c r="AQ75" s="543"/>
      <c r="AR75" s="543"/>
      <c r="AS75" s="543"/>
      <c r="AT75" s="543"/>
      <c r="AU75" s="543"/>
      <c r="AV75" s="543"/>
      <c r="AW75" s="543"/>
      <c r="AX75" s="544"/>
    </row>
    <row r="76" spans="1:50" ht="26.25" customHeight="1" x14ac:dyDescent="0.15">
      <c r="A76" s="497"/>
      <c r="B76" s="498"/>
      <c r="C76" s="553" t="s">
        <v>204</v>
      </c>
      <c r="D76" s="554"/>
      <c r="E76" s="55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555"/>
      <c r="AD76" s="556" t="s">
        <v>589</v>
      </c>
      <c r="AE76" s="557"/>
      <c r="AF76" s="558"/>
      <c r="AG76" s="559" t="s">
        <v>599</v>
      </c>
      <c r="AH76" s="560"/>
      <c r="AI76" s="560"/>
      <c r="AJ76" s="560"/>
      <c r="AK76" s="560"/>
      <c r="AL76" s="560"/>
      <c r="AM76" s="560"/>
      <c r="AN76" s="560"/>
      <c r="AO76" s="560"/>
      <c r="AP76" s="560"/>
      <c r="AQ76" s="560"/>
      <c r="AR76" s="560"/>
      <c r="AS76" s="560"/>
      <c r="AT76" s="560"/>
      <c r="AU76" s="560"/>
      <c r="AV76" s="560"/>
      <c r="AW76" s="560"/>
      <c r="AX76" s="561"/>
    </row>
    <row r="77" spans="1:50" ht="27" customHeight="1" x14ac:dyDescent="0.15">
      <c r="A77" s="127" t="s">
        <v>37</v>
      </c>
      <c r="B77" s="574"/>
      <c r="C77" s="575" t="s">
        <v>205</v>
      </c>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7"/>
      <c r="AD77" s="567" t="s">
        <v>596</v>
      </c>
      <c r="AE77" s="568"/>
      <c r="AF77" s="578"/>
      <c r="AG77" s="569" t="s">
        <v>590</v>
      </c>
      <c r="AH77" s="570"/>
      <c r="AI77" s="570"/>
      <c r="AJ77" s="570"/>
      <c r="AK77" s="570"/>
      <c r="AL77" s="570"/>
      <c r="AM77" s="570"/>
      <c r="AN77" s="570"/>
      <c r="AO77" s="570"/>
      <c r="AP77" s="570"/>
      <c r="AQ77" s="570"/>
      <c r="AR77" s="570"/>
      <c r="AS77" s="570"/>
      <c r="AT77" s="570"/>
      <c r="AU77" s="570"/>
      <c r="AV77" s="570"/>
      <c r="AW77" s="570"/>
      <c r="AX77" s="571"/>
    </row>
    <row r="78" spans="1:50" ht="35.25" customHeight="1" x14ac:dyDescent="0.15">
      <c r="A78" s="494"/>
      <c r="B78" s="496"/>
      <c r="C78" s="579" t="s">
        <v>42</v>
      </c>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1"/>
      <c r="AD78" s="582" t="s">
        <v>589</v>
      </c>
      <c r="AE78" s="583"/>
      <c r="AF78" s="583"/>
      <c r="AG78" s="542" t="s">
        <v>600</v>
      </c>
      <c r="AH78" s="543"/>
      <c r="AI78" s="543"/>
      <c r="AJ78" s="543"/>
      <c r="AK78" s="543"/>
      <c r="AL78" s="543"/>
      <c r="AM78" s="543"/>
      <c r="AN78" s="543"/>
      <c r="AO78" s="543"/>
      <c r="AP78" s="543"/>
      <c r="AQ78" s="543"/>
      <c r="AR78" s="543"/>
      <c r="AS78" s="543"/>
      <c r="AT78" s="543"/>
      <c r="AU78" s="543"/>
      <c r="AV78" s="543"/>
      <c r="AW78" s="543"/>
      <c r="AX78" s="544"/>
    </row>
    <row r="79" spans="1:50" ht="27" customHeight="1" x14ac:dyDescent="0.15">
      <c r="A79" s="494"/>
      <c r="B79" s="496"/>
      <c r="C79" s="562" t="s">
        <v>169</v>
      </c>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15" t="s">
        <v>596</v>
      </c>
      <c r="AE79" s="516"/>
      <c r="AF79" s="516"/>
      <c r="AG79" s="542" t="s">
        <v>601</v>
      </c>
      <c r="AH79" s="543"/>
      <c r="AI79" s="543"/>
      <c r="AJ79" s="543"/>
      <c r="AK79" s="543"/>
      <c r="AL79" s="543"/>
      <c r="AM79" s="543"/>
      <c r="AN79" s="543"/>
      <c r="AO79" s="543"/>
      <c r="AP79" s="543"/>
      <c r="AQ79" s="543"/>
      <c r="AR79" s="543"/>
      <c r="AS79" s="543"/>
      <c r="AT79" s="543"/>
      <c r="AU79" s="543"/>
      <c r="AV79" s="543"/>
      <c r="AW79" s="543"/>
      <c r="AX79" s="544"/>
    </row>
    <row r="80" spans="1:50" ht="27" customHeight="1" x14ac:dyDescent="0.15">
      <c r="A80" s="497"/>
      <c r="B80" s="498"/>
      <c r="C80" s="562" t="s">
        <v>41</v>
      </c>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15" t="s">
        <v>589</v>
      </c>
      <c r="AE80" s="516"/>
      <c r="AF80" s="516"/>
      <c r="AG80" s="572" t="s">
        <v>602</v>
      </c>
      <c r="AH80" s="145"/>
      <c r="AI80" s="145"/>
      <c r="AJ80" s="145"/>
      <c r="AK80" s="145"/>
      <c r="AL80" s="145"/>
      <c r="AM80" s="145"/>
      <c r="AN80" s="145"/>
      <c r="AO80" s="145"/>
      <c r="AP80" s="145"/>
      <c r="AQ80" s="145"/>
      <c r="AR80" s="145"/>
      <c r="AS80" s="145"/>
      <c r="AT80" s="145"/>
      <c r="AU80" s="145"/>
      <c r="AV80" s="145"/>
      <c r="AW80" s="145"/>
      <c r="AX80" s="573"/>
    </row>
    <row r="81" spans="1:50" ht="41.25" customHeight="1" x14ac:dyDescent="0.15">
      <c r="A81" s="587" t="s">
        <v>54</v>
      </c>
      <c r="B81" s="588"/>
      <c r="C81" s="593" t="s">
        <v>134</v>
      </c>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00"/>
      <c r="AD81" s="503" t="s">
        <v>596</v>
      </c>
      <c r="AE81" s="504"/>
      <c r="AF81" s="595"/>
      <c r="AG81" s="420"/>
      <c r="AH81" s="143"/>
      <c r="AI81" s="143"/>
      <c r="AJ81" s="143"/>
      <c r="AK81" s="143"/>
      <c r="AL81" s="143"/>
      <c r="AM81" s="143"/>
      <c r="AN81" s="143"/>
      <c r="AO81" s="143"/>
      <c r="AP81" s="143"/>
      <c r="AQ81" s="143"/>
      <c r="AR81" s="143"/>
      <c r="AS81" s="143"/>
      <c r="AT81" s="143"/>
      <c r="AU81" s="143"/>
      <c r="AV81" s="143"/>
      <c r="AW81" s="143"/>
      <c r="AX81" s="505"/>
    </row>
    <row r="82" spans="1:50" ht="19.7" customHeight="1" x14ac:dyDescent="0.15">
      <c r="A82" s="589"/>
      <c r="B82" s="590"/>
      <c r="C82" s="109" t="s">
        <v>0</v>
      </c>
      <c r="D82" s="110"/>
      <c r="E82" s="110"/>
      <c r="F82" s="110"/>
      <c r="G82" s="110"/>
      <c r="H82" s="110"/>
      <c r="I82" s="110"/>
      <c r="J82" s="110"/>
      <c r="K82" s="110"/>
      <c r="L82" s="110"/>
      <c r="M82" s="110"/>
      <c r="N82" s="110"/>
      <c r="O82" s="106" t="s">
        <v>562</v>
      </c>
      <c r="P82" s="107"/>
      <c r="Q82" s="107"/>
      <c r="R82" s="107"/>
      <c r="S82" s="107"/>
      <c r="T82" s="107"/>
      <c r="U82" s="107"/>
      <c r="V82" s="107"/>
      <c r="W82" s="107"/>
      <c r="X82" s="107"/>
      <c r="Y82" s="107"/>
      <c r="Z82" s="107"/>
      <c r="AA82" s="107"/>
      <c r="AB82" s="107"/>
      <c r="AC82" s="107"/>
      <c r="AD82" s="107"/>
      <c r="AE82" s="107"/>
      <c r="AF82" s="108"/>
      <c r="AG82" s="506"/>
      <c r="AH82" s="371"/>
      <c r="AI82" s="371"/>
      <c r="AJ82" s="371"/>
      <c r="AK82" s="371"/>
      <c r="AL82" s="371"/>
      <c r="AM82" s="371"/>
      <c r="AN82" s="371"/>
      <c r="AO82" s="371"/>
      <c r="AP82" s="371"/>
      <c r="AQ82" s="371"/>
      <c r="AR82" s="371"/>
      <c r="AS82" s="371"/>
      <c r="AT82" s="371"/>
      <c r="AU82" s="371"/>
      <c r="AV82" s="371"/>
      <c r="AW82" s="371"/>
      <c r="AX82" s="507"/>
    </row>
    <row r="83" spans="1:50" ht="24.75" customHeight="1" x14ac:dyDescent="0.15">
      <c r="A83" s="589"/>
      <c r="B83" s="590"/>
      <c r="C83" s="91"/>
      <c r="D83" s="92"/>
      <c r="E83" s="93"/>
      <c r="F83" s="93"/>
      <c r="G83" s="93"/>
      <c r="H83" s="94"/>
      <c r="I83" s="94"/>
      <c r="J83" s="95"/>
      <c r="K83" s="95"/>
      <c r="L83" s="95"/>
      <c r="M83" s="94"/>
      <c r="N83" s="96"/>
      <c r="O83" s="97"/>
      <c r="P83" s="98"/>
      <c r="Q83" s="98"/>
      <c r="R83" s="98"/>
      <c r="S83" s="98"/>
      <c r="T83" s="98"/>
      <c r="U83" s="98"/>
      <c r="V83" s="98"/>
      <c r="W83" s="98"/>
      <c r="X83" s="98"/>
      <c r="Y83" s="98"/>
      <c r="Z83" s="98"/>
      <c r="AA83" s="98"/>
      <c r="AB83" s="98"/>
      <c r="AC83" s="98"/>
      <c r="AD83" s="98"/>
      <c r="AE83" s="98"/>
      <c r="AF83" s="99"/>
      <c r="AG83" s="506"/>
      <c r="AH83" s="371"/>
      <c r="AI83" s="371"/>
      <c r="AJ83" s="371"/>
      <c r="AK83" s="371"/>
      <c r="AL83" s="371"/>
      <c r="AM83" s="371"/>
      <c r="AN83" s="371"/>
      <c r="AO83" s="371"/>
      <c r="AP83" s="371"/>
      <c r="AQ83" s="371"/>
      <c r="AR83" s="371"/>
      <c r="AS83" s="371"/>
      <c r="AT83" s="371"/>
      <c r="AU83" s="371"/>
      <c r="AV83" s="371"/>
      <c r="AW83" s="371"/>
      <c r="AX83" s="507"/>
    </row>
    <row r="84" spans="1:50" ht="24.75" customHeight="1" x14ac:dyDescent="0.15">
      <c r="A84" s="589"/>
      <c r="B84" s="590"/>
      <c r="C84" s="112"/>
      <c r="D84" s="113"/>
      <c r="E84" s="93"/>
      <c r="F84" s="93"/>
      <c r="G84" s="93"/>
      <c r="H84" s="94"/>
      <c r="I84" s="94"/>
      <c r="J84" s="584"/>
      <c r="K84" s="584"/>
      <c r="L84" s="584"/>
      <c r="M84" s="585"/>
      <c r="N84" s="586"/>
      <c r="O84" s="100"/>
      <c r="P84" s="101"/>
      <c r="Q84" s="101"/>
      <c r="R84" s="101"/>
      <c r="S84" s="101"/>
      <c r="T84" s="101"/>
      <c r="U84" s="101"/>
      <c r="V84" s="101"/>
      <c r="W84" s="101"/>
      <c r="X84" s="101"/>
      <c r="Y84" s="101"/>
      <c r="Z84" s="101"/>
      <c r="AA84" s="101"/>
      <c r="AB84" s="101"/>
      <c r="AC84" s="101"/>
      <c r="AD84" s="101"/>
      <c r="AE84" s="101"/>
      <c r="AF84" s="102"/>
      <c r="AG84" s="506"/>
      <c r="AH84" s="371"/>
      <c r="AI84" s="371"/>
      <c r="AJ84" s="371"/>
      <c r="AK84" s="371"/>
      <c r="AL84" s="371"/>
      <c r="AM84" s="371"/>
      <c r="AN84" s="371"/>
      <c r="AO84" s="371"/>
      <c r="AP84" s="371"/>
      <c r="AQ84" s="371"/>
      <c r="AR84" s="371"/>
      <c r="AS84" s="371"/>
      <c r="AT84" s="371"/>
      <c r="AU84" s="371"/>
      <c r="AV84" s="371"/>
      <c r="AW84" s="371"/>
      <c r="AX84" s="507"/>
    </row>
    <row r="85" spans="1:50" ht="24.75" customHeight="1" x14ac:dyDescent="0.15">
      <c r="A85" s="589"/>
      <c r="B85" s="590"/>
      <c r="C85" s="112"/>
      <c r="D85" s="113"/>
      <c r="E85" s="93"/>
      <c r="F85" s="93"/>
      <c r="G85" s="93"/>
      <c r="H85" s="94"/>
      <c r="I85" s="94"/>
      <c r="J85" s="584"/>
      <c r="K85" s="584"/>
      <c r="L85" s="584"/>
      <c r="M85" s="585"/>
      <c r="N85" s="586"/>
      <c r="O85" s="100"/>
      <c r="P85" s="101"/>
      <c r="Q85" s="101"/>
      <c r="R85" s="101"/>
      <c r="S85" s="101"/>
      <c r="T85" s="101"/>
      <c r="U85" s="101"/>
      <c r="V85" s="101"/>
      <c r="W85" s="101"/>
      <c r="X85" s="101"/>
      <c r="Y85" s="101"/>
      <c r="Z85" s="101"/>
      <c r="AA85" s="101"/>
      <c r="AB85" s="101"/>
      <c r="AC85" s="101"/>
      <c r="AD85" s="101"/>
      <c r="AE85" s="101"/>
      <c r="AF85" s="102"/>
      <c r="AG85" s="506"/>
      <c r="AH85" s="371"/>
      <c r="AI85" s="371"/>
      <c r="AJ85" s="371"/>
      <c r="AK85" s="371"/>
      <c r="AL85" s="371"/>
      <c r="AM85" s="371"/>
      <c r="AN85" s="371"/>
      <c r="AO85" s="371"/>
      <c r="AP85" s="371"/>
      <c r="AQ85" s="371"/>
      <c r="AR85" s="371"/>
      <c r="AS85" s="371"/>
      <c r="AT85" s="371"/>
      <c r="AU85" s="371"/>
      <c r="AV85" s="371"/>
      <c r="AW85" s="371"/>
      <c r="AX85" s="507"/>
    </row>
    <row r="86" spans="1:50" ht="24.75" customHeight="1" x14ac:dyDescent="0.15">
      <c r="A86" s="589"/>
      <c r="B86" s="590"/>
      <c r="C86" s="112"/>
      <c r="D86" s="113"/>
      <c r="E86" s="93"/>
      <c r="F86" s="93"/>
      <c r="G86" s="93"/>
      <c r="H86" s="94"/>
      <c r="I86" s="94"/>
      <c r="J86" s="584"/>
      <c r="K86" s="584"/>
      <c r="L86" s="584"/>
      <c r="M86" s="585"/>
      <c r="N86" s="586"/>
      <c r="O86" s="100"/>
      <c r="P86" s="101"/>
      <c r="Q86" s="101"/>
      <c r="R86" s="101"/>
      <c r="S86" s="101"/>
      <c r="T86" s="101"/>
      <c r="U86" s="101"/>
      <c r="V86" s="101"/>
      <c r="W86" s="101"/>
      <c r="X86" s="101"/>
      <c r="Y86" s="101"/>
      <c r="Z86" s="101"/>
      <c r="AA86" s="101"/>
      <c r="AB86" s="101"/>
      <c r="AC86" s="101"/>
      <c r="AD86" s="101"/>
      <c r="AE86" s="101"/>
      <c r="AF86" s="102"/>
      <c r="AG86" s="506"/>
      <c r="AH86" s="371"/>
      <c r="AI86" s="371"/>
      <c r="AJ86" s="371"/>
      <c r="AK86" s="371"/>
      <c r="AL86" s="371"/>
      <c r="AM86" s="371"/>
      <c r="AN86" s="371"/>
      <c r="AO86" s="371"/>
      <c r="AP86" s="371"/>
      <c r="AQ86" s="371"/>
      <c r="AR86" s="371"/>
      <c r="AS86" s="371"/>
      <c r="AT86" s="371"/>
      <c r="AU86" s="371"/>
      <c r="AV86" s="371"/>
      <c r="AW86" s="371"/>
      <c r="AX86" s="507"/>
    </row>
    <row r="87" spans="1:50" ht="24.75" customHeight="1" x14ac:dyDescent="0.15">
      <c r="A87" s="591"/>
      <c r="B87" s="592"/>
      <c r="C87" s="596"/>
      <c r="D87" s="597"/>
      <c r="E87" s="93"/>
      <c r="F87" s="93"/>
      <c r="G87" s="93"/>
      <c r="H87" s="94"/>
      <c r="I87" s="94"/>
      <c r="J87" s="598"/>
      <c r="K87" s="598"/>
      <c r="L87" s="598"/>
      <c r="M87" s="89"/>
      <c r="N87" s="90"/>
      <c r="O87" s="103"/>
      <c r="P87" s="104"/>
      <c r="Q87" s="104"/>
      <c r="R87" s="104"/>
      <c r="S87" s="104"/>
      <c r="T87" s="104"/>
      <c r="U87" s="104"/>
      <c r="V87" s="104"/>
      <c r="W87" s="104"/>
      <c r="X87" s="104"/>
      <c r="Y87" s="104"/>
      <c r="Z87" s="104"/>
      <c r="AA87" s="104"/>
      <c r="AB87" s="104"/>
      <c r="AC87" s="104"/>
      <c r="AD87" s="104"/>
      <c r="AE87" s="104"/>
      <c r="AF87" s="105"/>
      <c r="AG87" s="572"/>
      <c r="AH87" s="145"/>
      <c r="AI87" s="145"/>
      <c r="AJ87" s="145"/>
      <c r="AK87" s="145"/>
      <c r="AL87" s="145"/>
      <c r="AM87" s="145"/>
      <c r="AN87" s="145"/>
      <c r="AO87" s="145"/>
      <c r="AP87" s="145"/>
      <c r="AQ87" s="145"/>
      <c r="AR87" s="145"/>
      <c r="AS87" s="145"/>
      <c r="AT87" s="145"/>
      <c r="AU87" s="145"/>
      <c r="AV87" s="145"/>
      <c r="AW87" s="145"/>
      <c r="AX87" s="573"/>
    </row>
    <row r="88" spans="1:50" ht="67.5" customHeight="1" x14ac:dyDescent="0.15">
      <c r="A88" s="127" t="s">
        <v>45</v>
      </c>
      <c r="B88" s="128"/>
      <c r="C88" s="131" t="s">
        <v>49</v>
      </c>
      <c r="D88" s="132"/>
      <c r="E88" s="132"/>
      <c r="F88" s="133"/>
      <c r="G88" s="134" t="s">
        <v>665</v>
      </c>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5"/>
    </row>
    <row r="89" spans="1:50" ht="67.5" customHeight="1" thickBot="1" x14ac:dyDescent="0.2">
      <c r="A89" s="129"/>
      <c r="B89" s="130"/>
      <c r="C89" s="136" t="s">
        <v>53</v>
      </c>
      <c r="D89" s="137"/>
      <c r="E89" s="137"/>
      <c r="F89" s="138"/>
      <c r="G89" s="139" t="s">
        <v>603</v>
      </c>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40"/>
    </row>
    <row r="90" spans="1:50" ht="24" customHeight="1" x14ac:dyDescent="0.15">
      <c r="A90" s="114" t="s">
        <v>30</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6"/>
    </row>
    <row r="91" spans="1:50" ht="67.5" customHeight="1" thickBot="1" x14ac:dyDescent="0.2">
      <c r="A91" s="117" t="s">
        <v>677</v>
      </c>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9"/>
    </row>
    <row r="92" spans="1:50" ht="24.75" customHeight="1" x14ac:dyDescent="0.15">
      <c r="A92" s="120" t="s">
        <v>31</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row>
    <row r="93" spans="1:50" ht="67.5" customHeight="1" thickBot="1" x14ac:dyDescent="0.2">
      <c r="A93" s="123" t="s">
        <v>129</v>
      </c>
      <c r="B93" s="124"/>
      <c r="C93" s="124"/>
      <c r="D93" s="124"/>
      <c r="E93" s="125"/>
      <c r="F93" s="126" t="s">
        <v>678</v>
      </c>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9"/>
    </row>
    <row r="94" spans="1:50" ht="24.75" customHeight="1" x14ac:dyDescent="0.15">
      <c r="A94" s="120" t="s">
        <v>43</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2"/>
    </row>
    <row r="95" spans="1:50" ht="66" customHeight="1" thickBot="1" x14ac:dyDescent="0.2">
      <c r="A95" s="123" t="s">
        <v>129</v>
      </c>
      <c r="B95" s="124"/>
      <c r="C95" s="124"/>
      <c r="D95" s="124"/>
      <c r="E95" s="125"/>
      <c r="F95" s="603" t="s">
        <v>680</v>
      </c>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4"/>
      <c r="AP95" s="604"/>
      <c r="AQ95" s="604"/>
      <c r="AR95" s="604"/>
      <c r="AS95" s="604"/>
      <c r="AT95" s="604"/>
      <c r="AU95" s="604"/>
      <c r="AV95" s="604"/>
      <c r="AW95" s="604"/>
      <c r="AX95" s="605"/>
    </row>
    <row r="96" spans="1:50" ht="24.75" customHeight="1" x14ac:dyDescent="0.15">
      <c r="A96" s="606" t="s">
        <v>32</v>
      </c>
      <c r="B96" s="607"/>
      <c r="C96" s="607"/>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c r="AU96" s="607"/>
      <c r="AV96" s="607"/>
      <c r="AW96" s="607"/>
      <c r="AX96" s="608"/>
    </row>
    <row r="97" spans="1:51" ht="67.5" customHeight="1" thickBot="1" x14ac:dyDescent="0.2">
      <c r="A97" s="609"/>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8"/>
    </row>
    <row r="98" spans="1:51" ht="24.75" customHeight="1" x14ac:dyDescent="0.15">
      <c r="A98" s="610" t="s">
        <v>215</v>
      </c>
      <c r="B98" s="611"/>
      <c r="C98" s="611"/>
      <c r="D98" s="611"/>
      <c r="E98" s="611"/>
      <c r="F98" s="611"/>
      <c r="G98" s="611"/>
      <c r="H98" s="611"/>
      <c r="I98" s="611"/>
      <c r="J98" s="611"/>
      <c r="K98" s="611"/>
      <c r="L98" s="611"/>
      <c r="M98" s="611"/>
      <c r="N98" s="611"/>
      <c r="O98" s="611"/>
      <c r="P98" s="611"/>
      <c r="Q98" s="611"/>
      <c r="R98" s="611"/>
      <c r="S98" s="611"/>
      <c r="T98" s="611"/>
      <c r="U98" s="611"/>
      <c r="V98" s="611"/>
      <c r="W98" s="611"/>
      <c r="X98" s="611"/>
      <c r="Y98" s="611"/>
      <c r="Z98" s="611"/>
      <c r="AA98" s="611"/>
      <c r="AB98" s="611"/>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2"/>
    </row>
    <row r="99" spans="1:51" ht="24.75" customHeight="1" x14ac:dyDescent="0.15">
      <c r="A99" s="613" t="s">
        <v>249</v>
      </c>
      <c r="B99" s="614"/>
      <c r="C99" s="614"/>
      <c r="D99" s="615"/>
      <c r="E99" s="599"/>
      <c r="F99" s="600"/>
      <c r="G99" s="600"/>
      <c r="H99" s="600"/>
      <c r="I99" s="600"/>
      <c r="J99" s="600"/>
      <c r="K99" s="600"/>
      <c r="L99" s="600"/>
      <c r="M99" s="600"/>
      <c r="N99" s="600"/>
      <c r="O99" s="600"/>
      <c r="P99" s="601"/>
      <c r="Q99" s="599"/>
      <c r="R99" s="600"/>
      <c r="S99" s="600"/>
      <c r="T99" s="600"/>
      <c r="U99" s="600"/>
      <c r="V99" s="600"/>
      <c r="W99" s="600"/>
      <c r="X99" s="600"/>
      <c r="Y99" s="600"/>
      <c r="Z99" s="600"/>
      <c r="AA99" s="600"/>
      <c r="AB99" s="601"/>
      <c r="AC99" s="599"/>
      <c r="AD99" s="600"/>
      <c r="AE99" s="600"/>
      <c r="AF99" s="600"/>
      <c r="AG99" s="600"/>
      <c r="AH99" s="600"/>
      <c r="AI99" s="600"/>
      <c r="AJ99" s="600"/>
      <c r="AK99" s="600"/>
      <c r="AL99" s="600"/>
      <c r="AM99" s="600"/>
      <c r="AN99" s="601"/>
      <c r="AO99" s="599"/>
      <c r="AP99" s="600"/>
      <c r="AQ99" s="600"/>
      <c r="AR99" s="600"/>
      <c r="AS99" s="600"/>
      <c r="AT99" s="600"/>
      <c r="AU99" s="600"/>
      <c r="AV99" s="600"/>
      <c r="AW99" s="600"/>
      <c r="AX99" s="602"/>
      <c r="AY99" s="67"/>
    </row>
    <row r="100" spans="1:51" ht="24.75" customHeight="1" x14ac:dyDescent="0.15">
      <c r="A100" s="141" t="s">
        <v>248</v>
      </c>
      <c r="B100" s="141"/>
      <c r="C100" s="141"/>
      <c r="D100" s="141"/>
      <c r="E100" s="599"/>
      <c r="F100" s="600"/>
      <c r="G100" s="600"/>
      <c r="H100" s="600"/>
      <c r="I100" s="600"/>
      <c r="J100" s="600"/>
      <c r="K100" s="600"/>
      <c r="L100" s="600"/>
      <c r="M100" s="600"/>
      <c r="N100" s="600"/>
      <c r="O100" s="600"/>
      <c r="P100" s="601"/>
      <c r="Q100" s="599"/>
      <c r="R100" s="600"/>
      <c r="S100" s="600"/>
      <c r="T100" s="600"/>
      <c r="U100" s="600"/>
      <c r="V100" s="600"/>
      <c r="W100" s="600"/>
      <c r="X100" s="600"/>
      <c r="Y100" s="600"/>
      <c r="Z100" s="600"/>
      <c r="AA100" s="600"/>
      <c r="AB100" s="601"/>
      <c r="AC100" s="599"/>
      <c r="AD100" s="600"/>
      <c r="AE100" s="600"/>
      <c r="AF100" s="600"/>
      <c r="AG100" s="600"/>
      <c r="AH100" s="600"/>
      <c r="AI100" s="600"/>
      <c r="AJ100" s="600"/>
      <c r="AK100" s="600"/>
      <c r="AL100" s="600"/>
      <c r="AM100" s="600"/>
      <c r="AN100" s="601"/>
      <c r="AO100" s="599"/>
      <c r="AP100" s="600"/>
      <c r="AQ100" s="600"/>
      <c r="AR100" s="600"/>
      <c r="AS100" s="600"/>
      <c r="AT100" s="600"/>
      <c r="AU100" s="600"/>
      <c r="AV100" s="600"/>
      <c r="AW100" s="600"/>
      <c r="AX100" s="602"/>
    </row>
    <row r="101" spans="1:51" ht="24.75" customHeight="1" x14ac:dyDescent="0.15">
      <c r="A101" s="141" t="s">
        <v>247</v>
      </c>
      <c r="B101" s="141"/>
      <c r="C101" s="141"/>
      <c r="D101" s="141"/>
      <c r="E101" s="599"/>
      <c r="F101" s="600"/>
      <c r="G101" s="600"/>
      <c r="H101" s="600"/>
      <c r="I101" s="600"/>
      <c r="J101" s="600"/>
      <c r="K101" s="600"/>
      <c r="L101" s="600"/>
      <c r="M101" s="600"/>
      <c r="N101" s="600"/>
      <c r="O101" s="600"/>
      <c r="P101" s="601"/>
      <c r="Q101" s="599"/>
      <c r="R101" s="600"/>
      <c r="S101" s="600"/>
      <c r="T101" s="600"/>
      <c r="U101" s="600"/>
      <c r="V101" s="600"/>
      <c r="W101" s="600"/>
      <c r="X101" s="600"/>
      <c r="Y101" s="600"/>
      <c r="Z101" s="600"/>
      <c r="AA101" s="600"/>
      <c r="AB101" s="601"/>
      <c r="AC101" s="599"/>
      <c r="AD101" s="600"/>
      <c r="AE101" s="600"/>
      <c r="AF101" s="600"/>
      <c r="AG101" s="600"/>
      <c r="AH101" s="600"/>
      <c r="AI101" s="600"/>
      <c r="AJ101" s="600"/>
      <c r="AK101" s="600"/>
      <c r="AL101" s="600"/>
      <c r="AM101" s="600"/>
      <c r="AN101" s="601"/>
      <c r="AO101" s="599"/>
      <c r="AP101" s="600"/>
      <c r="AQ101" s="600"/>
      <c r="AR101" s="600"/>
      <c r="AS101" s="600"/>
      <c r="AT101" s="600"/>
      <c r="AU101" s="600"/>
      <c r="AV101" s="600"/>
      <c r="AW101" s="600"/>
      <c r="AX101" s="602"/>
    </row>
    <row r="102" spans="1:51" ht="24.75" customHeight="1" x14ac:dyDescent="0.15">
      <c r="A102" s="141" t="s">
        <v>246</v>
      </c>
      <c r="B102" s="141"/>
      <c r="C102" s="141"/>
      <c r="D102" s="141"/>
      <c r="E102" s="599"/>
      <c r="F102" s="600"/>
      <c r="G102" s="600"/>
      <c r="H102" s="600"/>
      <c r="I102" s="600"/>
      <c r="J102" s="600"/>
      <c r="K102" s="600"/>
      <c r="L102" s="600"/>
      <c r="M102" s="600"/>
      <c r="N102" s="600"/>
      <c r="O102" s="600"/>
      <c r="P102" s="601"/>
      <c r="Q102" s="599"/>
      <c r="R102" s="600"/>
      <c r="S102" s="600"/>
      <c r="T102" s="600"/>
      <c r="U102" s="600"/>
      <c r="V102" s="600"/>
      <c r="W102" s="600"/>
      <c r="X102" s="600"/>
      <c r="Y102" s="600"/>
      <c r="Z102" s="600"/>
      <c r="AA102" s="600"/>
      <c r="AB102" s="601"/>
      <c r="AC102" s="599"/>
      <c r="AD102" s="600"/>
      <c r="AE102" s="600"/>
      <c r="AF102" s="600"/>
      <c r="AG102" s="600"/>
      <c r="AH102" s="600"/>
      <c r="AI102" s="600"/>
      <c r="AJ102" s="600"/>
      <c r="AK102" s="600"/>
      <c r="AL102" s="600"/>
      <c r="AM102" s="600"/>
      <c r="AN102" s="601"/>
      <c r="AO102" s="599"/>
      <c r="AP102" s="600"/>
      <c r="AQ102" s="600"/>
      <c r="AR102" s="600"/>
      <c r="AS102" s="600"/>
      <c r="AT102" s="600"/>
      <c r="AU102" s="600"/>
      <c r="AV102" s="600"/>
      <c r="AW102" s="600"/>
      <c r="AX102" s="602"/>
    </row>
    <row r="103" spans="1:51" ht="24.75" customHeight="1" x14ac:dyDescent="0.15">
      <c r="A103" s="141" t="s">
        <v>245</v>
      </c>
      <c r="B103" s="141"/>
      <c r="C103" s="141"/>
      <c r="D103" s="141"/>
      <c r="E103" s="599" t="s">
        <v>585</v>
      </c>
      <c r="F103" s="600"/>
      <c r="G103" s="600"/>
      <c r="H103" s="600"/>
      <c r="I103" s="600"/>
      <c r="J103" s="600"/>
      <c r="K103" s="600"/>
      <c r="L103" s="600"/>
      <c r="M103" s="600"/>
      <c r="N103" s="600"/>
      <c r="O103" s="600"/>
      <c r="P103" s="601"/>
      <c r="Q103" s="599"/>
      <c r="R103" s="600"/>
      <c r="S103" s="600"/>
      <c r="T103" s="600"/>
      <c r="U103" s="600"/>
      <c r="V103" s="600"/>
      <c r="W103" s="600"/>
      <c r="X103" s="600"/>
      <c r="Y103" s="600"/>
      <c r="Z103" s="600"/>
      <c r="AA103" s="600"/>
      <c r="AB103" s="601"/>
      <c r="AC103" s="599"/>
      <c r="AD103" s="600"/>
      <c r="AE103" s="600"/>
      <c r="AF103" s="600"/>
      <c r="AG103" s="600"/>
      <c r="AH103" s="600"/>
      <c r="AI103" s="600"/>
      <c r="AJ103" s="600"/>
      <c r="AK103" s="600"/>
      <c r="AL103" s="600"/>
      <c r="AM103" s="600"/>
      <c r="AN103" s="601"/>
      <c r="AO103" s="599"/>
      <c r="AP103" s="600"/>
      <c r="AQ103" s="600"/>
      <c r="AR103" s="600"/>
      <c r="AS103" s="600"/>
      <c r="AT103" s="600"/>
      <c r="AU103" s="600"/>
      <c r="AV103" s="600"/>
      <c r="AW103" s="600"/>
      <c r="AX103" s="602"/>
    </row>
    <row r="104" spans="1:51" ht="24.75" customHeight="1" x14ac:dyDescent="0.15">
      <c r="A104" s="141" t="s">
        <v>244</v>
      </c>
      <c r="B104" s="141"/>
      <c r="C104" s="141"/>
      <c r="D104" s="141"/>
      <c r="E104" s="599" t="s">
        <v>586</v>
      </c>
      <c r="F104" s="600"/>
      <c r="G104" s="600"/>
      <c r="H104" s="600"/>
      <c r="I104" s="600"/>
      <c r="J104" s="600"/>
      <c r="K104" s="600"/>
      <c r="L104" s="600"/>
      <c r="M104" s="600"/>
      <c r="N104" s="600"/>
      <c r="O104" s="600"/>
      <c r="P104" s="601"/>
      <c r="Q104" s="599"/>
      <c r="R104" s="600"/>
      <c r="S104" s="600"/>
      <c r="T104" s="600"/>
      <c r="U104" s="600"/>
      <c r="V104" s="600"/>
      <c r="W104" s="600"/>
      <c r="X104" s="600"/>
      <c r="Y104" s="600"/>
      <c r="Z104" s="600"/>
      <c r="AA104" s="600"/>
      <c r="AB104" s="601"/>
      <c r="AC104" s="599"/>
      <c r="AD104" s="600"/>
      <c r="AE104" s="600"/>
      <c r="AF104" s="600"/>
      <c r="AG104" s="600"/>
      <c r="AH104" s="600"/>
      <c r="AI104" s="600"/>
      <c r="AJ104" s="600"/>
      <c r="AK104" s="600"/>
      <c r="AL104" s="600"/>
      <c r="AM104" s="600"/>
      <c r="AN104" s="601"/>
      <c r="AO104" s="599"/>
      <c r="AP104" s="600"/>
      <c r="AQ104" s="600"/>
      <c r="AR104" s="600"/>
      <c r="AS104" s="600"/>
      <c r="AT104" s="600"/>
      <c r="AU104" s="600"/>
      <c r="AV104" s="600"/>
      <c r="AW104" s="600"/>
      <c r="AX104" s="602"/>
    </row>
    <row r="105" spans="1:51" ht="24.75" customHeight="1" x14ac:dyDescent="0.15">
      <c r="A105" s="141" t="s">
        <v>243</v>
      </c>
      <c r="B105" s="141"/>
      <c r="C105" s="141"/>
      <c r="D105" s="141"/>
      <c r="E105" s="599" t="s">
        <v>587</v>
      </c>
      <c r="F105" s="600"/>
      <c r="G105" s="600"/>
      <c r="H105" s="600"/>
      <c r="I105" s="600"/>
      <c r="J105" s="600"/>
      <c r="K105" s="600"/>
      <c r="L105" s="600"/>
      <c r="M105" s="600"/>
      <c r="N105" s="600"/>
      <c r="O105" s="600"/>
      <c r="P105" s="601"/>
      <c r="Q105" s="599"/>
      <c r="R105" s="600"/>
      <c r="S105" s="600"/>
      <c r="T105" s="600"/>
      <c r="U105" s="600"/>
      <c r="V105" s="600"/>
      <c r="W105" s="600"/>
      <c r="X105" s="600"/>
      <c r="Y105" s="600"/>
      <c r="Z105" s="600"/>
      <c r="AA105" s="600"/>
      <c r="AB105" s="601"/>
      <c r="AC105" s="599"/>
      <c r="AD105" s="600"/>
      <c r="AE105" s="600"/>
      <c r="AF105" s="600"/>
      <c r="AG105" s="600"/>
      <c r="AH105" s="600"/>
      <c r="AI105" s="600"/>
      <c r="AJ105" s="600"/>
      <c r="AK105" s="600"/>
      <c r="AL105" s="600"/>
      <c r="AM105" s="600"/>
      <c r="AN105" s="601"/>
      <c r="AO105" s="599"/>
      <c r="AP105" s="600"/>
      <c r="AQ105" s="600"/>
      <c r="AR105" s="600"/>
      <c r="AS105" s="600"/>
      <c r="AT105" s="600"/>
      <c r="AU105" s="600"/>
      <c r="AV105" s="600"/>
      <c r="AW105" s="600"/>
      <c r="AX105" s="602"/>
    </row>
    <row r="106" spans="1:51" ht="24.75" customHeight="1" x14ac:dyDescent="0.15">
      <c r="A106" s="141" t="s">
        <v>242</v>
      </c>
      <c r="B106" s="141"/>
      <c r="C106" s="141"/>
      <c r="D106" s="141"/>
      <c r="E106" s="599" t="s">
        <v>588</v>
      </c>
      <c r="F106" s="600"/>
      <c r="G106" s="600"/>
      <c r="H106" s="600"/>
      <c r="I106" s="600"/>
      <c r="J106" s="600"/>
      <c r="K106" s="600"/>
      <c r="L106" s="600"/>
      <c r="M106" s="600"/>
      <c r="N106" s="600"/>
      <c r="O106" s="600"/>
      <c r="P106" s="601"/>
      <c r="Q106" s="599"/>
      <c r="R106" s="600"/>
      <c r="S106" s="600"/>
      <c r="T106" s="600"/>
      <c r="U106" s="600"/>
      <c r="V106" s="600"/>
      <c r="W106" s="600"/>
      <c r="X106" s="600"/>
      <c r="Y106" s="600"/>
      <c r="Z106" s="600"/>
      <c r="AA106" s="600"/>
      <c r="AB106" s="601"/>
      <c r="AC106" s="599"/>
      <c r="AD106" s="600"/>
      <c r="AE106" s="600"/>
      <c r="AF106" s="600"/>
      <c r="AG106" s="600"/>
      <c r="AH106" s="600"/>
      <c r="AI106" s="600"/>
      <c r="AJ106" s="600"/>
      <c r="AK106" s="600"/>
      <c r="AL106" s="600"/>
      <c r="AM106" s="600"/>
      <c r="AN106" s="601"/>
      <c r="AO106" s="599"/>
      <c r="AP106" s="600"/>
      <c r="AQ106" s="600"/>
      <c r="AR106" s="600"/>
      <c r="AS106" s="600"/>
      <c r="AT106" s="600"/>
      <c r="AU106" s="600"/>
      <c r="AV106" s="600"/>
      <c r="AW106" s="600"/>
      <c r="AX106" s="602"/>
    </row>
    <row r="107" spans="1:51" ht="24.75" customHeight="1" x14ac:dyDescent="0.15">
      <c r="A107" s="141" t="s">
        <v>386</v>
      </c>
      <c r="B107" s="141"/>
      <c r="C107" s="141"/>
      <c r="D107" s="141"/>
      <c r="E107" s="618" t="s">
        <v>564</v>
      </c>
      <c r="F107" s="619"/>
      <c r="G107" s="619"/>
      <c r="H107" s="70" t="str">
        <f>IF(E107="","","-")</f>
        <v>-</v>
      </c>
      <c r="I107" s="619"/>
      <c r="J107" s="619"/>
      <c r="K107" s="70" t="str">
        <f>IF(I107="","","-")</f>
        <v/>
      </c>
      <c r="L107" s="111">
        <v>171</v>
      </c>
      <c r="M107" s="111"/>
      <c r="N107" s="70" t="str">
        <f>IF(O107="","","-")</f>
        <v/>
      </c>
      <c r="O107" s="616"/>
      <c r="P107" s="617"/>
      <c r="Q107" s="618"/>
      <c r="R107" s="619"/>
      <c r="S107" s="619"/>
      <c r="T107" s="70" t="str">
        <f>IF(Q107="","","-")</f>
        <v/>
      </c>
      <c r="U107" s="619"/>
      <c r="V107" s="619"/>
      <c r="W107" s="70" t="str">
        <f>IF(U107="","","-")</f>
        <v/>
      </c>
      <c r="X107" s="111"/>
      <c r="Y107" s="111"/>
      <c r="Z107" s="70" t="str">
        <f>IF(AA107="","","-")</f>
        <v/>
      </c>
      <c r="AA107" s="616"/>
      <c r="AB107" s="617"/>
      <c r="AC107" s="618"/>
      <c r="AD107" s="619"/>
      <c r="AE107" s="619"/>
      <c r="AF107" s="70" t="str">
        <f>IF(AC107="","","-")</f>
        <v/>
      </c>
      <c r="AG107" s="619"/>
      <c r="AH107" s="619"/>
      <c r="AI107" s="70" t="str">
        <f>IF(AG107="","","-")</f>
        <v/>
      </c>
      <c r="AJ107" s="111"/>
      <c r="AK107" s="111"/>
      <c r="AL107" s="70" t="str">
        <f>IF(AM107="","","-")</f>
        <v/>
      </c>
      <c r="AM107" s="616"/>
      <c r="AN107" s="617"/>
      <c r="AO107" s="618"/>
      <c r="AP107" s="619"/>
      <c r="AQ107" s="70" t="str">
        <f>IF(AO107="","","-")</f>
        <v/>
      </c>
      <c r="AR107" s="619"/>
      <c r="AS107" s="619"/>
      <c r="AT107" s="70" t="str">
        <f>IF(AR107="","","-")</f>
        <v/>
      </c>
      <c r="AU107" s="111"/>
      <c r="AV107" s="111"/>
      <c r="AW107" s="70" t="str">
        <f>IF(AX107="","","-")</f>
        <v/>
      </c>
      <c r="AX107" s="72"/>
    </row>
    <row r="108" spans="1:51" ht="24.75" customHeight="1" x14ac:dyDescent="0.15">
      <c r="A108" s="141" t="s">
        <v>555</v>
      </c>
      <c r="B108" s="141"/>
      <c r="C108" s="141"/>
      <c r="D108" s="141"/>
      <c r="E108" s="618" t="s">
        <v>564</v>
      </c>
      <c r="F108" s="619"/>
      <c r="G108" s="619"/>
      <c r="H108" s="70"/>
      <c r="I108" s="619"/>
      <c r="J108" s="619"/>
      <c r="K108" s="70"/>
      <c r="L108" s="111">
        <v>178</v>
      </c>
      <c r="M108" s="111"/>
      <c r="N108" s="70" t="str">
        <f>IF(O108="","","-")</f>
        <v/>
      </c>
      <c r="O108" s="616"/>
      <c r="P108" s="617"/>
      <c r="Q108" s="618"/>
      <c r="R108" s="619"/>
      <c r="S108" s="619"/>
      <c r="T108" s="70" t="str">
        <f>IF(Q108="","","-")</f>
        <v/>
      </c>
      <c r="U108" s="619"/>
      <c r="V108" s="619"/>
      <c r="W108" s="70" t="str">
        <f>IF(U108="","","-")</f>
        <v/>
      </c>
      <c r="X108" s="111"/>
      <c r="Y108" s="111"/>
      <c r="Z108" s="70" t="str">
        <f>IF(AA108="","","-")</f>
        <v/>
      </c>
      <c r="AA108" s="616"/>
      <c r="AB108" s="617"/>
      <c r="AC108" s="618"/>
      <c r="AD108" s="619"/>
      <c r="AE108" s="619"/>
      <c r="AF108" s="70" t="str">
        <f>IF(AC108="","","-")</f>
        <v/>
      </c>
      <c r="AG108" s="619"/>
      <c r="AH108" s="619"/>
      <c r="AI108" s="70" t="str">
        <f>IF(AG108="","","-")</f>
        <v/>
      </c>
      <c r="AJ108" s="111"/>
      <c r="AK108" s="111"/>
      <c r="AL108" s="70" t="str">
        <f>IF(AM108="","","-")</f>
        <v/>
      </c>
      <c r="AM108" s="616"/>
      <c r="AN108" s="617"/>
      <c r="AO108" s="618"/>
      <c r="AP108" s="619"/>
      <c r="AQ108" s="70" t="str">
        <f>IF(AO108="","","-")</f>
        <v/>
      </c>
      <c r="AR108" s="619"/>
      <c r="AS108" s="619"/>
      <c r="AT108" s="70" t="str">
        <f>IF(AR108="","","-")</f>
        <v/>
      </c>
      <c r="AU108" s="111"/>
      <c r="AV108" s="111"/>
      <c r="AW108" s="70" t="str">
        <f>IF(AX108="","","-")</f>
        <v/>
      </c>
      <c r="AX108" s="72"/>
    </row>
    <row r="109" spans="1:51" ht="24.75" customHeight="1" x14ac:dyDescent="0.15">
      <c r="A109" s="141" t="s">
        <v>354</v>
      </c>
      <c r="B109" s="141"/>
      <c r="C109" s="141"/>
      <c r="D109" s="141"/>
      <c r="E109" s="621">
        <v>2021</v>
      </c>
      <c r="F109" s="142"/>
      <c r="G109" s="619" t="s">
        <v>604</v>
      </c>
      <c r="H109" s="619"/>
      <c r="I109" s="619"/>
      <c r="J109" s="142">
        <v>20</v>
      </c>
      <c r="K109" s="142"/>
      <c r="L109" s="111">
        <v>195</v>
      </c>
      <c r="M109" s="111"/>
      <c r="N109" s="111"/>
      <c r="O109" s="142"/>
      <c r="P109" s="142"/>
      <c r="Q109" s="621"/>
      <c r="R109" s="142"/>
      <c r="S109" s="619"/>
      <c r="T109" s="619"/>
      <c r="U109" s="619"/>
      <c r="V109" s="142"/>
      <c r="W109" s="142"/>
      <c r="X109" s="111"/>
      <c r="Y109" s="111"/>
      <c r="Z109" s="111"/>
      <c r="AA109" s="142"/>
      <c r="AB109" s="620"/>
      <c r="AC109" s="621"/>
      <c r="AD109" s="142"/>
      <c r="AE109" s="619"/>
      <c r="AF109" s="619"/>
      <c r="AG109" s="619"/>
      <c r="AH109" s="142"/>
      <c r="AI109" s="142"/>
      <c r="AJ109" s="111"/>
      <c r="AK109" s="111"/>
      <c r="AL109" s="111"/>
      <c r="AM109" s="142"/>
      <c r="AN109" s="620"/>
      <c r="AO109" s="621"/>
      <c r="AP109" s="142"/>
      <c r="AQ109" s="619"/>
      <c r="AR109" s="619"/>
      <c r="AS109" s="619"/>
      <c r="AT109" s="142"/>
      <c r="AU109" s="142"/>
      <c r="AV109" s="111"/>
      <c r="AW109" s="111"/>
      <c r="AX109" s="72"/>
    </row>
    <row r="110" spans="1:51" ht="28.35" customHeight="1" x14ac:dyDescent="0.15">
      <c r="A110" s="248" t="s">
        <v>236</v>
      </c>
      <c r="B110" s="249"/>
      <c r="C110" s="249"/>
      <c r="D110" s="249"/>
      <c r="E110" s="249"/>
      <c r="F110" s="250"/>
      <c r="G110" s="58" t="s">
        <v>557</v>
      </c>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1" ht="28.35" customHeight="1" x14ac:dyDescent="0.15">
      <c r="A111" s="248"/>
      <c r="B111" s="249"/>
      <c r="C111" s="249"/>
      <c r="D111" s="249"/>
      <c r="E111" s="249"/>
      <c r="F111" s="250"/>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1" ht="28.35" customHeight="1" x14ac:dyDescent="0.15">
      <c r="A112" s="248"/>
      <c r="B112" s="249"/>
      <c r="C112" s="249"/>
      <c r="D112" s="249"/>
      <c r="E112" s="249"/>
      <c r="F112" s="250"/>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28.35" customHeight="1" x14ac:dyDescent="0.15">
      <c r="A113" s="248"/>
      <c r="B113" s="249"/>
      <c r="C113" s="249"/>
      <c r="D113" s="249"/>
      <c r="E113" s="249"/>
      <c r="F113" s="250"/>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0" ht="27.75" customHeight="1" x14ac:dyDescent="0.15">
      <c r="A114" s="248"/>
      <c r="B114" s="249"/>
      <c r="C114" s="249"/>
      <c r="D114" s="249"/>
      <c r="E114" s="249"/>
      <c r="F114" s="250"/>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0" ht="28.35" customHeight="1" x14ac:dyDescent="0.15">
      <c r="A115" s="248"/>
      <c r="B115" s="249"/>
      <c r="C115" s="249"/>
      <c r="D115" s="249"/>
      <c r="E115" s="249"/>
      <c r="F115" s="250"/>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0" ht="28.35" customHeight="1" x14ac:dyDescent="0.15">
      <c r="A116" s="248"/>
      <c r="B116" s="249"/>
      <c r="C116" s="249"/>
      <c r="D116" s="249"/>
      <c r="E116" s="249"/>
      <c r="F116" s="250"/>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7.75" customHeight="1" x14ac:dyDescent="0.15">
      <c r="A117" s="248"/>
      <c r="B117" s="249"/>
      <c r="C117" s="249"/>
      <c r="D117" s="249"/>
      <c r="E117" s="249"/>
      <c r="F117" s="250"/>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8.35" customHeight="1" x14ac:dyDescent="0.15">
      <c r="A118" s="248"/>
      <c r="B118" s="249"/>
      <c r="C118" s="249"/>
      <c r="D118" s="249"/>
      <c r="E118" s="249"/>
      <c r="F118" s="250"/>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8.35" customHeight="1" x14ac:dyDescent="0.15">
      <c r="A119" s="248"/>
      <c r="B119" s="249"/>
      <c r="C119" s="249"/>
      <c r="D119" s="249"/>
      <c r="E119" s="249"/>
      <c r="F119" s="250"/>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8.35" customHeight="1" x14ac:dyDescent="0.15">
      <c r="A120" s="248"/>
      <c r="B120" s="249"/>
      <c r="C120" s="249"/>
      <c r="D120" s="249"/>
      <c r="E120" s="249"/>
      <c r="F120" s="250"/>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8.35" customHeight="1" x14ac:dyDescent="0.15">
      <c r="A121" s="248"/>
      <c r="B121" s="249"/>
      <c r="C121" s="249"/>
      <c r="D121" s="249"/>
      <c r="E121" s="249"/>
      <c r="F121" s="250"/>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8.35" customHeight="1" x14ac:dyDescent="0.15">
      <c r="A122" s="248"/>
      <c r="B122" s="249"/>
      <c r="C122" s="249"/>
      <c r="D122" s="249"/>
      <c r="E122" s="249"/>
      <c r="F122" s="250"/>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27.75" customHeight="1" x14ac:dyDescent="0.15">
      <c r="A123" s="248"/>
      <c r="B123" s="249"/>
      <c r="C123" s="249"/>
      <c r="D123" s="249"/>
      <c r="E123" s="249"/>
      <c r="F123" s="250"/>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28.35" customHeight="1" x14ac:dyDescent="0.15">
      <c r="A124" s="248"/>
      <c r="B124" s="249"/>
      <c r="C124" s="249"/>
      <c r="D124" s="249"/>
      <c r="E124" s="249"/>
      <c r="F124" s="250"/>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28.35" customHeight="1" x14ac:dyDescent="0.15">
      <c r="A125" s="248"/>
      <c r="B125" s="249"/>
      <c r="C125" s="249"/>
      <c r="D125" s="249"/>
      <c r="E125" s="249"/>
      <c r="F125" s="250"/>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ht="28.35" customHeight="1" x14ac:dyDescent="0.15">
      <c r="A126" s="248"/>
      <c r="B126" s="249"/>
      <c r="C126" s="249"/>
      <c r="D126" s="249"/>
      <c r="E126" s="249"/>
      <c r="F126" s="250"/>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ht="52.5" customHeight="1" x14ac:dyDescent="0.15">
      <c r="A127" s="248"/>
      <c r="B127" s="249"/>
      <c r="C127" s="249"/>
      <c r="D127" s="249"/>
      <c r="E127" s="249"/>
      <c r="F127" s="250"/>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row>
    <row r="128" spans="1:50" ht="52.5" customHeight="1" x14ac:dyDescent="0.15">
      <c r="A128" s="248"/>
      <c r="B128" s="249"/>
      <c r="C128" s="249"/>
      <c r="D128" s="249"/>
      <c r="E128" s="249"/>
      <c r="F128" s="250"/>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row>
    <row r="129" spans="1:51" ht="52.5" customHeight="1" x14ac:dyDescent="0.15">
      <c r="A129" s="248"/>
      <c r="B129" s="249"/>
      <c r="C129" s="249"/>
      <c r="D129" s="249"/>
      <c r="E129" s="249"/>
      <c r="F129" s="250"/>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1" ht="29.25" customHeight="1" x14ac:dyDescent="0.15">
      <c r="A130" s="248"/>
      <c r="B130" s="249"/>
      <c r="C130" s="249"/>
      <c r="D130" s="249"/>
      <c r="E130" s="249"/>
      <c r="F130" s="250"/>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1" ht="18.399999999999999" customHeight="1" x14ac:dyDescent="0.15">
      <c r="A131" s="248"/>
      <c r="B131" s="249"/>
      <c r="C131" s="249"/>
      <c r="D131" s="249"/>
      <c r="E131" s="249"/>
      <c r="F131" s="250"/>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1" ht="35.25" customHeight="1" x14ac:dyDescent="0.15">
      <c r="A132" s="248"/>
      <c r="B132" s="249"/>
      <c r="C132" s="249"/>
      <c r="D132" s="249"/>
      <c r="E132" s="249"/>
      <c r="F132" s="250"/>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1" ht="30" customHeight="1" x14ac:dyDescent="0.15">
      <c r="A133" s="248"/>
      <c r="B133" s="249"/>
      <c r="C133" s="249"/>
      <c r="D133" s="249"/>
      <c r="E133" s="249"/>
      <c r="F133" s="250"/>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1" ht="24.75" customHeight="1" x14ac:dyDescent="0.15">
      <c r="A134" s="248"/>
      <c r="B134" s="249"/>
      <c r="C134" s="249"/>
      <c r="D134" s="249"/>
      <c r="E134" s="249"/>
      <c r="F134" s="250"/>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1" ht="24.75" customHeight="1" x14ac:dyDescent="0.15">
      <c r="A135" s="248"/>
      <c r="B135" s="249"/>
      <c r="C135" s="249"/>
      <c r="D135" s="249"/>
      <c r="E135" s="249"/>
      <c r="F135" s="250"/>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row>
    <row r="136" spans="1:51" ht="24.75" customHeight="1" thickBot="1" x14ac:dyDescent="0.2">
      <c r="A136" s="622"/>
      <c r="B136" s="623"/>
      <c r="C136" s="623"/>
      <c r="D136" s="623"/>
      <c r="E136" s="623"/>
      <c r="F136" s="624"/>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1" ht="24.75" customHeight="1" x14ac:dyDescent="0.15">
      <c r="A137" s="625" t="s">
        <v>238</v>
      </c>
      <c r="B137" s="626"/>
      <c r="C137" s="626"/>
      <c r="D137" s="626"/>
      <c r="E137" s="626"/>
      <c r="F137" s="627"/>
      <c r="G137" s="631" t="s">
        <v>614</v>
      </c>
      <c r="H137" s="632"/>
      <c r="I137" s="632"/>
      <c r="J137" s="632"/>
      <c r="K137" s="632"/>
      <c r="L137" s="632"/>
      <c r="M137" s="632"/>
      <c r="N137" s="632"/>
      <c r="O137" s="632"/>
      <c r="P137" s="632"/>
      <c r="Q137" s="632"/>
      <c r="R137" s="632"/>
      <c r="S137" s="632"/>
      <c r="T137" s="632"/>
      <c r="U137" s="632"/>
      <c r="V137" s="632"/>
      <c r="W137" s="632"/>
      <c r="X137" s="632"/>
      <c r="Y137" s="632"/>
      <c r="Z137" s="632"/>
      <c r="AA137" s="632"/>
      <c r="AB137" s="633"/>
      <c r="AC137" s="631" t="s">
        <v>634</v>
      </c>
      <c r="AD137" s="632"/>
      <c r="AE137" s="632"/>
      <c r="AF137" s="632"/>
      <c r="AG137" s="632"/>
      <c r="AH137" s="632"/>
      <c r="AI137" s="632"/>
      <c r="AJ137" s="632"/>
      <c r="AK137" s="632"/>
      <c r="AL137" s="632"/>
      <c r="AM137" s="632"/>
      <c r="AN137" s="632"/>
      <c r="AO137" s="632"/>
      <c r="AP137" s="632"/>
      <c r="AQ137" s="632"/>
      <c r="AR137" s="632"/>
      <c r="AS137" s="632"/>
      <c r="AT137" s="632"/>
      <c r="AU137" s="632"/>
      <c r="AV137" s="632"/>
      <c r="AW137" s="632"/>
      <c r="AX137" s="634"/>
    </row>
    <row r="138" spans="1:51" ht="24.75" customHeight="1" x14ac:dyDescent="0.15">
      <c r="A138" s="628"/>
      <c r="B138" s="629"/>
      <c r="C138" s="629"/>
      <c r="D138" s="629"/>
      <c r="E138" s="629"/>
      <c r="F138" s="630"/>
      <c r="G138" s="131" t="s">
        <v>15</v>
      </c>
      <c r="H138" s="635"/>
      <c r="I138" s="635"/>
      <c r="J138" s="635"/>
      <c r="K138" s="635"/>
      <c r="L138" s="636" t="s">
        <v>16</v>
      </c>
      <c r="M138" s="635"/>
      <c r="N138" s="635"/>
      <c r="O138" s="635"/>
      <c r="P138" s="635"/>
      <c r="Q138" s="635"/>
      <c r="R138" s="635"/>
      <c r="S138" s="635"/>
      <c r="T138" s="635"/>
      <c r="U138" s="635"/>
      <c r="V138" s="635"/>
      <c r="W138" s="635"/>
      <c r="X138" s="637"/>
      <c r="Y138" s="648" t="s">
        <v>17</v>
      </c>
      <c r="Z138" s="649"/>
      <c r="AA138" s="649"/>
      <c r="AB138" s="650"/>
      <c r="AC138" s="131" t="s">
        <v>15</v>
      </c>
      <c r="AD138" s="635"/>
      <c r="AE138" s="635"/>
      <c r="AF138" s="635"/>
      <c r="AG138" s="635"/>
      <c r="AH138" s="636" t="s">
        <v>16</v>
      </c>
      <c r="AI138" s="635"/>
      <c r="AJ138" s="635"/>
      <c r="AK138" s="635"/>
      <c r="AL138" s="635"/>
      <c r="AM138" s="635"/>
      <c r="AN138" s="635"/>
      <c r="AO138" s="635"/>
      <c r="AP138" s="635"/>
      <c r="AQ138" s="635"/>
      <c r="AR138" s="635"/>
      <c r="AS138" s="635"/>
      <c r="AT138" s="637"/>
      <c r="AU138" s="648" t="s">
        <v>17</v>
      </c>
      <c r="AV138" s="649"/>
      <c r="AW138" s="649"/>
      <c r="AX138" s="651"/>
    </row>
    <row r="139" spans="1:51" ht="24.75" customHeight="1" x14ac:dyDescent="0.15">
      <c r="A139" s="628"/>
      <c r="B139" s="629"/>
      <c r="C139" s="629"/>
      <c r="D139" s="629"/>
      <c r="E139" s="629"/>
      <c r="F139" s="630"/>
      <c r="G139" s="652" t="s">
        <v>647</v>
      </c>
      <c r="H139" s="653"/>
      <c r="I139" s="653"/>
      <c r="J139" s="653"/>
      <c r="K139" s="654"/>
      <c r="L139" s="655" t="s">
        <v>651</v>
      </c>
      <c r="M139" s="656"/>
      <c r="N139" s="656"/>
      <c r="O139" s="656"/>
      <c r="P139" s="656"/>
      <c r="Q139" s="656"/>
      <c r="R139" s="656"/>
      <c r="S139" s="656"/>
      <c r="T139" s="656"/>
      <c r="U139" s="656"/>
      <c r="V139" s="656"/>
      <c r="W139" s="656"/>
      <c r="X139" s="657"/>
      <c r="Y139" s="658">
        <v>1.1000000000000001</v>
      </c>
      <c r="Z139" s="659"/>
      <c r="AA139" s="659"/>
      <c r="AB139" s="660"/>
      <c r="AC139" s="652" t="s">
        <v>635</v>
      </c>
      <c r="AD139" s="653"/>
      <c r="AE139" s="653"/>
      <c r="AF139" s="653"/>
      <c r="AG139" s="654"/>
      <c r="AH139" s="655" t="s">
        <v>636</v>
      </c>
      <c r="AI139" s="656"/>
      <c r="AJ139" s="656"/>
      <c r="AK139" s="656"/>
      <c r="AL139" s="656"/>
      <c r="AM139" s="656"/>
      <c r="AN139" s="656"/>
      <c r="AO139" s="656"/>
      <c r="AP139" s="656"/>
      <c r="AQ139" s="656"/>
      <c r="AR139" s="656"/>
      <c r="AS139" s="656"/>
      <c r="AT139" s="657"/>
      <c r="AU139" s="658">
        <v>16.100000000000001</v>
      </c>
      <c r="AV139" s="659"/>
      <c r="AW139" s="659"/>
      <c r="AX139" s="661"/>
    </row>
    <row r="140" spans="1:51" ht="24.75" customHeight="1" x14ac:dyDescent="0.15">
      <c r="A140" s="628"/>
      <c r="B140" s="629"/>
      <c r="C140" s="629"/>
      <c r="D140" s="629"/>
      <c r="E140" s="629"/>
      <c r="F140" s="630"/>
      <c r="G140" s="638" t="s">
        <v>648</v>
      </c>
      <c r="H140" s="639"/>
      <c r="I140" s="639"/>
      <c r="J140" s="639"/>
      <c r="K140" s="640"/>
      <c r="L140" s="641" t="s">
        <v>650</v>
      </c>
      <c r="M140" s="642"/>
      <c r="N140" s="642"/>
      <c r="O140" s="642"/>
      <c r="P140" s="642"/>
      <c r="Q140" s="642"/>
      <c r="R140" s="642"/>
      <c r="S140" s="642"/>
      <c r="T140" s="642"/>
      <c r="U140" s="642"/>
      <c r="V140" s="642"/>
      <c r="W140" s="642"/>
      <c r="X140" s="643"/>
      <c r="Y140" s="644">
        <v>0.24</v>
      </c>
      <c r="Z140" s="645"/>
      <c r="AA140" s="645"/>
      <c r="AB140" s="646"/>
      <c r="AC140" s="638" t="s">
        <v>637</v>
      </c>
      <c r="AD140" s="639"/>
      <c r="AE140" s="639"/>
      <c r="AF140" s="639"/>
      <c r="AG140" s="640"/>
      <c r="AH140" s="641" t="s">
        <v>638</v>
      </c>
      <c r="AI140" s="642"/>
      <c r="AJ140" s="642"/>
      <c r="AK140" s="642"/>
      <c r="AL140" s="642"/>
      <c r="AM140" s="642"/>
      <c r="AN140" s="642"/>
      <c r="AO140" s="642"/>
      <c r="AP140" s="642"/>
      <c r="AQ140" s="642"/>
      <c r="AR140" s="642"/>
      <c r="AS140" s="642"/>
      <c r="AT140" s="643"/>
      <c r="AU140" s="644">
        <v>7.4</v>
      </c>
      <c r="AV140" s="645"/>
      <c r="AW140" s="645"/>
      <c r="AX140" s="647"/>
    </row>
    <row r="141" spans="1:51" ht="24.75" customHeight="1" x14ac:dyDescent="0.15">
      <c r="A141" s="628"/>
      <c r="B141" s="629"/>
      <c r="C141" s="629"/>
      <c r="D141" s="629"/>
      <c r="E141" s="629"/>
      <c r="F141" s="630"/>
      <c r="G141" s="638" t="s">
        <v>649</v>
      </c>
      <c r="H141" s="639"/>
      <c r="I141" s="639"/>
      <c r="J141" s="639"/>
      <c r="K141" s="640"/>
      <c r="L141" s="641"/>
      <c r="M141" s="642"/>
      <c r="N141" s="642"/>
      <c r="O141" s="642"/>
      <c r="P141" s="642"/>
      <c r="Q141" s="642"/>
      <c r="R141" s="642"/>
      <c r="S141" s="642"/>
      <c r="T141" s="642"/>
      <c r="U141" s="642"/>
      <c r="V141" s="642"/>
      <c r="W141" s="642"/>
      <c r="X141" s="643"/>
      <c r="Y141" s="644">
        <v>0.1</v>
      </c>
      <c r="Z141" s="645"/>
      <c r="AA141" s="645"/>
      <c r="AB141" s="646"/>
      <c r="AC141" s="638" t="s">
        <v>639</v>
      </c>
      <c r="AD141" s="639"/>
      <c r="AE141" s="639"/>
      <c r="AF141" s="639"/>
      <c r="AG141" s="640"/>
      <c r="AH141" s="641"/>
      <c r="AI141" s="642"/>
      <c r="AJ141" s="642"/>
      <c r="AK141" s="642"/>
      <c r="AL141" s="642"/>
      <c r="AM141" s="642"/>
      <c r="AN141" s="642"/>
      <c r="AO141" s="642"/>
      <c r="AP141" s="642"/>
      <c r="AQ141" s="642"/>
      <c r="AR141" s="642"/>
      <c r="AS141" s="642"/>
      <c r="AT141" s="643"/>
      <c r="AU141" s="644">
        <v>2.4</v>
      </c>
      <c r="AV141" s="645"/>
      <c r="AW141" s="645"/>
      <c r="AX141" s="647"/>
    </row>
    <row r="142" spans="1:51" ht="24.75" customHeight="1" x14ac:dyDescent="0.15">
      <c r="A142" s="628"/>
      <c r="B142" s="629"/>
      <c r="C142" s="629"/>
      <c r="D142" s="629"/>
      <c r="E142" s="629"/>
      <c r="F142" s="630"/>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row>
    <row r="143" spans="1:51" ht="24.75" customHeight="1" thickBot="1" x14ac:dyDescent="0.2">
      <c r="A143" s="628"/>
      <c r="B143" s="629"/>
      <c r="C143" s="629"/>
      <c r="D143" s="629"/>
      <c r="E143" s="629"/>
      <c r="F143" s="630"/>
      <c r="G143" s="662" t="s">
        <v>18</v>
      </c>
      <c r="H143" s="663"/>
      <c r="I143" s="663"/>
      <c r="J143" s="663"/>
      <c r="K143" s="663"/>
      <c r="L143" s="664"/>
      <c r="M143" s="665"/>
      <c r="N143" s="665"/>
      <c r="O143" s="665"/>
      <c r="P143" s="665"/>
      <c r="Q143" s="665"/>
      <c r="R143" s="665"/>
      <c r="S143" s="665"/>
      <c r="T143" s="665"/>
      <c r="U143" s="665"/>
      <c r="V143" s="665"/>
      <c r="W143" s="665"/>
      <c r="X143" s="666"/>
      <c r="Y143" s="667">
        <f>SUM(Y139:AB142)</f>
        <v>1.4400000000000002</v>
      </c>
      <c r="Z143" s="668"/>
      <c r="AA143" s="668"/>
      <c r="AB143" s="669"/>
      <c r="AC143" s="662" t="s">
        <v>18</v>
      </c>
      <c r="AD143" s="663"/>
      <c r="AE143" s="663"/>
      <c r="AF143" s="663"/>
      <c r="AG143" s="663"/>
      <c r="AH143" s="664"/>
      <c r="AI143" s="665"/>
      <c r="AJ143" s="665"/>
      <c r="AK143" s="665"/>
      <c r="AL143" s="665"/>
      <c r="AM143" s="665"/>
      <c r="AN143" s="665"/>
      <c r="AO143" s="665"/>
      <c r="AP143" s="665"/>
      <c r="AQ143" s="665"/>
      <c r="AR143" s="665"/>
      <c r="AS143" s="665"/>
      <c r="AT143" s="666"/>
      <c r="AU143" s="667">
        <f>SUM(AU139:AX142)</f>
        <v>25.9</v>
      </c>
      <c r="AV143" s="668"/>
      <c r="AW143" s="668"/>
      <c r="AX143" s="670"/>
    </row>
    <row r="144" spans="1:51" ht="24.75" customHeight="1" x14ac:dyDescent="0.15">
      <c r="A144" s="628"/>
      <c r="B144" s="629"/>
      <c r="C144" s="629"/>
      <c r="D144" s="629"/>
      <c r="E144" s="629"/>
      <c r="F144" s="630"/>
      <c r="G144" s="631" t="s">
        <v>640</v>
      </c>
      <c r="H144" s="632"/>
      <c r="I144" s="632"/>
      <c r="J144" s="632"/>
      <c r="K144" s="632"/>
      <c r="L144" s="632"/>
      <c r="M144" s="632"/>
      <c r="N144" s="632"/>
      <c r="O144" s="632"/>
      <c r="P144" s="632"/>
      <c r="Q144" s="632"/>
      <c r="R144" s="632"/>
      <c r="S144" s="632"/>
      <c r="T144" s="632"/>
      <c r="U144" s="632"/>
      <c r="V144" s="632"/>
      <c r="W144" s="632"/>
      <c r="X144" s="632"/>
      <c r="Y144" s="632"/>
      <c r="Z144" s="632"/>
      <c r="AA144" s="632"/>
      <c r="AB144" s="633"/>
      <c r="AC144" s="631" t="s">
        <v>641</v>
      </c>
      <c r="AD144" s="632"/>
      <c r="AE144" s="632"/>
      <c r="AF144" s="632"/>
      <c r="AG144" s="632"/>
      <c r="AH144" s="632"/>
      <c r="AI144" s="632"/>
      <c r="AJ144" s="632"/>
      <c r="AK144" s="632"/>
      <c r="AL144" s="632"/>
      <c r="AM144" s="632"/>
      <c r="AN144" s="632"/>
      <c r="AO144" s="632"/>
      <c r="AP144" s="632"/>
      <c r="AQ144" s="632"/>
      <c r="AR144" s="632"/>
      <c r="AS144" s="632"/>
      <c r="AT144" s="632"/>
      <c r="AU144" s="632"/>
      <c r="AV144" s="632"/>
      <c r="AW144" s="632"/>
      <c r="AX144" s="634"/>
      <c r="AY144">
        <f>COUNTA($G$146,$AC$146)</f>
        <v>2</v>
      </c>
    </row>
    <row r="145" spans="1:51" ht="24.75" customHeight="1" x14ac:dyDescent="0.15">
      <c r="A145" s="628"/>
      <c r="B145" s="629"/>
      <c r="C145" s="629"/>
      <c r="D145" s="629"/>
      <c r="E145" s="629"/>
      <c r="F145" s="630"/>
      <c r="G145" s="131" t="s">
        <v>15</v>
      </c>
      <c r="H145" s="635"/>
      <c r="I145" s="635"/>
      <c r="J145" s="635"/>
      <c r="K145" s="635"/>
      <c r="L145" s="636" t="s">
        <v>16</v>
      </c>
      <c r="M145" s="635"/>
      <c r="N145" s="635"/>
      <c r="O145" s="635"/>
      <c r="P145" s="635"/>
      <c r="Q145" s="635"/>
      <c r="R145" s="635"/>
      <c r="S145" s="635"/>
      <c r="T145" s="635"/>
      <c r="U145" s="635"/>
      <c r="V145" s="635"/>
      <c r="W145" s="635"/>
      <c r="X145" s="637"/>
      <c r="Y145" s="648" t="s">
        <v>17</v>
      </c>
      <c r="Z145" s="649"/>
      <c r="AA145" s="649"/>
      <c r="AB145" s="650"/>
      <c r="AC145" s="131" t="s">
        <v>15</v>
      </c>
      <c r="AD145" s="635"/>
      <c r="AE145" s="635"/>
      <c r="AF145" s="635"/>
      <c r="AG145" s="635"/>
      <c r="AH145" s="636" t="s">
        <v>16</v>
      </c>
      <c r="AI145" s="635"/>
      <c r="AJ145" s="635"/>
      <c r="AK145" s="635"/>
      <c r="AL145" s="635"/>
      <c r="AM145" s="635"/>
      <c r="AN145" s="635"/>
      <c r="AO145" s="635"/>
      <c r="AP145" s="635"/>
      <c r="AQ145" s="635"/>
      <c r="AR145" s="635"/>
      <c r="AS145" s="635"/>
      <c r="AT145" s="637"/>
      <c r="AU145" s="648" t="s">
        <v>17</v>
      </c>
      <c r="AV145" s="649"/>
      <c r="AW145" s="649"/>
      <c r="AX145" s="651"/>
      <c r="AY145">
        <f>$AY$144</f>
        <v>2</v>
      </c>
    </row>
    <row r="146" spans="1:51" ht="24.75" customHeight="1" x14ac:dyDescent="0.15">
      <c r="A146" s="628"/>
      <c r="B146" s="629"/>
      <c r="C146" s="629"/>
      <c r="D146" s="629"/>
      <c r="E146" s="629"/>
      <c r="F146" s="630"/>
      <c r="G146" s="652" t="s">
        <v>635</v>
      </c>
      <c r="H146" s="653"/>
      <c r="I146" s="653"/>
      <c r="J146" s="653"/>
      <c r="K146" s="654"/>
      <c r="L146" s="655" t="s">
        <v>636</v>
      </c>
      <c r="M146" s="656"/>
      <c r="N146" s="656"/>
      <c r="O146" s="656"/>
      <c r="P146" s="656"/>
      <c r="Q146" s="656"/>
      <c r="R146" s="656"/>
      <c r="S146" s="656"/>
      <c r="T146" s="656"/>
      <c r="U146" s="656"/>
      <c r="V146" s="656"/>
      <c r="W146" s="656"/>
      <c r="X146" s="657"/>
      <c r="Y146" s="658">
        <v>9.9</v>
      </c>
      <c r="Z146" s="659"/>
      <c r="AA146" s="659"/>
      <c r="AB146" s="660"/>
      <c r="AC146" s="652" t="s">
        <v>652</v>
      </c>
      <c r="AD146" s="653"/>
      <c r="AE146" s="653"/>
      <c r="AF146" s="653"/>
      <c r="AG146" s="654"/>
      <c r="AH146" s="655" t="s">
        <v>653</v>
      </c>
      <c r="AI146" s="656"/>
      <c r="AJ146" s="656"/>
      <c r="AK146" s="656"/>
      <c r="AL146" s="656"/>
      <c r="AM146" s="656"/>
      <c r="AN146" s="656"/>
      <c r="AO146" s="656"/>
      <c r="AP146" s="656"/>
      <c r="AQ146" s="656"/>
      <c r="AR146" s="656"/>
      <c r="AS146" s="656"/>
      <c r="AT146" s="657"/>
      <c r="AU146" s="658">
        <v>0</v>
      </c>
      <c r="AV146" s="659"/>
      <c r="AW146" s="659"/>
      <c r="AX146" s="661"/>
      <c r="AY146">
        <f>$AY$144</f>
        <v>2</v>
      </c>
    </row>
    <row r="147" spans="1:51" ht="24.75" customHeight="1" x14ac:dyDescent="0.15">
      <c r="A147" s="628"/>
      <c r="B147" s="629"/>
      <c r="C147" s="629"/>
      <c r="D147" s="629"/>
      <c r="E147" s="629"/>
      <c r="F147" s="630"/>
      <c r="G147" s="638" t="s">
        <v>637</v>
      </c>
      <c r="H147" s="639"/>
      <c r="I147" s="639"/>
      <c r="J147" s="639"/>
      <c r="K147" s="640"/>
      <c r="L147" s="641" t="s">
        <v>638</v>
      </c>
      <c r="M147" s="642"/>
      <c r="N147" s="642"/>
      <c r="O147" s="642"/>
      <c r="P147" s="642"/>
      <c r="Q147" s="642"/>
      <c r="R147" s="642"/>
      <c r="S147" s="642"/>
      <c r="T147" s="642"/>
      <c r="U147" s="642"/>
      <c r="V147" s="642"/>
      <c r="W147" s="642"/>
      <c r="X147" s="643"/>
      <c r="Y147" s="644">
        <v>4</v>
      </c>
      <c r="Z147" s="645"/>
      <c r="AA147" s="645"/>
      <c r="AB147" s="646"/>
      <c r="AC147" s="638" t="s">
        <v>654</v>
      </c>
      <c r="AD147" s="639"/>
      <c r="AE147" s="639"/>
      <c r="AF147" s="639"/>
      <c r="AG147" s="640"/>
      <c r="AH147" s="641" t="s">
        <v>655</v>
      </c>
      <c r="AI147" s="642"/>
      <c r="AJ147" s="642"/>
      <c r="AK147" s="642"/>
      <c r="AL147" s="642"/>
      <c r="AM147" s="642"/>
      <c r="AN147" s="642"/>
      <c r="AO147" s="642"/>
      <c r="AP147" s="642"/>
      <c r="AQ147" s="642"/>
      <c r="AR147" s="642"/>
      <c r="AS147" s="642"/>
      <c r="AT147" s="643"/>
      <c r="AU147" s="644">
        <v>28.9</v>
      </c>
      <c r="AV147" s="645"/>
      <c r="AW147" s="645"/>
      <c r="AX147" s="647"/>
      <c r="AY147">
        <f>$AY$144</f>
        <v>2</v>
      </c>
    </row>
    <row r="148" spans="1:51" ht="24.75" customHeight="1" x14ac:dyDescent="0.15">
      <c r="A148" s="628"/>
      <c r="B148" s="629"/>
      <c r="C148" s="629"/>
      <c r="D148" s="629"/>
      <c r="E148" s="629"/>
      <c r="F148" s="630"/>
      <c r="G148" s="638" t="s">
        <v>639</v>
      </c>
      <c r="H148" s="639"/>
      <c r="I148" s="639"/>
      <c r="J148" s="639"/>
      <c r="K148" s="640"/>
      <c r="L148" s="641"/>
      <c r="M148" s="642"/>
      <c r="N148" s="642"/>
      <c r="O148" s="642"/>
      <c r="P148" s="642"/>
      <c r="Q148" s="642"/>
      <c r="R148" s="642"/>
      <c r="S148" s="642"/>
      <c r="T148" s="642"/>
      <c r="U148" s="642"/>
      <c r="V148" s="642"/>
      <c r="W148" s="642"/>
      <c r="X148" s="643"/>
      <c r="Y148" s="644">
        <v>1.4</v>
      </c>
      <c r="Z148" s="645"/>
      <c r="AA148" s="645"/>
      <c r="AB148" s="646"/>
      <c r="AC148" s="638" t="s">
        <v>656</v>
      </c>
      <c r="AD148" s="639"/>
      <c r="AE148" s="639"/>
      <c r="AF148" s="639"/>
      <c r="AG148" s="640"/>
      <c r="AH148" s="641" t="s">
        <v>657</v>
      </c>
      <c r="AI148" s="642"/>
      <c r="AJ148" s="642"/>
      <c r="AK148" s="642"/>
      <c r="AL148" s="642"/>
      <c r="AM148" s="642"/>
      <c r="AN148" s="642"/>
      <c r="AO148" s="642"/>
      <c r="AP148" s="642"/>
      <c r="AQ148" s="642"/>
      <c r="AR148" s="642"/>
      <c r="AS148" s="642"/>
      <c r="AT148" s="643"/>
      <c r="AU148" s="644">
        <v>2.89</v>
      </c>
      <c r="AV148" s="645"/>
      <c r="AW148" s="645"/>
      <c r="AX148" s="647"/>
      <c r="AY148">
        <f>$AY$144</f>
        <v>2</v>
      </c>
    </row>
    <row r="149" spans="1:51" ht="24.75" customHeight="1" x14ac:dyDescent="0.15">
      <c r="A149" s="628"/>
      <c r="B149" s="629"/>
      <c r="C149" s="629"/>
      <c r="D149" s="629"/>
      <c r="E149" s="629"/>
      <c r="F149" s="630"/>
      <c r="G149" s="638"/>
      <c r="H149" s="639"/>
      <c r="I149" s="639"/>
      <c r="J149" s="639"/>
      <c r="K149" s="640"/>
      <c r="L149" s="641"/>
      <c r="M149" s="642"/>
      <c r="N149" s="642"/>
      <c r="O149" s="642"/>
      <c r="P149" s="642"/>
      <c r="Q149" s="642"/>
      <c r="R149" s="642"/>
      <c r="S149" s="642"/>
      <c r="T149" s="642"/>
      <c r="U149" s="642"/>
      <c r="V149" s="642"/>
      <c r="W149" s="642"/>
      <c r="X149" s="643"/>
      <c r="Y149" s="644"/>
      <c r="Z149" s="645"/>
      <c r="AA149" s="645"/>
      <c r="AB149" s="646"/>
      <c r="AC149" s="638" t="s">
        <v>658</v>
      </c>
      <c r="AD149" s="639"/>
      <c r="AE149" s="639"/>
      <c r="AF149" s="639"/>
      <c r="AG149" s="640"/>
      <c r="AH149" s="641"/>
      <c r="AI149" s="642"/>
      <c r="AJ149" s="642"/>
      <c r="AK149" s="642"/>
      <c r="AL149" s="642"/>
      <c r="AM149" s="642"/>
      <c r="AN149" s="642"/>
      <c r="AO149" s="642"/>
      <c r="AP149" s="642"/>
      <c r="AQ149" s="642"/>
      <c r="AR149" s="642"/>
      <c r="AS149" s="642"/>
      <c r="AT149" s="643"/>
      <c r="AU149" s="644">
        <v>3.2</v>
      </c>
      <c r="AV149" s="645"/>
      <c r="AW149" s="645"/>
      <c r="AX149" s="647"/>
      <c r="AY149">
        <f>$AY$144</f>
        <v>2</v>
      </c>
    </row>
    <row r="150" spans="1:51" ht="24.75" customHeight="1" x14ac:dyDescent="0.15">
      <c r="A150" s="628"/>
      <c r="B150" s="629"/>
      <c r="C150" s="629"/>
      <c r="D150" s="629"/>
      <c r="E150" s="629"/>
      <c r="F150" s="630"/>
      <c r="G150" s="662" t="s">
        <v>18</v>
      </c>
      <c r="H150" s="663"/>
      <c r="I150" s="663"/>
      <c r="J150" s="663"/>
      <c r="K150" s="663"/>
      <c r="L150" s="664"/>
      <c r="M150" s="665"/>
      <c r="N150" s="665"/>
      <c r="O150" s="665"/>
      <c r="P150" s="665"/>
      <c r="Q150" s="665"/>
      <c r="R150" s="665"/>
      <c r="S150" s="665"/>
      <c r="T150" s="665"/>
      <c r="U150" s="665"/>
      <c r="V150" s="665"/>
      <c r="W150" s="665"/>
      <c r="X150" s="666"/>
      <c r="Y150" s="667">
        <f>SUM(Y146:AB149)</f>
        <v>15.3</v>
      </c>
      <c r="Z150" s="668"/>
      <c r="AA150" s="668"/>
      <c r="AB150" s="669"/>
      <c r="AC150" s="662" t="s">
        <v>18</v>
      </c>
      <c r="AD150" s="663"/>
      <c r="AE150" s="663"/>
      <c r="AF150" s="663"/>
      <c r="AG150" s="663"/>
      <c r="AH150" s="664"/>
      <c r="AI150" s="665"/>
      <c r="AJ150" s="665"/>
      <c r="AK150" s="665"/>
      <c r="AL150" s="665"/>
      <c r="AM150" s="665"/>
      <c r="AN150" s="665"/>
      <c r="AO150" s="665"/>
      <c r="AP150" s="665"/>
      <c r="AQ150" s="665"/>
      <c r="AR150" s="665"/>
      <c r="AS150" s="665"/>
      <c r="AT150" s="666"/>
      <c r="AU150" s="667">
        <f>SUM(AU146:AX149)</f>
        <v>34.99</v>
      </c>
      <c r="AV150" s="668"/>
      <c r="AW150" s="668"/>
      <c r="AX150" s="670"/>
      <c r="AY150">
        <f>$AY$144</f>
        <v>2</v>
      </c>
    </row>
    <row r="151" spans="1:51" ht="7.9" customHeight="1" x14ac:dyDescent="0.15">
      <c r="A151" s="4"/>
      <c r="B151" s="4"/>
      <c r="C151" s="4"/>
      <c r="D151" s="4"/>
      <c r="E151" s="4"/>
      <c r="F151" s="4"/>
      <c r="G151" s="7"/>
      <c r="H151" s="7"/>
      <c r="I151" s="7"/>
      <c r="J151" s="7"/>
      <c r="K151" s="7"/>
      <c r="L151" s="3"/>
      <c r="M151" s="7"/>
      <c r="N151" s="7"/>
      <c r="O151" s="7"/>
      <c r="P151" s="7"/>
      <c r="Q151" s="7"/>
      <c r="R151" s="7"/>
      <c r="S151" s="7"/>
      <c r="T151" s="7"/>
      <c r="U151" s="7"/>
      <c r="V151" s="7"/>
      <c r="W151" s="7"/>
      <c r="X151" s="7"/>
      <c r="Y151" s="8"/>
      <c r="Z151" s="8"/>
      <c r="AA151" s="8"/>
      <c r="AB151" s="8"/>
      <c r="AC151" s="7"/>
      <c r="AD151" s="7"/>
      <c r="AE151" s="7"/>
      <c r="AF151" s="7"/>
      <c r="AG151" s="7"/>
      <c r="AH151" s="3"/>
      <c r="AI151" s="7"/>
      <c r="AJ151" s="7"/>
      <c r="AK151" s="7"/>
      <c r="AL151" s="7"/>
      <c r="AM151" s="7"/>
      <c r="AN151" s="7"/>
      <c r="AO151" s="7"/>
      <c r="AP151" s="7"/>
      <c r="AQ151" s="7"/>
      <c r="AR151" s="7"/>
      <c r="AS151" s="7"/>
      <c r="AT151" s="7"/>
      <c r="AU151" s="8"/>
      <c r="AV151" s="8"/>
      <c r="AW151" s="8"/>
      <c r="AX151" s="8"/>
    </row>
    <row r="152" spans="1:51" ht="9.6" customHeight="1" x14ac:dyDescent="0.15"/>
    <row r="153" spans="1:51" ht="24.75" customHeight="1" x14ac:dyDescent="0.15">
      <c r="A153" s="9"/>
      <c r="B153" s="1" t="s">
        <v>26</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spans="1:51" ht="24.75" customHeight="1" x14ac:dyDescent="0.15">
      <c r="A154" s="9"/>
      <c r="B154" s="38" t="s">
        <v>219</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1" ht="59.25" customHeight="1" x14ac:dyDescent="0.15">
      <c r="A155" s="671"/>
      <c r="B155" s="671"/>
      <c r="C155" s="671" t="s">
        <v>24</v>
      </c>
      <c r="D155" s="671"/>
      <c r="E155" s="671"/>
      <c r="F155" s="671"/>
      <c r="G155" s="671"/>
      <c r="H155" s="671"/>
      <c r="I155" s="671"/>
      <c r="J155" s="672" t="s">
        <v>183</v>
      </c>
      <c r="K155" s="141"/>
      <c r="L155" s="141"/>
      <c r="M155" s="141"/>
      <c r="N155" s="141"/>
      <c r="O155" s="141"/>
      <c r="P155" s="404" t="s">
        <v>25</v>
      </c>
      <c r="Q155" s="404"/>
      <c r="R155" s="404"/>
      <c r="S155" s="404"/>
      <c r="T155" s="404"/>
      <c r="U155" s="404"/>
      <c r="V155" s="404"/>
      <c r="W155" s="404"/>
      <c r="X155" s="404"/>
      <c r="Y155" s="673" t="s">
        <v>182</v>
      </c>
      <c r="Z155" s="674"/>
      <c r="AA155" s="674"/>
      <c r="AB155" s="674"/>
      <c r="AC155" s="672" t="s">
        <v>211</v>
      </c>
      <c r="AD155" s="672"/>
      <c r="AE155" s="672"/>
      <c r="AF155" s="672"/>
      <c r="AG155" s="672"/>
      <c r="AH155" s="673" t="s">
        <v>224</v>
      </c>
      <c r="AI155" s="671"/>
      <c r="AJ155" s="671"/>
      <c r="AK155" s="671"/>
      <c r="AL155" s="671" t="s">
        <v>19</v>
      </c>
      <c r="AM155" s="671"/>
      <c r="AN155" s="671"/>
      <c r="AO155" s="675"/>
      <c r="AP155" s="681" t="s">
        <v>184</v>
      </c>
      <c r="AQ155" s="681"/>
      <c r="AR155" s="681"/>
      <c r="AS155" s="681"/>
      <c r="AT155" s="681"/>
      <c r="AU155" s="681"/>
      <c r="AV155" s="681"/>
      <c r="AW155" s="681"/>
      <c r="AX155" s="681"/>
    </row>
    <row r="156" spans="1:51" ht="30" customHeight="1" x14ac:dyDescent="0.15">
      <c r="A156" s="678">
        <v>1</v>
      </c>
      <c r="B156" s="678">
        <v>1</v>
      </c>
      <c r="C156" s="679" t="s">
        <v>615</v>
      </c>
      <c r="D156" s="88"/>
      <c r="E156" s="88"/>
      <c r="F156" s="88"/>
      <c r="G156" s="88"/>
      <c r="H156" s="88"/>
      <c r="I156" s="88"/>
      <c r="J156" s="74">
        <v>3011101006246</v>
      </c>
      <c r="K156" s="75"/>
      <c r="L156" s="75"/>
      <c r="M156" s="75"/>
      <c r="N156" s="75"/>
      <c r="O156" s="75"/>
      <c r="P156" s="680" t="s">
        <v>618</v>
      </c>
      <c r="Q156" s="76"/>
      <c r="R156" s="76"/>
      <c r="S156" s="76"/>
      <c r="T156" s="76"/>
      <c r="U156" s="76"/>
      <c r="V156" s="76"/>
      <c r="W156" s="76"/>
      <c r="X156" s="76"/>
      <c r="Y156" s="77">
        <v>1</v>
      </c>
      <c r="Z156" s="78"/>
      <c r="AA156" s="78"/>
      <c r="AB156" s="79"/>
      <c r="AC156" s="80" t="s">
        <v>226</v>
      </c>
      <c r="AD156" s="81"/>
      <c r="AE156" s="81"/>
      <c r="AF156" s="81"/>
      <c r="AG156" s="81"/>
      <c r="AH156" s="676">
        <v>1</v>
      </c>
      <c r="AI156" s="677"/>
      <c r="AJ156" s="677"/>
      <c r="AK156" s="677"/>
      <c r="AL156" s="84"/>
      <c r="AM156" s="85"/>
      <c r="AN156" s="85"/>
      <c r="AO156" s="86"/>
      <c r="AP156" s="87"/>
      <c r="AQ156" s="87"/>
      <c r="AR156" s="87"/>
      <c r="AS156" s="87"/>
      <c r="AT156" s="87"/>
      <c r="AU156" s="87"/>
      <c r="AV156" s="87"/>
      <c r="AW156" s="87"/>
      <c r="AX156" s="87"/>
    </row>
    <row r="157" spans="1:51" ht="14.45" customHeight="1" x14ac:dyDescent="0.15">
      <c r="A157" s="43"/>
      <c r="B157" s="43"/>
      <c r="C157" s="43"/>
      <c r="D157" s="43"/>
      <c r="E157" s="43"/>
      <c r="F157" s="43"/>
      <c r="G157" s="43"/>
      <c r="H157" s="43"/>
      <c r="I157" s="43"/>
      <c r="J157" s="44"/>
      <c r="K157" s="44"/>
      <c r="L157" s="44"/>
      <c r="M157" s="44"/>
      <c r="N157" s="44"/>
      <c r="O157" s="44"/>
      <c r="P157" s="45"/>
      <c r="Q157" s="45"/>
      <c r="R157" s="45"/>
      <c r="S157" s="45"/>
      <c r="T157" s="45"/>
      <c r="U157" s="45"/>
      <c r="V157" s="45"/>
      <c r="W157" s="45"/>
      <c r="X157" s="45"/>
      <c r="Y157" s="46"/>
      <c r="Z157" s="46"/>
      <c r="AA157" s="46"/>
      <c r="AB157" s="46"/>
      <c r="AC157" s="46"/>
      <c r="AD157" s="46"/>
      <c r="AE157" s="46"/>
      <c r="AF157" s="46"/>
      <c r="AG157" s="46"/>
      <c r="AH157" s="46"/>
      <c r="AI157" s="46"/>
      <c r="AJ157" s="46"/>
      <c r="AK157" s="46"/>
      <c r="AL157" s="46"/>
      <c r="AM157" s="46"/>
      <c r="AN157" s="46"/>
      <c r="AO157" s="46"/>
      <c r="AP157" s="45"/>
      <c r="AQ157" s="45"/>
      <c r="AR157" s="45"/>
      <c r="AS157" s="45"/>
      <c r="AT157" s="45"/>
      <c r="AU157" s="45"/>
      <c r="AV157" s="45"/>
      <c r="AW157" s="45"/>
      <c r="AX157" s="45"/>
      <c r="AY157">
        <f>COUNTA($C$160)</f>
        <v>1</v>
      </c>
    </row>
    <row r="158" spans="1:51" ht="24.75" customHeight="1" x14ac:dyDescent="0.15">
      <c r="A158" s="43"/>
      <c r="B158" s="47" t="s">
        <v>163</v>
      </c>
      <c r="C158" s="43"/>
      <c r="D158" s="43"/>
      <c r="E158" s="43"/>
      <c r="F158" s="43"/>
      <c r="G158" s="43"/>
      <c r="H158" s="43"/>
      <c r="I158" s="43"/>
      <c r="J158" s="43"/>
      <c r="K158" s="43"/>
      <c r="L158" s="43"/>
      <c r="M158" s="43"/>
      <c r="N158" s="43"/>
      <c r="O158" s="43"/>
      <c r="P158" s="48"/>
      <c r="Q158" s="48"/>
      <c r="R158" s="48"/>
      <c r="S158" s="48"/>
      <c r="T158" s="48"/>
      <c r="U158" s="48"/>
      <c r="V158" s="48"/>
      <c r="W158" s="48"/>
      <c r="X158" s="48"/>
      <c r="Y158" s="49"/>
      <c r="Z158" s="49"/>
      <c r="AA158" s="49"/>
      <c r="AB158" s="49"/>
      <c r="AC158" s="49"/>
      <c r="AD158" s="49"/>
      <c r="AE158" s="49"/>
      <c r="AF158" s="49"/>
      <c r="AG158" s="49"/>
      <c r="AH158" s="49"/>
      <c r="AI158" s="49"/>
      <c r="AJ158" s="49"/>
      <c r="AK158" s="49"/>
      <c r="AL158" s="49"/>
      <c r="AM158" s="49"/>
      <c r="AN158" s="49"/>
      <c r="AO158" s="49"/>
      <c r="AP158" s="48"/>
      <c r="AQ158" s="48"/>
      <c r="AR158" s="48"/>
      <c r="AS158" s="48"/>
      <c r="AT158" s="48"/>
      <c r="AU158" s="48"/>
      <c r="AV158" s="48"/>
      <c r="AW158" s="48"/>
      <c r="AX158" s="48"/>
      <c r="AY158">
        <f>$AY$157</f>
        <v>1</v>
      </c>
    </row>
    <row r="159" spans="1:51" ht="59.25" customHeight="1" x14ac:dyDescent="0.15">
      <c r="A159" s="671"/>
      <c r="B159" s="671"/>
      <c r="C159" s="671" t="s">
        <v>24</v>
      </c>
      <c r="D159" s="671"/>
      <c r="E159" s="671"/>
      <c r="F159" s="671"/>
      <c r="G159" s="671"/>
      <c r="H159" s="671"/>
      <c r="I159" s="671"/>
      <c r="J159" s="672" t="s">
        <v>183</v>
      </c>
      <c r="K159" s="141"/>
      <c r="L159" s="141"/>
      <c r="M159" s="141"/>
      <c r="N159" s="141"/>
      <c r="O159" s="141"/>
      <c r="P159" s="404" t="s">
        <v>25</v>
      </c>
      <c r="Q159" s="404"/>
      <c r="R159" s="404"/>
      <c r="S159" s="404"/>
      <c r="T159" s="404"/>
      <c r="U159" s="404"/>
      <c r="V159" s="404"/>
      <c r="W159" s="404"/>
      <c r="X159" s="404"/>
      <c r="Y159" s="673" t="s">
        <v>182</v>
      </c>
      <c r="Z159" s="674"/>
      <c r="AA159" s="674"/>
      <c r="AB159" s="674"/>
      <c r="AC159" s="672" t="s">
        <v>211</v>
      </c>
      <c r="AD159" s="672"/>
      <c r="AE159" s="672"/>
      <c r="AF159" s="672"/>
      <c r="AG159" s="672"/>
      <c r="AH159" s="673" t="s">
        <v>224</v>
      </c>
      <c r="AI159" s="671"/>
      <c r="AJ159" s="671"/>
      <c r="AK159" s="671"/>
      <c r="AL159" s="671" t="s">
        <v>19</v>
      </c>
      <c r="AM159" s="671"/>
      <c r="AN159" s="671"/>
      <c r="AO159" s="675"/>
      <c r="AP159" s="681" t="s">
        <v>184</v>
      </c>
      <c r="AQ159" s="681"/>
      <c r="AR159" s="681"/>
      <c r="AS159" s="681"/>
      <c r="AT159" s="681"/>
      <c r="AU159" s="681"/>
      <c r="AV159" s="681"/>
      <c r="AW159" s="681"/>
      <c r="AX159" s="681"/>
      <c r="AY159">
        <f>$AY$157</f>
        <v>1</v>
      </c>
    </row>
    <row r="160" spans="1:51" ht="30" customHeight="1" x14ac:dyDescent="0.15">
      <c r="A160" s="678">
        <v>1</v>
      </c>
      <c r="B160" s="678">
        <v>1</v>
      </c>
      <c r="C160" s="679" t="s">
        <v>616</v>
      </c>
      <c r="D160" s="88"/>
      <c r="E160" s="88"/>
      <c r="F160" s="88"/>
      <c r="G160" s="88"/>
      <c r="H160" s="88"/>
      <c r="I160" s="88"/>
      <c r="J160" s="74">
        <v>2010001163289</v>
      </c>
      <c r="K160" s="75"/>
      <c r="L160" s="75"/>
      <c r="M160" s="75"/>
      <c r="N160" s="75"/>
      <c r="O160" s="75"/>
      <c r="P160" s="680" t="s">
        <v>617</v>
      </c>
      <c r="Q160" s="76"/>
      <c r="R160" s="76"/>
      <c r="S160" s="76"/>
      <c r="T160" s="76"/>
      <c r="U160" s="76"/>
      <c r="V160" s="76"/>
      <c r="W160" s="76"/>
      <c r="X160" s="76"/>
      <c r="Y160" s="77">
        <v>26</v>
      </c>
      <c r="Z160" s="78"/>
      <c r="AA160" s="78"/>
      <c r="AB160" s="79"/>
      <c r="AC160" s="80" t="s">
        <v>226</v>
      </c>
      <c r="AD160" s="81"/>
      <c r="AE160" s="81"/>
      <c r="AF160" s="81"/>
      <c r="AG160" s="81"/>
      <c r="AH160" s="676">
        <v>2</v>
      </c>
      <c r="AI160" s="677"/>
      <c r="AJ160" s="677"/>
      <c r="AK160" s="677"/>
      <c r="AL160" s="84" t="s">
        <v>590</v>
      </c>
      <c r="AM160" s="85"/>
      <c r="AN160" s="85"/>
      <c r="AO160" s="86"/>
      <c r="AP160" s="87"/>
      <c r="AQ160" s="87"/>
      <c r="AR160" s="87"/>
      <c r="AS160" s="87"/>
      <c r="AT160" s="87"/>
      <c r="AU160" s="87"/>
      <c r="AV160" s="87"/>
      <c r="AW160" s="87"/>
      <c r="AX160" s="87"/>
      <c r="AY160">
        <f>$AY$157</f>
        <v>1</v>
      </c>
    </row>
    <row r="161" spans="1:51" ht="4.9000000000000004" customHeight="1" x14ac:dyDescent="0.15">
      <c r="A161" s="50"/>
      <c r="B161" s="50"/>
      <c r="C161" s="50"/>
      <c r="D161" s="50"/>
      <c r="E161" s="50"/>
      <c r="F161" s="50"/>
      <c r="G161" s="50"/>
      <c r="H161" s="50"/>
      <c r="I161" s="50"/>
      <c r="J161" s="50"/>
      <c r="K161" s="50"/>
      <c r="L161" s="50"/>
      <c r="M161" s="50"/>
      <c r="N161" s="50"/>
      <c r="O161" s="50"/>
      <c r="P161" s="51"/>
      <c r="Q161" s="51"/>
      <c r="R161" s="51"/>
      <c r="S161" s="51"/>
      <c r="T161" s="51"/>
      <c r="U161" s="51"/>
      <c r="V161" s="51"/>
      <c r="W161" s="51"/>
      <c r="X161" s="51"/>
      <c r="Y161" s="52"/>
      <c r="Z161" s="52"/>
      <c r="AA161" s="52"/>
      <c r="AB161" s="52"/>
      <c r="AC161" s="52"/>
      <c r="AD161" s="52"/>
      <c r="AE161" s="52"/>
      <c r="AF161" s="52"/>
      <c r="AG161" s="52"/>
      <c r="AH161" s="52"/>
      <c r="AI161" s="52"/>
      <c r="AJ161" s="52"/>
      <c r="AK161" s="52"/>
      <c r="AL161" s="52"/>
      <c r="AM161" s="52"/>
      <c r="AN161" s="52"/>
      <c r="AO161" s="52"/>
      <c r="AP161" s="51"/>
      <c r="AQ161" s="51"/>
      <c r="AR161" s="51"/>
      <c r="AS161" s="51"/>
      <c r="AT161" s="51"/>
      <c r="AU161" s="51"/>
      <c r="AV161" s="51"/>
      <c r="AW161" s="51"/>
      <c r="AX161" s="51"/>
      <c r="AY161">
        <f>COUNTA($C$164)</f>
        <v>1</v>
      </c>
    </row>
    <row r="162" spans="1:51" ht="24.75" customHeight="1" x14ac:dyDescent="0.15">
      <c r="A162" s="43"/>
      <c r="B162" s="47" t="s">
        <v>203</v>
      </c>
      <c r="C162" s="43"/>
      <c r="D162" s="43"/>
      <c r="E162" s="43"/>
      <c r="F162" s="43"/>
      <c r="G162" s="43"/>
      <c r="H162" s="43"/>
      <c r="I162" s="43"/>
      <c r="J162" s="43"/>
      <c r="K162" s="43"/>
      <c r="L162" s="43"/>
      <c r="M162" s="43"/>
      <c r="N162" s="43"/>
      <c r="O162" s="43"/>
      <c r="P162" s="48"/>
      <c r="Q162" s="48"/>
      <c r="R162" s="48"/>
      <c r="S162" s="48"/>
      <c r="T162" s="48"/>
      <c r="U162" s="48"/>
      <c r="V162" s="48"/>
      <c r="W162" s="48"/>
      <c r="X162" s="48"/>
      <c r="Y162" s="49"/>
      <c r="Z162" s="49"/>
      <c r="AA162" s="49"/>
      <c r="AB162" s="49"/>
      <c r="AC162" s="49"/>
      <c r="AD162" s="49"/>
      <c r="AE162" s="49"/>
      <c r="AF162" s="49"/>
      <c r="AG162" s="49"/>
      <c r="AH162" s="49"/>
      <c r="AI162" s="49"/>
      <c r="AJ162" s="49"/>
      <c r="AK162" s="49"/>
      <c r="AL162" s="49"/>
      <c r="AM162" s="49"/>
      <c r="AN162" s="49"/>
      <c r="AO162" s="49"/>
      <c r="AP162" s="48"/>
      <c r="AQ162" s="48"/>
      <c r="AR162" s="48"/>
      <c r="AS162" s="48"/>
      <c r="AT162" s="48"/>
      <c r="AU162" s="48"/>
      <c r="AV162" s="48"/>
      <c r="AW162" s="48"/>
      <c r="AX162" s="48"/>
      <c r="AY162">
        <f>$AY$161</f>
        <v>1</v>
      </c>
    </row>
    <row r="163" spans="1:51" ht="59.25" customHeight="1" x14ac:dyDescent="0.15">
      <c r="A163" s="671"/>
      <c r="B163" s="671"/>
      <c r="C163" s="671" t="s">
        <v>24</v>
      </c>
      <c r="D163" s="671"/>
      <c r="E163" s="671"/>
      <c r="F163" s="671"/>
      <c r="G163" s="671"/>
      <c r="H163" s="671"/>
      <c r="I163" s="671"/>
      <c r="J163" s="672" t="s">
        <v>183</v>
      </c>
      <c r="K163" s="141"/>
      <c r="L163" s="141"/>
      <c r="M163" s="141"/>
      <c r="N163" s="141"/>
      <c r="O163" s="141"/>
      <c r="P163" s="404" t="s">
        <v>25</v>
      </c>
      <c r="Q163" s="404"/>
      <c r="R163" s="404"/>
      <c r="S163" s="404"/>
      <c r="T163" s="404"/>
      <c r="U163" s="404"/>
      <c r="V163" s="404"/>
      <c r="W163" s="404"/>
      <c r="X163" s="404"/>
      <c r="Y163" s="673" t="s">
        <v>182</v>
      </c>
      <c r="Z163" s="674"/>
      <c r="AA163" s="674"/>
      <c r="AB163" s="674"/>
      <c r="AC163" s="672" t="s">
        <v>211</v>
      </c>
      <c r="AD163" s="672"/>
      <c r="AE163" s="672"/>
      <c r="AF163" s="672"/>
      <c r="AG163" s="672"/>
      <c r="AH163" s="673" t="s">
        <v>224</v>
      </c>
      <c r="AI163" s="671"/>
      <c r="AJ163" s="671"/>
      <c r="AK163" s="671"/>
      <c r="AL163" s="671" t="s">
        <v>19</v>
      </c>
      <c r="AM163" s="671"/>
      <c r="AN163" s="671"/>
      <c r="AO163" s="675"/>
      <c r="AP163" s="681" t="s">
        <v>184</v>
      </c>
      <c r="AQ163" s="681"/>
      <c r="AR163" s="681"/>
      <c r="AS163" s="681"/>
      <c r="AT163" s="681"/>
      <c r="AU163" s="681"/>
      <c r="AV163" s="681"/>
      <c r="AW163" s="681"/>
      <c r="AX163" s="681"/>
      <c r="AY163">
        <f>$AY$161</f>
        <v>1</v>
      </c>
    </row>
    <row r="164" spans="1:51" ht="30" customHeight="1" x14ac:dyDescent="0.15">
      <c r="A164" s="678">
        <v>1</v>
      </c>
      <c r="B164" s="678">
        <v>1</v>
      </c>
      <c r="C164" s="679" t="s">
        <v>616</v>
      </c>
      <c r="D164" s="88"/>
      <c r="E164" s="88"/>
      <c r="F164" s="88"/>
      <c r="G164" s="88"/>
      <c r="H164" s="88"/>
      <c r="I164" s="88"/>
      <c r="J164" s="74">
        <v>2010001163289</v>
      </c>
      <c r="K164" s="75"/>
      <c r="L164" s="75"/>
      <c r="M164" s="75"/>
      <c r="N164" s="75"/>
      <c r="O164" s="75"/>
      <c r="P164" s="680" t="s">
        <v>617</v>
      </c>
      <c r="Q164" s="76"/>
      <c r="R164" s="76"/>
      <c r="S164" s="76"/>
      <c r="T164" s="76"/>
      <c r="U164" s="76"/>
      <c r="V164" s="76"/>
      <c r="W164" s="76"/>
      <c r="X164" s="76"/>
      <c r="Y164" s="77">
        <v>15</v>
      </c>
      <c r="Z164" s="78"/>
      <c r="AA164" s="78"/>
      <c r="AB164" s="79"/>
      <c r="AC164" s="80" t="s">
        <v>226</v>
      </c>
      <c r="AD164" s="81"/>
      <c r="AE164" s="81"/>
      <c r="AF164" s="81"/>
      <c r="AG164" s="81"/>
      <c r="AH164" s="676">
        <v>2</v>
      </c>
      <c r="AI164" s="677"/>
      <c r="AJ164" s="677"/>
      <c r="AK164" s="677"/>
      <c r="AL164" s="84" t="s">
        <v>590</v>
      </c>
      <c r="AM164" s="85"/>
      <c r="AN164" s="85"/>
      <c r="AO164" s="86"/>
      <c r="AP164" s="87"/>
      <c r="AQ164" s="87"/>
      <c r="AR164" s="87"/>
      <c r="AS164" s="87"/>
      <c r="AT164" s="87"/>
      <c r="AU164" s="87"/>
      <c r="AV164" s="87"/>
      <c r="AW164" s="87"/>
      <c r="AX164" s="87"/>
      <c r="AY164">
        <f>$AY$161</f>
        <v>1</v>
      </c>
    </row>
    <row r="165" spans="1:51" ht="12" customHeight="1" x14ac:dyDescent="0.15">
      <c r="A165" s="50"/>
      <c r="B165" s="50"/>
      <c r="C165" s="50"/>
      <c r="D165" s="50"/>
      <c r="E165" s="50"/>
      <c r="F165" s="50"/>
      <c r="G165" s="50"/>
      <c r="H165" s="50"/>
      <c r="I165" s="50"/>
      <c r="J165" s="50"/>
      <c r="K165" s="50"/>
      <c r="L165" s="50"/>
      <c r="M165" s="50"/>
      <c r="N165" s="50"/>
      <c r="O165" s="50"/>
      <c r="P165" s="51"/>
      <c r="Q165" s="51"/>
      <c r="R165" s="51"/>
      <c r="S165" s="51"/>
      <c r="T165" s="51"/>
      <c r="U165" s="51"/>
      <c r="V165" s="51"/>
      <c r="W165" s="51"/>
      <c r="X165" s="51"/>
      <c r="Y165" s="52"/>
      <c r="Z165" s="52"/>
      <c r="AA165" s="52"/>
      <c r="AB165" s="52"/>
      <c r="AC165" s="52"/>
      <c r="AD165" s="52"/>
      <c r="AE165" s="52"/>
      <c r="AF165" s="52"/>
      <c r="AG165" s="52"/>
      <c r="AH165" s="52"/>
      <c r="AI165" s="52"/>
      <c r="AJ165" s="52"/>
      <c r="AK165" s="52"/>
      <c r="AL165" s="52"/>
      <c r="AM165" s="52"/>
      <c r="AN165" s="52"/>
      <c r="AO165" s="52"/>
      <c r="AP165" s="51"/>
      <c r="AQ165" s="51"/>
      <c r="AR165" s="51"/>
      <c r="AS165" s="51"/>
      <c r="AT165" s="51"/>
      <c r="AU165" s="51"/>
      <c r="AV165" s="51"/>
      <c r="AW165" s="51"/>
      <c r="AX165" s="51"/>
      <c r="AY165">
        <f>COUNTA($C$172)</f>
        <v>1</v>
      </c>
    </row>
    <row r="166" spans="1:51" ht="24.75" customHeight="1" x14ac:dyDescent="0.15">
      <c r="A166" s="43"/>
      <c r="B166" s="47" t="s">
        <v>164</v>
      </c>
      <c r="C166" s="43"/>
      <c r="D166" s="43"/>
      <c r="E166" s="43"/>
      <c r="F166" s="43"/>
      <c r="G166" s="43"/>
      <c r="H166" s="43"/>
      <c r="I166" s="43"/>
      <c r="J166" s="43"/>
      <c r="K166" s="43"/>
      <c r="L166" s="43"/>
      <c r="M166" s="43"/>
      <c r="N166" s="43"/>
      <c r="O166" s="43"/>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P166" s="48"/>
      <c r="AQ166" s="48"/>
      <c r="AR166" s="48"/>
      <c r="AS166" s="48"/>
      <c r="AT166" s="48"/>
      <c r="AU166" s="48"/>
      <c r="AV166" s="48"/>
      <c r="AW166" s="48"/>
      <c r="AX166" s="48"/>
      <c r="AY166">
        <f>$AY$165</f>
        <v>1</v>
      </c>
    </row>
    <row r="167" spans="1:51" ht="59.25" customHeight="1" x14ac:dyDescent="0.15">
      <c r="A167" s="671"/>
      <c r="B167" s="671"/>
      <c r="C167" s="671" t="s">
        <v>24</v>
      </c>
      <c r="D167" s="671"/>
      <c r="E167" s="671"/>
      <c r="F167" s="671"/>
      <c r="G167" s="671"/>
      <c r="H167" s="671"/>
      <c r="I167" s="671"/>
      <c r="J167" s="672" t="s">
        <v>183</v>
      </c>
      <c r="K167" s="141"/>
      <c r="L167" s="141"/>
      <c r="M167" s="141"/>
      <c r="N167" s="141"/>
      <c r="O167" s="141"/>
      <c r="P167" s="404" t="s">
        <v>25</v>
      </c>
      <c r="Q167" s="404"/>
      <c r="R167" s="404"/>
      <c r="S167" s="404"/>
      <c r="T167" s="404"/>
      <c r="U167" s="404"/>
      <c r="V167" s="404"/>
      <c r="W167" s="404"/>
      <c r="X167" s="404"/>
      <c r="Y167" s="673" t="s">
        <v>182</v>
      </c>
      <c r="Z167" s="674"/>
      <c r="AA167" s="674"/>
      <c r="AB167" s="674"/>
      <c r="AC167" s="672" t="s">
        <v>211</v>
      </c>
      <c r="AD167" s="672"/>
      <c r="AE167" s="672"/>
      <c r="AF167" s="672"/>
      <c r="AG167" s="672"/>
      <c r="AH167" s="673" t="s">
        <v>224</v>
      </c>
      <c r="AI167" s="671"/>
      <c r="AJ167" s="671"/>
      <c r="AK167" s="671"/>
      <c r="AL167" s="671" t="s">
        <v>19</v>
      </c>
      <c r="AM167" s="671"/>
      <c r="AN167" s="671"/>
      <c r="AO167" s="675"/>
      <c r="AP167" s="681" t="s">
        <v>184</v>
      </c>
      <c r="AQ167" s="681"/>
      <c r="AR167" s="681"/>
      <c r="AS167" s="681"/>
      <c r="AT167" s="681"/>
      <c r="AU167" s="681"/>
      <c r="AV167" s="681"/>
      <c r="AW167" s="681"/>
      <c r="AX167" s="681"/>
      <c r="AY167">
        <f>$AY$165</f>
        <v>1</v>
      </c>
    </row>
    <row r="168" spans="1:51" ht="47.25" customHeight="1" x14ac:dyDescent="0.15">
      <c r="A168" s="678">
        <v>1</v>
      </c>
      <c r="B168" s="678">
        <v>1</v>
      </c>
      <c r="C168" s="679" t="s">
        <v>619</v>
      </c>
      <c r="D168" s="88"/>
      <c r="E168" s="88"/>
      <c r="F168" s="88"/>
      <c r="G168" s="88"/>
      <c r="H168" s="88"/>
      <c r="I168" s="88"/>
      <c r="J168" s="74">
        <v>5010001149426</v>
      </c>
      <c r="K168" s="75"/>
      <c r="L168" s="75"/>
      <c r="M168" s="75"/>
      <c r="N168" s="75"/>
      <c r="O168" s="75"/>
      <c r="P168" s="680" t="s">
        <v>620</v>
      </c>
      <c r="Q168" s="76"/>
      <c r="R168" s="76"/>
      <c r="S168" s="76"/>
      <c r="T168" s="76"/>
      <c r="U168" s="76"/>
      <c r="V168" s="76"/>
      <c r="W168" s="76"/>
      <c r="X168" s="76"/>
      <c r="Y168" s="77">
        <v>35</v>
      </c>
      <c r="Z168" s="78"/>
      <c r="AA168" s="78"/>
      <c r="AB168" s="79"/>
      <c r="AC168" s="80" t="s">
        <v>226</v>
      </c>
      <c r="AD168" s="81"/>
      <c r="AE168" s="81"/>
      <c r="AF168" s="81"/>
      <c r="AG168" s="81"/>
      <c r="AH168" s="676">
        <v>2</v>
      </c>
      <c r="AI168" s="677"/>
      <c r="AJ168" s="677"/>
      <c r="AK168" s="677"/>
      <c r="AL168" s="84" t="s">
        <v>254</v>
      </c>
      <c r="AM168" s="85"/>
      <c r="AN168" s="85"/>
      <c r="AO168" s="86"/>
      <c r="AP168" s="87"/>
      <c r="AQ168" s="87"/>
      <c r="AR168" s="87"/>
      <c r="AS168" s="87"/>
      <c r="AT168" s="87"/>
      <c r="AU168" s="87"/>
      <c r="AV168" s="87"/>
      <c r="AW168" s="87"/>
      <c r="AX168" s="87"/>
      <c r="AY168">
        <f>$AY$165</f>
        <v>1</v>
      </c>
    </row>
    <row r="169" spans="1:51" ht="12" customHeight="1" x14ac:dyDescent="0.15">
      <c r="A169" s="50"/>
      <c r="B169" s="50"/>
      <c r="C169" s="50"/>
      <c r="D169" s="50"/>
      <c r="E169" s="50"/>
      <c r="F169" s="50"/>
      <c r="G169" s="50"/>
      <c r="H169" s="50"/>
      <c r="I169" s="50"/>
      <c r="J169" s="50"/>
      <c r="K169" s="50"/>
      <c r="L169" s="50"/>
      <c r="M169" s="50"/>
      <c r="N169" s="50"/>
      <c r="O169" s="50"/>
      <c r="P169" s="51"/>
      <c r="Q169" s="51"/>
      <c r="R169" s="51"/>
      <c r="S169" s="51"/>
      <c r="T169" s="51"/>
      <c r="U169" s="51"/>
      <c r="V169" s="51"/>
      <c r="W169" s="51"/>
      <c r="X169" s="51"/>
      <c r="Y169" s="52"/>
      <c r="Z169" s="52"/>
      <c r="AA169" s="52"/>
      <c r="AB169" s="52"/>
      <c r="AC169" s="52"/>
      <c r="AD169" s="52"/>
      <c r="AE169" s="52"/>
      <c r="AF169" s="52"/>
      <c r="AG169" s="52"/>
      <c r="AH169" s="52"/>
      <c r="AI169" s="52"/>
      <c r="AJ169" s="52"/>
      <c r="AK169" s="52"/>
      <c r="AL169" s="52"/>
      <c r="AM169" s="52"/>
      <c r="AN169" s="52"/>
      <c r="AO169" s="52"/>
      <c r="AP169" s="51"/>
      <c r="AQ169" s="51"/>
      <c r="AR169" s="51"/>
      <c r="AS169" s="51"/>
      <c r="AT169" s="51"/>
      <c r="AU169" s="51"/>
      <c r="AV169" s="51"/>
      <c r="AW169" s="51"/>
      <c r="AX169" s="51"/>
      <c r="AY169">
        <f>COUNTA(#REF!)</f>
        <v>1</v>
      </c>
    </row>
    <row r="170" spans="1:51" ht="24.75" customHeight="1" x14ac:dyDescent="0.15">
      <c r="A170" s="43"/>
      <c r="B170" s="47" t="s">
        <v>165</v>
      </c>
      <c r="C170" s="43"/>
      <c r="D170" s="43"/>
      <c r="E170" s="43"/>
      <c r="F170" s="43"/>
      <c r="G170" s="43"/>
      <c r="H170" s="43"/>
      <c r="I170" s="43"/>
      <c r="J170" s="43"/>
      <c r="K170" s="43"/>
      <c r="L170" s="43"/>
      <c r="M170" s="43"/>
      <c r="N170" s="43"/>
      <c r="O170" s="43"/>
      <c r="P170" s="48"/>
      <c r="Q170" s="48"/>
      <c r="R170" s="48"/>
      <c r="S170" s="48"/>
      <c r="T170" s="48"/>
      <c r="U170" s="48"/>
      <c r="V170" s="48"/>
      <c r="W170" s="48"/>
      <c r="X170" s="48"/>
      <c r="Y170" s="49"/>
      <c r="Z170" s="49"/>
      <c r="AA170" s="49"/>
      <c r="AB170" s="49"/>
      <c r="AC170" s="49"/>
      <c r="AD170" s="49"/>
      <c r="AE170" s="49"/>
      <c r="AF170" s="49"/>
      <c r="AG170" s="49"/>
      <c r="AH170" s="49"/>
      <c r="AI170" s="49"/>
      <c r="AJ170" s="49"/>
      <c r="AK170" s="49"/>
      <c r="AL170" s="49"/>
      <c r="AM170" s="49"/>
      <c r="AN170" s="49"/>
      <c r="AO170" s="49"/>
      <c r="AP170" s="48"/>
      <c r="AQ170" s="48"/>
      <c r="AR170" s="48"/>
      <c r="AS170" s="48"/>
      <c r="AT170" s="48"/>
      <c r="AU170" s="48"/>
      <c r="AV170" s="48"/>
      <c r="AW170" s="48"/>
      <c r="AX170" s="48"/>
      <c r="AY170">
        <f>$AY$169</f>
        <v>1</v>
      </c>
    </row>
    <row r="171" spans="1:51" ht="59.25" customHeight="1" x14ac:dyDescent="0.15">
      <c r="A171" s="671"/>
      <c r="B171" s="671"/>
      <c r="C171" s="671" t="s">
        <v>24</v>
      </c>
      <c r="D171" s="671"/>
      <c r="E171" s="671"/>
      <c r="F171" s="671"/>
      <c r="G171" s="671"/>
      <c r="H171" s="671"/>
      <c r="I171" s="671"/>
      <c r="J171" s="672" t="s">
        <v>183</v>
      </c>
      <c r="K171" s="141"/>
      <c r="L171" s="141"/>
      <c r="M171" s="141"/>
      <c r="N171" s="141"/>
      <c r="O171" s="141"/>
      <c r="P171" s="404" t="s">
        <v>25</v>
      </c>
      <c r="Q171" s="404"/>
      <c r="R171" s="404"/>
      <c r="S171" s="404"/>
      <c r="T171" s="404"/>
      <c r="U171" s="404"/>
      <c r="V171" s="404"/>
      <c r="W171" s="404"/>
      <c r="X171" s="404"/>
      <c r="Y171" s="673" t="s">
        <v>182</v>
      </c>
      <c r="Z171" s="674"/>
      <c r="AA171" s="674"/>
      <c r="AB171" s="674"/>
      <c r="AC171" s="672" t="s">
        <v>211</v>
      </c>
      <c r="AD171" s="672"/>
      <c r="AE171" s="672"/>
      <c r="AF171" s="672"/>
      <c r="AG171" s="672"/>
      <c r="AH171" s="673" t="s">
        <v>224</v>
      </c>
      <c r="AI171" s="671"/>
      <c r="AJ171" s="671"/>
      <c r="AK171" s="671"/>
      <c r="AL171" s="671" t="s">
        <v>19</v>
      </c>
      <c r="AM171" s="671"/>
      <c r="AN171" s="671"/>
      <c r="AO171" s="675"/>
      <c r="AP171" s="681" t="s">
        <v>184</v>
      </c>
      <c r="AQ171" s="681"/>
      <c r="AR171" s="681"/>
      <c r="AS171" s="681"/>
      <c r="AT171" s="681"/>
      <c r="AU171" s="681"/>
      <c r="AV171" s="681"/>
      <c r="AW171" s="681"/>
      <c r="AX171" s="681"/>
      <c r="AY171">
        <f>$AY$169</f>
        <v>1</v>
      </c>
    </row>
    <row r="172" spans="1:51" ht="30" customHeight="1" x14ac:dyDescent="0.15">
      <c r="A172" s="678">
        <v>1</v>
      </c>
      <c r="B172" s="678">
        <v>1</v>
      </c>
      <c r="C172" s="679" t="s">
        <v>605</v>
      </c>
      <c r="D172" s="88"/>
      <c r="E172" s="88"/>
      <c r="F172" s="88"/>
      <c r="G172" s="88"/>
      <c r="H172" s="88"/>
      <c r="I172" s="88"/>
      <c r="J172" s="685">
        <v>4010401091583</v>
      </c>
      <c r="K172" s="686"/>
      <c r="L172" s="686"/>
      <c r="M172" s="686"/>
      <c r="N172" s="686"/>
      <c r="O172" s="687"/>
      <c r="P172" s="680" t="s">
        <v>606</v>
      </c>
      <c r="Q172" s="76"/>
      <c r="R172" s="76"/>
      <c r="S172" s="76"/>
      <c r="T172" s="76"/>
      <c r="U172" s="76"/>
      <c r="V172" s="76"/>
      <c r="W172" s="76"/>
      <c r="X172" s="76"/>
      <c r="Y172" s="77">
        <v>2</v>
      </c>
      <c r="Z172" s="78"/>
      <c r="AA172" s="78"/>
      <c r="AB172" s="79"/>
      <c r="AC172" s="80" t="s">
        <v>231</v>
      </c>
      <c r="AD172" s="81"/>
      <c r="AE172" s="81"/>
      <c r="AF172" s="81"/>
      <c r="AG172" s="81"/>
      <c r="AH172" s="676" t="s">
        <v>590</v>
      </c>
      <c r="AI172" s="677"/>
      <c r="AJ172" s="677"/>
      <c r="AK172" s="677"/>
      <c r="AL172" s="84" t="s">
        <v>590</v>
      </c>
      <c r="AM172" s="85"/>
      <c r="AN172" s="85"/>
      <c r="AO172" s="86"/>
      <c r="AP172" s="87" t="s">
        <v>590</v>
      </c>
      <c r="AQ172" s="87"/>
      <c r="AR172" s="87"/>
      <c r="AS172" s="87"/>
      <c r="AT172" s="87"/>
      <c r="AU172" s="87"/>
      <c r="AV172" s="87"/>
      <c r="AW172" s="87"/>
      <c r="AX172" s="87"/>
      <c r="AY172">
        <f>$AY$169</f>
        <v>1</v>
      </c>
    </row>
    <row r="173" spans="1:51" ht="30" customHeight="1" x14ac:dyDescent="0.15">
      <c r="A173" s="678">
        <v>2</v>
      </c>
      <c r="B173" s="678">
        <v>1</v>
      </c>
      <c r="C173" s="679" t="s">
        <v>613</v>
      </c>
      <c r="D173" s="88"/>
      <c r="E173" s="88"/>
      <c r="F173" s="88"/>
      <c r="G173" s="88"/>
      <c r="H173" s="88"/>
      <c r="I173" s="88"/>
      <c r="J173" s="74">
        <v>7150001020736</v>
      </c>
      <c r="K173" s="75"/>
      <c r="L173" s="75"/>
      <c r="M173" s="75"/>
      <c r="N173" s="75"/>
      <c r="O173" s="75"/>
      <c r="P173" s="680" t="s">
        <v>611</v>
      </c>
      <c r="Q173" s="76"/>
      <c r="R173" s="76"/>
      <c r="S173" s="76"/>
      <c r="T173" s="76"/>
      <c r="U173" s="76"/>
      <c r="V173" s="76"/>
      <c r="W173" s="76"/>
      <c r="X173" s="76"/>
      <c r="Y173" s="77">
        <v>0.3</v>
      </c>
      <c r="Z173" s="78"/>
      <c r="AA173" s="78"/>
      <c r="AB173" s="79"/>
      <c r="AC173" s="80" t="s">
        <v>231</v>
      </c>
      <c r="AD173" s="81"/>
      <c r="AE173" s="81"/>
      <c r="AF173" s="81"/>
      <c r="AG173" s="81"/>
      <c r="AH173" s="676" t="s">
        <v>254</v>
      </c>
      <c r="AI173" s="677"/>
      <c r="AJ173" s="677"/>
      <c r="AK173" s="677"/>
      <c r="AL173" s="84" t="s">
        <v>254</v>
      </c>
      <c r="AM173" s="85"/>
      <c r="AN173" s="85"/>
      <c r="AO173" s="86"/>
      <c r="AP173" s="87" t="s">
        <v>254</v>
      </c>
      <c r="AQ173" s="87"/>
      <c r="AR173" s="87"/>
      <c r="AS173" s="87"/>
      <c r="AT173" s="87"/>
      <c r="AU173" s="87"/>
      <c r="AV173" s="87"/>
      <c r="AW173" s="87"/>
      <c r="AX173" s="87"/>
      <c r="AY173">
        <f>COUNTA(#REF!)</f>
        <v>1</v>
      </c>
    </row>
    <row r="174" spans="1:51" ht="30" customHeight="1" x14ac:dyDescent="0.15">
      <c r="A174" s="678">
        <v>3</v>
      </c>
      <c r="B174" s="678">
        <v>1</v>
      </c>
      <c r="C174" s="679" t="s">
        <v>610</v>
      </c>
      <c r="D174" s="88"/>
      <c r="E174" s="88"/>
      <c r="F174" s="88"/>
      <c r="G174" s="88"/>
      <c r="H174" s="88"/>
      <c r="I174" s="88"/>
      <c r="J174" s="74">
        <v>8010001092202</v>
      </c>
      <c r="K174" s="75"/>
      <c r="L174" s="75"/>
      <c r="M174" s="75"/>
      <c r="N174" s="75"/>
      <c r="O174" s="75"/>
      <c r="P174" s="680" t="s">
        <v>612</v>
      </c>
      <c r="Q174" s="76"/>
      <c r="R174" s="76"/>
      <c r="S174" s="76"/>
      <c r="T174" s="76"/>
      <c r="U174" s="76"/>
      <c r="V174" s="76"/>
      <c r="W174" s="76"/>
      <c r="X174" s="76"/>
      <c r="Y174" s="77">
        <v>0.2</v>
      </c>
      <c r="Z174" s="78"/>
      <c r="AA174" s="78"/>
      <c r="AB174" s="79"/>
      <c r="AC174" s="80" t="s">
        <v>231</v>
      </c>
      <c r="AD174" s="81"/>
      <c r="AE174" s="81"/>
      <c r="AF174" s="81"/>
      <c r="AG174" s="81"/>
      <c r="AH174" s="676" t="s">
        <v>254</v>
      </c>
      <c r="AI174" s="677"/>
      <c r="AJ174" s="677"/>
      <c r="AK174" s="677"/>
      <c r="AL174" s="84" t="s">
        <v>254</v>
      </c>
      <c r="AM174" s="85"/>
      <c r="AN174" s="85"/>
      <c r="AO174" s="86"/>
      <c r="AP174" s="87" t="s">
        <v>254</v>
      </c>
      <c r="AQ174" s="87"/>
      <c r="AR174" s="87"/>
      <c r="AS174" s="87"/>
      <c r="AT174" s="87"/>
      <c r="AU174" s="87"/>
      <c r="AV174" s="87"/>
      <c r="AW174" s="87"/>
      <c r="AX174" s="87"/>
      <c r="AY174">
        <f>COUNTA(#REF!)</f>
        <v>1</v>
      </c>
    </row>
    <row r="175" spans="1:51" ht="30" customHeight="1" x14ac:dyDescent="0.15">
      <c r="A175" s="678">
        <v>4</v>
      </c>
      <c r="B175" s="678">
        <v>1</v>
      </c>
      <c r="C175" s="682" t="s">
        <v>607</v>
      </c>
      <c r="D175" s="683"/>
      <c r="E175" s="683"/>
      <c r="F175" s="683"/>
      <c r="G175" s="683"/>
      <c r="H175" s="683"/>
      <c r="I175" s="684"/>
      <c r="J175" s="685">
        <v>4150001001672</v>
      </c>
      <c r="K175" s="686"/>
      <c r="L175" s="686"/>
      <c r="M175" s="686"/>
      <c r="N175" s="686"/>
      <c r="O175" s="687"/>
      <c r="P175" s="688" t="s">
        <v>608</v>
      </c>
      <c r="Q175" s="689"/>
      <c r="R175" s="689"/>
      <c r="S175" s="689"/>
      <c r="T175" s="689"/>
      <c r="U175" s="689"/>
      <c r="V175" s="689"/>
      <c r="W175" s="689"/>
      <c r="X175" s="690"/>
      <c r="Y175" s="77">
        <v>0</v>
      </c>
      <c r="Z175" s="78"/>
      <c r="AA175" s="78"/>
      <c r="AB175" s="79"/>
      <c r="AC175" s="691" t="s">
        <v>231</v>
      </c>
      <c r="AD175" s="692"/>
      <c r="AE175" s="692"/>
      <c r="AF175" s="692"/>
      <c r="AG175" s="693"/>
      <c r="AH175" s="694" t="s">
        <v>254</v>
      </c>
      <c r="AI175" s="695"/>
      <c r="AJ175" s="695"/>
      <c r="AK175" s="696"/>
      <c r="AL175" s="84" t="s">
        <v>254</v>
      </c>
      <c r="AM175" s="85"/>
      <c r="AN175" s="85"/>
      <c r="AO175" s="86"/>
      <c r="AP175" s="697" t="s">
        <v>254</v>
      </c>
      <c r="AQ175" s="698"/>
      <c r="AR175" s="698"/>
      <c r="AS175" s="698"/>
      <c r="AT175" s="698"/>
      <c r="AU175" s="698"/>
      <c r="AV175" s="698"/>
      <c r="AW175" s="698"/>
      <c r="AX175" s="699"/>
      <c r="AY175">
        <f>COUNTA(#REF!)</f>
        <v>1</v>
      </c>
    </row>
    <row r="176" spans="1:51" ht="30" customHeight="1" x14ac:dyDescent="0.15">
      <c r="A176" s="678">
        <v>5</v>
      </c>
      <c r="B176" s="678">
        <v>1</v>
      </c>
      <c r="C176" s="679" t="s">
        <v>683</v>
      </c>
      <c r="D176" s="88"/>
      <c r="E176" s="88"/>
      <c r="F176" s="88"/>
      <c r="G176" s="88"/>
      <c r="H176" s="88"/>
      <c r="I176" s="88"/>
      <c r="J176" s="74">
        <v>4013201004021</v>
      </c>
      <c r="K176" s="75"/>
      <c r="L176" s="75"/>
      <c r="M176" s="75"/>
      <c r="N176" s="75"/>
      <c r="O176" s="75"/>
      <c r="P176" s="680" t="s">
        <v>609</v>
      </c>
      <c r="Q176" s="76"/>
      <c r="R176" s="76"/>
      <c r="S176" s="76"/>
      <c r="T176" s="76"/>
      <c r="U176" s="76"/>
      <c r="V176" s="76"/>
      <c r="W176" s="76"/>
      <c r="X176" s="76"/>
      <c r="Y176" s="77">
        <v>0</v>
      </c>
      <c r="Z176" s="78"/>
      <c r="AA176" s="78"/>
      <c r="AB176" s="79"/>
      <c r="AC176" s="80" t="s">
        <v>231</v>
      </c>
      <c r="AD176" s="81"/>
      <c r="AE176" s="81"/>
      <c r="AF176" s="81"/>
      <c r="AG176" s="81"/>
      <c r="AH176" s="676" t="s">
        <v>254</v>
      </c>
      <c r="AI176" s="677"/>
      <c r="AJ176" s="677"/>
      <c r="AK176" s="677"/>
      <c r="AL176" s="84" t="s">
        <v>254</v>
      </c>
      <c r="AM176" s="85"/>
      <c r="AN176" s="85"/>
      <c r="AO176" s="86"/>
      <c r="AP176" s="87" t="s">
        <v>254</v>
      </c>
      <c r="AQ176" s="87"/>
      <c r="AR176" s="87"/>
      <c r="AS176" s="87"/>
      <c r="AT176" s="87"/>
      <c r="AU176" s="87"/>
      <c r="AV176" s="87"/>
      <c r="AW176" s="87"/>
      <c r="AX176" s="87"/>
      <c r="AY176">
        <f>COUNTA(#REF!)</f>
        <v>1</v>
      </c>
    </row>
    <row r="177" spans="1:51" ht="12" customHeight="1" x14ac:dyDescent="0.15">
      <c r="A177" s="50"/>
      <c r="B177" s="50"/>
      <c r="C177" s="50"/>
      <c r="D177" s="50"/>
      <c r="E177" s="50"/>
      <c r="F177" s="50"/>
      <c r="G177" s="50"/>
      <c r="H177" s="50"/>
      <c r="I177" s="50"/>
      <c r="J177" s="50"/>
      <c r="K177" s="50"/>
      <c r="L177" s="50"/>
      <c r="M177" s="50"/>
      <c r="N177" s="50"/>
      <c r="O177" s="50"/>
      <c r="P177" s="51"/>
      <c r="Q177" s="51"/>
      <c r="R177" s="51"/>
      <c r="S177" s="51"/>
      <c r="T177" s="51"/>
      <c r="U177" s="51"/>
      <c r="V177" s="51"/>
      <c r="W177" s="51"/>
      <c r="X177" s="51"/>
      <c r="Y177" s="52"/>
      <c r="Z177" s="52"/>
      <c r="AA177" s="52"/>
      <c r="AB177" s="52"/>
      <c r="AC177" s="52"/>
      <c r="AD177" s="52"/>
      <c r="AE177" s="52"/>
      <c r="AF177" s="52"/>
      <c r="AG177" s="52"/>
      <c r="AH177" s="52"/>
      <c r="AI177" s="52"/>
      <c r="AJ177" s="52"/>
      <c r="AK177" s="52"/>
      <c r="AL177" s="52"/>
      <c r="AM177" s="52"/>
      <c r="AN177" s="52"/>
      <c r="AO177" s="52"/>
      <c r="AP177" s="51"/>
      <c r="AQ177" s="51"/>
      <c r="AR177" s="51"/>
      <c r="AS177" s="51"/>
      <c r="AT177" s="51"/>
      <c r="AU177" s="51"/>
      <c r="AV177" s="51"/>
      <c r="AW177" s="51"/>
      <c r="AX177" s="51"/>
      <c r="AY177">
        <f>COUNTA($C$180)</f>
        <v>1</v>
      </c>
    </row>
    <row r="178" spans="1:51" ht="24.75" customHeight="1" x14ac:dyDescent="0.15">
      <c r="A178" s="43"/>
      <c r="B178" s="47" t="s">
        <v>166</v>
      </c>
      <c r="C178" s="43"/>
      <c r="D178" s="43"/>
      <c r="E178" s="43"/>
      <c r="F178" s="43"/>
      <c r="G178" s="43"/>
      <c r="H178" s="43"/>
      <c r="I178" s="43"/>
      <c r="J178" s="43"/>
      <c r="K178" s="43"/>
      <c r="L178" s="43"/>
      <c r="M178" s="43"/>
      <c r="N178" s="43"/>
      <c r="O178" s="43"/>
      <c r="P178" s="48"/>
      <c r="Q178" s="48"/>
      <c r="R178" s="48"/>
      <c r="S178" s="48"/>
      <c r="T178" s="48"/>
      <c r="U178" s="48"/>
      <c r="V178" s="48"/>
      <c r="W178" s="48"/>
      <c r="X178" s="48"/>
      <c r="Y178" s="49"/>
      <c r="Z178" s="49"/>
      <c r="AA178" s="49"/>
      <c r="AB178" s="49"/>
      <c r="AC178" s="49"/>
      <c r="AD178" s="49"/>
      <c r="AE178" s="49"/>
      <c r="AF178" s="49"/>
      <c r="AG178" s="49"/>
      <c r="AH178" s="49"/>
      <c r="AI178" s="49"/>
      <c r="AJ178" s="49"/>
      <c r="AK178" s="49"/>
      <c r="AL178" s="49"/>
      <c r="AM178" s="49"/>
      <c r="AN178" s="49"/>
      <c r="AO178" s="49"/>
      <c r="AP178" s="48"/>
      <c r="AQ178" s="48"/>
      <c r="AR178" s="48"/>
      <c r="AS178" s="48"/>
      <c r="AT178" s="48"/>
      <c r="AU178" s="48"/>
      <c r="AV178" s="48"/>
      <c r="AW178" s="48"/>
      <c r="AX178" s="48"/>
      <c r="AY178">
        <f>$AY$177</f>
        <v>1</v>
      </c>
    </row>
    <row r="179" spans="1:51" ht="59.25" customHeight="1" x14ac:dyDescent="0.15">
      <c r="A179" s="671"/>
      <c r="B179" s="671"/>
      <c r="C179" s="671" t="s">
        <v>24</v>
      </c>
      <c r="D179" s="671"/>
      <c r="E179" s="671"/>
      <c r="F179" s="671"/>
      <c r="G179" s="671"/>
      <c r="H179" s="671"/>
      <c r="I179" s="671"/>
      <c r="J179" s="672" t="s">
        <v>183</v>
      </c>
      <c r="K179" s="141"/>
      <c r="L179" s="141"/>
      <c r="M179" s="141"/>
      <c r="N179" s="141"/>
      <c r="O179" s="141"/>
      <c r="P179" s="404" t="s">
        <v>25</v>
      </c>
      <c r="Q179" s="404"/>
      <c r="R179" s="404"/>
      <c r="S179" s="404"/>
      <c r="T179" s="404"/>
      <c r="U179" s="404"/>
      <c r="V179" s="404"/>
      <c r="W179" s="404"/>
      <c r="X179" s="404"/>
      <c r="Y179" s="673" t="s">
        <v>182</v>
      </c>
      <c r="Z179" s="674"/>
      <c r="AA179" s="674"/>
      <c r="AB179" s="674"/>
      <c r="AC179" s="672" t="s">
        <v>211</v>
      </c>
      <c r="AD179" s="672"/>
      <c r="AE179" s="672"/>
      <c r="AF179" s="672"/>
      <c r="AG179" s="672"/>
      <c r="AH179" s="673" t="s">
        <v>224</v>
      </c>
      <c r="AI179" s="671"/>
      <c r="AJ179" s="671"/>
      <c r="AK179" s="671"/>
      <c r="AL179" s="671" t="s">
        <v>19</v>
      </c>
      <c r="AM179" s="671"/>
      <c r="AN179" s="671"/>
      <c r="AO179" s="675"/>
      <c r="AP179" s="681" t="s">
        <v>184</v>
      </c>
      <c r="AQ179" s="681"/>
      <c r="AR179" s="681"/>
      <c r="AS179" s="681"/>
      <c r="AT179" s="681"/>
      <c r="AU179" s="681"/>
      <c r="AV179" s="681"/>
      <c r="AW179" s="681"/>
      <c r="AX179" s="681"/>
      <c r="AY179">
        <f>$AY$177</f>
        <v>1</v>
      </c>
    </row>
    <row r="180" spans="1:51" ht="30" customHeight="1" x14ac:dyDescent="0.15">
      <c r="A180" s="678">
        <v>1</v>
      </c>
      <c r="B180" s="678">
        <v>1</v>
      </c>
      <c r="C180" s="679" t="s">
        <v>622</v>
      </c>
      <c r="D180" s="88"/>
      <c r="E180" s="88"/>
      <c r="F180" s="88"/>
      <c r="G180" s="88"/>
      <c r="H180" s="88"/>
      <c r="I180" s="88"/>
      <c r="J180" s="74" t="s">
        <v>632</v>
      </c>
      <c r="K180" s="75"/>
      <c r="L180" s="75"/>
      <c r="M180" s="75"/>
      <c r="N180" s="75"/>
      <c r="O180" s="75"/>
      <c r="P180" s="680" t="s">
        <v>666</v>
      </c>
      <c r="Q180" s="76"/>
      <c r="R180" s="76"/>
      <c r="S180" s="76"/>
      <c r="T180" s="76"/>
      <c r="U180" s="76"/>
      <c r="V180" s="76"/>
      <c r="W180" s="76"/>
      <c r="X180" s="76"/>
      <c r="Y180" s="77">
        <v>0</v>
      </c>
      <c r="Z180" s="78"/>
      <c r="AA180" s="78"/>
      <c r="AB180" s="79"/>
      <c r="AC180" s="80" t="s">
        <v>633</v>
      </c>
      <c r="AD180" s="81"/>
      <c r="AE180" s="81"/>
      <c r="AF180" s="81"/>
      <c r="AG180" s="81"/>
      <c r="AH180" s="676" t="s">
        <v>632</v>
      </c>
      <c r="AI180" s="677"/>
      <c r="AJ180" s="677"/>
      <c r="AK180" s="677"/>
      <c r="AL180" s="84" t="s">
        <v>632</v>
      </c>
      <c r="AM180" s="85"/>
      <c r="AN180" s="85"/>
      <c r="AO180" s="86"/>
      <c r="AP180" s="87" t="s">
        <v>632</v>
      </c>
      <c r="AQ180" s="87"/>
      <c r="AR180" s="87"/>
      <c r="AS180" s="87"/>
      <c r="AT180" s="87"/>
      <c r="AU180" s="87"/>
      <c r="AV180" s="87"/>
      <c r="AW180" s="87"/>
      <c r="AX180" s="87"/>
      <c r="AY180">
        <f>$AY$177</f>
        <v>1</v>
      </c>
    </row>
    <row r="181" spans="1:51" ht="30" customHeight="1" x14ac:dyDescent="0.15">
      <c r="A181" s="678">
        <v>2</v>
      </c>
      <c r="B181" s="678">
        <v>1</v>
      </c>
      <c r="C181" s="679" t="s">
        <v>623</v>
      </c>
      <c r="D181" s="88"/>
      <c r="E181" s="88"/>
      <c r="F181" s="88"/>
      <c r="G181" s="88"/>
      <c r="H181" s="88"/>
      <c r="I181" s="88"/>
      <c r="J181" s="74" t="s">
        <v>632</v>
      </c>
      <c r="K181" s="75"/>
      <c r="L181" s="75"/>
      <c r="M181" s="75"/>
      <c r="N181" s="75"/>
      <c r="O181" s="75"/>
      <c r="P181" s="680" t="s">
        <v>666</v>
      </c>
      <c r="Q181" s="76"/>
      <c r="R181" s="76"/>
      <c r="S181" s="76"/>
      <c r="T181" s="76"/>
      <c r="U181" s="76"/>
      <c r="V181" s="76"/>
      <c r="W181" s="76"/>
      <c r="X181" s="76"/>
      <c r="Y181" s="77">
        <v>0</v>
      </c>
      <c r="Z181" s="78"/>
      <c r="AA181" s="78"/>
      <c r="AB181" s="79"/>
      <c r="AC181" s="80" t="s">
        <v>633</v>
      </c>
      <c r="AD181" s="81"/>
      <c r="AE181" s="81"/>
      <c r="AF181" s="81"/>
      <c r="AG181" s="81"/>
      <c r="AH181" s="676" t="s">
        <v>632</v>
      </c>
      <c r="AI181" s="677"/>
      <c r="AJ181" s="677"/>
      <c r="AK181" s="677"/>
      <c r="AL181" s="84" t="s">
        <v>632</v>
      </c>
      <c r="AM181" s="85"/>
      <c r="AN181" s="85"/>
      <c r="AO181" s="86"/>
      <c r="AP181" s="87" t="s">
        <v>632</v>
      </c>
      <c r="AQ181" s="87"/>
      <c r="AR181" s="87"/>
      <c r="AS181" s="87"/>
      <c r="AT181" s="87"/>
      <c r="AU181" s="87"/>
      <c r="AV181" s="87"/>
      <c r="AW181" s="87"/>
      <c r="AX181" s="87"/>
      <c r="AY181">
        <f>COUNTA($C$181)</f>
        <v>1</v>
      </c>
    </row>
    <row r="182" spans="1:51" ht="30" customHeight="1" x14ac:dyDescent="0.15">
      <c r="A182" s="678">
        <v>3</v>
      </c>
      <c r="B182" s="678">
        <v>1</v>
      </c>
      <c r="C182" s="682" t="s">
        <v>624</v>
      </c>
      <c r="D182" s="683"/>
      <c r="E182" s="683"/>
      <c r="F182" s="683"/>
      <c r="G182" s="683"/>
      <c r="H182" s="683"/>
      <c r="I182" s="684"/>
      <c r="J182" s="74" t="s">
        <v>632</v>
      </c>
      <c r="K182" s="75"/>
      <c r="L182" s="75"/>
      <c r="M182" s="75"/>
      <c r="N182" s="75"/>
      <c r="O182" s="75"/>
      <c r="P182" s="680" t="s">
        <v>666</v>
      </c>
      <c r="Q182" s="76"/>
      <c r="R182" s="76"/>
      <c r="S182" s="76"/>
      <c r="T182" s="76"/>
      <c r="U182" s="76"/>
      <c r="V182" s="76"/>
      <c r="W182" s="76"/>
      <c r="X182" s="76"/>
      <c r="Y182" s="77">
        <v>0</v>
      </c>
      <c r="Z182" s="78"/>
      <c r="AA182" s="78"/>
      <c r="AB182" s="79"/>
      <c r="AC182" s="80" t="s">
        <v>633</v>
      </c>
      <c r="AD182" s="81"/>
      <c r="AE182" s="81"/>
      <c r="AF182" s="81"/>
      <c r="AG182" s="81"/>
      <c r="AH182" s="676" t="s">
        <v>632</v>
      </c>
      <c r="AI182" s="677"/>
      <c r="AJ182" s="677"/>
      <c r="AK182" s="677"/>
      <c r="AL182" s="84" t="s">
        <v>632</v>
      </c>
      <c r="AM182" s="85"/>
      <c r="AN182" s="85"/>
      <c r="AO182" s="86"/>
      <c r="AP182" s="87" t="s">
        <v>632</v>
      </c>
      <c r="AQ182" s="87"/>
      <c r="AR182" s="87"/>
      <c r="AS182" s="87"/>
      <c r="AT182" s="87"/>
      <c r="AU182" s="87"/>
      <c r="AV182" s="87"/>
      <c r="AW182" s="87"/>
      <c r="AX182" s="87"/>
      <c r="AY182">
        <f>COUNTA($C$182)</f>
        <v>1</v>
      </c>
    </row>
    <row r="183" spans="1:51" ht="30" customHeight="1" x14ac:dyDescent="0.15">
      <c r="A183" s="678">
        <v>4</v>
      </c>
      <c r="B183" s="678">
        <v>1</v>
      </c>
      <c r="C183" s="682" t="s">
        <v>625</v>
      </c>
      <c r="D183" s="683"/>
      <c r="E183" s="683"/>
      <c r="F183" s="683"/>
      <c r="G183" s="683"/>
      <c r="H183" s="683"/>
      <c r="I183" s="684"/>
      <c r="J183" s="74" t="s">
        <v>632</v>
      </c>
      <c r="K183" s="75"/>
      <c r="L183" s="75"/>
      <c r="M183" s="75"/>
      <c r="N183" s="75"/>
      <c r="O183" s="75"/>
      <c r="P183" s="680" t="s">
        <v>666</v>
      </c>
      <c r="Q183" s="76"/>
      <c r="R183" s="76"/>
      <c r="S183" s="76"/>
      <c r="T183" s="76"/>
      <c r="U183" s="76"/>
      <c r="V183" s="76"/>
      <c r="W183" s="76"/>
      <c r="X183" s="76"/>
      <c r="Y183" s="77">
        <v>0</v>
      </c>
      <c r="Z183" s="78"/>
      <c r="AA183" s="78"/>
      <c r="AB183" s="79"/>
      <c r="AC183" s="80" t="s">
        <v>633</v>
      </c>
      <c r="AD183" s="81"/>
      <c r="AE183" s="81"/>
      <c r="AF183" s="81"/>
      <c r="AG183" s="81"/>
      <c r="AH183" s="676" t="s">
        <v>632</v>
      </c>
      <c r="AI183" s="677"/>
      <c r="AJ183" s="677"/>
      <c r="AK183" s="677"/>
      <c r="AL183" s="84" t="s">
        <v>632</v>
      </c>
      <c r="AM183" s="85"/>
      <c r="AN183" s="85"/>
      <c r="AO183" s="86"/>
      <c r="AP183" s="87" t="s">
        <v>632</v>
      </c>
      <c r="AQ183" s="87"/>
      <c r="AR183" s="87"/>
      <c r="AS183" s="87"/>
      <c r="AT183" s="87"/>
      <c r="AU183" s="87"/>
      <c r="AV183" s="87"/>
      <c r="AW183" s="87"/>
      <c r="AX183" s="87"/>
      <c r="AY183">
        <f>COUNTA($C$183)</f>
        <v>1</v>
      </c>
    </row>
    <row r="184" spans="1:51" ht="30" customHeight="1" x14ac:dyDescent="0.15">
      <c r="A184" s="678">
        <v>5</v>
      </c>
      <c r="B184" s="678">
        <v>1</v>
      </c>
      <c r="C184" s="682" t="s">
        <v>626</v>
      </c>
      <c r="D184" s="700"/>
      <c r="E184" s="700"/>
      <c r="F184" s="700"/>
      <c r="G184" s="700"/>
      <c r="H184" s="700"/>
      <c r="I184" s="701"/>
      <c r="J184" s="74" t="s">
        <v>632</v>
      </c>
      <c r="K184" s="75"/>
      <c r="L184" s="75"/>
      <c r="M184" s="75"/>
      <c r="N184" s="75"/>
      <c r="O184" s="75"/>
      <c r="P184" s="680" t="s">
        <v>666</v>
      </c>
      <c r="Q184" s="76"/>
      <c r="R184" s="76"/>
      <c r="S184" s="76"/>
      <c r="T184" s="76"/>
      <c r="U184" s="76"/>
      <c r="V184" s="76"/>
      <c r="W184" s="76"/>
      <c r="X184" s="76"/>
      <c r="Y184" s="77">
        <v>0</v>
      </c>
      <c r="Z184" s="78"/>
      <c r="AA184" s="78"/>
      <c r="AB184" s="79"/>
      <c r="AC184" s="80" t="s">
        <v>633</v>
      </c>
      <c r="AD184" s="81"/>
      <c r="AE184" s="81"/>
      <c r="AF184" s="81"/>
      <c r="AG184" s="81"/>
      <c r="AH184" s="676" t="s">
        <v>632</v>
      </c>
      <c r="AI184" s="677"/>
      <c r="AJ184" s="677"/>
      <c r="AK184" s="677"/>
      <c r="AL184" s="84" t="s">
        <v>632</v>
      </c>
      <c r="AM184" s="85"/>
      <c r="AN184" s="85"/>
      <c r="AO184" s="86"/>
      <c r="AP184" s="87" t="s">
        <v>632</v>
      </c>
      <c r="AQ184" s="87"/>
      <c r="AR184" s="87"/>
      <c r="AS184" s="87"/>
      <c r="AT184" s="87"/>
      <c r="AU184" s="87"/>
      <c r="AV184" s="87"/>
      <c r="AW184" s="87"/>
      <c r="AX184" s="87"/>
      <c r="AY184">
        <f>COUNTA($C$184)</f>
        <v>1</v>
      </c>
    </row>
    <row r="185" spans="1:51" ht="30" customHeight="1" x14ac:dyDescent="0.15">
      <c r="A185" s="678">
        <v>6</v>
      </c>
      <c r="B185" s="678">
        <v>1</v>
      </c>
      <c r="C185" s="682" t="s">
        <v>627</v>
      </c>
      <c r="D185" s="700"/>
      <c r="E185" s="700"/>
      <c r="F185" s="700"/>
      <c r="G185" s="700"/>
      <c r="H185" s="700"/>
      <c r="I185" s="701"/>
      <c r="J185" s="74" t="s">
        <v>632</v>
      </c>
      <c r="K185" s="75"/>
      <c r="L185" s="75"/>
      <c r="M185" s="75"/>
      <c r="N185" s="75"/>
      <c r="O185" s="75"/>
      <c r="P185" s="680" t="s">
        <v>666</v>
      </c>
      <c r="Q185" s="76"/>
      <c r="R185" s="76"/>
      <c r="S185" s="76"/>
      <c r="T185" s="76"/>
      <c r="U185" s="76"/>
      <c r="V185" s="76"/>
      <c r="W185" s="76"/>
      <c r="X185" s="76"/>
      <c r="Y185" s="77">
        <v>0</v>
      </c>
      <c r="Z185" s="78"/>
      <c r="AA185" s="78"/>
      <c r="AB185" s="79"/>
      <c r="AC185" s="80" t="s">
        <v>633</v>
      </c>
      <c r="AD185" s="81"/>
      <c r="AE185" s="81"/>
      <c r="AF185" s="81"/>
      <c r="AG185" s="81"/>
      <c r="AH185" s="676" t="s">
        <v>632</v>
      </c>
      <c r="AI185" s="677"/>
      <c r="AJ185" s="677"/>
      <c r="AK185" s="677"/>
      <c r="AL185" s="84" t="s">
        <v>632</v>
      </c>
      <c r="AM185" s="85"/>
      <c r="AN185" s="85"/>
      <c r="AO185" s="86"/>
      <c r="AP185" s="87" t="s">
        <v>632</v>
      </c>
      <c r="AQ185" s="87"/>
      <c r="AR185" s="87"/>
      <c r="AS185" s="87"/>
      <c r="AT185" s="87"/>
      <c r="AU185" s="87"/>
      <c r="AV185" s="87"/>
      <c r="AW185" s="87"/>
      <c r="AX185" s="87"/>
      <c r="AY185">
        <f>COUNTA($C$185)</f>
        <v>1</v>
      </c>
    </row>
    <row r="186" spans="1:51" ht="30" customHeight="1" x14ac:dyDescent="0.15">
      <c r="A186" s="678">
        <v>7</v>
      </c>
      <c r="B186" s="678">
        <v>1</v>
      </c>
      <c r="C186" s="682" t="s">
        <v>628</v>
      </c>
      <c r="D186" s="700"/>
      <c r="E186" s="700"/>
      <c r="F186" s="700"/>
      <c r="G186" s="700"/>
      <c r="H186" s="700"/>
      <c r="I186" s="701"/>
      <c r="J186" s="74" t="s">
        <v>632</v>
      </c>
      <c r="K186" s="75"/>
      <c r="L186" s="75"/>
      <c r="M186" s="75"/>
      <c r="N186" s="75"/>
      <c r="O186" s="75"/>
      <c r="P186" s="680" t="s">
        <v>666</v>
      </c>
      <c r="Q186" s="76"/>
      <c r="R186" s="76"/>
      <c r="S186" s="76"/>
      <c r="T186" s="76"/>
      <c r="U186" s="76"/>
      <c r="V186" s="76"/>
      <c r="W186" s="76"/>
      <c r="X186" s="76"/>
      <c r="Y186" s="77">
        <v>0</v>
      </c>
      <c r="Z186" s="78"/>
      <c r="AA186" s="78"/>
      <c r="AB186" s="79"/>
      <c r="AC186" s="80" t="s">
        <v>633</v>
      </c>
      <c r="AD186" s="81"/>
      <c r="AE186" s="81"/>
      <c r="AF186" s="81"/>
      <c r="AG186" s="81"/>
      <c r="AH186" s="676" t="s">
        <v>632</v>
      </c>
      <c r="AI186" s="677"/>
      <c r="AJ186" s="677"/>
      <c r="AK186" s="677"/>
      <c r="AL186" s="84" t="s">
        <v>632</v>
      </c>
      <c r="AM186" s="85"/>
      <c r="AN186" s="85"/>
      <c r="AO186" s="86"/>
      <c r="AP186" s="87" t="s">
        <v>632</v>
      </c>
      <c r="AQ186" s="87"/>
      <c r="AR186" s="87"/>
      <c r="AS186" s="87"/>
      <c r="AT186" s="87"/>
      <c r="AU186" s="87"/>
      <c r="AV186" s="87"/>
      <c r="AW186" s="87"/>
      <c r="AX186" s="87"/>
      <c r="AY186">
        <f>COUNTA($C$186)</f>
        <v>1</v>
      </c>
    </row>
    <row r="187" spans="1:51" ht="30" customHeight="1" x14ac:dyDescent="0.15">
      <c r="A187" s="678">
        <v>8</v>
      </c>
      <c r="B187" s="678">
        <v>1</v>
      </c>
      <c r="C187" s="682" t="s">
        <v>629</v>
      </c>
      <c r="D187" s="700"/>
      <c r="E187" s="700"/>
      <c r="F187" s="700"/>
      <c r="G187" s="700"/>
      <c r="H187" s="700"/>
      <c r="I187" s="701"/>
      <c r="J187" s="74" t="s">
        <v>632</v>
      </c>
      <c r="K187" s="75"/>
      <c r="L187" s="75"/>
      <c r="M187" s="75"/>
      <c r="N187" s="75"/>
      <c r="O187" s="75"/>
      <c r="P187" s="680" t="s">
        <v>666</v>
      </c>
      <c r="Q187" s="76"/>
      <c r="R187" s="76"/>
      <c r="S187" s="76"/>
      <c r="T187" s="76"/>
      <c r="U187" s="76"/>
      <c r="V187" s="76"/>
      <c r="W187" s="76"/>
      <c r="X187" s="76"/>
      <c r="Y187" s="77">
        <v>0</v>
      </c>
      <c r="Z187" s="78"/>
      <c r="AA187" s="78"/>
      <c r="AB187" s="79"/>
      <c r="AC187" s="80" t="s">
        <v>633</v>
      </c>
      <c r="AD187" s="81"/>
      <c r="AE187" s="81"/>
      <c r="AF187" s="81"/>
      <c r="AG187" s="81"/>
      <c r="AH187" s="676" t="s">
        <v>632</v>
      </c>
      <c r="AI187" s="677"/>
      <c r="AJ187" s="677"/>
      <c r="AK187" s="677"/>
      <c r="AL187" s="84" t="s">
        <v>632</v>
      </c>
      <c r="AM187" s="85"/>
      <c r="AN187" s="85"/>
      <c r="AO187" s="86"/>
      <c r="AP187" s="87" t="s">
        <v>632</v>
      </c>
      <c r="AQ187" s="87"/>
      <c r="AR187" s="87"/>
      <c r="AS187" s="87"/>
      <c r="AT187" s="87"/>
      <c r="AU187" s="87"/>
      <c r="AV187" s="87"/>
      <c r="AW187" s="87"/>
      <c r="AX187" s="87"/>
      <c r="AY187">
        <f>COUNTA($C$187)</f>
        <v>1</v>
      </c>
    </row>
    <row r="188" spans="1:51" ht="30" customHeight="1" x14ac:dyDescent="0.15">
      <c r="A188" s="678">
        <v>9</v>
      </c>
      <c r="B188" s="678">
        <v>1</v>
      </c>
      <c r="C188" s="682" t="s">
        <v>630</v>
      </c>
      <c r="D188" s="700"/>
      <c r="E188" s="700"/>
      <c r="F188" s="700"/>
      <c r="G188" s="700"/>
      <c r="H188" s="700"/>
      <c r="I188" s="701"/>
      <c r="J188" s="74" t="s">
        <v>632</v>
      </c>
      <c r="K188" s="75"/>
      <c r="L188" s="75"/>
      <c r="M188" s="75"/>
      <c r="N188" s="75"/>
      <c r="O188" s="75"/>
      <c r="P188" s="680" t="s">
        <v>666</v>
      </c>
      <c r="Q188" s="76"/>
      <c r="R188" s="76"/>
      <c r="S188" s="76"/>
      <c r="T188" s="76"/>
      <c r="U188" s="76"/>
      <c r="V188" s="76"/>
      <c r="W188" s="76"/>
      <c r="X188" s="76"/>
      <c r="Y188" s="77">
        <v>0</v>
      </c>
      <c r="Z188" s="78"/>
      <c r="AA188" s="78"/>
      <c r="AB188" s="79"/>
      <c r="AC188" s="80" t="s">
        <v>633</v>
      </c>
      <c r="AD188" s="81"/>
      <c r="AE188" s="81"/>
      <c r="AF188" s="81"/>
      <c r="AG188" s="81"/>
      <c r="AH188" s="676" t="s">
        <v>632</v>
      </c>
      <c r="AI188" s="677"/>
      <c r="AJ188" s="677"/>
      <c r="AK188" s="677"/>
      <c r="AL188" s="84" t="s">
        <v>632</v>
      </c>
      <c r="AM188" s="85"/>
      <c r="AN188" s="85"/>
      <c r="AO188" s="86"/>
      <c r="AP188" s="87" t="s">
        <v>632</v>
      </c>
      <c r="AQ188" s="87"/>
      <c r="AR188" s="87"/>
      <c r="AS188" s="87"/>
      <c r="AT188" s="87"/>
      <c r="AU188" s="87"/>
      <c r="AV188" s="87"/>
      <c r="AW188" s="87"/>
      <c r="AX188" s="87"/>
      <c r="AY188">
        <f>COUNTA($C$188)</f>
        <v>1</v>
      </c>
    </row>
    <row r="189" spans="1:51" ht="30" customHeight="1" x14ac:dyDescent="0.15">
      <c r="A189" s="678">
        <v>10</v>
      </c>
      <c r="B189" s="678">
        <v>1</v>
      </c>
      <c r="C189" s="682" t="s">
        <v>631</v>
      </c>
      <c r="D189" s="700"/>
      <c r="E189" s="700"/>
      <c r="F189" s="700"/>
      <c r="G189" s="700"/>
      <c r="H189" s="700"/>
      <c r="I189" s="701"/>
      <c r="J189" s="74" t="s">
        <v>632</v>
      </c>
      <c r="K189" s="75"/>
      <c r="L189" s="75"/>
      <c r="M189" s="75"/>
      <c r="N189" s="75"/>
      <c r="O189" s="75"/>
      <c r="P189" s="680" t="s">
        <v>666</v>
      </c>
      <c r="Q189" s="76"/>
      <c r="R189" s="76"/>
      <c r="S189" s="76"/>
      <c r="T189" s="76"/>
      <c r="U189" s="76"/>
      <c r="V189" s="76"/>
      <c r="W189" s="76"/>
      <c r="X189" s="76"/>
      <c r="Y189" s="77">
        <v>0</v>
      </c>
      <c r="Z189" s="78"/>
      <c r="AA189" s="78"/>
      <c r="AB189" s="79"/>
      <c r="AC189" s="80" t="s">
        <v>633</v>
      </c>
      <c r="AD189" s="81"/>
      <c r="AE189" s="81"/>
      <c r="AF189" s="81"/>
      <c r="AG189" s="81"/>
      <c r="AH189" s="676" t="s">
        <v>632</v>
      </c>
      <c r="AI189" s="677"/>
      <c r="AJ189" s="677"/>
      <c r="AK189" s="677"/>
      <c r="AL189" s="84" t="s">
        <v>632</v>
      </c>
      <c r="AM189" s="85"/>
      <c r="AN189" s="85"/>
      <c r="AO189" s="86"/>
      <c r="AP189" s="87" t="s">
        <v>632</v>
      </c>
      <c r="AQ189" s="87"/>
      <c r="AR189" s="87"/>
      <c r="AS189" s="87"/>
      <c r="AT189" s="87"/>
      <c r="AU189" s="87"/>
      <c r="AV189" s="87"/>
      <c r="AW189" s="87"/>
      <c r="AX189" s="87"/>
      <c r="AY189">
        <f>COUNTA($C$189)</f>
        <v>1</v>
      </c>
    </row>
    <row r="190" spans="1:51" ht="24.75" customHeight="1" x14ac:dyDescent="0.1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53"/>
      <c r="AM190" s="53"/>
      <c r="AN190" s="53"/>
      <c r="AO190" s="53"/>
      <c r="AP190" s="53"/>
      <c r="AQ190" s="53"/>
      <c r="AR190" s="53"/>
      <c r="AS190" s="53"/>
      <c r="AT190" s="53"/>
      <c r="AU190" s="53"/>
      <c r="AV190" s="53"/>
      <c r="AW190" s="53"/>
      <c r="AX190" s="53"/>
    </row>
    <row r="191" spans="1:51" ht="24.75" customHeight="1" x14ac:dyDescent="0.15">
      <c r="A191" s="44"/>
      <c r="B191" s="54" t="s">
        <v>202</v>
      </c>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row>
    <row r="192" spans="1:51" ht="58.5" customHeight="1" x14ac:dyDescent="0.15">
      <c r="A192" s="702"/>
      <c r="B192" s="702"/>
      <c r="C192" s="672" t="s">
        <v>181</v>
      </c>
      <c r="D192" s="703"/>
      <c r="E192" s="672" t="s">
        <v>180</v>
      </c>
      <c r="F192" s="703"/>
      <c r="G192" s="703"/>
      <c r="H192" s="703"/>
      <c r="I192" s="703"/>
      <c r="J192" s="672" t="s">
        <v>183</v>
      </c>
      <c r="K192" s="672"/>
      <c r="L192" s="672"/>
      <c r="M192" s="672"/>
      <c r="N192" s="672"/>
      <c r="O192" s="672"/>
      <c r="P192" s="672" t="s">
        <v>25</v>
      </c>
      <c r="Q192" s="672"/>
      <c r="R192" s="672"/>
      <c r="S192" s="672"/>
      <c r="T192" s="672"/>
      <c r="U192" s="672"/>
      <c r="V192" s="672"/>
      <c r="W192" s="672"/>
      <c r="X192" s="672"/>
      <c r="Y192" s="672" t="s">
        <v>185</v>
      </c>
      <c r="Z192" s="703"/>
      <c r="AA192" s="703"/>
      <c r="AB192" s="703"/>
      <c r="AC192" s="672" t="s">
        <v>170</v>
      </c>
      <c r="AD192" s="672"/>
      <c r="AE192" s="672"/>
      <c r="AF192" s="672"/>
      <c r="AG192" s="672"/>
      <c r="AH192" s="672" t="s">
        <v>176</v>
      </c>
      <c r="AI192" s="703"/>
      <c r="AJ192" s="703"/>
      <c r="AK192" s="703"/>
      <c r="AL192" s="703" t="s">
        <v>19</v>
      </c>
      <c r="AM192" s="703"/>
      <c r="AN192" s="703"/>
      <c r="AO192" s="702"/>
      <c r="AP192" s="681" t="s">
        <v>207</v>
      </c>
      <c r="AQ192" s="681"/>
      <c r="AR192" s="681"/>
      <c r="AS192" s="681"/>
      <c r="AT192" s="681"/>
      <c r="AU192" s="681"/>
      <c r="AV192" s="681"/>
      <c r="AW192" s="681"/>
      <c r="AX192" s="681"/>
    </row>
    <row r="193" spans="1:50" ht="30" customHeight="1" x14ac:dyDescent="0.15">
      <c r="A193" s="678">
        <v>1</v>
      </c>
      <c r="B193" s="678">
        <v>1</v>
      </c>
      <c r="C193" s="704"/>
      <c r="D193" s="704"/>
      <c r="E193" s="705"/>
      <c r="F193" s="705"/>
      <c r="G193" s="705"/>
      <c r="H193" s="705"/>
      <c r="I193" s="705"/>
      <c r="J193" s="74"/>
      <c r="K193" s="75"/>
      <c r="L193" s="75"/>
      <c r="M193" s="75"/>
      <c r="N193" s="75"/>
      <c r="O193" s="75"/>
      <c r="P193" s="76"/>
      <c r="Q193" s="76"/>
      <c r="R193" s="76"/>
      <c r="S193" s="76"/>
      <c r="T193" s="76"/>
      <c r="U193" s="76"/>
      <c r="V193" s="76"/>
      <c r="W193" s="76"/>
      <c r="X193" s="76"/>
      <c r="Y193" s="77"/>
      <c r="Z193" s="78"/>
      <c r="AA193" s="78"/>
      <c r="AB193" s="79"/>
      <c r="AC193" s="80"/>
      <c r="AD193" s="81"/>
      <c r="AE193" s="81"/>
      <c r="AF193" s="81"/>
      <c r="AG193" s="81"/>
      <c r="AH193" s="82"/>
      <c r="AI193" s="83"/>
      <c r="AJ193" s="83"/>
      <c r="AK193" s="83"/>
      <c r="AL193" s="84"/>
      <c r="AM193" s="85"/>
      <c r="AN193" s="85"/>
      <c r="AO193" s="86"/>
      <c r="AP193" s="87"/>
      <c r="AQ193" s="87"/>
      <c r="AR193" s="87"/>
      <c r="AS193" s="87"/>
      <c r="AT193" s="87"/>
      <c r="AU193" s="87"/>
      <c r="AV193" s="87"/>
      <c r="AW193" s="87"/>
      <c r="AX193" s="87"/>
    </row>
  </sheetData>
  <sheetProtection formatRows="0"/>
  <dataConsolidate link="1"/>
  <mergeCells count="877">
    <mergeCell ref="E109:F109"/>
    <mergeCell ref="G109:I109"/>
    <mergeCell ref="J109:K109"/>
    <mergeCell ref="Q109:R109"/>
    <mergeCell ref="S109:U109"/>
    <mergeCell ref="V109:W109"/>
    <mergeCell ref="AC109:AD109"/>
    <mergeCell ref="AE109:AG109"/>
    <mergeCell ref="AH109:AI109"/>
    <mergeCell ref="AQ109:AS109"/>
    <mergeCell ref="E107:G107"/>
    <mergeCell ref="I107:J107"/>
    <mergeCell ref="L107:M107"/>
    <mergeCell ref="O107:P107"/>
    <mergeCell ref="Q107:S107"/>
    <mergeCell ref="U107:V107"/>
    <mergeCell ref="X107:Y107"/>
    <mergeCell ref="AR107:AS107"/>
    <mergeCell ref="AU107:AV107"/>
    <mergeCell ref="AM59:AP59"/>
    <mergeCell ref="AQ59:AT59"/>
    <mergeCell ref="AU59:AX59"/>
    <mergeCell ref="A60:F61"/>
    <mergeCell ref="G60:AX61"/>
    <mergeCell ref="AE55:AH56"/>
    <mergeCell ref="AI55:AL56"/>
    <mergeCell ref="AM55:AP56"/>
    <mergeCell ref="AQ55:AT55"/>
    <mergeCell ref="AC193:AG193"/>
    <mergeCell ref="AH193:AK193"/>
    <mergeCell ref="AL193:AO193"/>
    <mergeCell ref="AP193:AX193"/>
    <mergeCell ref="AC192:AG192"/>
    <mergeCell ref="AH192:AK192"/>
    <mergeCell ref="AL192:AO192"/>
    <mergeCell ref="AP192:AX192"/>
    <mergeCell ref="A193:B193"/>
    <mergeCell ref="C193:D193"/>
    <mergeCell ref="E193:I193"/>
    <mergeCell ref="J193:O193"/>
    <mergeCell ref="P193:X193"/>
    <mergeCell ref="Y193:AB193"/>
    <mergeCell ref="A192:B192"/>
    <mergeCell ref="C192:D192"/>
    <mergeCell ref="E192:I192"/>
    <mergeCell ref="J192:O192"/>
    <mergeCell ref="P192:X192"/>
    <mergeCell ref="Y192:AB192"/>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179:B179"/>
    <mergeCell ref="C179:I179"/>
    <mergeCell ref="J179:O179"/>
    <mergeCell ref="P179:X179"/>
    <mergeCell ref="Y179:AB179"/>
    <mergeCell ref="AC179:AG179"/>
    <mergeCell ref="AH179:AK179"/>
    <mergeCell ref="AP171:AX171"/>
    <mergeCell ref="A172:B172"/>
    <mergeCell ref="A171:B171"/>
    <mergeCell ref="C171:I171"/>
    <mergeCell ref="J171:O171"/>
    <mergeCell ref="P171:X171"/>
    <mergeCell ref="Y171:AB171"/>
    <mergeCell ref="AC171:AG171"/>
    <mergeCell ref="AH171:AK171"/>
    <mergeCell ref="AL171:AO171"/>
    <mergeCell ref="A175:B175"/>
    <mergeCell ref="A174:B174"/>
    <mergeCell ref="A173:B173"/>
    <mergeCell ref="A176:B176"/>
    <mergeCell ref="P175:X175"/>
    <mergeCell ref="Y175:AB175"/>
    <mergeCell ref="AC175:AG175"/>
    <mergeCell ref="AH175:AK175"/>
    <mergeCell ref="AL175:AO175"/>
    <mergeCell ref="AP175:AX175"/>
    <mergeCell ref="A168:B168"/>
    <mergeCell ref="C172:I172"/>
    <mergeCell ref="J172:O172"/>
    <mergeCell ref="P172:X172"/>
    <mergeCell ref="Y172:AB172"/>
    <mergeCell ref="AC172:AG172"/>
    <mergeCell ref="C168:I168"/>
    <mergeCell ref="J168:O168"/>
    <mergeCell ref="P168:X168"/>
    <mergeCell ref="Y168:AB168"/>
    <mergeCell ref="AC168:AG168"/>
    <mergeCell ref="AH168:AK168"/>
    <mergeCell ref="AH176:AK176"/>
    <mergeCell ref="AL176:AO176"/>
    <mergeCell ref="AP176:AX176"/>
    <mergeCell ref="AC173:AG173"/>
    <mergeCell ref="AH173:AK173"/>
    <mergeCell ref="C176:I176"/>
    <mergeCell ref="J176:O176"/>
    <mergeCell ref="P176:X176"/>
    <mergeCell ref="Y176:AB176"/>
    <mergeCell ref="AC176:AG176"/>
    <mergeCell ref="AP174:AX174"/>
    <mergeCell ref="C175:I175"/>
    <mergeCell ref="J175:O175"/>
    <mergeCell ref="AL173:AO173"/>
    <mergeCell ref="AP173:AX173"/>
    <mergeCell ref="C174:I174"/>
    <mergeCell ref="J174:O174"/>
    <mergeCell ref="P174:X174"/>
    <mergeCell ref="Y174:AB174"/>
    <mergeCell ref="AC174:AG174"/>
    <mergeCell ref="AH174:AK174"/>
    <mergeCell ref="AL174:AO174"/>
    <mergeCell ref="AH172:AK172"/>
    <mergeCell ref="AL172:AO172"/>
    <mergeCell ref="AP172:AX172"/>
    <mergeCell ref="C173:I173"/>
    <mergeCell ref="J173:O173"/>
    <mergeCell ref="P173:X173"/>
    <mergeCell ref="Y173:AB173"/>
    <mergeCell ref="A167:B167"/>
    <mergeCell ref="C167:I167"/>
    <mergeCell ref="J167:O167"/>
    <mergeCell ref="P167:X167"/>
    <mergeCell ref="Y167:AB167"/>
    <mergeCell ref="AC167:AG167"/>
    <mergeCell ref="AH167:AK167"/>
    <mergeCell ref="AL167:AO167"/>
    <mergeCell ref="AP167:AX167"/>
    <mergeCell ref="AL168:AO168"/>
    <mergeCell ref="AP168:AX168"/>
    <mergeCell ref="AL164:AO164"/>
    <mergeCell ref="AP164:AX164"/>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0:AX160"/>
    <mergeCell ref="AL159:AO159"/>
    <mergeCell ref="AP159:AX159"/>
    <mergeCell ref="A160:B160"/>
    <mergeCell ref="C160:I160"/>
    <mergeCell ref="J160:O160"/>
    <mergeCell ref="P160:X160"/>
    <mergeCell ref="Y160:AB160"/>
    <mergeCell ref="AC160:AG160"/>
    <mergeCell ref="AH160:AK160"/>
    <mergeCell ref="AL160:AO160"/>
    <mergeCell ref="A159:B159"/>
    <mergeCell ref="C159:I159"/>
    <mergeCell ref="J159:O159"/>
    <mergeCell ref="P159:X159"/>
    <mergeCell ref="Y159:AB159"/>
    <mergeCell ref="AC159:AG159"/>
    <mergeCell ref="AH159:AK159"/>
    <mergeCell ref="AP155:AX155"/>
    <mergeCell ref="A156:B156"/>
    <mergeCell ref="C156:I156"/>
    <mergeCell ref="J156:O156"/>
    <mergeCell ref="P156:X156"/>
    <mergeCell ref="Y156:AB156"/>
    <mergeCell ref="AC156:AG156"/>
    <mergeCell ref="AH156:AK156"/>
    <mergeCell ref="AL156:AO156"/>
    <mergeCell ref="AP156:AX156"/>
    <mergeCell ref="A155:B155"/>
    <mergeCell ref="C155:I155"/>
    <mergeCell ref="J155:O155"/>
    <mergeCell ref="P155:X155"/>
    <mergeCell ref="Y155:AB155"/>
    <mergeCell ref="AC155:AG155"/>
    <mergeCell ref="AH155:AK155"/>
    <mergeCell ref="AL155:AO15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H141:AT141"/>
    <mergeCell ref="AU141:AX141"/>
    <mergeCell ref="G140:K140"/>
    <mergeCell ref="L140:X140"/>
    <mergeCell ref="Y140:AB140"/>
    <mergeCell ref="AC140:AG140"/>
    <mergeCell ref="AH140:AT140"/>
    <mergeCell ref="AU140:AX140"/>
    <mergeCell ref="Y138:AB138"/>
    <mergeCell ref="AC138:AG138"/>
    <mergeCell ref="AH138:AT138"/>
    <mergeCell ref="AU138:AX138"/>
    <mergeCell ref="G139:K139"/>
    <mergeCell ref="L139:X139"/>
    <mergeCell ref="Y139:AB139"/>
    <mergeCell ref="AC139:AG139"/>
    <mergeCell ref="AH139:AT139"/>
    <mergeCell ref="AU139:AX139"/>
    <mergeCell ref="AM109:AN109"/>
    <mergeCell ref="AO109:AP109"/>
    <mergeCell ref="A110:F136"/>
    <mergeCell ref="A137:F150"/>
    <mergeCell ref="G137:AB137"/>
    <mergeCell ref="AC137:AX137"/>
    <mergeCell ref="G138:K138"/>
    <mergeCell ref="L138:X138"/>
    <mergeCell ref="AA109:AB109"/>
    <mergeCell ref="AM108:AN108"/>
    <mergeCell ref="AO108:AP108"/>
    <mergeCell ref="AR108:AS108"/>
    <mergeCell ref="AU108:AV108"/>
    <mergeCell ref="A109:D109"/>
    <mergeCell ref="O109:P109"/>
    <mergeCell ref="U108:V108"/>
    <mergeCell ref="X108:Y108"/>
    <mergeCell ref="AA108:AB108"/>
    <mergeCell ref="AC108:AE108"/>
    <mergeCell ref="AG108:AH108"/>
    <mergeCell ref="AJ108:AK108"/>
    <mergeCell ref="A108:D108"/>
    <mergeCell ref="E108:G108"/>
    <mergeCell ref="I108:J108"/>
    <mergeCell ref="L108:M108"/>
    <mergeCell ref="O108:P108"/>
    <mergeCell ref="Q108:S108"/>
    <mergeCell ref="L109:N109"/>
    <mergeCell ref="G141:K141"/>
    <mergeCell ref="L141:X141"/>
    <mergeCell ref="Y141:AB141"/>
    <mergeCell ref="AC141:AG141"/>
    <mergeCell ref="A106:D106"/>
    <mergeCell ref="E106:P106"/>
    <mergeCell ref="Q106:AB106"/>
    <mergeCell ref="AC106:AN106"/>
    <mergeCell ref="AO106:AX106"/>
    <mergeCell ref="A107:D107"/>
    <mergeCell ref="A104:D104"/>
    <mergeCell ref="E104:P104"/>
    <mergeCell ref="Q104:AB104"/>
    <mergeCell ref="AC104:AN104"/>
    <mergeCell ref="AO104:AX104"/>
    <mergeCell ref="A105:D105"/>
    <mergeCell ref="E105:P105"/>
    <mergeCell ref="Q105:AB105"/>
    <mergeCell ref="AC105:AN105"/>
    <mergeCell ref="AO105:AX105"/>
    <mergeCell ref="A102:D102"/>
    <mergeCell ref="E102:P102"/>
    <mergeCell ref="Q102:AB102"/>
    <mergeCell ref="AC102:AN102"/>
    <mergeCell ref="AO102:AX102"/>
    <mergeCell ref="A103:D103"/>
    <mergeCell ref="E103:P103"/>
    <mergeCell ref="Q103:AB103"/>
    <mergeCell ref="AC103:AN103"/>
    <mergeCell ref="AO103:AX103"/>
    <mergeCell ref="AA107:AB107"/>
    <mergeCell ref="AC107:AE107"/>
    <mergeCell ref="AG107:AH107"/>
    <mergeCell ref="AJ107:AK107"/>
    <mergeCell ref="AM107:AN107"/>
    <mergeCell ref="AO107:AP107"/>
    <mergeCell ref="E100:P100"/>
    <mergeCell ref="Q100:AB100"/>
    <mergeCell ref="AC100:AN100"/>
    <mergeCell ref="AO100:AX100"/>
    <mergeCell ref="A101:D101"/>
    <mergeCell ref="E101:P101"/>
    <mergeCell ref="Q101:AB101"/>
    <mergeCell ref="AC101:AN101"/>
    <mergeCell ref="AO101:AX101"/>
    <mergeCell ref="A95:E95"/>
    <mergeCell ref="F95:AX95"/>
    <mergeCell ref="A96:AX96"/>
    <mergeCell ref="A97:AX97"/>
    <mergeCell ref="A98:AX98"/>
    <mergeCell ref="A99:D99"/>
    <mergeCell ref="E99:P99"/>
    <mergeCell ref="Q99:AB99"/>
    <mergeCell ref="AC99:AN99"/>
    <mergeCell ref="AO99:AX99"/>
    <mergeCell ref="A77:B80"/>
    <mergeCell ref="C77:AC77"/>
    <mergeCell ref="AD77:AF77"/>
    <mergeCell ref="AG77:AX77"/>
    <mergeCell ref="C78:AC78"/>
    <mergeCell ref="AD78:AF78"/>
    <mergeCell ref="AG78:AX78"/>
    <mergeCell ref="C79:AC79"/>
    <mergeCell ref="AD79:AF79"/>
    <mergeCell ref="AG79:AX79"/>
    <mergeCell ref="C80:AC80"/>
    <mergeCell ref="AD80:AF80"/>
    <mergeCell ref="C84:D84"/>
    <mergeCell ref="E84:G84"/>
    <mergeCell ref="H84:I84"/>
    <mergeCell ref="J84:L84"/>
    <mergeCell ref="M84:N84"/>
    <mergeCell ref="A81:B87"/>
    <mergeCell ref="C81:AC81"/>
    <mergeCell ref="AD81:AF81"/>
    <mergeCell ref="AG81:AX87"/>
    <mergeCell ref="J85:L85"/>
    <mergeCell ref="M85:N85"/>
    <mergeCell ref="C86:D86"/>
    <mergeCell ref="E86:G86"/>
    <mergeCell ref="H86:I86"/>
    <mergeCell ref="J86:L86"/>
    <mergeCell ref="M86:N86"/>
    <mergeCell ref="C87:D87"/>
    <mergeCell ref="E87:G87"/>
    <mergeCell ref="H87:I87"/>
    <mergeCell ref="J87:L87"/>
    <mergeCell ref="AD76:AF76"/>
    <mergeCell ref="AG76:AX76"/>
    <mergeCell ref="C73:AC73"/>
    <mergeCell ref="AD73:AF73"/>
    <mergeCell ref="AG73:AX73"/>
    <mergeCell ref="C74:AC74"/>
    <mergeCell ref="AD74:AF74"/>
    <mergeCell ref="AG74:AX74"/>
    <mergeCell ref="AD70:AF70"/>
    <mergeCell ref="AG70:AX70"/>
    <mergeCell ref="C71:AC71"/>
    <mergeCell ref="AD71:AF71"/>
    <mergeCell ref="AG71:AX71"/>
    <mergeCell ref="C72:AC72"/>
    <mergeCell ref="AD72:AF72"/>
    <mergeCell ref="AG72:AX72"/>
    <mergeCell ref="AG80:AX80"/>
    <mergeCell ref="A67:B76"/>
    <mergeCell ref="C67:AC67"/>
    <mergeCell ref="AD67:AF67"/>
    <mergeCell ref="AG67:AX69"/>
    <mergeCell ref="C68:D69"/>
    <mergeCell ref="E68:AC68"/>
    <mergeCell ref="AD68:AF68"/>
    <mergeCell ref="E69:AC69"/>
    <mergeCell ref="AD69:AF69"/>
    <mergeCell ref="C70:AC70"/>
    <mergeCell ref="A64:B66"/>
    <mergeCell ref="C64:AC64"/>
    <mergeCell ref="AD64:AF64"/>
    <mergeCell ref="AG64:AX64"/>
    <mergeCell ref="C65:AC65"/>
    <mergeCell ref="AD65:AF65"/>
    <mergeCell ref="AG65:AX65"/>
    <mergeCell ref="C66:AC66"/>
    <mergeCell ref="AD66:AF66"/>
    <mergeCell ref="AG66:AX66"/>
    <mergeCell ref="C75:AC75"/>
    <mergeCell ref="AD75:AF75"/>
    <mergeCell ref="AG75:AX75"/>
    <mergeCell ref="C76:AC76"/>
    <mergeCell ref="A62:AX62"/>
    <mergeCell ref="C63:AC63"/>
    <mergeCell ref="AD63:AF63"/>
    <mergeCell ref="AG63:AX63"/>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U55:AX55"/>
    <mergeCell ref="AQ56:AR56"/>
    <mergeCell ref="AS56:AT56"/>
    <mergeCell ref="AU56:AV56"/>
    <mergeCell ref="AW56:AX56"/>
    <mergeCell ref="A55:F59"/>
    <mergeCell ref="G55:O56"/>
    <mergeCell ref="P55:X56"/>
    <mergeCell ref="Y55:AA56"/>
    <mergeCell ref="AB55:AD56"/>
    <mergeCell ref="AQ43:AT43"/>
    <mergeCell ref="AB43:AD43"/>
    <mergeCell ref="AE43:AH43"/>
    <mergeCell ref="AM46:AP46"/>
    <mergeCell ref="AQ46:AX46"/>
    <mergeCell ref="G46:X46"/>
    <mergeCell ref="Y46:AA46"/>
    <mergeCell ref="AB46:AD46"/>
    <mergeCell ref="AE46:AH46"/>
    <mergeCell ref="AI46:AL46"/>
    <mergeCell ref="AB48:AD48"/>
    <mergeCell ref="AE48:AH48"/>
    <mergeCell ref="AI48:AL48"/>
    <mergeCell ref="AM44:AP44"/>
    <mergeCell ref="AQ44:AT44"/>
    <mergeCell ref="AU43:AX43"/>
    <mergeCell ref="G44:O45"/>
    <mergeCell ref="P44:X45"/>
    <mergeCell ref="Y44:AA44"/>
    <mergeCell ref="AB44:AD44"/>
    <mergeCell ref="AE44:AH44"/>
    <mergeCell ref="AI44:AL44"/>
    <mergeCell ref="A43:F45"/>
    <mergeCell ref="AU44:AX44"/>
    <mergeCell ref="Y45:AA45"/>
    <mergeCell ref="AB45:AD45"/>
    <mergeCell ref="AE45:AH45"/>
    <mergeCell ref="AI45:AL45"/>
    <mergeCell ref="AM45:AP45"/>
    <mergeCell ref="AQ45:AT45"/>
    <mergeCell ref="AU45:AX45"/>
    <mergeCell ref="AI43:AL43"/>
    <mergeCell ref="AM43:AP43"/>
    <mergeCell ref="AQ41:AX41"/>
    <mergeCell ref="Y42:AA42"/>
    <mergeCell ref="AB42:AD42"/>
    <mergeCell ref="AE42:AH42"/>
    <mergeCell ref="AI42:AL42"/>
    <mergeCell ref="AM42:AP42"/>
    <mergeCell ref="AQ42:AX42"/>
    <mergeCell ref="G41:X42"/>
    <mergeCell ref="Y41:AA41"/>
    <mergeCell ref="AB41:AD41"/>
    <mergeCell ref="AE41:AH41"/>
    <mergeCell ref="AI41:AL41"/>
    <mergeCell ref="AM41:AP41"/>
    <mergeCell ref="AQ52:AX52"/>
    <mergeCell ref="G47:X48"/>
    <mergeCell ref="Y47:AA47"/>
    <mergeCell ref="AB47:AD47"/>
    <mergeCell ref="AE47:AH47"/>
    <mergeCell ref="AI47:AL47"/>
    <mergeCell ref="AM47:AP47"/>
    <mergeCell ref="AQ47:AX47"/>
    <mergeCell ref="Y48:AA48"/>
    <mergeCell ref="A46:F48"/>
    <mergeCell ref="AM50:AP50"/>
    <mergeCell ref="AQ50:AT50"/>
    <mergeCell ref="AU50:AX50"/>
    <mergeCell ref="Y51:AA51"/>
    <mergeCell ref="A34:F36"/>
    <mergeCell ref="G34:X34"/>
    <mergeCell ref="Y34:AA34"/>
    <mergeCell ref="AB34:AD34"/>
    <mergeCell ref="AE34:AH34"/>
    <mergeCell ref="AI34:AL34"/>
    <mergeCell ref="AB36:AD36"/>
    <mergeCell ref="AE36:AH36"/>
    <mergeCell ref="AI36:AL36"/>
    <mergeCell ref="AM38:AP38"/>
    <mergeCell ref="AQ38:AT38"/>
    <mergeCell ref="AU38:AX38"/>
    <mergeCell ref="AI54:AL54"/>
    <mergeCell ref="AM54:AP54"/>
    <mergeCell ref="AQ54:AX54"/>
    <mergeCell ref="G53:X54"/>
    <mergeCell ref="Y53:AA53"/>
    <mergeCell ref="AB53:AD53"/>
    <mergeCell ref="AE53:AH53"/>
    <mergeCell ref="AI53:AL53"/>
    <mergeCell ref="AM53:AP53"/>
    <mergeCell ref="AM48:AP48"/>
    <mergeCell ref="AQ48:AX48"/>
    <mergeCell ref="A52:F54"/>
    <mergeCell ref="G52:X52"/>
    <mergeCell ref="Y52:AA52"/>
    <mergeCell ref="AB52:AD52"/>
    <mergeCell ref="AE52:AH52"/>
    <mergeCell ref="AI52:AL52"/>
    <mergeCell ref="AM52:AP52"/>
    <mergeCell ref="G50:O51"/>
    <mergeCell ref="P50:X51"/>
    <mergeCell ref="Y50:AA50"/>
    <mergeCell ref="AB50:AD50"/>
    <mergeCell ref="AE50:AH50"/>
    <mergeCell ref="AI50:AL50"/>
    <mergeCell ref="A49:F51"/>
    <mergeCell ref="G49:O49"/>
    <mergeCell ref="P49:X49"/>
    <mergeCell ref="Y49:AA49"/>
    <mergeCell ref="AB49:AD49"/>
    <mergeCell ref="AE49:AH49"/>
    <mergeCell ref="A40:F42"/>
    <mergeCell ref="G40:X40"/>
    <mergeCell ref="Y40:AA40"/>
    <mergeCell ref="AB40:AD40"/>
    <mergeCell ref="AE40:AH40"/>
    <mergeCell ref="AI40:AL40"/>
    <mergeCell ref="G43:O43"/>
    <mergeCell ref="P43:X43"/>
    <mergeCell ref="Y43:AA43"/>
    <mergeCell ref="Y54:AA54"/>
    <mergeCell ref="AB54:AD54"/>
    <mergeCell ref="AE54:AH54"/>
    <mergeCell ref="A31:F33"/>
    <mergeCell ref="G31:O31"/>
    <mergeCell ref="P31:X31"/>
    <mergeCell ref="Y31:AA31"/>
    <mergeCell ref="AB31:AD31"/>
    <mergeCell ref="AE31:AH31"/>
    <mergeCell ref="Y39:AA39"/>
    <mergeCell ref="AB39:AD39"/>
    <mergeCell ref="AE39:AH39"/>
    <mergeCell ref="AI39:AL39"/>
    <mergeCell ref="AM39:AP39"/>
    <mergeCell ref="AQ39:AT39"/>
    <mergeCell ref="AU39:AX39"/>
    <mergeCell ref="AI37:AL37"/>
    <mergeCell ref="AM37:AP37"/>
    <mergeCell ref="AQ37:AT37"/>
    <mergeCell ref="AU37:AX37"/>
    <mergeCell ref="G38:O39"/>
    <mergeCell ref="P38:X39"/>
    <mergeCell ref="Y38:AA38"/>
    <mergeCell ref="AB38:AD38"/>
    <mergeCell ref="AE38:AH38"/>
    <mergeCell ref="AI38:AL38"/>
    <mergeCell ref="AM36:AP36"/>
    <mergeCell ref="AQ36:AX36"/>
    <mergeCell ref="AB51:AD51"/>
    <mergeCell ref="AB37:AD37"/>
    <mergeCell ref="AE37:AH37"/>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53:AX53"/>
    <mergeCell ref="AE51:AH51"/>
    <mergeCell ref="AI51:AL51"/>
    <mergeCell ref="AM51:AP51"/>
    <mergeCell ref="AQ51:AT51"/>
    <mergeCell ref="AU51:AX51"/>
    <mergeCell ref="AI49:AL49"/>
    <mergeCell ref="AM49:AP49"/>
    <mergeCell ref="AQ49:AT49"/>
    <mergeCell ref="AU49:AX49"/>
    <mergeCell ref="AM40:AP40"/>
    <mergeCell ref="AQ40:AX40"/>
    <mergeCell ref="AM34:AP34"/>
    <mergeCell ref="AQ34:AX34"/>
    <mergeCell ref="Y35:AA35"/>
    <mergeCell ref="AB35:AD35"/>
    <mergeCell ref="AE32:AH32"/>
    <mergeCell ref="AI32:AL32"/>
    <mergeCell ref="W25:AC25"/>
    <mergeCell ref="G26:O26"/>
    <mergeCell ref="P26:V26"/>
    <mergeCell ref="W26:AC26"/>
    <mergeCell ref="G35:X36"/>
    <mergeCell ref="AE35:AH35"/>
    <mergeCell ref="AI35:AL35"/>
    <mergeCell ref="AM35:AP35"/>
    <mergeCell ref="AQ35:AX35"/>
    <mergeCell ref="Y36:AA36"/>
    <mergeCell ref="A22:F29"/>
    <mergeCell ref="G22:O22"/>
    <mergeCell ref="P22:V22"/>
    <mergeCell ref="W22:AC22"/>
    <mergeCell ref="G29:O29"/>
    <mergeCell ref="P29:V29"/>
    <mergeCell ref="W29:AC29"/>
    <mergeCell ref="A30:F30"/>
    <mergeCell ref="G30:AX30"/>
    <mergeCell ref="A37:F39"/>
    <mergeCell ref="G37:O37"/>
    <mergeCell ref="P37:X37"/>
    <mergeCell ref="Y37:AA37"/>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7:N87"/>
    <mergeCell ref="C83:D83"/>
    <mergeCell ref="E83:G83"/>
    <mergeCell ref="H83:I83"/>
    <mergeCell ref="J83:L83"/>
    <mergeCell ref="M83:N83"/>
    <mergeCell ref="O83:AF83"/>
    <mergeCell ref="O84:AF84"/>
    <mergeCell ref="O85:AF85"/>
    <mergeCell ref="O86:AF86"/>
    <mergeCell ref="O87:AF87"/>
    <mergeCell ref="O82:AF82"/>
    <mergeCell ref="C82:N82"/>
    <mergeCell ref="X109:Z109"/>
    <mergeCell ref="AJ109:AL109"/>
    <mergeCell ref="C85:D85"/>
    <mergeCell ref="E85:G85"/>
    <mergeCell ref="H85:I85"/>
    <mergeCell ref="A90:AX90"/>
    <mergeCell ref="A91:AX91"/>
    <mergeCell ref="A92:AX92"/>
    <mergeCell ref="A93:E93"/>
    <mergeCell ref="F93:AX93"/>
    <mergeCell ref="A94:AX94"/>
    <mergeCell ref="A88:B89"/>
    <mergeCell ref="C88:F88"/>
    <mergeCell ref="G88:AX88"/>
    <mergeCell ref="C89:F89"/>
    <mergeCell ref="G89:AX89"/>
    <mergeCell ref="A100:D100"/>
    <mergeCell ref="AT109:AU109"/>
    <mergeCell ref="AV109:AW109"/>
  </mergeCells>
  <phoneticPr fontId="5"/>
  <conditionalFormatting sqref="P14:AQ14 Y141:Y142 AU141:AU142">
    <cfRule type="expression" dxfId="819" priority="1123">
      <formula>IF(RIGHT(TEXT(P14,"0.#"),1)=".",FALSE,TRUE)</formula>
    </cfRule>
    <cfRule type="expression" dxfId="818" priority="1124">
      <formula>IF(RIGHT(TEXT(P14,"0.#"),1)=".",TRUE,FALSE)</formula>
    </cfRule>
  </conditionalFormatting>
  <conditionalFormatting sqref="P18:AX18">
    <cfRule type="expression" dxfId="817" priority="1121">
      <formula>IF(RIGHT(TEXT(P18,"0.#"),1)=".",FALSE,TRUE)</formula>
    </cfRule>
    <cfRule type="expression" dxfId="816" priority="1122">
      <formula>IF(RIGHT(TEXT(P18,"0.#"),1)=".",TRUE,FALSE)</formula>
    </cfRule>
  </conditionalFormatting>
  <conditionalFormatting sqref="Y140">
    <cfRule type="expression" dxfId="815" priority="1119">
      <formula>IF(RIGHT(TEXT(Y140,"0.#"),1)=".",FALSE,TRUE)</formula>
    </cfRule>
    <cfRule type="expression" dxfId="814" priority="1120">
      <formula>IF(RIGHT(TEXT(Y140,"0.#"),1)=".",TRUE,FALSE)</formula>
    </cfRule>
  </conditionalFormatting>
  <conditionalFormatting sqref="Y143">
    <cfRule type="expression" dxfId="813" priority="1117">
      <formula>IF(RIGHT(TEXT(Y143,"0.#"),1)=".",FALSE,TRUE)</formula>
    </cfRule>
    <cfRule type="expression" dxfId="812" priority="1118">
      <formula>IF(RIGHT(TEXT(Y143,"0.#"),1)=".",TRUE,FALSE)</formula>
    </cfRule>
  </conditionalFormatting>
  <conditionalFormatting sqref="Y148:Y149 Y146">
    <cfRule type="expression" dxfId="811" priority="1097">
      <formula>IF(RIGHT(TEXT(Y146,"0.#"),1)=".",FALSE,TRUE)</formula>
    </cfRule>
    <cfRule type="expression" dxfId="810" priority="1098">
      <formula>IF(RIGHT(TEXT(Y146,"0.#"),1)=".",TRUE,FALSE)</formula>
    </cfRule>
  </conditionalFormatting>
  <conditionalFormatting sqref="P16:AQ17 P15:AX15 P13:AX13">
    <cfRule type="expression" dxfId="809" priority="1115">
      <formula>IF(RIGHT(TEXT(P13,"0.#"),1)=".",FALSE,TRUE)</formula>
    </cfRule>
    <cfRule type="expression" dxfId="808" priority="1116">
      <formula>IF(RIGHT(TEXT(P13,"0.#"),1)=".",TRUE,FALSE)</formula>
    </cfRule>
  </conditionalFormatting>
  <conditionalFormatting sqref="P19:AJ19">
    <cfRule type="expression" dxfId="807" priority="1113">
      <formula>IF(RIGHT(TEXT(P19,"0.#"),1)=".",FALSE,TRUE)</formula>
    </cfRule>
    <cfRule type="expression" dxfId="806" priority="1114">
      <formula>IF(RIGHT(TEXT(P19,"0.#"),1)=".",TRUE,FALSE)</formula>
    </cfRule>
  </conditionalFormatting>
  <conditionalFormatting sqref="AE32 AQ32">
    <cfRule type="expression" dxfId="805" priority="1111">
      <formula>IF(RIGHT(TEXT(AE32,"0.#"),1)=".",FALSE,TRUE)</formula>
    </cfRule>
    <cfRule type="expression" dxfId="804" priority="1112">
      <formula>IF(RIGHT(TEXT(AE32,"0.#"),1)=".",TRUE,FALSE)</formula>
    </cfRule>
  </conditionalFormatting>
  <conditionalFormatting sqref="Y139">
    <cfRule type="expression" dxfId="803" priority="1109">
      <formula>IF(RIGHT(TEXT(Y139,"0.#"),1)=".",FALSE,TRUE)</formula>
    </cfRule>
    <cfRule type="expression" dxfId="802" priority="1110">
      <formula>IF(RIGHT(TEXT(Y139,"0.#"),1)=".",TRUE,FALSE)</formula>
    </cfRule>
  </conditionalFormatting>
  <conditionalFormatting sqref="AU140">
    <cfRule type="expression" dxfId="801" priority="1107">
      <formula>IF(RIGHT(TEXT(AU140,"0.#"),1)=".",FALSE,TRUE)</formula>
    </cfRule>
    <cfRule type="expression" dxfId="800" priority="1108">
      <formula>IF(RIGHT(TEXT(AU140,"0.#"),1)=".",TRUE,FALSE)</formula>
    </cfRule>
  </conditionalFormatting>
  <conditionalFormatting sqref="AU143">
    <cfRule type="expression" dxfId="799" priority="1105">
      <formula>IF(RIGHT(TEXT(AU143,"0.#"),1)=".",FALSE,TRUE)</formula>
    </cfRule>
    <cfRule type="expression" dxfId="798" priority="1106">
      <formula>IF(RIGHT(TEXT(AU143,"0.#"),1)=".",TRUE,FALSE)</formula>
    </cfRule>
  </conditionalFormatting>
  <conditionalFormatting sqref="AU139">
    <cfRule type="expression" dxfId="797" priority="1103">
      <formula>IF(RIGHT(TEXT(AU139,"0.#"),1)=".",FALSE,TRUE)</formula>
    </cfRule>
    <cfRule type="expression" dxfId="796" priority="1104">
      <formula>IF(RIGHT(TEXT(AU139,"0.#"),1)=".",TRUE,FALSE)</formula>
    </cfRule>
  </conditionalFormatting>
  <conditionalFormatting sqref="Y147">
    <cfRule type="expression" dxfId="795" priority="1101">
      <formula>IF(RIGHT(TEXT(Y147,"0.#"),1)=".",FALSE,TRUE)</formula>
    </cfRule>
    <cfRule type="expression" dxfId="794" priority="1102">
      <formula>IF(RIGHT(TEXT(Y147,"0.#"),1)=".",TRUE,FALSE)</formula>
    </cfRule>
  </conditionalFormatting>
  <conditionalFormatting sqref="Y150">
    <cfRule type="expression" dxfId="793" priority="1099">
      <formula>IF(RIGHT(TEXT(Y150,"0.#"),1)=".",FALSE,TRUE)</formula>
    </cfRule>
    <cfRule type="expression" dxfId="792" priority="1100">
      <formula>IF(RIGHT(TEXT(Y150,"0.#"),1)=".",TRUE,FALSE)</formula>
    </cfRule>
  </conditionalFormatting>
  <conditionalFormatting sqref="AU147">
    <cfRule type="expression" dxfId="791" priority="1095">
      <formula>IF(RIGHT(TEXT(AU147,"0.#"),1)=".",FALSE,TRUE)</formula>
    </cfRule>
    <cfRule type="expression" dxfId="790" priority="1096">
      <formula>IF(RIGHT(TEXT(AU147,"0.#"),1)=".",TRUE,FALSE)</formula>
    </cfRule>
  </conditionalFormatting>
  <conditionalFormatting sqref="AU150">
    <cfRule type="expression" dxfId="789" priority="1093">
      <formula>IF(RIGHT(TEXT(AU150,"0.#"),1)=".",FALSE,TRUE)</formula>
    </cfRule>
    <cfRule type="expression" dxfId="788" priority="1094">
      <formula>IF(RIGHT(TEXT(AU150,"0.#"),1)=".",TRUE,FALSE)</formula>
    </cfRule>
  </conditionalFormatting>
  <conditionalFormatting sqref="AU148:AU149 AU146">
    <cfRule type="expression" dxfId="787" priority="1091">
      <formula>IF(RIGHT(TEXT(AU146,"0.#"),1)=".",FALSE,TRUE)</formula>
    </cfRule>
    <cfRule type="expression" dxfId="786" priority="1092">
      <formula>IF(RIGHT(TEXT(AU146,"0.#"),1)=".",TRUE,FALSE)</formula>
    </cfRule>
  </conditionalFormatting>
  <conditionalFormatting sqref="AI32">
    <cfRule type="expression" dxfId="785" priority="1089">
      <formula>IF(RIGHT(TEXT(AI32,"0.#"),1)=".",FALSE,TRUE)</formula>
    </cfRule>
    <cfRule type="expression" dxfId="784" priority="1090">
      <formula>IF(RIGHT(TEXT(AI32,"0.#"),1)=".",TRUE,FALSE)</formula>
    </cfRule>
  </conditionalFormatting>
  <conditionalFormatting sqref="AM32">
    <cfRule type="expression" dxfId="783" priority="1087">
      <formula>IF(RIGHT(TEXT(AM32,"0.#"),1)=".",FALSE,TRUE)</formula>
    </cfRule>
    <cfRule type="expression" dxfId="782" priority="1088">
      <formula>IF(RIGHT(TEXT(AM32,"0.#"),1)=".",TRUE,FALSE)</formula>
    </cfRule>
  </conditionalFormatting>
  <conditionalFormatting sqref="AE33">
    <cfRule type="expression" dxfId="781" priority="1085">
      <formula>IF(RIGHT(TEXT(AE33,"0.#"),1)=".",FALSE,TRUE)</formula>
    </cfRule>
    <cfRule type="expression" dxfId="780" priority="1086">
      <formula>IF(RIGHT(TEXT(AE33,"0.#"),1)=".",TRUE,FALSE)</formula>
    </cfRule>
  </conditionalFormatting>
  <conditionalFormatting sqref="AI33">
    <cfRule type="expression" dxfId="779" priority="1083">
      <formula>IF(RIGHT(TEXT(AI33,"0.#"),1)=".",FALSE,TRUE)</formula>
    </cfRule>
    <cfRule type="expression" dxfId="778" priority="1084">
      <formula>IF(RIGHT(TEXT(AI33,"0.#"),1)=".",TRUE,FALSE)</formula>
    </cfRule>
  </conditionalFormatting>
  <conditionalFormatting sqref="AM33">
    <cfRule type="expression" dxfId="777" priority="1081">
      <formula>IF(RIGHT(TEXT(AM33,"0.#"),1)=".",FALSE,TRUE)</formula>
    </cfRule>
    <cfRule type="expression" dxfId="776" priority="1082">
      <formula>IF(RIGHT(TEXT(AM33,"0.#"),1)=".",TRUE,FALSE)</formula>
    </cfRule>
  </conditionalFormatting>
  <conditionalFormatting sqref="AQ33">
    <cfRule type="expression" dxfId="775" priority="1079">
      <formula>IF(RIGHT(TEXT(AQ33,"0.#"),1)=".",FALSE,TRUE)</formula>
    </cfRule>
    <cfRule type="expression" dxfId="774" priority="1080">
      <formula>IF(RIGHT(TEXT(AQ33,"0.#"),1)=".",TRUE,FALSE)</formula>
    </cfRule>
  </conditionalFormatting>
  <conditionalFormatting sqref="AL193:AO193">
    <cfRule type="expression" dxfId="751" priority="1047">
      <formula>IF(AND(AL193&gt;=0, RIGHT(TEXT(AL193,"0.#"),1)&lt;&gt;"."),TRUE,FALSE)</formula>
    </cfRule>
    <cfRule type="expression" dxfId="750" priority="1048">
      <formula>IF(AND(AL193&gt;=0, RIGHT(TEXT(AL193,"0.#"),1)="."),TRUE,FALSE)</formula>
    </cfRule>
    <cfRule type="expression" dxfId="749" priority="1049">
      <formula>IF(AND(AL193&lt;0, RIGHT(TEXT(AL193,"0.#"),1)&lt;&gt;"."),TRUE,FALSE)</formula>
    </cfRule>
    <cfRule type="expression" dxfId="748" priority="1050">
      <formula>IF(AND(AL193&lt;0, RIGHT(TEXT(AL193,"0.#"),1)="."),TRUE,FALSE)</formula>
    </cfRule>
  </conditionalFormatting>
  <conditionalFormatting sqref="Y193">
    <cfRule type="expression" dxfId="747" priority="1045">
      <formula>IF(RIGHT(TEXT(Y193,"0.#"),1)=".",FALSE,TRUE)</formula>
    </cfRule>
    <cfRule type="expression" dxfId="746" priority="1046">
      <formula>IF(RIGHT(TEXT(Y193,"0.#"),1)=".",TRUE,FALSE)</formula>
    </cfRule>
  </conditionalFormatting>
  <conditionalFormatting sqref="AL156:AO156">
    <cfRule type="expression" dxfId="745" priority="1041">
      <formula>IF(AND(AL156&gt;=0, RIGHT(TEXT(AL156,"0.#"),1)&lt;&gt;"."),TRUE,FALSE)</formula>
    </cfRule>
    <cfRule type="expression" dxfId="744" priority="1042">
      <formula>IF(AND(AL156&gt;=0, RIGHT(TEXT(AL156,"0.#"),1)="."),TRUE,FALSE)</formula>
    </cfRule>
    <cfRule type="expression" dxfId="743" priority="1043">
      <formula>IF(AND(AL156&lt;0, RIGHT(TEXT(AL156,"0.#"),1)&lt;&gt;"."),TRUE,FALSE)</formula>
    </cfRule>
    <cfRule type="expression" dxfId="742" priority="1044">
      <formula>IF(AND(AL156&lt;0, RIGHT(TEXT(AL156,"0.#"),1)="."),TRUE,FALSE)</formula>
    </cfRule>
  </conditionalFormatting>
  <conditionalFormatting sqref="Y156">
    <cfRule type="expression" dxfId="741" priority="1039">
      <formula>IF(RIGHT(TEXT(Y156,"0.#"),1)=".",FALSE,TRUE)</formula>
    </cfRule>
    <cfRule type="expression" dxfId="740" priority="1040">
      <formula>IF(RIGHT(TEXT(Y156,"0.#"),1)=".",TRUE,FALSE)</formula>
    </cfRule>
  </conditionalFormatting>
  <conditionalFormatting sqref="Y160">
    <cfRule type="expression" dxfId="739" priority="971">
      <formula>IF(RIGHT(TEXT(Y160,"0.#"),1)=".",FALSE,TRUE)</formula>
    </cfRule>
    <cfRule type="expression" dxfId="738" priority="972">
      <formula>IF(RIGHT(TEXT(Y160,"0.#"),1)=".",TRUE,FALSE)</formula>
    </cfRule>
  </conditionalFormatting>
  <conditionalFormatting sqref="Y164">
    <cfRule type="expression" dxfId="737" priority="959">
      <formula>IF(RIGHT(TEXT(Y164,"0.#"),1)=".",FALSE,TRUE)</formula>
    </cfRule>
    <cfRule type="expression" dxfId="736" priority="960">
      <formula>IF(RIGHT(TEXT(Y164,"0.#"),1)=".",TRUE,FALSE)</formula>
    </cfRule>
  </conditionalFormatting>
  <conditionalFormatting sqref="Y172">
    <cfRule type="expression" dxfId="735" priority="947">
      <formula>IF(RIGHT(TEXT(Y172,"0.#"),1)=".",FALSE,TRUE)</formula>
    </cfRule>
    <cfRule type="expression" dxfId="734" priority="948">
      <formula>IF(RIGHT(TEXT(Y172,"0.#"),1)=".",TRUE,FALSE)</formula>
    </cfRule>
  </conditionalFormatting>
  <conditionalFormatting sqref="W23">
    <cfRule type="expression" dxfId="733" priority="1037">
      <formula>IF(RIGHT(TEXT(W23,"0.#"),1)=".",FALSE,TRUE)</formula>
    </cfRule>
    <cfRule type="expression" dxfId="732" priority="1038">
      <formula>IF(RIGHT(TEXT(W23,"0.#"),1)=".",TRUE,FALSE)</formula>
    </cfRule>
  </conditionalFormatting>
  <conditionalFormatting sqref="W24:W27">
    <cfRule type="expression" dxfId="731" priority="1035">
      <formula>IF(RIGHT(TEXT(W24,"0.#"),1)=".",FALSE,TRUE)</formula>
    </cfRule>
    <cfRule type="expression" dxfId="730" priority="1036">
      <formula>IF(RIGHT(TEXT(W24,"0.#"),1)=".",TRUE,FALSE)</formula>
    </cfRule>
  </conditionalFormatting>
  <conditionalFormatting sqref="W28">
    <cfRule type="expression" dxfId="729" priority="1033">
      <formula>IF(RIGHT(TEXT(W28,"0.#"),1)=".",FALSE,TRUE)</formula>
    </cfRule>
    <cfRule type="expression" dxfId="728" priority="1034">
      <formula>IF(RIGHT(TEXT(W28,"0.#"),1)=".",TRUE,FALSE)</formula>
    </cfRule>
  </conditionalFormatting>
  <conditionalFormatting sqref="P23">
    <cfRule type="expression" dxfId="727" priority="1031">
      <formula>IF(RIGHT(TEXT(P23,"0.#"),1)=".",FALSE,TRUE)</formula>
    </cfRule>
    <cfRule type="expression" dxfId="726" priority="1032">
      <formula>IF(RIGHT(TEXT(P23,"0.#"),1)=".",TRUE,FALSE)</formula>
    </cfRule>
  </conditionalFormatting>
  <conditionalFormatting sqref="P24:P27">
    <cfRule type="expression" dxfId="725" priority="1029">
      <formula>IF(RIGHT(TEXT(P24,"0.#"),1)=".",FALSE,TRUE)</formula>
    </cfRule>
    <cfRule type="expression" dxfId="724" priority="1030">
      <formula>IF(RIGHT(TEXT(P24,"0.#"),1)=".",TRUE,FALSE)</formula>
    </cfRule>
  </conditionalFormatting>
  <conditionalFormatting sqref="P28">
    <cfRule type="expression" dxfId="723" priority="1027">
      <formula>IF(RIGHT(TEXT(P28,"0.#"),1)=".",FALSE,TRUE)</formula>
    </cfRule>
    <cfRule type="expression" dxfId="722" priority="1028">
      <formula>IF(RIGHT(TEXT(P28,"0.#"),1)=".",TRUE,FALSE)</formula>
    </cfRule>
  </conditionalFormatting>
  <conditionalFormatting sqref="AL160:AO160">
    <cfRule type="expression" dxfId="677" priority="973">
      <formula>IF(AND(AL160&gt;=0, RIGHT(TEXT(AL160,"0.#"),1)&lt;&gt;"."),TRUE,FALSE)</formula>
    </cfRule>
    <cfRule type="expression" dxfId="676" priority="974">
      <formula>IF(AND(AL160&gt;=0, RIGHT(TEXT(AL160,"0.#"),1)="."),TRUE,FALSE)</formula>
    </cfRule>
    <cfRule type="expression" dxfId="675" priority="975">
      <formula>IF(AND(AL160&lt;0, RIGHT(TEXT(AL160,"0.#"),1)&lt;&gt;"."),TRUE,FALSE)</formula>
    </cfRule>
    <cfRule type="expression" dxfId="674" priority="976">
      <formula>IF(AND(AL160&lt;0, RIGHT(TEXT(AL160,"0.#"),1)="."),TRUE,FALSE)</formula>
    </cfRule>
  </conditionalFormatting>
  <conditionalFormatting sqref="AL164:AO164">
    <cfRule type="expression" dxfId="673" priority="961">
      <formula>IF(AND(AL164&gt;=0, RIGHT(TEXT(AL164,"0.#"),1)&lt;&gt;"."),TRUE,FALSE)</formula>
    </cfRule>
    <cfRule type="expression" dxfId="672" priority="962">
      <formula>IF(AND(AL164&gt;=0, RIGHT(TEXT(AL164,"0.#"),1)="."),TRUE,FALSE)</formula>
    </cfRule>
    <cfRule type="expression" dxfId="671" priority="963">
      <formula>IF(AND(AL164&lt;0, RIGHT(TEXT(AL164,"0.#"),1)&lt;&gt;"."),TRUE,FALSE)</formula>
    </cfRule>
    <cfRule type="expression" dxfId="670" priority="964">
      <formula>IF(AND(AL164&lt;0, RIGHT(TEXT(AL164,"0.#"),1)="."),TRUE,FALSE)</formula>
    </cfRule>
  </conditionalFormatting>
  <conditionalFormatting sqref="AL172:AO172">
    <cfRule type="expression" dxfId="669" priority="949">
      <formula>IF(AND(AL172&gt;=0, RIGHT(TEXT(AL172,"0.#"),1)&lt;&gt;"."),TRUE,FALSE)</formula>
    </cfRule>
    <cfRule type="expression" dxfId="668" priority="950">
      <formula>IF(AND(AL172&gt;=0, RIGHT(TEXT(AL172,"0.#"),1)="."),TRUE,FALSE)</formula>
    </cfRule>
    <cfRule type="expression" dxfId="667" priority="951">
      <formula>IF(AND(AL172&lt;0, RIGHT(TEXT(AL172,"0.#"),1)&lt;&gt;"."),TRUE,FALSE)</formula>
    </cfRule>
    <cfRule type="expression" dxfId="666" priority="952">
      <formula>IF(AND(AL172&lt;0, RIGHT(TEXT(AL172,"0.#"),1)="."),TRUE,FALSE)</formula>
    </cfRule>
  </conditionalFormatting>
  <conditionalFormatting sqref="AL180:AO180">
    <cfRule type="expression" dxfId="665" priority="925">
      <formula>IF(AND(AL180&gt;=0, RIGHT(TEXT(AL180,"0.#"),1)&lt;&gt;"."),TRUE,FALSE)</formula>
    </cfRule>
    <cfRule type="expression" dxfId="664" priority="926">
      <formula>IF(AND(AL180&gt;=0, RIGHT(TEXT(AL180,"0.#"),1)="."),TRUE,FALSE)</formula>
    </cfRule>
    <cfRule type="expression" dxfId="663" priority="927">
      <formula>IF(AND(AL180&lt;0, RIGHT(TEXT(AL180,"0.#"),1)&lt;&gt;"."),TRUE,FALSE)</formula>
    </cfRule>
    <cfRule type="expression" dxfId="662" priority="928">
      <formula>IF(AND(AL180&lt;0, RIGHT(TEXT(AL180,"0.#"),1)="."),TRUE,FALSE)</formula>
    </cfRule>
  </conditionalFormatting>
  <conditionalFormatting sqref="Y180">
    <cfRule type="expression" dxfId="661" priority="923">
      <formula>IF(RIGHT(TEXT(Y180,"0.#"),1)=".",FALSE,TRUE)</formula>
    </cfRule>
    <cfRule type="expression" dxfId="660" priority="924">
      <formula>IF(RIGHT(TEXT(Y180,"0.#"),1)=".",TRUE,FALSE)</formula>
    </cfRule>
  </conditionalFormatting>
  <conditionalFormatting sqref="AU33">
    <cfRule type="expression" dxfId="659" priority="895">
      <formula>IF(RIGHT(TEXT(AU33,"0.#"),1)=".",FALSE,TRUE)</formula>
    </cfRule>
    <cfRule type="expression" dxfId="658" priority="896">
      <formula>IF(RIGHT(TEXT(AU33,"0.#"),1)=".",TRUE,FALSE)</formula>
    </cfRule>
  </conditionalFormatting>
  <conditionalFormatting sqref="AU32">
    <cfRule type="expression" dxfId="657" priority="897">
      <formula>IF(RIGHT(TEXT(AU32,"0.#"),1)=".",FALSE,TRUE)</formula>
    </cfRule>
    <cfRule type="expression" dxfId="656" priority="898">
      <formula>IF(RIGHT(TEXT(AU32,"0.#"),1)=".",TRUE,FALSE)</formula>
    </cfRule>
  </conditionalFormatting>
  <conditionalFormatting sqref="P29:AC29">
    <cfRule type="expression" dxfId="655" priority="893">
      <formula>IF(RIGHT(TEXT(P29,"0.#"),1)=".",FALSE,TRUE)</formula>
    </cfRule>
    <cfRule type="expression" dxfId="654" priority="894">
      <formula>IF(RIGHT(TEXT(P29,"0.#"),1)=".",TRUE,FALSE)</formula>
    </cfRule>
  </conditionalFormatting>
  <conditionalFormatting sqref="AQ42">
    <cfRule type="expression" dxfId="631" priority="837">
      <formula>IF(RIGHT(TEXT(AQ42,"0.#"),1)=".",FALSE,TRUE)</formula>
    </cfRule>
    <cfRule type="expression" dxfId="630" priority="838">
      <formula>IF(RIGHT(TEXT(AQ42,"0.#"),1)=".",TRUE,FALSE)</formula>
    </cfRule>
  </conditionalFormatting>
  <conditionalFormatting sqref="AQ41">
    <cfRule type="expression" dxfId="629" priority="847">
      <formula>IF(RIGHT(TEXT(AQ41,"0.#"),1)=".",FALSE,TRUE)</formula>
    </cfRule>
    <cfRule type="expression" dxfId="628" priority="848">
      <formula>IF(RIGHT(TEXT(AQ41,"0.#"),1)=".",TRUE,FALSE)</formula>
    </cfRule>
  </conditionalFormatting>
  <conditionalFormatting sqref="AQ38">
    <cfRule type="expression" dxfId="627" priority="835">
      <formula>IF(RIGHT(TEXT(AQ38,"0.#"),1)=".",FALSE,TRUE)</formula>
    </cfRule>
    <cfRule type="expression" dxfId="626" priority="836">
      <formula>IF(RIGHT(TEXT(AQ38,"0.#"),1)=".",TRUE,FALSE)</formula>
    </cfRule>
  </conditionalFormatting>
  <conditionalFormatting sqref="AQ39">
    <cfRule type="expression" dxfId="625" priority="823">
      <formula>IF(RIGHT(TEXT(AQ39,"0.#"),1)=".",FALSE,TRUE)</formula>
    </cfRule>
    <cfRule type="expression" dxfId="624" priority="824">
      <formula>IF(RIGHT(TEXT(AQ39,"0.#"),1)=".",TRUE,FALSE)</formula>
    </cfRule>
  </conditionalFormatting>
  <conditionalFormatting sqref="AU38">
    <cfRule type="expression" dxfId="623" priority="821">
      <formula>IF(RIGHT(TEXT(AU38,"0.#"),1)=".",FALSE,TRUE)</formula>
    </cfRule>
    <cfRule type="expression" dxfId="622" priority="822">
      <formula>IF(RIGHT(TEXT(AU38,"0.#"),1)=".",TRUE,FALSE)</formula>
    </cfRule>
  </conditionalFormatting>
  <conditionalFormatting sqref="AU39">
    <cfRule type="expression" dxfId="621" priority="819">
      <formula>IF(RIGHT(TEXT(AU39,"0.#"),1)=".",FALSE,TRUE)</formula>
    </cfRule>
    <cfRule type="expression" dxfId="620" priority="820">
      <formula>IF(RIGHT(TEXT(AU39,"0.#"),1)=".",TRUE,FALSE)</formula>
    </cfRule>
  </conditionalFormatting>
  <conditionalFormatting sqref="AE44 AQ44">
    <cfRule type="expression" dxfId="619" priority="781">
      <formula>IF(RIGHT(TEXT(AE44,"0.#"),1)=".",FALSE,TRUE)</formula>
    </cfRule>
    <cfRule type="expression" dxfId="618" priority="782">
      <formula>IF(RIGHT(TEXT(AE44,"0.#"),1)=".",TRUE,FALSE)</formula>
    </cfRule>
  </conditionalFormatting>
  <conditionalFormatting sqref="AI44">
    <cfRule type="expression" dxfId="617" priority="779">
      <formula>IF(RIGHT(TEXT(AI44,"0.#"),1)=".",FALSE,TRUE)</formula>
    </cfRule>
    <cfRule type="expression" dxfId="616" priority="780">
      <formula>IF(RIGHT(TEXT(AI44,"0.#"),1)=".",TRUE,FALSE)</formula>
    </cfRule>
  </conditionalFormatting>
  <conditionalFormatting sqref="AM44">
    <cfRule type="expression" dxfId="615" priority="777">
      <formula>IF(RIGHT(TEXT(AM44,"0.#"),1)=".",FALSE,TRUE)</formula>
    </cfRule>
    <cfRule type="expression" dxfId="614" priority="778">
      <formula>IF(RIGHT(TEXT(AM44,"0.#"),1)=".",TRUE,FALSE)</formula>
    </cfRule>
  </conditionalFormatting>
  <conditionalFormatting sqref="AE45">
    <cfRule type="expression" dxfId="613" priority="775">
      <formula>IF(RIGHT(TEXT(AE45,"0.#"),1)=".",FALSE,TRUE)</formula>
    </cfRule>
    <cfRule type="expression" dxfId="612" priority="776">
      <formula>IF(RIGHT(TEXT(AE45,"0.#"),1)=".",TRUE,FALSE)</formula>
    </cfRule>
  </conditionalFormatting>
  <conditionalFormatting sqref="AI45">
    <cfRule type="expression" dxfId="611" priority="773">
      <formula>IF(RIGHT(TEXT(AI45,"0.#"),1)=".",FALSE,TRUE)</formula>
    </cfRule>
    <cfRule type="expression" dxfId="610" priority="774">
      <formula>IF(RIGHT(TEXT(AI45,"0.#"),1)=".",TRUE,FALSE)</formula>
    </cfRule>
  </conditionalFormatting>
  <conditionalFormatting sqref="AM45">
    <cfRule type="expression" dxfId="609" priority="771">
      <formula>IF(RIGHT(TEXT(AM45,"0.#"),1)=".",FALSE,TRUE)</formula>
    </cfRule>
    <cfRule type="expression" dxfId="608" priority="772">
      <formula>IF(RIGHT(TEXT(AM45,"0.#"),1)=".",TRUE,FALSE)</formula>
    </cfRule>
  </conditionalFormatting>
  <conditionalFormatting sqref="AQ45">
    <cfRule type="expression" dxfId="607" priority="769">
      <formula>IF(RIGHT(TEXT(AQ45,"0.#"),1)=".",FALSE,TRUE)</formula>
    </cfRule>
    <cfRule type="expression" dxfId="606" priority="770">
      <formula>IF(RIGHT(TEXT(AQ45,"0.#"),1)=".",TRUE,FALSE)</formula>
    </cfRule>
  </conditionalFormatting>
  <conditionalFormatting sqref="AU44">
    <cfRule type="expression" dxfId="605" priority="767">
      <formula>IF(RIGHT(TEXT(AU44,"0.#"),1)=".",FALSE,TRUE)</formula>
    </cfRule>
    <cfRule type="expression" dxfId="604" priority="768">
      <formula>IF(RIGHT(TEXT(AU44,"0.#"),1)=".",TRUE,FALSE)</formula>
    </cfRule>
  </conditionalFormatting>
  <conditionalFormatting sqref="AU45">
    <cfRule type="expression" dxfId="603" priority="765">
      <formula>IF(RIGHT(TEXT(AU45,"0.#"),1)=".",FALSE,TRUE)</formula>
    </cfRule>
    <cfRule type="expression" dxfId="602" priority="766">
      <formula>IF(RIGHT(TEXT(AU45,"0.#"),1)=".",TRUE,FALSE)</formula>
    </cfRule>
  </conditionalFormatting>
  <conditionalFormatting sqref="AM35">
    <cfRule type="expression" dxfId="601" priority="759">
      <formula>IF(RIGHT(TEXT(AM35,"0.#"),1)=".",FALSE,TRUE)</formula>
    </cfRule>
    <cfRule type="expression" dxfId="600" priority="760">
      <formula>IF(RIGHT(TEXT(AM35,"0.#"),1)=".",TRUE,FALSE)</formula>
    </cfRule>
  </conditionalFormatting>
  <conditionalFormatting sqref="AE36 AM36">
    <cfRule type="expression" dxfId="599" priority="757">
      <formula>IF(RIGHT(TEXT(AE36,"0.#"),1)=".",FALSE,TRUE)</formula>
    </cfRule>
    <cfRule type="expression" dxfId="598" priority="758">
      <formula>IF(RIGHT(TEXT(AE36,"0.#"),1)=".",TRUE,FALSE)</formula>
    </cfRule>
  </conditionalFormatting>
  <conditionalFormatting sqref="AI36">
    <cfRule type="expression" dxfId="597" priority="755">
      <formula>IF(RIGHT(TEXT(AI36,"0.#"),1)=".",FALSE,TRUE)</formula>
    </cfRule>
    <cfRule type="expression" dxfId="596" priority="756">
      <formula>IF(RIGHT(TEXT(AI36,"0.#"),1)=".",TRUE,FALSE)</formula>
    </cfRule>
  </conditionalFormatting>
  <conditionalFormatting sqref="AQ36">
    <cfRule type="expression" dxfId="595" priority="753">
      <formula>IF(RIGHT(TEXT(AQ36,"0.#"),1)=".",FALSE,TRUE)</formula>
    </cfRule>
    <cfRule type="expression" dxfId="594" priority="754">
      <formula>IF(RIGHT(TEXT(AQ36,"0.#"),1)=".",TRUE,FALSE)</formula>
    </cfRule>
  </conditionalFormatting>
  <conditionalFormatting sqref="AE35 AQ35">
    <cfRule type="expression" dxfId="593" priority="763">
      <formula>IF(RIGHT(TEXT(AE35,"0.#"),1)=".",FALSE,TRUE)</formula>
    </cfRule>
    <cfRule type="expression" dxfId="592" priority="764">
      <formula>IF(RIGHT(TEXT(AE35,"0.#"),1)=".",TRUE,FALSE)</formula>
    </cfRule>
  </conditionalFormatting>
  <conditionalFormatting sqref="AI35">
    <cfRule type="expression" dxfId="591" priority="761">
      <formula>IF(RIGHT(TEXT(AI35,"0.#"),1)=".",FALSE,TRUE)</formula>
    </cfRule>
    <cfRule type="expression" dxfId="590" priority="762">
      <formula>IF(RIGHT(TEXT(AI35,"0.#"),1)=".",TRUE,FALSE)</formula>
    </cfRule>
  </conditionalFormatting>
  <conditionalFormatting sqref="AQ48">
    <cfRule type="expression" dxfId="589" priority="741">
      <formula>IF(RIGHT(TEXT(AQ48,"0.#"),1)=".",FALSE,TRUE)</formula>
    </cfRule>
    <cfRule type="expression" dxfId="588" priority="742">
      <formula>IF(RIGHT(TEXT(AQ48,"0.#"),1)=".",TRUE,FALSE)</formula>
    </cfRule>
  </conditionalFormatting>
  <conditionalFormatting sqref="AQ47">
    <cfRule type="expression" dxfId="587" priority="751">
      <formula>IF(RIGHT(TEXT(AQ47,"0.#"),1)=".",FALSE,TRUE)</formula>
    </cfRule>
    <cfRule type="expression" dxfId="586" priority="752">
      <formula>IF(RIGHT(TEXT(AQ47,"0.#"),1)=".",TRUE,FALSE)</formula>
    </cfRule>
  </conditionalFormatting>
  <conditionalFormatting sqref="AM53">
    <cfRule type="expression" dxfId="585" priority="735">
      <formula>IF(RIGHT(TEXT(AM53,"0.#"),1)=".",FALSE,TRUE)</formula>
    </cfRule>
    <cfRule type="expression" dxfId="584" priority="736">
      <formula>IF(RIGHT(TEXT(AM53,"0.#"),1)=".",TRUE,FALSE)</formula>
    </cfRule>
  </conditionalFormatting>
  <conditionalFormatting sqref="AM54">
    <cfRule type="expression" dxfId="583" priority="733">
      <formula>IF(RIGHT(TEXT(AM54,"0.#"),1)=".",FALSE,TRUE)</formula>
    </cfRule>
    <cfRule type="expression" dxfId="582" priority="734">
      <formula>IF(RIGHT(TEXT(AM54,"0.#"),1)=".",TRUE,FALSE)</formula>
    </cfRule>
  </conditionalFormatting>
  <conditionalFormatting sqref="AQ54">
    <cfRule type="expression" dxfId="581" priority="729">
      <formula>IF(RIGHT(TEXT(AQ54,"0.#"),1)=".",FALSE,TRUE)</formula>
    </cfRule>
    <cfRule type="expression" dxfId="580" priority="730">
      <formula>IF(RIGHT(TEXT(AQ54,"0.#"),1)=".",TRUE,FALSE)</formula>
    </cfRule>
  </conditionalFormatting>
  <conditionalFormatting sqref="AQ53">
    <cfRule type="expression" dxfId="579" priority="739">
      <formula>IF(RIGHT(TEXT(AQ53,"0.#"),1)=".",FALSE,TRUE)</formula>
    </cfRule>
    <cfRule type="expression" dxfId="578" priority="740">
      <formula>IF(RIGHT(TEXT(AQ53,"0.#"),1)=".",TRUE,FALSE)</formula>
    </cfRule>
  </conditionalFormatting>
  <conditionalFormatting sqref="AE50 AQ50">
    <cfRule type="expression" dxfId="389" priority="473">
      <formula>IF(RIGHT(TEXT(AE50,"0.#"),1)=".",FALSE,TRUE)</formula>
    </cfRule>
    <cfRule type="expression" dxfId="388" priority="474">
      <formula>IF(RIGHT(TEXT(AE50,"0.#"),1)=".",TRUE,FALSE)</formula>
    </cfRule>
  </conditionalFormatting>
  <conditionalFormatting sqref="AI50">
    <cfRule type="expression" dxfId="387" priority="471">
      <formula>IF(RIGHT(TEXT(AI50,"0.#"),1)=".",FALSE,TRUE)</formula>
    </cfRule>
    <cfRule type="expression" dxfId="386" priority="472">
      <formula>IF(RIGHT(TEXT(AI50,"0.#"),1)=".",TRUE,FALSE)</formula>
    </cfRule>
  </conditionalFormatting>
  <conditionalFormatting sqref="AM50">
    <cfRule type="expression" dxfId="385" priority="469">
      <formula>IF(RIGHT(TEXT(AM50,"0.#"),1)=".",FALSE,TRUE)</formula>
    </cfRule>
    <cfRule type="expression" dxfId="384" priority="470">
      <formula>IF(RIGHT(TEXT(AM50,"0.#"),1)=".",TRUE,FALSE)</formula>
    </cfRule>
  </conditionalFormatting>
  <conditionalFormatting sqref="AE51">
    <cfRule type="expression" dxfId="383" priority="467">
      <formula>IF(RIGHT(TEXT(AE51,"0.#"),1)=".",FALSE,TRUE)</formula>
    </cfRule>
    <cfRule type="expression" dxfId="382" priority="468">
      <formula>IF(RIGHT(TEXT(AE51,"0.#"),1)=".",TRUE,FALSE)</formula>
    </cfRule>
  </conditionalFormatting>
  <conditionalFormatting sqref="AI51">
    <cfRule type="expression" dxfId="381" priority="465">
      <formula>IF(RIGHT(TEXT(AI51,"0.#"),1)=".",FALSE,TRUE)</formula>
    </cfRule>
    <cfRule type="expression" dxfId="380" priority="466">
      <formula>IF(RIGHT(TEXT(AI51,"0.#"),1)=".",TRUE,FALSE)</formula>
    </cfRule>
  </conditionalFormatting>
  <conditionalFormatting sqref="AM51">
    <cfRule type="expression" dxfId="379" priority="463">
      <formula>IF(RIGHT(TEXT(AM51,"0.#"),1)=".",FALSE,TRUE)</formula>
    </cfRule>
    <cfRule type="expression" dxfId="378" priority="464">
      <formula>IF(RIGHT(TEXT(AM51,"0.#"),1)=".",TRUE,FALSE)</formula>
    </cfRule>
  </conditionalFormatting>
  <conditionalFormatting sqref="AQ51">
    <cfRule type="expression" dxfId="377" priority="461">
      <formula>IF(RIGHT(TEXT(AQ51,"0.#"),1)=".",FALSE,TRUE)</formula>
    </cfRule>
    <cfRule type="expression" dxfId="376" priority="462">
      <formula>IF(RIGHT(TEXT(AQ51,"0.#"),1)=".",TRUE,FALSE)</formula>
    </cfRule>
  </conditionalFormatting>
  <conditionalFormatting sqref="AU50">
    <cfRule type="expression" dxfId="375" priority="459">
      <formula>IF(RIGHT(TEXT(AU50,"0.#"),1)=".",FALSE,TRUE)</formula>
    </cfRule>
    <cfRule type="expression" dxfId="374" priority="460">
      <formula>IF(RIGHT(TEXT(AU50,"0.#"),1)=".",TRUE,FALSE)</formula>
    </cfRule>
  </conditionalFormatting>
  <conditionalFormatting sqref="AU51">
    <cfRule type="expression" dxfId="373" priority="457">
      <formula>IF(RIGHT(TEXT(AU51,"0.#"),1)=".",FALSE,TRUE)</formula>
    </cfRule>
    <cfRule type="expression" dxfId="372" priority="458">
      <formula>IF(RIGHT(TEXT(AU51,"0.#"),1)=".",TRUE,FALSE)</formula>
    </cfRule>
  </conditionalFormatting>
  <conditionalFormatting sqref="Y168">
    <cfRule type="expression" dxfId="145" priority="163">
      <formula>IF(RIGHT(TEXT(Y168,"0.#"),1)=".",FALSE,TRUE)</formula>
    </cfRule>
    <cfRule type="expression" dxfId="144" priority="164">
      <formula>IF(RIGHT(TEXT(Y168,"0.#"),1)=".",TRUE,FALSE)</formula>
    </cfRule>
  </conditionalFormatting>
  <conditionalFormatting sqref="AL168:AO168">
    <cfRule type="expression" dxfId="143" priority="165">
      <formula>IF(AND(AL168&gt;=0, RIGHT(TEXT(AL168,"0.#"),1)&lt;&gt;"."),TRUE,FALSE)</formula>
    </cfRule>
    <cfRule type="expression" dxfId="142" priority="166">
      <formula>IF(AND(AL168&gt;=0, RIGHT(TEXT(AL168,"0.#"),1)="."),TRUE,FALSE)</formula>
    </cfRule>
    <cfRule type="expression" dxfId="141" priority="167">
      <formula>IF(AND(AL168&lt;0, RIGHT(TEXT(AL168,"0.#"),1)&lt;&gt;"."),TRUE,FALSE)</formula>
    </cfRule>
    <cfRule type="expression" dxfId="140" priority="168">
      <formula>IF(AND(AL168&lt;0, RIGHT(TEXT(AL168,"0.#"),1)="."),TRUE,FALSE)</formula>
    </cfRule>
  </conditionalFormatting>
  <conditionalFormatting sqref="Y173">
    <cfRule type="expression" dxfId="139" priority="157">
      <formula>IF(RIGHT(TEXT(Y173,"0.#"),1)=".",FALSE,TRUE)</formula>
    </cfRule>
    <cfRule type="expression" dxfId="138" priority="158">
      <formula>IF(RIGHT(TEXT(Y173,"0.#"),1)=".",TRUE,FALSE)</formula>
    </cfRule>
  </conditionalFormatting>
  <conditionalFormatting sqref="AL173:AO173">
    <cfRule type="expression" dxfId="137" priority="153">
      <formula>IF(AND(AL173&gt;=0, RIGHT(TEXT(AL173,"0.#"),1)&lt;&gt;"."),TRUE,FALSE)</formula>
    </cfRule>
    <cfRule type="expression" dxfId="136" priority="154">
      <formula>IF(AND(AL173&gt;=0, RIGHT(TEXT(AL173,"0.#"),1)="."),TRUE,FALSE)</formula>
    </cfRule>
    <cfRule type="expression" dxfId="135" priority="155">
      <formula>IF(AND(AL173&lt;0, RIGHT(TEXT(AL173,"0.#"),1)&lt;&gt;"."),TRUE,FALSE)</formula>
    </cfRule>
    <cfRule type="expression" dxfId="134" priority="156">
      <formula>IF(AND(AL173&lt;0, RIGHT(TEXT(AL173,"0.#"),1)="."),TRUE,FALSE)</formula>
    </cfRule>
  </conditionalFormatting>
  <conditionalFormatting sqref="Y174">
    <cfRule type="expression" dxfId="133" priority="145">
      <formula>IF(RIGHT(TEXT(Y174,"0.#"),1)=".",FALSE,TRUE)</formula>
    </cfRule>
    <cfRule type="expression" dxfId="132" priority="146">
      <formula>IF(RIGHT(TEXT(Y174,"0.#"),1)=".",TRUE,FALSE)</formula>
    </cfRule>
  </conditionalFormatting>
  <conditionalFormatting sqref="AL174:AO174">
    <cfRule type="expression" dxfId="131" priority="141">
      <formula>IF(AND(AL174&gt;=0, RIGHT(TEXT(AL174,"0.#"),1)&lt;&gt;"."),TRUE,FALSE)</formula>
    </cfRule>
    <cfRule type="expression" dxfId="130" priority="142">
      <formula>IF(AND(AL174&gt;=0, RIGHT(TEXT(AL174,"0.#"),1)="."),TRUE,FALSE)</formula>
    </cfRule>
    <cfRule type="expression" dxfId="129" priority="143">
      <formula>IF(AND(AL174&lt;0, RIGHT(TEXT(AL174,"0.#"),1)&lt;&gt;"."),TRUE,FALSE)</formula>
    </cfRule>
    <cfRule type="expression" dxfId="128" priority="144">
      <formula>IF(AND(AL174&lt;0, RIGHT(TEXT(AL174,"0.#"),1)="."),TRUE,FALSE)</formula>
    </cfRule>
  </conditionalFormatting>
  <conditionalFormatting sqref="Y175">
    <cfRule type="expression" dxfId="127" priority="127">
      <formula>IF(RIGHT(TEXT(Y175,"0.#"),1)=".",FALSE,TRUE)</formula>
    </cfRule>
    <cfRule type="expression" dxfId="126" priority="128">
      <formula>IF(RIGHT(TEXT(Y175,"0.#"),1)=".",TRUE,FALSE)</formula>
    </cfRule>
  </conditionalFormatting>
  <conditionalFormatting sqref="AL175:AO175">
    <cfRule type="expression" dxfId="125" priority="123">
      <formula>IF(AND(AL175&gt;=0, RIGHT(TEXT(AL175,"0.#"),1)&lt;&gt;"."),TRUE,FALSE)</formula>
    </cfRule>
    <cfRule type="expression" dxfId="124" priority="124">
      <formula>IF(AND(AL175&gt;=0, RIGHT(TEXT(AL175,"0.#"),1)="."),TRUE,FALSE)</formula>
    </cfRule>
    <cfRule type="expression" dxfId="123" priority="125">
      <formula>IF(AND(AL175&lt;0, RIGHT(TEXT(AL175,"0.#"),1)&lt;&gt;"."),TRUE,FALSE)</formula>
    </cfRule>
    <cfRule type="expression" dxfId="122" priority="126">
      <formula>IF(AND(AL175&lt;0, RIGHT(TEXT(AL175,"0.#"),1)="."),TRUE,FALSE)</formula>
    </cfRule>
  </conditionalFormatting>
  <conditionalFormatting sqref="Y176">
    <cfRule type="expression" dxfId="121" priority="121">
      <formula>IF(RIGHT(TEXT(Y176,"0.#"),1)=".",FALSE,TRUE)</formula>
    </cfRule>
    <cfRule type="expression" dxfId="120" priority="122">
      <formula>IF(RIGHT(TEXT(Y176,"0.#"),1)=".",TRUE,FALSE)</formula>
    </cfRule>
  </conditionalFormatting>
  <conditionalFormatting sqref="AL176:AO176">
    <cfRule type="expression" dxfId="119" priority="117">
      <formula>IF(AND(AL176&gt;=0, RIGHT(TEXT(AL176,"0.#"),1)&lt;&gt;"."),TRUE,FALSE)</formula>
    </cfRule>
    <cfRule type="expression" dxfId="118" priority="118">
      <formula>IF(AND(AL176&gt;=0, RIGHT(TEXT(AL176,"0.#"),1)="."),TRUE,FALSE)</formula>
    </cfRule>
    <cfRule type="expression" dxfId="117" priority="119">
      <formula>IF(AND(AL176&lt;0, RIGHT(TEXT(AL176,"0.#"),1)&lt;&gt;"."),TRUE,FALSE)</formula>
    </cfRule>
    <cfRule type="expression" dxfId="116" priority="120">
      <formula>IF(AND(AL176&lt;0, RIGHT(TEXT(AL176,"0.#"),1)="."),TRUE,FALSE)</formula>
    </cfRule>
  </conditionalFormatting>
  <conditionalFormatting sqref="AL181:AO181">
    <cfRule type="expression" dxfId="115" priority="113">
      <formula>IF(AND(AL181&gt;=0, RIGHT(TEXT(AL181,"0.#"),1)&lt;&gt;"."),TRUE,FALSE)</formula>
    </cfRule>
    <cfRule type="expression" dxfId="114" priority="114">
      <formula>IF(AND(AL181&gt;=0, RIGHT(TEXT(AL181,"0.#"),1)="."),TRUE,FALSE)</formula>
    </cfRule>
    <cfRule type="expression" dxfId="113" priority="115">
      <formula>IF(AND(AL181&lt;0, RIGHT(TEXT(AL181,"0.#"),1)&lt;&gt;"."),TRUE,FALSE)</formula>
    </cfRule>
    <cfRule type="expression" dxfId="112" priority="116">
      <formula>IF(AND(AL181&lt;0, RIGHT(TEXT(AL181,"0.#"),1)="."),TRUE,FALSE)</formula>
    </cfRule>
  </conditionalFormatting>
  <conditionalFormatting sqref="Y181">
    <cfRule type="expression" dxfId="111" priority="111">
      <formula>IF(RIGHT(TEXT(Y181,"0.#"),1)=".",FALSE,TRUE)</formula>
    </cfRule>
    <cfRule type="expression" dxfId="110" priority="112">
      <formula>IF(RIGHT(TEXT(Y181,"0.#"),1)=".",TRUE,FALSE)</formula>
    </cfRule>
  </conditionalFormatting>
  <conditionalFormatting sqref="AL182:AO182">
    <cfRule type="expression" dxfId="109" priority="107">
      <formula>IF(AND(AL182&gt;=0, RIGHT(TEXT(AL182,"0.#"),1)&lt;&gt;"."),TRUE,FALSE)</formula>
    </cfRule>
    <cfRule type="expression" dxfId="108" priority="108">
      <formula>IF(AND(AL182&gt;=0, RIGHT(TEXT(AL182,"0.#"),1)="."),TRUE,FALSE)</formula>
    </cfRule>
    <cfRule type="expression" dxfId="107" priority="109">
      <formula>IF(AND(AL182&lt;0, RIGHT(TEXT(AL182,"0.#"),1)&lt;&gt;"."),TRUE,FALSE)</formula>
    </cfRule>
    <cfRule type="expression" dxfId="106" priority="110">
      <formula>IF(AND(AL182&lt;0, RIGHT(TEXT(AL182,"0.#"),1)="."),TRUE,FALSE)</formula>
    </cfRule>
  </conditionalFormatting>
  <conditionalFormatting sqref="Y182">
    <cfRule type="expression" dxfId="105" priority="105">
      <formula>IF(RIGHT(TEXT(Y182,"0.#"),1)=".",FALSE,TRUE)</formula>
    </cfRule>
    <cfRule type="expression" dxfId="104" priority="106">
      <formula>IF(RIGHT(TEXT(Y182,"0.#"),1)=".",TRUE,FALSE)</formula>
    </cfRule>
  </conditionalFormatting>
  <conditionalFormatting sqref="AL183:AO183">
    <cfRule type="expression" dxfId="103" priority="101">
      <formula>IF(AND(AL183&gt;=0, RIGHT(TEXT(AL183,"0.#"),1)&lt;&gt;"."),TRUE,FALSE)</formula>
    </cfRule>
    <cfRule type="expression" dxfId="102" priority="102">
      <formula>IF(AND(AL183&gt;=0, RIGHT(TEXT(AL183,"0.#"),1)="."),TRUE,FALSE)</formula>
    </cfRule>
    <cfRule type="expression" dxfId="101" priority="103">
      <formula>IF(AND(AL183&lt;0, RIGHT(TEXT(AL183,"0.#"),1)&lt;&gt;"."),TRUE,FALSE)</formula>
    </cfRule>
    <cfRule type="expression" dxfId="100" priority="104">
      <formula>IF(AND(AL183&lt;0, RIGHT(TEXT(AL183,"0.#"),1)="."),TRUE,FALSE)</formula>
    </cfRule>
  </conditionalFormatting>
  <conditionalFormatting sqref="Y183">
    <cfRule type="expression" dxfId="99" priority="99">
      <formula>IF(RIGHT(TEXT(Y183,"0.#"),1)=".",FALSE,TRUE)</formula>
    </cfRule>
    <cfRule type="expression" dxfId="98" priority="100">
      <formula>IF(RIGHT(TEXT(Y183,"0.#"),1)=".",TRUE,FALSE)</formula>
    </cfRule>
  </conditionalFormatting>
  <conditionalFormatting sqref="AL184:AO184">
    <cfRule type="expression" dxfId="97" priority="95">
      <formula>IF(AND(AL184&gt;=0, RIGHT(TEXT(AL184,"0.#"),1)&lt;&gt;"."),TRUE,FALSE)</formula>
    </cfRule>
    <cfRule type="expression" dxfId="96" priority="96">
      <formula>IF(AND(AL184&gt;=0, RIGHT(TEXT(AL184,"0.#"),1)="."),TRUE,FALSE)</formula>
    </cfRule>
    <cfRule type="expression" dxfId="95" priority="97">
      <formula>IF(AND(AL184&lt;0, RIGHT(TEXT(AL184,"0.#"),1)&lt;&gt;"."),TRUE,FALSE)</formula>
    </cfRule>
    <cfRule type="expression" dxfId="94" priority="98">
      <formula>IF(AND(AL184&lt;0, RIGHT(TEXT(AL184,"0.#"),1)="."),TRUE,FALSE)</formula>
    </cfRule>
  </conditionalFormatting>
  <conditionalFormatting sqref="Y184">
    <cfRule type="expression" dxfId="93" priority="93">
      <formula>IF(RIGHT(TEXT(Y184,"0.#"),1)=".",FALSE,TRUE)</formula>
    </cfRule>
    <cfRule type="expression" dxfId="92" priority="94">
      <formula>IF(RIGHT(TEXT(Y184,"0.#"),1)=".",TRUE,FALSE)</formula>
    </cfRule>
  </conditionalFormatting>
  <conditionalFormatting sqref="AL185:AO185">
    <cfRule type="expression" dxfId="91" priority="89">
      <formula>IF(AND(AL185&gt;=0, RIGHT(TEXT(AL185,"0.#"),1)&lt;&gt;"."),TRUE,FALSE)</formula>
    </cfRule>
    <cfRule type="expression" dxfId="90" priority="90">
      <formula>IF(AND(AL185&gt;=0, RIGHT(TEXT(AL185,"0.#"),1)="."),TRUE,FALSE)</formula>
    </cfRule>
    <cfRule type="expression" dxfId="89" priority="91">
      <formula>IF(AND(AL185&lt;0, RIGHT(TEXT(AL185,"0.#"),1)&lt;&gt;"."),TRUE,FALSE)</formula>
    </cfRule>
    <cfRule type="expression" dxfId="88" priority="92">
      <formula>IF(AND(AL185&lt;0, RIGHT(TEXT(AL185,"0.#"),1)="."),TRUE,FALSE)</formula>
    </cfRule>
  </conditionalFormatting>
  <conditionalFormatting sqref="Y185">
    <cfRule type="expression" dxfId="87" priority="87">
      <formula>IF(RIGHT(TEXT(Y185,"0.#"),1)=".",FALSE,TRUE)</formula>
    </cfRule>
    <cfRule type="expression" dxfId="86" priority="88">
      <formula>IF(RIGHT(TEXT(Y185,"0.#"),1)=".",TRUE,FALSE)</formula>
    </cfRule>
  </conditionalFormatting>
  <conditionalFormatting sqref="AL186:AO186">
    <cfRule type="expression" dxfId="85" priority="83">
      <formula>IF(AND(AL186&gt;=0, RIGHT(TEXT(AL186,"0.#"),1)&lt;&gt;"."),TRUE,FALSE)</formula>
    </cfRule>
    <cfRule type="expression" dxfId="84" priority="84">
      <formula>IF(AND(AL186&gt;=0, RIGHT(TEXT(AL186,"0.#"),1)="."),TRUE,FALSE)</formula>
    </cfRule>
    <cfRule type="expression" dxfId="83" priority="85">
      <formula>IF(AND(AL186&lt;0, RIGHT(TEXT(AL186,"0.#"),1)&lt;&gt;"."),TRUE,FALSE)</formula>
    </cfRule>
    <cfRule type="expression" dxfId="82" priority="86">
      <formula>IF(AND(AL186&lt;0, RIGHT(TEXT(AL186,"0.#"),1)="."),TRUE,FALSE)</formula>
    </cfRule>
  </conditionalFormatting>
  <conditionalFormatting sqref="Y186">
    <cfRule type="expression" dxfId="81" priority="81">
      <formula>IF(RIGHT(TEXT(Y186,"0.#"),1)=".",FALSE,TRUE)</formula>
    </cfRule>
    <cfRule type="expression" dxfId="80" priority="82">
      <formula>IF(RIGHT(TEXT(Y186,"0.#"),1)=".",TRUE,FALSE)</formula>
    </cfRule>
  </conditionalFormatting>
  <conditionalFormatting sqref="AL187:AO187">
    <cfRule type="expression" dxfId="79" priority="77">
      <formula>IF(AND(AL187&gt;=0, RIGHT(TEXT(AL187,"0.#"),1)&lt;&gt;"."),TRUE,FALSE)</formula>
    </cfRule>
    <cfRule type="expression" dxfId="78" priority="78">
      <formula>IF(AND(AL187&gt;=0, RIGHT(TEXT(AL187,"0.#"),1)="."),TRUE,FALSE)</formula>
    </cfRule>
    <cfRule type="expression" dxfId="77" priority="79">
      <formula>IF(AND(AL187&lt;0, RIGHT(TEXT(AL187,"0.#"),1)&lt;&gt;"."),TRUE,FALSE)</formula>
    </cfRule>
    <cfRule type="expression" dxfId="76" priority="80">
      <formula>IF(AND(AL187&lt;0, RIGHT(TEXT(AL187,"0.#"),1)="."),TRUE,FALSE)</formula>
    </cfRule>
  </conditionalFormatting>
  <conditionalFormatting sqref="Y187">
    <cfRule type="expression" dxfId="75" priority="75">
      <formula>IF(RIGHT(TEXT(Y187,"0.#"),1)=".",FALSE,TRUE)</formula>
    </cfRule>
    <cfRule type="expression" dxfId="74" priority="76">
      <formula>IF(RIGHT(TEXT(Y187,"0.#"),1)=".",TRUE,FALSE)</formula>
    </cfRule>
  </conditionalFormatting>
  <conditionalFormatting sqref="AL188:AO188">
    <cfRule type="expression" dxfId="73" priority="71">
      <formula>IF(AND(AL188&gt;=0, RIGHT(TEXT(AL188,"0.#"),1)&lt;&gt;"."),TRUE,FALSE)</formula>
    </cfRule>
    <cfRule type="expression" dxfId="72" priority="72">
      <formula>IF(AND(AL188&gt;=0, RIGHT(TEXT(AL188,"0.#"),1)="."),TRUE,FALSE)</formula>
    </cfRule>
    <cfRule type="expression" dxfId="71" priority="73">
      <formula>IF(AND(AL188&lt;0, RIGHT(TEXT(AL188,"0.#"),1)&lt;&gt;"."),TRUE,FALSE)</formula>
    </cfRule>
    <cfRule type="expression" dxfId="70" priority="74">
      <formula>IF(AND(AL188&lt;0, RIGHT(TEXT(AL188,"0.#"),1)="."),TRUE,FALSE)</formula>
    </cfRule>
  </conditionalFormatting>
  <conditionalFormatting sqref="Y188">
    <cfRule type="expression" dxfId="69" priority="69">
      <formula>IF(RIGHT(TEXT(Y188,"0.#"),1)=".",FALSE,TRUE)</formula>
    </cfRule>
    <cfRule type="expression" dxfId="68" priority="70">
      <formula>IF(RIGHT(TEXT(Y188,"0.#"),1)=".",TRUE,FALSE)</formula>
    </cfRule>
  </conditionalFormatting>
  <conditionalFormatting sqref="AL189:AO189">
    <cfRule type="expression" dxfId="67" priority="65">
      <formula>IF(AND(AL189&gt;=0, RIGHT(TEXT(AL189,"0.#"),1)&lt;&gt;"."),TRUE,FALSE)</formula>
    </cfRule>
    <cfRule type="expression" dxfId="66" priority="66">
      <formula>IF(AND(AL189&gt;=0, RIGHT(TEXT(AL189,"0.#"),1)="."),TRUE,FALSE)</formula>
    </cfRule>
    <cfRule type="expression" dxfId="65" priority="67">
      <formula>IF(AND(AL189&lt;0, RIGHT(TEXT(AL189,"0.#"),1)&lt;&gt;"."),TRUE,FALSE)</formula>
    </cfRule>
    <cfRule type="expression" dxfId="64" priority="68">
      <formula>IF(AND(AL189&lt;0, RIGHT(TEXT(AL189,"0.#"),1)="."),TRUE,FALSE)</formula>
    </cfRule>
  </conditionalFormatting>
  <conditionalFormatting sqref="Y189">
    <cfRule type="expression" dxfId="63" priority="63">
      <formula>IF(RIGHT(TEXT(Y189,"0.#"),1)=".",FALSE,TRUE)</formula>
    </cfRule>
    <cfRule type="expression" dxfId="62" priority="64">
      <formula>IF(RIGHT(TEXT(Y189,"0.#"),1)=".",TRUE,FALSE)</formula>
    </cfRule>
  </conditionalFormatting>
  <conditionalFormatting sqref="AE54">
    <cfRule type="expression" dxfId="61" priority="57">
      <formula>IF(RIGHT(TEXT(AE54,"0.#"),1)=".",FALSE,TRUE)</formula>
    </cfRule>
    <cfRule type="expression" dxfId="60" priority="58">
      <formula>IF(RIGHT(TEXT(AE54,"0.#"),1)=".",TRUE,FALSE)</formula>
    </cfRule>
  </conditionalFormatting>
  <conditionalFormatting sqref="AI54">
    <cfRule type="expression" dxfId="59" priority="55">
      <formula>IF(RIGHT(TEXT(AI54,"0.#"),1)=".",FALSE,TRUE)</formula>
    </cfRule>
    <cfRule type="expression" dxfId="58" priority="56">
      <formula>IF(RIGHT(TEXT(AI54,"0.#"),1)=".",TRUE,FALSE)</formula>
    </cfRule>
  </conditionalFormatting>
  <conditionalFormatting sqref="AE53">
    <cfRule type="expression" dxfId="57" priority="61">
      <formula>IF(RIGHT(TEXT(AE53,"0.#"),1)=".",FALSE,TRUE)</formula>
    </cfRule>
    <cfRule type="expression" dxfId="56" priority="62">
      <formula>IF(RIGHT(TEXT(AE53,"0.#"),1)=".",TRUE,FALSE)</formula>
    </cfRule>
  </conditionalFormatting>
  <conditionalFormatting sqref="AI53">
    <cfRule type="expression" dxfId="55" priority="59">
      <formula>IF(RIGHT(TEXT(AI53,"0.#"),1)=".",FALSE,TRUE)</formula>
    </cfRule>
    <cfRule type="expression" dxfId="54" priority="60">
      <formula>IF(RIGHT(TEXT(AI53,"0.#"),1)=".",TRUE,FALSE)</formula>
    </cfRule>
  </conditionalFormatting>
  <conditionalFormatting sqref="AM47">
    <cfRule type="expression" dxfId="53" priority="49">
      <formula>IF(RIGHT(TEXT(AM47,"0.#"),1)=".",FALSE,TRUE)</formula>
    </cfRule>
    <cfRule type="expression" dxfId="52" priority="50">
      <formula>IF(RIGHT(TEXT(AM47,"0.#"),1)=".",TRUE,FALSE)</formula>
    </cfRule>
  </conditionalFormatting>
  <conditionalFormatting sqref="AE48 AM48">
    <cfRule type="expression" dxfId="51" priority="47">
      <formula>IF(RIGHT(TEXT(AE48,"0.#"),1)=".",FALSE,TRUE)</formula>
    </cfRule>
    <cfRule type="expression" dxfId="50" priority="48">
      <formula>IF(RIGHT(TEXT(AE48,"0.#"),1)=".",TRUE,FALSE)</formula>
    </cfRule>
  </conditionalFormatting>
  <conditionalFormatting sqref="AI48">
    <cfRule type="expression" dxfId="49" priority="45">
      <formula>IF(RIGHT(TEXT(AI48,"0.#"),1)=".",FALSE,TRUE)</formula>
    </cfRule>
    <cfRule type="expression" dxfId="48" priority="46">
      <formula>IF(RIGHT(TEXT(AI48,"0.#"),1)=".",TRUE,FALSE)</formula>
    </cfRule>
  </conditionalFormatting>
  <conditionalFormatting sqref="AE47">
    <cfRule type="expression" dxfId="47" priority="53">
      <formula>IF(RIGHT(TEXT(AE47,"0.#"),1)=".",FALSE,TRUE)</formula>
    </cfRule>
    <cfRule type="expression" dxfId="46" priority="54">
      <formula>IF(RIGHT(TEXT(AE47,"0.#"),1)=".",TRUE,FALSE)</formula>
    </cfRule>
  </conditionalFormatting>
  <conditionalFormatting sqref="AI47">
    <cfRule type="expression" dxfId="45" priority="51">
      <formula>IF(RIGHT(TEXT(AI47,"0.#"),1)=".",FALSE,TRUE)</formula>
    </cfRule>
    <cfRule type="expression" dxfId="44" priority="52">
      <formula>IF(RIGHT(TEXT(AI47,"0.#"),1)=".",TRUE,FALSE)</formula>
    </cfRule>
  </conditionalFormatting>
  <conditionalFormatting sqref="AM41">
    <cfRule type="expression" dxfId="43" priority="39">
      <formula>IF(RIGHT(TEXT(AM41,"0.#"),1)=".",FALSE,TRUE)</formula>
    </cfRule>
    <cfRule type="expression" dxfId="42" priority="40">
      <formula>IF(RIGHT(TEXT(AM41,"0.#"),1)=".",TRUE,FALSE)</formula>
    </cfRule>
  </conditionalFormatting>
  <conditionalFormatting sqref="AE42 AM42">
    <cfRule type="expression" dxfId="41" priority="37">
      <formula>IF(RIGHT(TEXT(AE42,"0.#"),1)=".",FALSE,TRUE)</formula>
    </cfRule>
    <cfRule type="expression" dxfId="40" priority="38">
      <formula>IF(RIGHT(TEXT(AE42,"0.#"),1)=".",TRUE,FALSE)</formula>
    </cfRule>
  </conditionalFormatting>
  <conditionalFormatting sqref="AI42">
    <cfRule type="expression" dxfId="39" priority="35">
      <formula>IF(RIGHT(TEXT(AI42,"0.#"),1)=".",FALSE,TRUE)</formula>
    </cfRule>
    <cfRule type="expression" dxfId="38" priority="36">
      <formula>IF(RIGHT(TEXT(AI42,"0.#"),1)=".",TRUE,FALSE)</formula>
    </cfRule>
  </conditionalFormatting>
  <conditionalFormatting sqref="AE41">
    <cfRule type="expression" dxfId="37" priority="43">
      <formula>IF(RIGHT(TEXT(AE41,"0.#"),1)=".",FALSE,TRUE)</formula>
    </cfRule>
    <cfRule type="expression" dxfId="36" priority="44">
      <formula>IF(RIGHT(TEXT(AE41,"0.#"),1)=".",TRUE,FALSE)</formula>
    </cfRule>
  </conditionalFormatting>
  <conditionalFormatting sqref="AI41">
    <cfRule type="expression" dxfId="35" priority="41">
      <formula>IF(RIGHT(TEXT(AI41,"0.#"),1)=".",FALSE,TRUE)</formula>
    </cfRule>
    <cfRule type="expression" dxfId="34" priority="42">
      <formula>IF(RIGHT(TEXT(AI41,"0.#"),1)=".",TRUE,FALSE)</formula>
    </cfRule>
  </conditionalFormatting>
  <conditionalFormatting sqref="AE38">
    <cfRule type="expression" dxfId="33" priority="33">
      <formula>IF(RIGHT(TEXT(AE38,"0.#"),1)=".",FALSE,TRUE)</formula>
    </cfRule>
    <cfRule type="expression" dxfId="32" priority="34">
      <formula>IF(RIGHT(TEXT(AE38,"0.#"),1)=".",TRUE,FALSE)</formula>
    </cfRule>
  </conditionalFormatting>
  <conditionalFormatting sqref="AI38">
    <cfRule type="expression" dxfId="31" priority="31">
      <formula>IF(RIGHT(TEXT(AI38,"0.#"),1)=".",FALSE,TRUE)</formula>
    </cfRule>
    <cfRule type="expression" dxfId="30" priority="32">
      <formula>IF(RIGHT(TEXT(AI38,"0.#"),1)=".",TRUE,FALSE)</formula>
    </cfRule>
  </conditionalFormatting>
  <conditionalFormatting sqref="AE39">
    <cfRule type="expression" dxfId="29" priority="29">
      <formula>IF(RIGHT(TEXT(AE39,"0.#"),1)=".",FALSE,TRUE)</formula>
    </cfRule>
    <cfRule type="expression" dxfId="28" priority="30">
      <formula>IF(RIGHT(TEXT(AE39,"0.#"),1)=".",TRUE,FALSE)</formula>
    </cfRule>
  </conditionalFormatting>
  <conditionalFormatting sqref="AI39">
    <cfRule type="expression" dxfId="27" priority="27">
      <formula>IF(RIGHT(TEXT(AI39,"0.#"),1)=".",FALSE,TRUE)</formula>
    </cfRule>
    <cfRule type="expression" dxfId="26" priority="28">
      <formula>IF(RIGHT(TEXT(AI39,"0.#"),1)=".",TRUE,FALSE)</formula>
    </cfRule>
  </conditionalFormatting>
  <conditionalFormatting sqref="AM38">
    <cfRule type="expression" dxfId="25" priority="25">
      <formula>IF(RIGHT(TEXT(AM38,"0.#"),1)=".",FALSE,TRUE)</formula>
    </cfRule>
    <cfRule type="expression" dxfId="24" priority="26">
      <formula>IF(RIGHT(TEXT(AM38,"0.#"),1)=".",TRUE,FALSE)</formula>
    </cfRule>
  </conditionalFormatting>
  <conditionalFormatting sqref="AM39">
    <cfRule type="expression" dxfId="23" priority="23">
      <formula>IF(RIGHT(TEXT(AM39,"0.#"),1)=".",FALSE,TRUE)</formula>
    </cfRule>
    <cfRule type="expression" dxfId="22" priority="24">
      <formula>IF(RIGHT(TEXT(AM39,"0.#"),1)=".",TRUE,FALSE)</formula>
    </cfRule>
  </conditionalFormatting>
  <conditionalFormatting sqref="AM59">
    <cfRule type="expression" dxfId="21" priority="17">
      <formula>IF(RIGHT(TEXT(AM59,"0.#"),1)=".",FALSE,TRUE)</formula>
    </cfRule>
    <cfRule type="expression" dxfId="20" priority="18">
      <formula>IF(RIGHT(TEXT(AM59,"0.#"),1)=".",TRUE,FALSE)</formula>
    </cfRule>
  </conditionalFormatting>
  <conditionalFormatting sqref="AM58">
    <cfRule type="expression" dxfId="19" priority="19">
      <formula>IF(RIGHT(TEXT(AM58,"0.#"),1)=".",FALSE,TRUE)</formula>
    </cfRule>
    <cfRule type="expression" dxfId="18" priority="20">
      <formula>IF(RIGHT(TEXT(AM58,"0.#"),1)=".",TRUE,FALSE)</formula>
    </cfRule>
  </conditionalFormatting>
  <conditionalFormatting sqref="AM57">
    <cfRule type="expression" dxfId="17" priority="21">
      <formula>IF(RIGHT(TEXT(AM57,"0.#"),1)=".",FALSE,TRUE)</formula>
    </cfRule>
    <cfRule type="expression" dxfId="16" priority="22">
      <formula>IF(RIGHT(TEXT(AM57,"0.#"),1)=".",TRUE,FALSE)</formula>
    </cfRule>
  </conditionalFormatting>
  <conditionalFormatting sqref="AE57">
    <cfRule type="expression" dxfId="15" priority="15">
      <formula>IF(RIGHT(TEXT(AE57,"0.#"),1)=".",FALSE,TRUE)</formula>
    </cfRule>
    <cfRule type="expression" dxfId="14" priority="16">
      <formula>IF(RIGHT(TEXT(AE57,"0.#"),1)=".",TRUE,FALSE)</formula>
    </cfRule>
  </conditionalFormatting>
  <conditionalFormatting sqref="AE58">
    <cfRule type="expression" dxfId="13" priority="13">
      <formula>IF(RIGHT(TEXT(AE58,"0.#"),1)=".",FALSE,TRUE)</formula>
    </cfRule>
    <cfRule type="expression" dxfId="12" priority="14">
      <formula>IF(RIGHT(TEXT(AE58,"0.#"),1)=".",TRUE,FALSE)</formula>
    </cfRule>
  </conditionalFormatting>
  <conditionalFormatting sqref="AI57">
    <cfRule type="expression" dxfId="11" priority="9">
      <formula>IF(RIGHT(TEXT(AI57,"0.#"),1)=".",FALSE,TRUE)</formula>
    </cfRule>
    <cfRule type="expression" dxfId="10" priority="10">
      <formula>IF(RIGHT(TEXT(AI57,"0.#"),1)=".",TRUE,FALSE)</formula>
    </cfRule>
  </conditionalFormatting>
  <conditionalFormatting sqref="AI58">
    <cfRule type="expression" dxfId="9" priority="11">
      <formula>IF(RIGHT(TEXT(AI58,"0.#"),1)=".",FALSE,TRUE)</formula>
    </cfRule>
    <cfRule type="expression" dxfId="8" priority="12">
      <formula>IF(RIGHT(TEXT(AI58,"0.#"),1)=".",TRUE,FALSE)</formula>
    </cfRule>
  </conditionalFormatting>
  <conditionalFormatting sqref="AI59">
    <cfRule type="expression" dxfId="7" priority="5">
      <formula>IF(RIGHT(TEXT(AI59,"0.#"),1)=".",FALSE,TRUE)</formula>
    </cfRule>
    <cfRule type="expression" dxfId="6" priority="6">
      <formula>IF(RIGHT(TEXT(AI59,"0.#"),1)=".",TRUE,FALSE)</formula>
    </cfRule>
  </conditionalFormatting>
  <conditionalFormatting sqref="AE59">
    <cfRule type="expression" dxfId="5" priority="7">
      <formula>IF(RIGHT(TEXT(AE59,"0.#"),1)=".",FALSE,TRUE)</formula>
    </cfRule>
    <cfRule type="expression" dxfId="4" priority="8">
      <formula>IF(RIGHT(TEXT(AE59,"0.#"),1)=".",TRUE,FALSE)</formula>
    </cfRule>
  </conditionalFormatting>
  <conditionalFormatting sqref="AQ57:AQ59">
    <cfRule type="expression" dxfId="3" priority="3">
      <formula>IF(RIGHT(TEXT(AQ57,"0.#"),1)=".",FALSE,TRUE)</formula>
    </cfRule>
    <cfRule type="expression" dxfId="2" priority="4">
      <formula>IF(RIGHT(TEXT(AQ57,"0.#"),1)=".",TRUE,FALSE)</formula>
    </cfRule>
  </conditionalFormatting>
  <conditionalFormatting sqref="AU57:AU59">
    <cfRule type="expression" dxfId="1" priority="1">
      <formula>IF(RIGHT(TEXT(AU57,"0.#"),1)=".",FALSE,TRUE)</formula>
    </cfRule>
    <cfRule type="expression" dxfId="0" priority="2">
      <formula>IF(RIGHT(TEXT(AU57,"0.#"),1)=".",TRUE,FALSE)</formula>
    </cfRule>
  </conditionalFormatting>
  <dataValidations count="16">
    <dataValidation type="whole" allowBlank="1" showInputMessage="1" showErrorMessage="1" sqref="O107:P108 AX107:AX109 AA107:AB108 AM107:AN108">
      <formula1>0</formula1>
      <formula2>99</formula2>
    </dataValidation>
    <dataValidation type="whole" allowBlank="1" showInputMessage="1" showErrorMessage="1" sqref="AJ107:AK108 X107:Y108 AJ109 L107:L109 M107:M108 X109 AU107:AV108 J83:J8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3:E93">
      <formula1>T行政事業レビュー推進チームの所見</formula1>
    </dataValidation>
    <dataValidation type="custom" imeMode="disabled" allowBlank="1" showInputMessage="1" showErrorMessage="1" sqref="AH156:AK156 AH160:AK160 AH164:AK164 AH193:AK193 AH180:AK189 AH172:AK176">
      <formula1>OR(AND(MOD(IF(ISNUMBER(AH156), AH156, 0.5),1)=0, 0&lt;=AH156), AH156="-")</formula1>
    </dataValidation>
    <dataValidation type="whole" imeMode="disabled" allowBlank="1" showInputMessage="1" showErrorMessage="1" sqref="AW2:AX2">
      <formula1>0</formula1>
      <formula2>99</formula2>
    </dataValidation>
    <dataValidation type="list" allowBlank="1" showInputMessage="1" showErrorMessage="1" sqref="A95:E95">
      <formula1>T所見を踏まえた改善点</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sqref="S5:X5">
      <formula1>T終了年度</formula1>
    </dataValidation>
    <dataValidation type="list" allowBlank="1" showInputMessage="1" showErrorMessage="1" sqref="H83:I87">
      <formula1>T事業番号</formula1>
    </dataValidation>
    <dataValidation type="custom" imeMode="disabled" allowBlank="1" showInputMessage="1" showErrorMessage="1" sqref="AY23 P13:AX13 AR15:AX15 P14:AQ18 AR18:AX18 P19:AJ19 AL193:AO193 P23:AC29 Y146:AB149 AU146:AX149 Y156:AB156 AL156:AO156 Y160:AB160 AL160:AO160 Y164:AB164 AL164:AO164 Y180:AB189 AL180:AO189 Y193:AB193 AE41:AX41 AE32:AX33 AE50:AX51 AE44:AX45 AE35:AX35 AE47:AX47 AE53:AX53 AQ56:AR56 AU56:AX56 AE57:AX59 AE38:AX39 AL172:AO176 Y172:AB176 AU139:AX142 Y139:AB142">
      <formula1>OR(ISNUMBER(P13), P13="-")</formula1>
    </dataValidation>
    <dataValidation type="list" allowBlank="1" showInputMessage="1" showErrorMessage="1" sqref="Q109:R109 AC109:AD109 AO109:AP109">
      <formula1>#REF!</formula1>
    </dataValidation>
    <dataValidation type="custom" allowBlank="1" showInputMessage="1" showErrorMessage="1" errorTitle="法人番号チェック" error="法人番号は13桁の数字で入力してください。" sqref="J193:O193 J180:O189 J156:O156 J164:O164 J160:O160 J172:O176">
      <formula1>OR(J156="-",AND(LEN(J156)=13,IFERROR(SEARCH("-",J156),"")="",IFERROR(SEARCH(".",J156),"")="",ISNUMBER(J156)))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6" max="16383" man="1"/>
    <brk id="109"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C193:D193</xm:sqref>
        </x14:dataValidation>
        <x14:dataValidation type="list" allowBlank="1" showInputMessage="1" showErrorMessage="1">
          <x14:formula1>
            <xm:f>入力規則等!$AP$2:$AP$10</xm:f>
          </x14:formula1>
          <xm:sqref>AC193:AG193</xm:sqref>
        </x14:dataValidation>
        <x14:dataValidation type="list" allowBlank="1" showInputMessage="1" showErrorMessage="1">
          <x14:formula1>
            <xm:f>入力規則等!$U$7:$U$9</xm:f>
          </x14:formula1>
          <xm:sqref>U108:V108 I108:J108 AG108:AH108 AR108:AS108</xm:sqref>
        </x14:dataValidation>
        <x14:dataValidation type="list" allowBlank="1" showInputMessage="1" showErrorMessage="1">
          <x14:formula1>
            <xm:f>入力規則等!$U$40:$U$42</xm:f>
          </x14:formula1>
          <xm:sqref>AG107:AH107 U107:V107 I107:J107 AR107:AS107</xm:sqref>
        </x14:dataValidation>
        <x14:dataValidation type="list" allowBlank="1" showInputMessage="1" showErrorMessage="1">
          <x14:formula1>
            <xm:f>入力規則等!$AG$2:$AG$13</xm:f>
          </x14:formula1>
          <xm:sqref>AC156:AG156 AC160:AG160 AC164:AG164 AC180:AG189 AC172:AG176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AO107:AP108 Q107:S108 AC107:AE108 E107:G108</xm:sqref>
        </x14:dataValidation>
        <x14:dataValidation type="list" allowBlank="1" showInputMessage="1" showErrorMessage="1">
          <x14:formula1>
            <xm:f>入力規則等!$U$48</xm:f>
          </x14:formula1>
          <xm:sqref>E109:F109</xm:sqref>
        </x14:dataValidation>
        <x14:dataValidation type="list" allowBlank="1" showInputMessage="1" showErrorMessage="1">
          <x14:formula1>
            <xm:f>入力規則等!$U$13:$U$35</xm:f>
          </x14:formula1>
          <xm:sqref>AJ2:AM2 E83:G87 AE109:AG109 G109:I109 AQ109:AS109 S109:U109</xm:sqref>
        </x14:dataValidation>
        <x14:dataValidation type="list" allowBlank="1" showInputMessage="1" showErrorMessage="1">
          <x14:formula1>
            <xm:f>入力規則等!$U$56:$U$58</xm:f>
          </x14:formula1>
          <xm:sqref>J109:K109 AT109:AU109 AH109:AI109 V109:W109</xm:sqref>
        </x14:dataValidation>
        <x14:dataValidation type="list" allowBlank="1" showInputMessage="1" showErrorMessage="1">
          <x14:formula1>
            <xm:f>入力規則等!$U$49</xm:f>
          </x14:formula1>
          <xm:sqref>C83:D87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387</v>
      </c>
      <c r="AA1" s="26" t="s">
        <v>74</v>
      </c>
      <c r="AB1" s="26" t="s">
        <v>388</v>
      </c>
      <c r="AC1" s="26" t="s">
        <v>31</v>
      </c>
      <c r="AD1" s="25"/>
      <c r="AE1" s="26" t="s">
        <v>43</v>
      </c>
      <c r="AF1" s="27"/>
      <c r="AG1" s="39" t="s">
        <v>170</v>
      </c>
      <c r="AI1" s="39" t="s">
        <v>172</v>
      </c>
      <c r="AK1" s="39" t="s">
        <v>177</v>
      </c>
      <c r="AM1" s="57"/>
      <c r="AN1" s="57"/>
      <c r="AP1" s="25" t="s">
        <v>217</v>
      </c>
    </row>
    <row r="2" spans="1:42" ht="13.5" customHeight="1" x14ac:dyDescent="0.15">
      <c r="A2" s="13" t="s">
        <v>77</v>
      </c>
      <c r="B2" s="14"/>
      <c r="C2" s="12" t="str">
        <f>IF(B2="","",A2)</f>
        <v/>
      </c>
      <c r="D2" s="12" t="str">
        <f>IF(C2="","",IF(D1&lt;&gt;"",CONCATENATE(D1,"、",C2),C2))</f>
        <v/>
      </c>
      <c r="F2" s="11" t="s">
        <v>64</v>
      </c>
      <c r="G2" s="16" t="s">
        <v>589</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1">
        <v>21</v>
      </c>
      <c r="W2" s="29" t="s">
        <v>161</v>
      </c>
      <c r="Y2" s="29" t="s">
        <v>60</v>
      </c>
      <c r="Z2" s="29" t="s">
        <v>60</v>
      </c>
      <c r="AA2" s="64" t="s">
        <v>257</v>
      </c>
      <c r="AB2" s="64" t="s">
        <v>482</v>
      </c>
      <c r="AC2" s="65" t="s">
        <v>126</v>
      </c>
      <c r="AD2" s="25"/>
      <c r="AE2" s="31" t="s">
        <v>157</v>
      </c>
      <c r="AF2" s="27"/>
      <c r="AG2" s="41" t="s">
        <v>225</v>
      </c>
      <c r="AI2" s="39" t="s">
        <v>254</v>
      </c>
      <c r="AK2" s="39" t="s">
        <v>178</v>
      </c>
      <c r="AM2" s="57"/>
      <c r="AN2" s="57"/>
      <c r="AP2" s="41" t="s">
        <v>225</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589</v>
      </c>
      <c r="R3" s="12" t="str">
        <f t="shared" ref="R3:R8" si="3">IF(Q3="","",P3)</f>
        <v>委託・請負</v>
      </c>
      <c r="S3" s="12" t="str">
        <f t="shared" ref="S3:S8" si="4">IF(R3="",S2,IF(S2&lt;&gt;"",CONCATENATE(S2,"、",R3),R3))</f>
        <v>委託・請負</v>
      </c>
      <c r="T3" s="12"/>
      <c r="U3" s="29" t="s">
        <v>513</v>
      </c>
      <c r="W3" s="29" t="s">
        <v>136</v>
      </c>
      <c r="Y3" s="29" t="s">
        <v>61</v>
      </c>
      <c r="Z3" s="29" t="s">
        <v>389</v>
      </c>
      <c r="AA3" s="64" t="s">
        <v>355</v>
      </c>
      <c r="AB3" s="64" t="s">
        <v>483</v>
      </c>
      <c r="AC3" s="65" t="s">
        <v>127</v>
      </c>
      <c r="AD3" s="25"/>
      <c r="AE3" s="31" t="s">
        <v>158</v>
      </c>
      <c r="AF3" s="27"/>
      <c r="AG3" s="41" t="s">
        <v>226</v>
      </c>
      <c r="AI3" s="39" t="s">
        <v>171</v>
      </c>
      <c r="AK3" s="39" t="str">
        <f>CHAR(CODE(AK2)+1)</f>
        <v>B</v>
      </c>
      <c r="AM3" s="57"/>
      <c r="AN3" s="57"/>
      <c r="AP3" s="41" t="s">
        <v>226</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29" t="s">
        <v>561</v>
      </c>
      <c r="W4" s="29" t="s">
        <v>137</v>
      </c>
      <c r="Y4" s="29" t="s">
        <v>262</v>
      </c>
      <c r="Z4" s="29" t="s">
        <v>390</v>
      </c>
      <c r="AA4" s="64" t="s">
        <v>356</v>
      </c>
      <c r="AB4" s="64" t="s">
        <v>484</v>
      </c>
      <c r="AC4" s="64" t="s">
        <v>128</v>
      </c>
      <c r="AD4" s="25"/>
      <c r="AE4" s="31" t="s">
        <v>159</v>
      </c>
      <c r="AF4" s="27"/>
      <c r="AG4" s="41" t="s">
        <v>227</v>
      </c>
      <c r="AI4" s="39" t="s">
        <v>173</v>
      </c>
      <c r="AK4" s="39" t="str">
        <f t="shared" ref="AK4:AK49" si="7">CHAR(CODE(AK3)+1)</f>
        <v>C</v>
      </c>
      <c r="AM4" s="57"/>
      <c r="AN4" s="57"/>
      <c r="AP4" s="41" t="s">
        <v>227</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29" t="s">
        <v>537</v>
      </c>
      <c r="Y5" s="29" t="s">
        <v>263</v>
      </c>
      <c r="Z5" s="29" t="s">
        <v>391</v>
      </c>
      <c r="AA5" s="64" t="s">
        <v>357</v>
      </c>
      <c r="AB5" s="64" t="s">
        <v>485</v>
      </c>
      <c r="AC5" s="64" t="s">
        <v>160</v>
      </c>
      <c r="AD5" s="28"/>
      <c r="AE5" s="31" t="s">
        <v>237</v>
      </c>
      <c r="AF5" s="27"/>
      <c r="AG5" s="41" t="s">
        <v>228</v>
      </c>
      <c r="AI5" s="39" t="s">
        <v>260</v>
      </c>
      <c r="AK5" s="39" t="str">
        <f t="shared" si="7"/>
        <v>D</v>
      </c>
      <c r="AP5" s="41" t="s">
        <v>228</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29" t="s">
        <v>239</v>
      </c>
      <c r="W6" s="29" t="s">
        <v>539</v>
      </c>
      <c r="Y6" s="29" t="s">
        <v>264</v>
      </c>
      <c r="Z6" s="29" t="s">
        <v>392</v>
      </c>
      <c r="AA6" s="64" t="s">
        <v>358</v>
      </c>
      <c r="AB6" s="64" t="s">
        <v>486</v>
      </c>
      <c r="AC6" s="64" t="s">
        <v>129</v>
      </c>
      <c r="AD6" s="28"/>
      <c r="AE6" s="31" t="s">
        <v>235</v>
      </c>
      <c r="AF6" s="27"/>
      <c r="AG6" s="41" t="s">
        <v>229</v>
      </c>
      <c r="AI6" s="39" t="s">
        <v>261</v>
      </c>
      <c r="AK6" s="39" t="str">
        <f>CHAR(CODE(AK5)+1)</f>
        <v>E</v>
      </c>
      <c r="AP6" s="41" t="s">
        <v>229</v>
      </c>
    </row>
    <row r="7" spans="1:42" ht="13.5" customHeight="1" x14ac:dyDescent="0.15">
      <c r="A7" s="13" t="s">
        <v>82</v>
      </c>
      <c r="B7" s="14"/>
      <c r="C7" s="12" t="str">
        <f t="shared" si="0"/>
        <v/>
      </c>
      <c r="D7" s="12" t="str">
        <f t="shared" si="8"/>
        <v/>
      </c>
      <c r="F7" s="17" t="s">
        <v>186</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29"/>
      <c r="W7" s="29" t="s">
        <v>138</v>
      </c>
      <c r="Y7" s="29" t="s">
        <v>265</v>
      </c>
      <c r="Z7" s="29" t="s">
        <v>393</v>
      </c>
      <c r="AA7" s="64" t="s">
        <v>359</v>
      </c>
      <c r="AB7" s="64" t="s">
        <v>487</v>
      </c>
      <c r="AC7" s="28"/>
      <c r="AD7" s="28"/>
      <c r="AE7" s="29" t="s">
        <v>129</v>
      </c>
      <c r="AF7" s="27"/>
      <c r="AG7" s="41" t="s">
        <v>230</v>
      </c>
      <c r="AH7" s="60"/>
      <c r="AI7" s="41" t="s">
        <v>251</v>
      </c>
      <c r="AK7" s="39" t="str">
        <f>CHAR(CODE(AK6)+1)</f>
        <v>F</v>
      </c>
      <c r="AP7" s="41" t="s">
        <v>230</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29" t="s">
        <v>258</v>
      </c>
      <c r="W8" s="29" t="s">
        <v>139</v>
      </c>
      <c r="Y8" s="29" t="s">
        <v>266</v>
      </c>
      <c r="Z8" s="29" t="s">
        <v>394</v>
      </c>
      <c r="AA8" s="64" t="s">
        <v>360</v>
      </c>
      <c r="AB8" s="64" t="s">
        <v>488</v>
      </c>
      <c r="AC8" s="28"/>
      <c r="AD8" s="28"/>
      <c r="AE8" s="28"/>
      <c r="AF8" s="27"/>
      <c r="AG8" s="41" t="s">
        <v>231</v>
      </c>
      <c r="AI8" s="39" t="s">
        <v>252</v>
      </c>
      <c r="AK8" s="39" t="str">
        <f t="shared" si="7"/>
        <v>G</v>
      </c>
      <c r="AP8" s="41" t="s">
        <v>231</v>
      </c>
    </row>
    <row r="9" spans="1:42" ht="13.5" customHeight="1" x14ac:dyDescent="0.15">
      <c r="A9" s="13" t="s">
        <v>84</v>
      </c>
      <c r="B9" s="14"/>
      <c r="C9" s="12" t="str">
        <f t="shared" si="0"/>
        <v/>
      </c>
      <c r="D9" s="12" t="str">
        <f t="shared" si="8"/>
        <v/>
      </c>
      <c r="F9" s="17" t="s">
        <v>187</v>
      </c>
      <c r="G9" s="16"/>
      <c r="H9" s="12" t="str">
        <f t="shared" si="1"/>
        <v/>
      </c>
      <c r="I9" s="12" t="str">
        <f t="shared" si="5"/>
        <v>一般会計</v>
      </c>
      <c r="K9" s="13" t="s">
        <v>101</v>
      </c>
      <c r="L9" s="14"/>
      <c r="M9" s="12" t="str">
        <f t="shared" si="2"/>
        <v/>
      </c>
      <c r="N9" s="12" t="str">
        <f t="shared" si="6"/>
        <v/>
      </c>
      <c r="O9" s="12"/>
      <c r="P9" s="12"/>
      <c r="Q9" s="18"/>
      <c r="T9" s="12"/>
      <c r="U9" s="29" t="s">
        <v>259</v>
      </c>
      <c r="W9" s="29" t="s">
        <v>140</v>
      </c>
      <c r="Y9" s="29" t="s">
        <v>267</v>
      </c>
      <c r="Z9" s="29" t="s">
        <v>395</v>
      </c>
      <c r="AA9" s="64" t="s">
        <v>361</v>
      </c>
      <c r="AB9" s="64" t="s">
        <v>489</v>
      </c>
      <c r="AC9" s="28"/>
      <c r="AD9" s="28"/>
      <c r="AE9" s="28"/>
      <c r="AF9" s="27"/>
      <c r="AG9" s="41" t="s">
        <v>232</v>
      </c>
      <c r="AI9" s="56"/>
      <c r="AK9" s="39" t="str">
        <f t="shared" si="7"/>
        <v>H</v>
      </c>
      <c r="AP9" s="41" t="s">
        <v>232</v>
      </c>
    </row>
    <row r="10" spans="1:42" ht="13.5" customHeight="1" x14ac:dyDescent="0.15">
      <c r="A10" s="13" t="s">
        <v>206</v>
      </c>
      <c r="B10" s="14"/>
      <c r="C10" s="12" t="str">
        <f t="shared" si="0"/>
        <v/>
      </c>
      <c r="D10" s="12" t="str">
        <f t="shared" si="8"/>
        <v/>
      </c>
      <c r="F10" s="17" t="s">
        <v>108</v>
      </c>
      <c r="G10" s="16"/>
      <c r="H10" s="12" t="str">
        <f t="shared" si="1"/>
        <v/>
      </c>
      <c r="I10" s="12" t="str">
        <f t="shared" si="5"/>
        <v>一般会計</v>
      </c>
      <c r="K10" s="13" t="s">
        <v>208</v>
      </c>
      <c r="L10" s="14"/>
      <c r="M10" s="12" t="str">
        <f t="shared" si="2"/>
        <v/>
      </c>
      <c r="N10" s="12" t="str">
        <f t="shared" si="6"/>
        <v/>
      </c>
      <c r="O10" s="12"/>
      <c r="P10" s="12" t="str">
        <f>S8</f>
        <v>委託・請負</v>
      </c>
      <c r="Q10" s="18"/>
      <c r="T10" s="12"/>
      <c r="W10" s="29" t="s">
        <v>141</v>
      </c>
      <c r="Y10" s="29" t="s">
        <v>268</v>
      </c>
      <c r="Z10" s="29" t="s">
        <v>396</v>
      </c>
      <c r="AA10" s="64" t="s">
        <v>362</v>
      </c>
      <c r="AB10" s="64" t="s">
        <v>490</v>
      </c>
      <c r="AC10" s="28"/>
      <c r="AD10" s="28"/>
      <c r="AE10" s="28"/>
      <c r="AF10" s="27"/>
      <c r="AG10" s="41" t="s">
        <v>220</v>
      </c>
      <c r="AK10" s="39" t="str">
        <f t="shared" si="7"/>
        <v>I</v>
      </c>
      <c r="AP10" s="39" t="s">
        <v>218</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589</v>
      </c>
      <c r="M11" s="12" t="str">
        <f t="shared" si="2"/>
        <v>その他の事項経費</v>
      </c>
      <c r="N11" s="12" t="str">
        <f t="shared" si="6"/>
        <v>その他の事項経費</v>
      </c>
      <c r="O11" s="12"/>
      <c r="P11" s="12"/>
      <c r="Q11" s="18"/>
      <c r="T11" s="12"/>
      <c r="W11" s="29" t="s">
        <v>558</v>
      </c>
      <c r="Y11" s="29" t="s">
        <v>269</v>
      </c>
      <c r="Z11" s="29" t="s">
        <v>397</v>
      </c>
      <c r="AA11" s="64" t="s">
        <v>363</v>
      </c>
      <c r="AB11" s="64" t="s">
        <v>491</v>
      </c>
      <c r="AC11" s="28"/>
      <c r="AD11" s="28"/>
      <c r="AE11" s="28"/>
      <c r="AF11" s="27"/>
      <c r="AG11" s="39" t="s">
        <v>223</v>
      </c>
      <c r="AK11" s="39"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514</v>
      </c>
      <c r="W12" s="29" t="s">
        <v>142</v>
      </c>
      <c r="Y12" s="29" t="s">
        <v>270</v>
      </c>
      <c r="Z12" s="29" t="s">
        <v>398</v>
      </c>
      <c r="AA12" s="64" t="s">
        <v>364</v>
      </c>
      <c r="AB12" s="64" t="s">
        <v>492</v>
      </c>
      <c r="AC12" s="28"/>
      <c r="AD12" s="28"/>
      <c r="AE12" s="28"/>
      <c r="AF12" s="27"/>
      <c r="AG12" s="39" t="s">
        <v>221</v>
      </c>
      <c r="AK12" s="39"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271</v>
      </c>
      <c r="Z13" s="29" t="s">
        <v>399</v>
      </c>
      <c r="AA13" s="64" t="s">
        <v>365</v>
      </c>
      <c r="AB13" s="64" t="s">
        <v>493</v>
      </c>
      <c r="AC13" s="28"/>
      <c r="AD13" s="28"/>
      <c r="AE13" s="28"/>
      <c r="AF13" s="27"/>
      <c r="AG13" s="39" t="s">
        <v>222</v>
      </c>
      <c r="AK13" s="39"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515</v>
      </c>
      <c r="W14" s="29" t="s">
        <v>144</v>
      </c>
      <c r="Y14" s="29" t="s">
        <v>272</v>
      </c>
      <c r="Z14" s="29" t="s">
        <v>400</v>
      </c>
      <c r="AA14" s="64" t="s">
        <v>366</v>
      </c>
      <c r="AB14" s="64" t="s">
        <v>494</v>
      </c>
      <c r="AC14" s="28"/>
      <c r="AD14" s="28"/>
      <c r="AE14" s="28"/>
      <c r="AF14" s="27"/>
      <c r="AG14" s="56"/>
      <c r="AK14" s="39"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516</v>
      </c>
      <c r="W15" s="29" t="s">
        <v>145</v>
      </c>
      <c r="Y15" s="29" t="s">
        <v>273</v>
      </c>
      <c r="Z15" s="29" t="s">
        <v>401</v>
      </c>
      <c r="AA15" s="64" t="s">
        <v>367</v>
      </c>
      <c r="AB15" s="64" t="s">
        <v>495</v>
      </c>
      <c r="AC15" s="28"/>
      <c r="AD15" s="28"/>
      <c r="AE15" s="28"/>
      <c r="AF15" s="27"/>
      <c r="AG15" s="57"/>
      <c r="AK15" s="39"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517</v>
      </c>
      <c r="W16" s="29" t="s">
        <v>146</v>
      </c>
      <c r="Y16" s="29" t="s">
        <v>274</v>
      </c>
      <c r="Z16" s="29" t="s">
        <v>402</v>
      </c>
      <c r="AA16" s="64" t="s">
        <v>368</v>
      </c>
      <c r="AB16" s="64" t="s">
        <v>496</v>
      </c>
      <c r="AC16" s="28"/>
      <c r="AD16" s="28"/>
      <c r="AE16" s="28"/>
      <c r="AF16" s="27"/>
      <c r="AG16" s="57"/>
      <c r="AK16" s="39"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535</v>
      </c>
      <c r="W17" s="29" t="s">
        <v>147</v>
      </c>
      <c r="Y17" s="29" t="s">
        <v>275</v>
      </c>
      <c r="Z17" s="29" t="s">
        <v>403</v>
      </c>
      <c r="AA17" s="64" t="s">
        <v>369</v>
      </c>
      <c r="AB17" s="64" t="s">
        <v>497</v>
      </c>
      <c r="AC17" s="28"/>
      <c r="AD17" s="28"/>
      <c r="AE17" s="28"/>
      <c r="AF17" s="27"/>
      <c r="AG17" s="57"/>
      <c r="AK17" s="39" t="str">
        <f t="shared" si="7"/>
        <v>P</v>
      </c>
    </row>
    <row r="18" spans="1:37" ht="13.5" customHeight="1" x14ac:dyDescent="0.15">
      <c r="A18" s="13" t="s">
        <v>92</v>
      </c>
      <c r="B18" s="14" t="s">
        <v>589</v>
      </c>
      <c r="C18" s="12" t="str">
        <f t="shared" si="9"/>
        <v>クールジャパン</v>
      </c>
      <c r="D18" s="12" t="str">
        <f t="shared" si="8"/>
        <v>クールジャパン</v>
      </c>
      <c r="F18" s="17" t="s">
        <v>116</v>
      </c>
      <c r="G18" s="16"/>
      <c r="H18" s="12" t="str">
        <f t="shared" si="1"/>
        <v/>
      </c>
      <c r="I18" s="12" t="str">
        <f t="shared" si="5"/>
        <v>一般会計</v>
      </c>
      <c r="K18" s="12"/>
      <c r="L18" s="12"/>
      <c r="O18" s="12"/>
      <c r="P18" s="12"/>
      <c r="Q18" s="18"/>
      <c r="T18" s="12"/>
      <c r="U18" s="29" t="s">
        <v>518</v>
      </c>
      <c r="W18" s="29" t="s">
        <v>148</v>
      </c>
      <c r="Y18" s="29" t="s">
        <v>276</v>
      </c>
      <c r="Z18" s="29" t="s">
        <v>404</v>
      </c>
      <c r="AA18" s="64" t="s">
        <v>370</v>
      </c>
      <c r="AB18" s="64" t="s">
        <v>498</v>
      </c>
      <c r="AC18" s="28"/>
      <c r="AD18" s="28"/>
      <c r="AE18" s="28"/>
      <c r="AF18" s="27"/>
      <c r="AK18" s="39" t="str">
        <f t="shared" si="7"/>
        <v>Q</v>
      </c>
    </row>
    <row r="19" spans="1:37" ht="13.5" customHeight="1" x14ac:dyDescent="0.15">
      <c r="A19" s="13" t="s">
        <v>197</v>
      </c>
      <c r="B19" s="14"/>
      <c r="C19" s="12" t="str">
        <f t="shared" si="9"/>
        <v/>
      </c>
      <c r="D19" s="12" t="str">
        <f t="shared" si="8"/>
        <v>クールジャパン</v>
      </c>
      <c r="F19" s="17" t="s">
        <v>117</v>
      </c>
      <c r="G19" s="16"/>
      <c r="H19" s="12" t="str">
        <f t="shared" si="1"/>
        <v/>
      </c>
      <c r="I19" s="12" t="str">
        <f t="shared" si="5"/>
        <v>一般会計</v>
      </c>
      <c r="K19" s="12"/>
      <c r="L19" s="12"/>
      <c r="O19" s="12"/>
      <c r="P19" s="12"/>
      <c r="Q19" s="18"/>
      <c r="T19" s="12"/>
      <c r="U19" s="29" t="s">
        <v>519</v>
      </c>
      <c r="W19" s="29" t="s">
        <v>149</v>
      </c>
      <c r="Y19" s="29" t="s">
        <v>277</v>
      </c>
      <c r="Z19" s="29" t="s">
        <v>405</v>
      </c>
      <c r="AA19" s="64" t="s">
        <v>371</v>
      </c>
      <c r="AB19" s="64" t="s">
        <v>499</v>
      </c>
      <c r="AC19" s="28"/>
      <c r="AD19" s="28"/>
      <c r="AE19" s="28"/>
      <c r="AF19" s="27"/>
      <c r="AK19" s="39" t="str">
        <f t="shared" si="7"/>
        <v>R</v>
      </c>
    </row>
    <row r="20" spans="1:37" ht="13.5" customHeight="1" x14ac:dyDescent="0.15">
      <c r="A20" s="13" t="s">
        <v>198</v>
      </c>
      <c r="B20" s="14"/>
      <c r="C20" s="12" t="str">
        <f t="shared" si="9"/>
        <v/>
      </c>
      <c r="D20" s="12" t="str">
        <f t="shared" si="8"/>
        <v>クールジャパン</v>
      </c>
      <c r="F20" s="17" t="s">
        <v>196</v>
      </c>
      <c r="G20" s="16"/>
      <c r="H20" s="12" t="str">
        <f t="shared" si="1"/>
        <v/>
      </c>
      <c r="I20" s="12" t="str">
        <f t="shared" si="5"/>
        <v>一般会計</v>
      </c>
      <c r="K20" s="12"/>
      <c r="L20" s="12"/>
      <c r="O20" s="12"/>
      <c r="P20" s="12"/>
      <c r="Q20" s="18"/>
      <c r="T20" s="12"/>
      <c r="U20" s="29" t="s">
        <v>520</v>
      </c>
      <c r="W20" s="29" t="s">
        <v>150</v>
      </c>
      <c r="Y20" s="29" t="s">
        <v>278</v>
      </c>
      <c r="Z20" s="29" t="s">
        <v>406</v>
      </c>
      <c r="AA20" s="64" t="s">
        <v>372</v>
      </c>
      <c r="AB20" s="64" t="s">
        <v>500</v>
      </c>
      <c r="AC20" s="28"/>
      <c r="AD20" s="28"/>
      <c r="AE20" s="28"/>
      <c r="AF20" s="27"/>
      <c r="AK20" s="39" t="str">
        <f t="shared" si="7"/>
        <v>S</v>
      </c>
    </row>
    <row r="21" spans="1:37" ht="13.5" customHeight="1" x14ac:dyDescent="0.15">
      <c r="A21" s="13" t="s">
        <v>199</v>
      </c>
      <c r="B21" s="14"/>
      <c r="C21" s="12" t="str">
        <f t="shared" si="9"/>
        <v/>
      </c>
      <c r="D21" s="12" t="str">
        <f t="shared" si="8"/>
        <v>クールジャパン</v>
      </c>
      <c r="F21" s="17" t="s">
        <v>118</v>
      </c>
      <c r="G21" s="16"/>
      <c r="H21" s="12" t="str">
        <f t="shared" si="1"/>
        <v/>
      </c>
      <c r="I21" s="12" t="str">
        <f t="shared" si="5"/>
        <v>一般会計</v>
      </c>
      <c r="K21" s="12"/>
      <c r="L21" s="12"/>
      <c r="O21" s="12"/>
      <c r="P21" s="12"/>
      <c r="Q21" s="18"/>
      <c r="T21" s="12"/>
      <c r="U21" s="29" t="s">
        <v>521</v>
      </c>
      <c r="W21" s="29" t="s">
        <v>151</v>
      </c>
      <c r="Y21" s="29" t="s">
        <v>279</v>
      </c>
      <c r="Z21" s="29" t="s">
        <v>407</v>
      </c>
      <c r="AA21" s="64" t="s">
        <v>373</v>
      </c>
      <c r="AB21" s="64" t="s">
        <v>501</v>
      </c>
      <c r="AC21" s="28"/>
      <c r="AD21" s="28"/>
      <c r="AE21" s="28"/>
      <c r="AF21" s="27"/>
      <c r="AK21" s="39" t="str">
        <f t="shared" si="7"/>
        <v>T</v>
      </c>
    </row>
    <row r="22" spans="1:37" ht="13.5" customHeight="1" x14ac:dyDescent="0.15">
      <c r="A22" s="13" t="s">
        <v>200</v>
      </c>
      <c r="B22" s="14"/>
      <c r="C22" s="12" t="str">
        <f t="shared" si="9"/>
        <v/>
      </c>
      <c r="D22" s="12" t="str">
        <f>IF(C22="",D21,IF(D21&lt;&gt;"",CONCATENATE(D21,"、",C22),C22))</f>
        <v>クールジャパン</v>
      </c>
      <c r="F22" s="17" t="s">
        <v>119</v>
      </c>
      <c r="G22" s="16"/>
      <c r="H22" s="12" t="str">
        <f t="shared" si="1"/>
        <v/>
      </c>
      <c r="I22" s="12" t="str">
        <f t="shared" si="5"/>
        <v>一般会計</v>
      </c>
      <c r="K22" s="12"/>
      <c r="L22" s="12"/>
      <c r="O22" s="12"/>
      <c r="P22" s="12"/>
      <c r="Q22" s="18"/>
      <c r="T22" s="12"/>
      <c r="U22" s="29" t="s">
        <v>560</v>
      </c>
      <c r="W22" s="29" t="s">
        <v>152</v>
      </c>
      <c r="Y22" s="29" t="s">
        <v>280</v>
      </c>
      <c r="Z22" s="29" t="s">
        <v>408</v>
      </c>
      <c r="AA22" s="64" t="s">
        <v>374</v>
      </c>
      <c r="AB22" s="64" t="s">
        <v>502</v>
      </c>
      <c r="AC22" s="28"/>
      <c r="AD22" s="28"/>
      <c r="AE22" s="28"/>
      <c r="AF22" s="27"/>
      <c r="AK22" s="39" t="str">
        <f t="shared" si="7"/>
        <v>U</v>
      </c>
    </row>
    <row r="23" spans="1:37" ht="13.5" customHeight="1" x14ac:dyDescent="0.15">
      <c r="A23" s="63" t="s">
        <v>253</v>
      </c>
      <c r="B23" s="14"/>
      <c r="C23" s="12" t="str">
        <f t="shared" si="9"/>
        <v/>
      </c>
      <c r="D23" s="12" t="str">
        <f>IF(C23="",D22,IF(D22&lt;&gt;"",CONCATENATE(D22,"、",C23),C23))</f>
        <v>クールジャパン</v>
      </c>
      <c r="F23" s="17" t="s">
        <v>120</v>
      </c>
      <c r="G23" s="16"/>
      <c r="H23" s="12" t="str">
        <f t="shared" si="1"/>
        <v/>
      </c>
      <c r="I23" s="12" t="str">
        <f t="shared" si="5"/>
        <v>一般会計</v>
      </c>
      <c r="K23" s="12"/>
      <c r="L23" s="12"/>
      <c r="O23" s="12"/>
      <c r="P23" s="12"/>
      <c r="Q23" s="18"/>
      <c r="T23" s="12"/>
      <c r="U23" s="29" t="s">
        <v>522</v>
      </c>
      <c r="W23" s="29" t="s">
        <v>153</v>
      </c>
      <c r="Y23" s="29" t="s">
        <v>281</v>
      </c>
      <c r="Z23" s="29" t="s">
        <v>409</v>
      </c>
      <c r="AA23" s="64" t="s">
        <v>375</v>
      </c>
      <c r="AB23" s="64" t="s">
        <v>503</v>
      </c>
      <c r="AC23" s="28"/>
      <c r="AD23" s="28"/>
      <c r="AE23" s="28"/>
      <c r="AF23" s="27"/>
      <c r="AK23" s="39" t="str">
        <f t="shared" si="7"/>
        <v>V</v>
      </c>
    </row>
    <row r="24" spans="1:37" ht="13.5" customHeight="1" x14ac:dyDescent="0.15">
      <c r="A24" s="73"/>
      <c r="B24" s="61"/>
      <c r="F24" s="17" t="s">
        <v>255</v>
      </c>
      <c r="G24" s="16"/>
      <c r="H24" s="12" t="str">
        <f t="shared" si="1"/>
        <v/>
      </c>
      <c r="I24" s="12" t="str">
        <f t="shared" si="5"/>
        <v>一般会計</v>
      </c>
      <c r="K24" s="12"/>
      <c r="L24" s="12"/>
      <c r="O24" s="12"/>
      <c r="P24" s="12"/>
      <c r="Q24" s="18"/>
      <c r="T24" s="12"/>
      <c r="U24" s="29" t="s">
        <v>523</v>
      </c>
      <c r="W24" s="29" t="s">
        <v>154</v>
      </c>
      <c r="Y24" s="29" t="s">
        <v>282</v>
      </c>
      <c r="Z24" s="29" t="s">
        <v>410</v>
      </c>
      <c r="AA24" s="64" t="s">
        <v>376</v>
      </c>
      <c r="AB24" s="64" t="s">
        <v>504</v>
      </c>
      <c r="AC24" s="28"/>
      <c r="AD24" s="28"/>
      <c r="AE24" s="28"/>
      <c r="AF24" s="27"/>
      <c r="AK24" s="39" t="str">
        <f>CHAR(CODE(AK23)+1)</f>
        <v>W</v>
      </c>
    </row>
    <row r="25" spans="1:37" ht="13.5" customHeight="1" x14ac:dyDescent="0.15">
      <c r="A25" s="62"/>
      <c r="B25" s="61"/>
      <c r="F25" s="17" t="s">
        <v>121</v>
      </c>
      <c r="G25" s="16"/>
      <c r="H25" s="12" t="str">
        <f t="shared" si="1"/>
        <v/>
      </c>
      <c r="I25" s="12" t="str">
        <f t="shared" si="5"/>
        <v>一般会計</v>
      </c>
      <c r="K25" s="12"/>
      <c r="L25" s="12"/>
      <c r="O25" s="12"/>
      <c r="P25" s="12"/>
      <c r="Q25" s="18"/>
      <c r="T25" s="12"/>
      <c r="U25" s="29" t="s">
        <v>524</v>
      </c>
      <c r="W25" s="55"/>
      <c r="Y25" s="29" t="s">
        <v>283</v>
      </c>
      <c r="Z25" s="29" t="s">
        <v>411</v>
      </c>
      <c r="AA25" s="64" t="s">
        <v>377</v>
      </c>
      <c r="AB25" s="64" t="s">
        <v>505</v>
      </c>
      <c r="AC25" s="28"/>
      <c r="AD25" s="28"/>
      <c r="AE25" s="28"/>
      <c r="AF25" s="27"/>
      <c r="AK25" s="39" t="str">
        <f t="shared" si="7"/>
        <v>X</v>
      </c>
    </row>
    <row r="26" spans="1:37" ht="13.5" customHeight="1" x14ac:dyDescent="0.15">
      <c r="A26" s="62"/>
      <c r="B26" s="61"/>
      <c r="F26" s="17" t="s">
        <v>122</v>
      </c>
      <c r="G26" s="16"/>
      <c r="H26" s="12" t="str">
        <f t="shared" si="1"/>
        <v/>
      </c>
      <c r="I26" s="12" t="str">
        <f t="shared" si="5"/>
        <v>一般会計</v>
      </c>
      <c r="K26" s="12"/>
      <c r="L26" s="12"/>
      <c r="O26" s="12"/>
      <c r="P26" s="12"/>
      <c r="Q26" s="18"/>
      <c r="T26" s="12"/>
      <c r="U26" s="29" t="s">
        <v>525</v>
      </c>
      <c r="Y26" s="29" t="s">
        <v>284</v>
      </c>
      <c r="Z26" s="29" t="s">
        <v>412</v>
      </c>
      <c r="AA26" s="64" t="s">
        <v>378</v>
      </c>
      <c r="AB26" s="64" t="s">
        <v>506</v>
      </c>
      <c r="AC26" s="28"/>
      <c r="AD26" s="28"/>
      <c r="AE26" s="28"/>
      <c r="AF26" s="27"/>
      <c r="AK26" s="39" t="str">
        <f t="shared" si="7"/>
        <v>Y</v>
      </c>
    </row>
    <row r="27" spans="1:37" ht="13.5" customHeight="1" x14ac:dyDescent="0.15">
      <c r="A27" s="12" t="str">
        <f>IF(D23="", "-", D23)</f>
        <v>クールジャパン</v>
      </c>
      <c r="B27" s="12"/>
      <c r="F27" s="17" t="s">
        <v>123</v>
      </c>
      <c r="G27" s="16"/>
      <c r="H27" s="12" t="str">
        <f t="shared" si="1"/>
        <v/>
      </c>
      <c r="I27" s="12" t="str">
        <f t="shared" si="5"/>
        <v>一般会計</v>
      </c>
      <c r="K27" s="12"/>
      <c r="L27" s="12"/>
      <c r="O27" s="12"/>
      <c r="P27" s="12"/>
      <c r="Q27" s="18"/>
      <c r="T27" s="12"/>
      <c r="U27" s="29" t="s">
        <v>526</v>
      </c>
      <c r="Y27" s="29" t="s">
        <v>285</v>
      </c>
      <c r="Z27" s="29" t="s">
        <v>413</v>
      </c>
      <c r="AA27" s="64" t="s">
        <v>379</v>
      </c>
      <c r="AB27" s="64" t="s">
        <v>507</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527</v>
      </c>
      <c r="Y28" s="29" t="s">
        <v>286</v>
      </c>
      <c r="Z28" s="29" t="s">
        <v>414</v>
      </c>
      <c r="AA28" s="64" t="s">
        <v>380</v>
      </c>
      <c r="AB28" s="64" t="s">
        <v>508</v>
      </c>
      <c r="AC28" s="28"/>
      <c r="AD28" s="28"/>
      <c r="AE28" s="28"/>
      <c r="AF28" s="27"/>
      <c r="AK28" s="39" t="s">
        <v>179</v>
      </c>
    </row>
    <row r="29" spans="1:37" ht="13.5" customHeight="1" x14ac:dyDescent="0.15">
      <c r="A29" s="12"/>
      <c r="B29" s="12"/>
      <c r="F29" s="17" t="s">
        <v>188</v>
      </c>
      <c r="G29" s="16"/>
      <c r="H29" s="12" t="str">
        <f t="shared" si="1"/>
        <v/>
      </c>
      <c r="I29" s="12" t="str">
        <f t="shared" si="5"/>
        <v>一般会計</v>
      </c>
      <c r="K29" s="12"/>
      <c r="L29" s="12"/>
      <c r="O29" s="12"/>
      <c r="P29" s="12"/>
      <c r="Q29" s="18"/>
      <c r="T29" s="12"/>
      <c r="U29" s="29" t="s">
        <v>528</v>
      </c>
      <c r="Y29" s="29" t="s">
        <v>287</v>
      </c>
      <c r="Z29" s="29" t="s">
        <v>415</v>
      </c>
      <c r="AA29" s="64" t="s">
        <v>381</v>
      </c>
      <c r="AB29" s="64" t="s">
        <v>509</v>
      </c>
      <c r="AC29" s="28"/>
      <c r="AD29" s="28"/>
      <c r="AE29" s="28"/>
      <c r="AF29" s="27"/>
      <c r="AK29" s="39" t="str">
        <f t="shared" si="7"/>
        <v>b</v>
      </c>
    </row>
    <row r="30" spans="1:37" ht="13.5" customHeight="1" x14ac:dyDescent="0.15">
      <c r="A30" s="12"/>
      <c r="B30" s="12"/>
      <c r="F30" s="17" t="s">
        <v>189</v>
      </c>
      <c r="G30" s="16"/>
      <c r="H30" s="12" t="str">
        <f t="shared" si="1"/>
        <v/>
      </c>
      <c r="I30" s="12" t="str">
        <f t="shared" si="5"/>
        <v>一般会計</v>
      </c>
      <c r="K30" s="12"/>
      <c r="L30" s="12"/>
      <c r="O30" s="12"/>
      <c r="P30" s="12"/>
      <c r="Q30" s="18"/>
      <c r="T30" s="12"/>
      <c r="U30" s="29" t="s">
        <v>529</v>
      </c>
      <c r="Y30" s="29" t="s">
        <v>288</v>
      </c>
      <c r="Z30" s="29" t="s">
        <v>416</v>
      </c>
      <c r="AA30" s="64" t="s">
        <v>382</v>
      </c>
      <c r="AB30" s="64" t="s">
        <v>510</v>
      </c>
      <c r="AC30" s="28"/>
      <c r="AD30" s="28"/>
      <c r="AE30" s="28"/>
      <c r="AF30" s="27"/>
      <c r="AK30" s="39" t="str">
        <f t="shared" si="7"/>
        <v>c</v>
      </c>
    </row>
    <row r="31" spans="1:37" ht="13.5" customHeight="1" x14ac:dyDescent="0.15">
      <c r="A31" s="12"/>
      <c r="B31" s="12"/>
      <c r="F31" s="17" t="s">
        <v>190</v>
      </c>
      <c r="G31" s="16"/>
      <c r="H31" s="12" t="str">
        <f t="shared" si="1"/>
        <v/>
      </c>
      <c r="I31" s="12" t="str">
        <f t="shared" si="5"/>
        <v>一般会計</v>
      </c>
      <c r="K31" s="12"/>
      <c r="L31" s="12"/>
      <c r="O31" s="12"/>
      <c r="P31" s="12"/>
      <c r="Q31" s="18"/>
      <c r="T31" s="12"/>
      <c r="U31" s="29" t="s">
        <v>530</v>
      </c>
      <c r="Y31" s="29" t="s">
        <v>289</v>
      </c>
      <c r="Z31" s="29" t="s">
        <v>417</v>
      </c>
      <c r="AA31" s="64" t="s">
        <v>383</v>
      </c>
      <c r="AB31" s="64" t="s">
        <v>511</v>
      </c>
      <c r="AC31" s="28"/>
      <c r="AD31" s="28"/>
      <c r="AE31" s="28"/>
      <c r="AF31" s="27"/>
      <c r="AK31" s="39" t="str">
        <f t="shared" si="7"/>
        <v>d</v>
      </c>
    </row>
    <row r="32" spans="1:37" ht="13.5" customHeight="1" x14ac:dyDescent="0.15">
      <c r="A32" s="12"/>
      <c r="B32" s="12"/>
      <c r="F32" s="17" t="s">
        <v>191</v>
      </c>
      <c r="G32" s="16"/>
      <c r="H32" s="12" t="str">
        <f t="shared" si="1"/>
        <v/>
      </c>
      <c r="I32" s="12" t="str">
        <f t="shared" si="5"/>
        <v>一般会計</v>
      </c>
      <c r="K32" s="12"/>
      <c r="L32" s="12"/>
      <c r="O32" s="12"/>
      <c r="P32" s="12"/>
      <c r="Q32" s="18"/>
      <c r="T32" s="12"/>
      <c r="U32" s="29" t="s">
        <v>531</v>
      </c>
      <c r="Y32" s="29" t="s">
        <v>290</v>
      </c>
      <c r="Z32" s="29" t="s">
        <v>418</v>
      </c>
      <c r="AA32" s="64" t="s">
        <v>62</v>
      </c>
      <c r="AB32" s="64" t="s">
        <v>62</v>
      </c>
      <c r="AC32" s="28"/>
      <c r="AD32" s="28"/>
      <c r="AE32" s="28"/>
      <c r="AF32" s="27"/>
      <c r="AK32" s="39" t="str">
        <f t="shared" si="7"/>
        <v>e</v>
      </c>
    </row>
    <row r="33" spans="1:37" ht="13.5" customHeight="1" x14ac:dyDescent="0.15">
      <c r="A33" s="12"/>
      <c r="B33" s="12"/>
      <c r="F33" s="17" t="s">
        <v>192</v>
      </c>
      <c r="G33" s="16"/>
      <c r="H33" s="12" t="str">
        <f t="shared" si="1"/>
        <v/>
      </c>
      <c r="I33" s="12" t="str">
        <f t="shared" si="5"/>
        <v>一般会計</v>
      </c>
      <c r="K33" s="12"/>
      <c r="L33" s="12"/>
      <c r="O33" s="12"/>
      <c r="P33" s="12"/>
      <c r="Q33" s="18"/>
      <c r="T33" s="12"/>
      <c r="U33" s="29" t="s">
        <v>532</v>
      </c>
      <c r="Y33" s="29" t="s">
        <v>291</v>
      </c>
      <c r="Z33" s="29" t="s">
        <v>419</v>
      </c>
      <c r="AA33" s="55"/>
      <c r="AB33" s="28"/>
      <c r="AC33" s="28"/>
      <c r="AD33" s="28"/>
      <c r="AE33" s="28"/>
      <c r="AF33" s="27"/>
      <c r="AK33" s="39" t="str">
        <f t="shared" si="7"/>
        <v>f</v>
      </c>
    </row>
    <row r="34" spans="1:37" ht="13.5" customHeight="1" x14ac:dyDescent="0.15">
      <c r="A34" s="12"/>
      <c r="B34" s="12"/>
      <c r="F34" s="17" t="s">
        <v>193</v>
      </c>
      <c r="G34" s="16"/>
      <c r="H34" s="12" t="str">
        <f t="shared" si="1"/>
        <v/>
      </c>
      <c r="I34" s="12" t="str">
        <f t="shared" si="5"/>
        <v>一般会計</v>
      </c>
      <c r="K34" s="12"/>
      <c r="L34" s="12"/>
      <c r="O34" s="12"/>
      <c r="P34" s="12"/>
      <c r="Q34" s="18"/>
      <c r="T34" s="12"/>
      <c r="U34" s="29" t="s">
        <v>533</v>
      </c>
      <c r="Y34" s="29" t="s">
        <v>292</v>
      </c>
      <c r="Z34" s="29" t="s">
        <v>420</v>
      </c>
      <c r="AB34" s="28"/>
      <c r="AC34" s="28"/>
      <c r="AD34" s="28"/>
      <c r="AE34" s="28"/>
      <c r="AF34" s="27"/>
      <c r="AK34" s="39" t="str">
        <f t="shared" si="7"/>
        <v>g</v>
      </c>
    </row>
    <row r="35" spans="1:37" ht="13.5" customHeight="1" x14ac:dyDescent="0.15">
      <c r="A35" s="12"/>
      <c r="B35" s="12"/>
      <c r="F35" s="17" t="s">
        <v>194</v>
      </c>
      <c r="G35" s="16"/>
      <c r="H35" s="12" t="str">
        <f t="shared" si="1"/>
        <v/>
      </c>
      <c r="I35" s="12" t="str">
        <f t="shared" si="5"/>
        <v>一般会計</v>
      </c>
      <c r="K35" s="12"/>
      <c r="L35" s="12"/>
      <c r="O35" s="12"/>
      <c r="P35" s="12"/>
      <c r="Q35" s="18"/>
      <c r="T35" s="12"/>
      <c r="U35" s="29" t="s">
        <v>534</v>
      </c>
      <c r="Y35" s="29" t="s">
        <v>293</v>
      </c>
      <c r="Z35" s="29" t="s">
        <v>421</v>
      </c>
      <c r="AC35" s="28"/>
      <c r="AF35" s="27"/>
      <c r="AK35" s="39" t="str">
        <f t="shared" si="7"/>
        <v>h</v>
      </c>
    </row>
    <row r="36" spans="1:37" ht="13.5" customHeight="1" x14ac:dyDescent="0.15">
      <c r="A36" s="12"/>
      <c r="B36" s="12"/>
      <c r="F36" s="17" t="s">
        <v>195</v>
      </c>
      <c r="G36" s="16"/>
      <c r="H36" s="12" t="str">
        <f t="shared" si="1"/>
        <v/>
      </c>
      <c r="I36" s="12" t="str">
        <f t="shared" si="5"/>
        <v>一般会計</v>
      </c>
      <c r="K36" s="12"/>
      <c r="L36" s="12"/>
      <c r="O36" s="12"/>
      <c r="P36" s="12"/>
      <c r="Q36" s="18"/>
      <c r="T36" s="12"/>
      <c r="Y36" s="29" t="s">
        <v>294</v>
      </c>
      <c r="Z36" s="29" t="s">
        <v>422</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295</v>
      </c>
      <c r="Z37" s="29" t="s">
        <v>423</v>
      </c>
      <c r="AF37" s="27"/>
      <c r="AK37" s="39" t="str">
        <f t="shared" si="7"/>
        <v>j</v>
      </c>
    </row>
    <row r="38" spans="1:37" x14ac:dyDescent="0.15">
      <c r="A38" s="12"/>
      <c r="B38" s="12"/>
      <c r="F38" s="12"/>
      <c r="G38" s="18"/>
      <c r="K38" s="12"/>
      <c r="L38" s="12"/>
      <c r="O38" s="12"/>
      <c r="P38" s="12"/>
      <c r="Q38" s="18"/>
      <c r="T38" s="12"/>
      <c r="Y38" s="29" t="s">
        <v>296</v>
      </c>
      <c r="Z38" s="29" t="s">
        <v>424</v>
      </c>
      <c r="AF38" s="27"/>
      <c r="AK38" s="39" t="str">
        <f t="shared" si="7"/>
        <v>k</v>
      </c>
    </row>
    <row r="39" spans="1:37" x14ac:dyDescent="0.15">
      <c r="A39" s="12"/>
      <c r="B39" s="12"/>
      <c r="F39" s="12" t="str">
        <f>I37</f>
        <v>一般会計</v>
      </c>
      <c r="G39" s="18"/>
      <c r="K39" s="12"/>
      <c r="L39" s="12"/>
      <c r="O39" s="12"/>
      <c r="P39" s="12"/>
      <c r="Q39" s="18"/>
      <c r="T39" s="12"/>
      <c r="U39" s="29" t="s">
        <v>536</v>
      </c>
      <c r="Y39" s="29" t="s">
        <v>297</v>
      </c>
      <c r="Z39" s="29" t="s">
        <v>425</v>
      </c>
      <c r="AF39" s="27"/>
      <c r="AK39" s="39" t="str">
        <f t="shared" si="7"/>
        <v>l</v>
      </c>
    </row>
    <row r="40" spans="1:37" x14ac:dyDescent="0.15">
      <c r="A40" s="12"/>
      <c r="B40" s="12"/>
      <c r="F40" s="12"/>
      <c r="G40" s="18"/>
      <c r="K40" s="12"/>
      <c r="L40" s="12"/>
      <c r="O40" s="12"/>
      <c r="P40" s="12"/>
      <c r="Q40" s="18"/>
      <c r="T40" s="12"/>
      <c r="U40" s="29"/>
      <c r="Y40" s="29" t="s">
        <v>298</v>
      </c>
      <c r="Z40" s="29" t="s">
        <v>426</v>
      </c>
      <c r="AF40" s="27"/>
      <c r="AK40" s="39" t="str">
        <f t="shared" si="7"/>
        <v>m</v>
      </c>
    </row>
    <row r="41" spans="1:37" x14ac:dyDescent="0.15">
      <c r="A41" s="12"/>
      <c r="B41" s="12"/>
      <c r="F41" s="12"/>
      <c r="G41" s="18"/>
      <c r="K41" s="12"/>
      <c r="L41" s="12"/>
      <c r="O41" s="12"/>
      <c r="P41" s="12"/>
      <c r="Q41" s="18"/>
      <c r="T41" s="12"/>
      <c r="U41" s="29" t="s">
        <v>240</v>
      </c>
      <c r="Y41" s="29" t="s">
        <v>299</v>
      </c>
      <c r="Z41" s="29" t="s">
        <v>427</v>
      </c>
      <c r="AF41" s="27"/>
      <c r="AK41" s="39" t="str">
        <f t="shared" si="7"/>
        <v>n</v>
      </c>
    </row>
    <row r="42" spans="1:37" x14ac:dyDescent="0.15">
      <c r="A42" s="12"/>
      <c r="B42" s="12"/>
      <c r="F42" s="12"/>
      <c r="G42" s="18"/>
      <c r="K42" s="12"/>
      <c r="L42" s="12"/>
      <c r="O42" s="12"/>
      <c r="P42" s="12"/>
      <c r="Q42" s="18"/>
      <c r="T42" s="12"/>
      <c r="U42" s="29" t="s">
        <v>250</v>
      </c>
      <c r="Y42" s="29" t="s">
        <v>300</v>
      </c>
      <c r="Z42" s="29" t="s">
        <v>428</v>
      </c>
      <c r="AF42" s="27"/>
      <c r="AK42" s="39" t="str">
        <f t="shared" si="7"/>
        <v>o</v>
      </c>
    </row>
    <row r="43" spans="1:37" x14ac:dyDescent="0.15">
      <c r="A43" s="12"/>
      <c r="B43" s="12"/>
      <c r="F43" s="12"/>
      <c r="G43" s="18"/>
      <c r="K43" s="12"/>
      <c r="L43" s="12"/>
      <c r="O43" s="12"/>
      <c r="P43" s="12"/>
      <c r="Q43" s="18"/>
      <c r="T43" s="12"/>
      <c r="Y43" s="29" t="s">
        <v>301</v>
      </c>
      <c r="Z43" s="29" t="s">
        <v>429</v>
      </c>
      <c r="AF43" s="27"/>
      <c r="AK43" s="39" t="str">
        <f t="shared" si="7"/>
        <v>p</v>
      </c>
    </row>
    <row r="44" spans="1:37" x14ac:dyDescent="0.15">
      <c r="A44" s="12"/>
      <c r="B44" s="12"/>
      <c r="F44" s="12"/>
      <c r="G44" s="18"/>
      <c r="K44" s="12"/>
      <c r="L44" s="12"/>
      <c r="O44" s="12"/>
      <c r="P44" s="12"/>
      <c r="Q44" s="18"/>
      <c r="T44" s="12"/>
      <c r="Y44" s="29" t="s">
        <v>302</v>
      </c>
      <c r="Z44" s="29" t="s">
        <v>430</v>
      </c>
      <c r="AF44" s="27"/>
      <c r="AK44" s="39" t="str">
        <f t="shared" si="7"/>
        <v>q</v>
      </c>
    </row>
    <row r="45" spans="1:37" x14ac:dyDescent="0.15">
      <c r="A45" s="12"/>
      <c r="B45" s="12"/>
      <c r="F45" s="12"/>
      <c r="G45" s="18"/>
      <c r="K45" s="12"/>
      <c r="L45" s="12"/>
      <c r="O45" s="12"/>
      <c r="P45" s="12"/>
      <c r="Q45" s="18"/>
      <c r="T45" s="12"/>
      <c r="U45" s="26" t="s">
        <v>156</v>
      </c>
      <c r="Y45" s="29" t="s">
        <v>303</v>
      </c>
      <c r="Z45" s="29" t="s">
        <v>431</v>
      </c>
      <c r="AF45" s="27"/>
      <c r="AK45" s="39" t="str">
        <f t="shared" si="7"/>
        <v>r</v>
      </c>
    </row>
    <row r="46" spans="1:37" x14ac:dyDescent="0.15">
      <c r="A46" s="12"/>
      <c r="B46" s="12"/>
      <c r="F46" s="12"/>
      <c r="G46" s="18"/>
      <c r="K46" s="12"/>
      <c r="L46" s="12"/>
      <c r="O46" s="12"/>
      <c r="P46" s="12"/>
      <c r="Q46" s="18"/>
      <c r="T46" s="12"/>
      <c r="U46" s="71" t="s">
        <v>559</v>
      </c>
      <c r="Y46" s="29" t="s">
        <v>304</v>
      </c>
      <c r="Z46" s="29" t="s">
        <v>432</v>
      </c>
      <c r="AF46" s="27"/>
      <c r="AK46" s="39" t="str">
        <f t="shared" si="7"/>
        <v>s</v>
      </c>
    </row>
    <row r="47" spans="1:37" x14ac:dyDescent="0.15">
      <c r="A47" s="12"/>
      <c r="B47" s="12"/>
      <c r="F47" s="12"/>
      <c r="G47" s="18"/>
      <c r="K47" s="12"/>
      <c r="L47" s="12"/>
      <c r="O47" s="12"/>
      <c r="P47" s="12"/>
      <c r="Q47" s="18"/>
      <c r="T47" s="12"/>
      <c r="Y47" s="29" t="s">
        <v>305</v>
      </c>
      <c r="Z47" s="29" t="s">
        <v>433</v>
      </c>
      <c r="AF47" s="27"/>
      <c r="AK47" s="39" t="str">
        <f t="shared" si="7"/>
        <v>t</v>
      </c>
    </row>
    <row r="48" spans="1:37" x14ac:dyDescent="0.15">
      <c r="A48" s="12"/>
      <c r="B48" s="12"/>
      <c r="F48" s="12"/>
      <c r="G48" s="18"/>
      <c r="K48" s="12"/>
      <c r="L48" s="12"/>
      <c r="O48" s="12"/>
      <c r="P48" s="12"/>
      <c r="Q48" s="18"/>
      <c r="T48" s="12"/>
      <c r="U48" s="71">
        <v>2021</v>
      </c>
      <c r="Y48" s="29" t="s">
        <v>306</v>
      </c>
      <c r="Z48" s="29" t="s">
        <v>434</v>
      </c>
      <c r="AF48" s="27"/>
      <c r="AK48" s="39" t="str">
        <f t="shared" si="7"/>
        <v>u</v>
      </c>
    </row>
    <row r="49" spans="1:37" x14ac:dyDescent="0.15">
      <c r="A49" s="12"/>
      <c r="B49" s="12"/>
      <c r="F49" s="12"/>
      <c r="G49" s="18"/>
      <c r="K49" s="12"/>
      <c r="L49" s="12"/>
      <c r="O49" s="12"/>
      <c r="P49" s="12"/>
      <c r="Q49" s="18"/>
      <c r="T49" s="12"/>
      <c r="U49" s="71">
        <v>2022</v>
      </c>
      <c r="Y49" s="29" t="s">
        <v>307</v>
      </c>
      <c r="Z49" s="29" t="s">
        <v>435</v>
      </c>
      <c r="AF49" s="27"/>
      <c r="AK49" s="39" t="str">
        <f t="shared" si="7"/>
        <v>v</v>
      </c>
    </row>
    <row r="50" spans="1:37" x14ac:dyDescent="0.15">
      <c r="A50" s="12"/>
      <c r="B50" s="12"/>
      <c r="F50" s="12"/>
      <c r="G50" s="18"/>
      <c r="K50" s="12"/>
      <c r="L50" s="12"/>
      <c r="O50" s="12"/>
      <c r="P50" s="12"/>
      <c r="Q50" s="18"/>
      <c r="T50" s="12"/>
      <c r="U50" s="71">
        <v>2023</v>
      </c>
      <c r="Y50" s="29" t="s">
        <v>308</v>
      </c>
      <c r="Z50" s="29" t="s">
        <v>436</v>
      </c>
      <c r="AF50" s="27"/>
    </row>
    <row r="51" spans="1:37" x14ac:dyDescent="0.15">
      <c r="A51" s="12"/>
      <c r="B51" s="12"/>
      <c r="F51" s="12"/>
      <c r="G51" s="18"/>
      <c r="K51" s="12"/>
      <c r="L51" s="12"/>
      <c r="O51" s="12"/>
      <c r="P51" s="12"/>
      <c r="Q51" s="18"/>
      <c r="T51" s="12"/>
      <c r="U51" s="71">
        <v>2024</v>
      </c>
      <c r="Y51" s="29" t="s">
        <v>309</v>
      </c>
      <c r="Z51" s="29" t="s">
        <v>437</v>
      </c>
      <c r="AF51" s="27"/>
    </row>
    <row r="52" spans="1:37" x14ac:dyDescent="0.15">
      <c r="A52" s="12"/>
      <c r="B52" s="12"/>
      <c r="F52" s="12"/>
      <c r="G52" s="18"/>
      <c r="K52" s="12"/>
      <c r="L52" s="12"/>
      <c r="O52" s="12"/>
      <c r="P52" s="12"/>
      <c r="Q52" s="18"/>
      <c r="T52" s="12"/>
      <c r="U52" s="71">
        <v>2025</v>
      </c>
      <c r="Y52" s="29" t="s">
        <v>310</v>
      </c>
      <c r="Z52" s="29" t="s">
        <v>438</v>
      </c>
      <c r="AF52" s="27"/>
    </row>
    <row r="53" spans="1:37" x14ac:dyDescent="0.15">
      <c r="A53" s="12"/>
      <c r="B53" s="12"/>
      <c r="F53" s="12"/>
      <c r="G53" s="18"/>
      <c r="K53" s="12"/>
      <c r="L53" s="12"/>
      <c r="O53" s="12"/>
      <c r="P53" s="12"/>
      <c r="Q53" s="18"/>
      <c r="T53" s="12"/>
      <c r="U53" s="71">
        <v>2026</v>
      </c>
      <c r="Y53" s="29" t="s">
        <v>311</v>
      </c>
      <c r="Z53" s="29" t="s">
        <v>439</v>
      </c>
      <c r="AF53" s="27"/>
    </row>
    <row r="54" spans="1:37" x14ac:dyDescent="0.15">
      <c r="A54" s="12"/>
      <c r="B54" s="12"/>
      <c r="F54" s="12"/>
      <c r="G54" s="18"/>
      <c r="K54" s="12"/>
      <c r="L54" s="12"/>
      <c r="O54" s="12"/>
      <c r="P54" s="19"/>
      <c r="Q54" s="18"/>
      <c r="T54" s="12"/>
      <c r="Y54" s="29" t="s">
        <v>312</v>
      </c>
      <c r="Z54" s="29" t="s">
        <v>440</v>
      </c>
      <c r="AF54" s="27"/>
    </row>
    <row r="55" spans="1:37" x14ac:dyDescent="0.15">
      <c r="A55" s="12"/>
      <c r="B55" s="12"/>
      <c r="F55" s="12"/>
      <c r="G55" s="18"/>
      <c r="K55" s="12"/>
      <c r="L55" s="12"/>
      <c r="O55" s="12"/>
      <c r="P55" s="12"/>
      <c r="Q55" s="18"/>
      <c r="T55" s="12"/>
      <c r="Y55" s="29" t="s">
        <v>313</v>
      </c>
      <c r="Z55" s="29" t="s">
        <v>441</v>
      </c>
      <c r="AF55" s="27"/>
    </row>
    <row r="56" spans="1:37" x14ac:dyDescent="0.15">
      <c r="A56" s="12"/>
      <c r="B56" s="12"/>
      <c r="F56" s="12"/>
      <c r="G56" s="18"/>
      <c r="K56" s="12"/>
      <c r="L56" s="12"/>
      <c r="O56" s="12"/>
      <c r="P56" s="12"/>
      <c r="Q56" s="18"/>
      <c r="T56" s="12"/>
      <c r="U56" s="71">
        <v>20</v>
      </c>
      <c r="Y56" s="29" t="s">
        <v>314</v>
      </c>
      <c r="Z56" s="29" t="s">
        <v>442</v>
      </c>
      <c r="AF56" s="27"/>
    </row>
    <row r="57" spans="1:37" x14ac:dyDescent="0.15">
      <c r="A57" s="12"/>
      <c r="B57" s="12"/>
      <c r="F57" s="12"/>
      <c r="G57" s="18"/>
      <c r="K57" s="12"/>
      <c r="L57" s="12"/>
      <c r="O57" s="12"/>
      <c r="P57" s="12"/>
      <c r="Q57" s="18"/>
      <c r="T57" s="12"/>
      <c r="U57" s="29" t="s">
        <v>512</v>
      </c>
      <c r="Y57" s="29" t="s">
        <v>315</v>
      </c>
      <c r="Z57" s="29" t="s">
        <v>443</v>
      </c>
      <c r="AF57" s="27"/>
    </row>
    <row r="58" spans="1:37" x14ac:dyDescent="0.15">
      <c r="A58" s="12"/>
      <c r="B58" s="12"/>
      <c r="F58" s="12"/>
      <c r="G58" s="18"/>
      <c r="K58" s="12"/>
      <c r="L58" s="12"/>
      <c r="O58" s="12"/>
      <c r="P58" s="12"/>
      <c r="Q58" s="18"/>
      <c r="T58" s="12"/>
      <c r="U58" s="29" t="s">
        <v>513</v>
      </c>
      <c r="Y58" s="29" t="s">
        <v>316</v>
      </c>
      <c r="Z58" s="29" t="s">
        <v>444</v>
      </c>
      <c r="AF58" s="27"/>
    </row>
    <row r="59" spans="1:37" x14ac:dyDescent="0.15">
      <c r="A59" s="12"/>
      <c r="B59" s="12"/>
      <c r="F59" s="12"/>
      <c r="G59" s="18"/>
      <c r="K59" s="12"/>
      <c r="L59" s="12"/>
      <c r="O59" s="12"/>
      <c r="P59" s="12"/>
      <c r="Q59" s="18"/>
      <c r="T59" s="12"/>
      <c r="Y59" s="29" t="s">
        <v>317</v>
      </c>
      <c r="Z59" s="29" t="s">
        <v>445</v>
      </c>
      <c r="AF59" s="27"/>
    </row>
    <row r="60" spans="1:37" x14ac:dyDescent="0.15">
      <c r="A60" s="12"/>
      <c r="B60" s="12"/>
      <c r="F60" s="12"/>
      <c r="G60" s="18"/>
      <c r="K60" s="12"/>
      <c r="L60" s="12"/>
      <c r="O60" s="12"/>
      <c r="P60" s="12"/>
      <c r="Q60" s="18"/>
      <c r="T60" s="12"/>
      <c r="Y60" s="29" t="s">
        <v>318</v>
      </c>
      <c r="Z60" s="29" t="s">
        <v>446</v>
      </c>
      <c r="AF60" s="27"/>
    </row>
    <row r="61" spans="1:37" x14ac:dyDescent="0.15">
      <c r="A61" s="12"/>
      <c r="B61" s="12"/>
      <c r="F61" s="12"/>
      <c r="G61" s="18"/>
      <c r="K61" s="12"/>
      <c r="L61" s="12"/>
      <c r="O61" s="12"/>
      <c r="P61" s="12"/>
      <c r="Q61" s="18"/>
      <c r="T61" s="12"/>
      <c r="Y61" s="29" t="s">
        <v>319</v>
      </c>
      <c r="Z61" s="29" t="s">
        <v>447</v>
      </c>
      <c r="AF61" s="27"/>
    </row>
    <row r="62" spans="1:37" x14ac:dyDescent="0.15">
      <c r="A62" s="12"/>
      <c r="B62" s="12"/>
      <c r="F62" s="12"/>
      <c r="G62" s="18"/>
      <c r="K62" s="12"/>
      <c r="L62" s="12"/>
      <c r="O62" s="12"/>
      <c r="P62" s="12"/>
      <c r="Q62" s="18"/>
      <c r="T62" s="12"/>
      <c r="Y62" s="29" t="s">
        <v>320</v>
      </c>
      <c r="Z62" s="29" t="s">
        <v>448</v>
      </c>
      <c r="AF62" s="27"/>
    </row>
    <row r="63" spans="1:37" x14ac:dyDescent="0.15">
      <c r="A63" s="12"/>
      <c r="B63" s="12"/>
      <c r="F63" s="12"/>
      <c r="G63" s="18"/>
      <c r="K63" s="12"/>
      <c r="L63" s="12"/>
      <c r="O63" s="12"/>
      <c r="P63" s="12"/>
      <c r="Q63" s="18"/>
      <c r="T63" s="12"/>
      <c r="Y63" s="29" t="s">
        <v>321</v>
      </c>
      <c r="Z63" s="29" t="s">
        <v>449</v>
      </c>
      <c r="AF63" s="27"/>
    </row>
    <row r="64" spans="1:37" x14ac:dyDescent="0.15">
      <c r="A64" s="12"/>
      <c r="B64" s="12"/>
      <c r="F64" s="12"/>
      <c r="G64" s="18"/>
      <c r="K64" s="12"/>
      <c r="L64" s="12"/>
      <c r="O64" s="12"/>
      <c r="P64" s="12"/>
      <c r="Q64" s="18"/>
      <c r="T64" s="12"/>
      <c r="Y64" s="29" t="s">
        <v>322</v>
      </c>
      <c r="Z64" s="29" t="s">
        <v>450</v>
      </c>
      <c r="AF64" s="27"/>
    </row>
    <row r="65" spans="1:32" x14ac:dyDescent="0.15">
      <c r="A65" s="12"/>
      <c r="B65" s="12"/>
      <c r="F65" s="12"/>
      <c r="G65" s="18"/>
      <c r="K65" s="12"/>
      <c r="L65" s="12"/>
      <c r="O65" s="12"/>
      <c r="P65" s="12"/>
      <c r="Q65" s="18"/>
      <c r="T65" s="12"/>
      <c r="Y65" s="29" t="s">
        <v>323</v>
      </c>
      <c r="Z65" s="29" t="s">
        <v>451</v>
      </c>
      <c r="AF65" s="27"/>
    </row>
    <row r="66" spans="1:32" x14ac:dyDescent="0.15">
      <c r="A66" s="12"/>
      <c r="B66" s="12"/>
      <c r="F66" s="12"/>
      <c r="G66" s="18"/>
      <c r="K66" s="12"/>
      <c r="L66" s="12"/>
      <c r="O66" s="12"/>
      <c r="P66" s="12"/>
      <c r="Q66" s="18"/>
      <c r="T66" s="12"/>
      <c r="Y66" s="29" t="s">
        <v>63</v>
      </c>
      <c r="Z66" s="29" t="s">
        <v>452</v>
      </c>
      <c r="AF66" s="27"/>
    </row>
    <row r="67" spans="1:32" x14ac:dyDescent="0.15">
      <c r="A67" s="12"/>
      <c r="B67" s="12"/>
      <c r="F67" s="12"/>
      <c r="G67" s="18"/>
      <c r="K67" s="12"/>
      <c r="L67" s="12"/>
      <c r="O67" s="12"/>
      <c r="P67" s="12"/>
      <c r="Q67" s="18"/>
      <c r="T67" s="12"/>
      <c r="Y67" s="29" t="s">
        <v>324</v>
      </c>
      <c r="Z67" s="29" t="s">
        <v>453</v>
      </c>
      <c r="AF67" s="27"/>
    </row>
    <row r="68" spans="1:32" x14ac:dyDescent="0.15">
      <c r="A68" s="12"/>
      <c r="B68" s="12"/>
      <c r="F68" s="12"/>
      <c r="G68" s="18"/>
      <c r="K68" s="12"/>
      <c r="L68" s="12"/>
      <c r="O68" s="12"/>
      <c r="P68" s="12"/>
      <c r="Q68" s="18"/>
      <c r="T68" s="12"/>
      <c r="Y68" s="29" t="s">
        <v>325</v>
      </c>
      <c r="Z68" s="29" t="s">
        <v>454</v>
      </c>
      <c r="AF68" s="27"/>
    </row>
    <row r="69" spans="1:32" x14ac:dyDescent="0.15">
      <c r="A69" s="12"/>
      <c r="B69" s="12"/>
      <c r="F69" s="12"/>
      <c r="G69" s="18"/>
      <c r="K69" s="12"/>
      <c r="L69" s="12"/>
      <c r="O69" s="12"/>
      <c r="P69" s="12"/>
      <c r="Q69" s="18"/>
      <c r="T69" s="12"/>
      <c r="Y69" s="29" t="s">
        <v>326</v>
      </c>
      <c r="Z69" s="29" t="s">
        <v>455</v>
      </c>
      <c r="AF69" s="27"/>
    </row>
    <row r="70" spans="1:32" x14ac:dyDescent="0.15">
      <c r="A70" s="12"/>
      <c r="B70" s="12"/>
      <c r="Y70" s="29" t="s">
        <v>327</v>
      </c>
      <c r="Z70" s="29" t="s">
        <v>456</v>
      </c>
    </row>
    <row r="71" spans="1:32" x14ac:dyDescent="0.15">
      <c r="Y71" s="29" t="s">
        <v>328</v>
      </c>
      <c r="Z71" s="29" t="s">
        <v>457</v>
      </c>
    </row>
    <row r="72" spans="1:32" x14ac:dyDescent="0.15">
      <c r="Y72" s="29" t="s">
        <v>329</v>
      </c>
      <c r="Z72" s="29" t="s">
        <v>458</v>
      </c>
    </row>
    <row r="73" spans="1:32" x14ac:dyDescent="0.15">
      <c r="Y73" s="29" t="s">
        <v>330</v>
      </c>
      <c r="Z73" s="29" t="s">
        <v>459</v>
      </c>
    </row>
    <row r="74" spans="1:32" x14ac:dyDescent="0.15">
      <c r="Y74" s="29" t="s">
        <v>331</v>
      </c>
      <c r="Z74" s="29" t="s">
        <v>460</v>
      </c>
    </row>
    <row r="75" spans="1:32" x14ac:dyDescent="0.15">
      <c r="Y75" s="29" t="s">
        <v>332</v>
      </c>
      <c r="Z75" s="29" t="s">
        <v>461</v>
      </c>
    </row>
    <row r="76" spans="1:32" x14ac:dyDescent="0.15">
      <c r="Y76" s="29" t="s">
        <v>333</v>
      </c>
      <c r="Z76" s="29" t="s">
        <v>462</v>
      </c>
    </row>
    <row r="77" spans="1:32" x14ac:dyDescent="0.15">
      <c r="Y77" s="29" t="s">
        <v>334</v>
      </c>
      <c r="Z77" s="29" t="s">
        <v>463</v>
      </c>
    </row>
    <row r="78" spans="1:32" x14ac:dyDescent="0.15">
      <c r="Y78" s="29" t="s">
        <v>335</v>
      </c>
      <c r="Z78" s="29" t="s">
        <v>464</v>
      </c>
    </row>
    <row r="79" spans="1:32" x14ac:dyDescent="0.15">
      <c r="Y79" s="29" t="s">
        <v>336</v>
      </c>
      <c r="Z79" s="29" t="s">
        <v>465</v>
      </c>
    </row>
    <row r="80" spans="1:32" x14ac:dyDescent="0.15">
      <c r="Y80" s="29" t="s">
        <v>337</v>
      </c>
      <c r="Z80" s="29" t="s">
        <v>466</v>
      </c>
    </row>
    <row r="81" spans="25:26" x14ac:dyDescent="0.15">
      <c r="Y81" s="29" t="s">
        <v>338</v>
      </c>
      <c r="Z81" s="29" t="s">
        <v>467</v>
      </c>
    </row>
    <row r="82" spans="25:26" x14ac:dyDescent="0.15">
      <c r="Y82" s="29" t="s">
        <v>339</v>
      </c>
      <c r="Z82" s="29" t="s">
        <v>468</v>
      </c>
    </row>
    <row r="83" spans="25:26" x14ac:dyDescent="0.15">
      <c r="Y83" s="29" t="s">
        <v>340</v>
      </c>
      <c r="Z83" s="29" t="s">
        <v>469</v>
      </c>
    </row>
    <row r="84" spans="25:26" x14ac:dyDescent="0.15">
      <c r="Y84" s="29" t="s">
        <v>341</v>
      </c>
      <c r="Z84" s="29" t="s">
        <v>470</v>
      </c>
    </row>
    <row r="85" spans="25:26" x14ac:dyDescent="0.15">
      <c r="Y85" s="29" t="s">
        <v>342</v>
      </c>
      <c r="Z85" s="29" t="s">
        <v>471</v>
      </c>
    </row>
    <row r="86" spans="25:26" x14ac:dyDescent="0.15">
      <c r="Y86" s="29" t="s">
        <v>343</v>
      </c>
      <c r="Z86" s="29" t="s">
        <v>472</v>
      </c>
    </row>
    <row r="87" spans="25:26" x14ac:dyDescent="0.15">
      <c r="Y87" s="29" t="s">
        <v>344</v>
      </c>
      <c r="Z87" s="29" t="s">
        <v>473</v>
      </c>
    </row>
    <row r="88" spans="25:26" x14ac:dyDescent="0.15">
      <c r="Y88" s="29" t="s">
        <v>345</v>
      </c>
      <c r="Z88" s="29" t="s">
        <v>474</v>
      </c>
    </row>
    <row r="89" spans="25:26" x14ac:dyDescent="0.15">
      <c r="Y89" s="29" t="s">
        <v>346</v>
      </c>
      <c r="Z89" s="29" t="s">
        <v>475</v>
      </c>
    </row>
    <row r="90" spans="25:26" x14ac:dyDescent="0.15">
      <c r="Y90" s="29" t="s">
        <v>347</v>
      </c>
      <c r="Z90" s="29" t="s">
        <v>476</v>
      </c>
    </row>
    <row r="91" spans="25:26" x14ac:dyDescent="0.15">
      <c r="Y91" s="29" t="s">
        <v>348</v>
      </c>
      <c r="Z91" s="29" t="s">
        <v>477</v>
      </c>
    </row>
    <row r="92" spans="25:26" x14ac:dyDescent="0.15">
      <c r="Y92" s="29" t="s">
        <v>349</v>
      </c>
      <c r="Z92" s="29" t="s">
        <v>478</v>
      </c>
    </row>
    <row r="93" spans="25:26" x14ac:dyDescent="0.15">
      <c r="Y93" s="29" t="s">
        <v>350</v>
      </c>
      <c r="Z93" s="29" t="s">
        <v>479</v>
      </c>
    </row>
    <row r="94" spans="25:26" x14ac:dyDescent="0.15">
      <c r="Y94" s="29" t="s">
        <v>351</v>
      </c>
      <c r="Z94" s="29" t="s">
        <v>480</v>
      </c>
    </row>
    <row r="95" spans="25:26" x14ac:dyDescent="0.15">
      <c r="Y95" s="29" t="s">
        <v>352</v>
      </c>
      <c r="Z95" s="29" t="s">
        <v>481</v>
      </c>
    </row>
    <row r="96" spans="25:26" x14ac:dyDescent="0.15">
      <c r="Y96" s="29" t="s">
        <v>256</v>
      </c>
      <c r="Z96" s="29" t="s">
        <v>482</v>
      </c>
    </row>
    <row r="97" spans="25:26" x14ac:dyDescent="0.15">
      <c r="Y97" s="29" t="s">
        <v>353</v>
      </c>
      <c r="Z97" s="29" t="s">
        <v>483</v>
      </c>
    </row>
    <row r="98" spans="25:26" x14ac:dyDescent="0.15">
      <c r="Y98" s="29" t="s">
        <v>354</v>
      </c>
      <c r="Z98" s="29" t="s">
        <v>484</v>
      </c>
    </row>
    <row r="99" spans="25:26" x14ac:dyDescent="0.15">
      <c r="Y99" s="29" t="s">
        <v>384</v>
      </c>
      <c r="Z99" s="29" t="s">
        <v>485</v>
      </c>
    </row>
    <row r="100" spans="25:26" x14ac:dyDescent="0.15">
      <c r="Y100" s="29" t="s">
        <v>563</v>
      </c>
      <c r="Z100" s="29"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2022-08-26T08:37:49Z</dcterms:created>
  <dcterms:modified xsi:type="dcterms:W3CDTF">2022-08-26T08:44:06Z</dcterms:modified>
</cp:coreProperties>
</file>