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 name="別紙2" sheetId="6" r:id="rId3"/>
    <sheet name="別紙3" sheetId="7" r:id="rId4"/>
  </sheets>
  <definedNames>
    <definedName name="_xlnm._FilterDatabase" localSheetId="0" hidden="1">行政事業レビューシート!$A$2:$BH$209</definedName>
    <definedName name="_xlnm._FilterDatabase" localSheetId="2" hidden="1">別紙2!$A$2:$BK$5</definedName>
    <definedName name="_xlnm._FilterDatabase" localSheetId="3" hidden="1">別紙3!$A$2:$BK$9</definedName>
    <definedName name="_xlnm.Print_Area" localSheetId="2">別紙2!$A$1:$AX$5</definedName>
    <definedName name="_xlnm.Print_Area" localSheetId="3">別紙3!$A$1:$AX$9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Q41" i="11" l="1"/>
  <c r="AM38" i="11" l="1"/>
  <c r="AM35" i="11"/>
  <c r="AM32" i="11"/>
  <c r="AY34" i="11" l="1"/>
  <c r="AY36" i="11" s="1"/>
  <c r="AY168" i="11"/>
  <c r="AY164" i="11"/>
  <c r="AY166" i="11" s="1"/>
  <c r="AY163" i="11"/>
  <c r="AY148" i="11"/>
  <c r="AY144" i="11"/>
  <c r="AY165" i="11" l="1"/>
  <c r="AY167" i="11"/>
  <c r="AY150" i="11"/>
  <c r="AY146" i="11"/>
  <c r="AY147" i="11"/>
  <c r="AY145" i="11"/>
  <c r="AY35" i="11"/>
  <c r="AY149" i="11"/>
  <c r="AY43" i="11"/>
  <c r="AY52" i="11" s="1"/>
  <c r="AY37" i="11"/>
  <c r="AY39" i="11" s="1"/>
  <c r="AY40" i="11"/>
  <c r="AY42" i="11" s="1"/>
  <c r="AY38" i="11" l="1"/>
  <c r="AY45" i="11"/>
  <c r="AY47" i="11"/>
  <c r="AY49" i="11"/>
  <c r="AY51" i="11"/>
  <c r="AY44" i="11"/>
  <c r="AY46" i="11"/>
  <c r="AY48" i="11"/>
  <c r="AY50" i="11"/>
  <c r="AY41" i="11"/>
  <c r="AW99" i="11" l="1"/>
  <c r="AT99" i="11"/>
  <c r="AQ99" i="11"/>
  <c r="AL99" i="11"/>
  <c r="AI99" i="11"/>
  <c r="AF99" i="11"/>
  <c r="Z99" i="11"/>
  <c r="W99" i="11"/>
  <c r="T99" i="11"/>
  <c r="N99" i="11"/>
  <c r="AW98" i="11"/>
  <c r="AT98" i="11"/>
  <c r="AQ98" i="11"/>
  <c r="AL98" i="11"/>
  <c r="AI98" i="11"/>
  <c r="AF98" i="11"/>
  <c r="Z98" i="11"/>
  <c r="W98" i="11"/>
  <c r="T98" i="11"/>
  <c r="N98" i="11"/>
  <c r="K98" i="11"/>
  <c r="H98" i="11"/>
  <c r="AY209" i="11" l="1"/>
  <c r="AY204" i="11"/>
  <c r="AY203" i="11"/>
  <c r="AY202" i="11"/>
  <c r="AY201" i="11"/>
  <c r="AY200" i="11"/>
  <c r="AY199" i="11"/>
  <c r="AY195" i="11"/>
  <c r="AY197" i="11" s="1"/>
  <c r="AY191" i="11"/>
  <c r="AY194" i="11" s="1"/>
  <c r="AY190" i="11"/>
  <c r="AY186" i="11"/>
  <c r="AY188" i="11" s="1"/>
  <c r="AY185" i="11"/>
  <c r="AY181" i="11"/>
  <c r="AY184" i="11" s="1"/>
  <c r="AY180" i="11"/>
  <c r="AY176" i="11"/>
  <c r="AY178" i="11" s="1"/>
  <c r="AY172" i="11"/>
  <c r="AY175" i="11" s="1"/>
  <c r="AY171" i="11"/>
  <c r="AY170" i="11"/>
  <c r="AY169" i="11"/>
  <c r="AY156" i="11"/>
  <c r="AU155" i="11"/>
  <c r="Y155" i="11"/>
  <c r="AY152" i="11"/>
  <c r="AU151" i="11"/>
  <c r="Y151" i="11"/>
  <c r="AY151" i="11"/>
  <c r="AU147" i="11"/>
  <c r="Y147" i="11"/>
  <c r="AU143" i="11"/>
  <c r="Y143" i="11"/>
  <c r="W29" i="11"/>
  <c r="P29" i="11"/>
  <c r="AD21" i="11"/>
  <c r="W21" i="11"/>
  <c r="P21" i="11"/>
  <c r="AR18" i="11"/>
  <c r="AK18" i="11"/>
  <c r="AD18" i="11"/>
  <c r="AD20" i="11" s="1"/>
  <c r="W18" i="11"/>
  <c r="W20" i="11" s="1"/>
  <c r="P18" i="11"/>
  <c r="P20" i="11" s="1"/>
  <c r="AV2" i="11"/>
  <c r="AY179" i="11" l="1"/>
  <c r="AY189" i="11"/>
  <c r="AY198" i="11"/>
  <c r="AY177" i="11"/>
  <c r="AY187" i="11"/>
  <c r="AY196" i="11"/>
  <c r="AY154" i="11"/>
  <c r="AY155" i="11"/>
  <c r="AY174" i="11"/>
  <c r="AY183" i="11"/>
  <c r="AY193" i="11"/>
  <c r="AY153" i="11"/>
  <c r="AY173" i="11"/>
  <c r="AY182" i="11"/>
  <c r="AY192" i="11"/>
  <c r="AY5" i="7" l="1"/>
  <c r="AY8" i="7" l="1"/>
  <c r="AY7" i="7"/>
  <c r="AY6" i="7"/>
  <c r="AY9" i="7" l="1"/>
  <c r="AY2" i="7"/>
  <c r="AY4" i="7" s="1"/>
  <c r="AY2" i="6"/>
  <c r="AY3" i="7" l="1"/>
  <c r="AY4" i="6"/>
  <c r="AY3" i="6"/>
  <c r="AY5" i="6"/>
  <c r="C12" i="4" l="1"/>
  <c r="C23" i="4" l="1"/>
  <c r="Y5" i="6" l="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5"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<sst xmlns="http://schemas.openxmlformats.org/spreadsheetml/2006/main" count="1002" uniqueCount="705">
  <si>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</si>
  <si>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</si>
  <si>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</si>
  <si>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</si>
  <si>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</si>
  <si>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</si>
  <si>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</si>
  <si>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</si>
  <si>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</si>
  <si>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</si>
  <si>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</si>
  <si>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</si>
  <si>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</si>
  <si>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</si>
  <si>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</si>
  <si>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</si>
  <si>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</si>
  <si>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</si>
  <si>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</si>
  <si>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</si>
  <si>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</si>
  <si>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</si>
  <si>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</si>
  <si>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</si>
  <si>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</si>
  <si>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</si>
  <si>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</si>
  <si>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</si>
  <si>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</si>
  <si>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</si>
  <si>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</si>
  <si>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</si>
  <si>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</si>
  <si>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</si>
  <si>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</si>
  <si>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</si>
  <si>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</si>
  <si>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</si>
  <si>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</si>
  <si>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</si>
  <si>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</si>
  <si>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</si>
  <si>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</si>
  <si>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</si>
  <si>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</si>
  <si>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</si>
  <si>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</si>
  <si>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</si>
  <si>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</si>
  <si>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</si>
  <si>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</si>
  <si>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</si>
  <si>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</si>
  <si>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</si>
  <si>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</si>
  <si>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</si>
  <si>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</si>
  <si>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</si>
  <si>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</si>
  <si>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</si>
  <si>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</si>
  <si>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</si>
  <si>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</si>
  <si>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</si>
  <si>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</si>
  <si>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</si>
  <si>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</si>
  <si>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</si>
  <si>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</si>
  <si>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</si>
  <si>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</si>
  <si>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</si>
  <si>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</si>
  <si>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</si>
  <si>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</si>
  <si>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</si>
  <si>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</si>
  <si>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</si>
  <si>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</si>
  <si>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</si>
  <si>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</si>
  <si>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</si>
  <si>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</si>
  <si>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</si>
  <si>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</si>
  <si>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</si>
  <si>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</si>
  <si>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</si>
  <si>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</si>
  <si>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</si>
  <si>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</si>
  <si>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</si>
  <si>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</si>
  <si>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</si>
  <si>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</si>
  <si>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</si>
  <si>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</si>
  <si>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</si>
  <si>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</si>
  <si>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</si>
  <si>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</si>
  <si>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</si>
  <si>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</si>
  <si>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</si>
  <si>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</si>
  <si>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</si>
  <si>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</si>
  <si>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</si>
  <si>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</si>
  <si>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</si>
  <si>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</si>
  <si>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</si>
  <si>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</si>
  <si>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</si>
  <si>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</si>
  <si>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</si>
  <si>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</si>
  <si>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</si>
  <si>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</si>
  <si>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</si>
  <si>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</si>
  <si>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</si>
  <si>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</si>
  <si>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</si>
  <si>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</si>
  <si>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</si>
  <si>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</si>
  <si>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</si>
  <si>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</si>
  <si>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</si>
  <si>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</si>
  <si>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</si>
  <si>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</si>
  <si>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</si>
  <si>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</si>
  <si>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</si>
  <si>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</si>
  <si>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</si>
  <si>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</si>
  <si>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</si>
  <si>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</si>
  <si>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</si>
  <si>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</si>
  <si>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</si>
  <si>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</si>
  <si>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</si>
  <si>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</si>
  <si>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</si>
  <si>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</si>
  <si>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</si>
  <si>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</si>
  <si>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</si>
  <si>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</si>
  <si>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</si>
  <si>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</si>
  <si>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</si>
  <si>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</si>
  <si>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</si>
  <si>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</si>
  <si>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</si>
  <si>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</si>
  <si>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</si>
  <si>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</si>
  <si>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</si>
  <si>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</si>
  <si>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</si>
  <si>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</si>
  <si>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</si>
  <si>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</si>
  <si>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</si>
  <si>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</si>
  <si>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</si>
  <si>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</si>
  <si>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</si>
  <si>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</si>
  <si>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</si>
  <si>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</si>
  <si>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</si>
  <si>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</si>
  <si>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</si>
  <si>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</si>
  <si>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</si>
  <si>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</si>
  <si>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</si>
  <si>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</si>
  <si>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</si>
  <si>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</si>
  <si>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</si>
  <si>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</si>
  <si>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</si>
  <si>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</si>
  <si>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</si>
  <si>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</si>
  <si>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</si>
  <si>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</si>
  <si>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</si>
  <si>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</si>
  <si>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</si>
  <si>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</si>
  <si>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</si>
  <si>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</si>
  <si>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</si>
  <si>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</si>
  <si>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</si>
  <si>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</si>
  <si>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</si>
  <si>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</si>
  <si>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</si>
  <si>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I</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</si>
  <si>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</si>
  <si>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</si>
  <si>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</si>
  <si>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</si>
  <si>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</si>
  <si>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</si>
  <si>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</si>
  <si>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</si>
  <si>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</si>
  <si>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</si>
  <si>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</si>
  <si>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</si>
  <si>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</si>
  <si>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</si>
  <si>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</si>
  <si>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</si>
  <si>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</si>
  <si>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</si>
  <si>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</si>
  <si>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</si>
  <si>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</si>
  <si>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</si>
  <si>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J.</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</si>
  <si>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</si>
  <si>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</si>
  <si>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</si>
  <si>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</si>
  <si>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</si>
  <si>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</si>
  <si>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</si>
  <si>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</si>
  <si>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</si>
  <si>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</si>
  <si>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</si>
  <si>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</si>
  <si>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</si>
  <si>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</si>
  <si>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</si>
  <si>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</si>
  <si>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</si>
  <si>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</si>
  <si>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</si>
  <si>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</si>
  <si>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</si>
  <si>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</si>
  <si>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</si>
  <si>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</si>
  <si>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</si>
  <si>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</si>
  <si>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</si>
  <si>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</si>
  <si>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</si>
  <si>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</si>
  <si>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</si>
  <si>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</si>
  <si>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</si>
  <si>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</si>
  <si>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</si>
  <si>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</si>
  <si>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</si>
  <si>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</si>
  <si>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</si>
  <si>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</si>
  <si>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</si>
  <si>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</si>
  <si>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</si>
  <si>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</si>
  <si>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</si>
  <si>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</si>
  <si>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</si>
  <si>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</si>
  <si>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</si>
  <si>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</si>
  <si>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</si>
  <si>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</si>
  <si>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</si>
  <si>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</si>
  <si>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</si>
  <si>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</si>
  <si>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</si>
  <si>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</si>
  <si>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</si>
  <si>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</si>
  <si>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</si>
  <si>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</si>
  <si>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</si>
  <si>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</si>
  <si>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</si>
  <si>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</si>
  <si>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</si>
  <si>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</si>
  <si>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</si>
  <si>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</si>
  <si>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</si>
  <si>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</si>
  <si>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</si>
  <si>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</si>
  <si>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</si>
  <si>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</si>
  <si>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</si>
  <si>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</si>
  <si>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</si>
  <si>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</si>
  <si>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</si>
  <si>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</si>
  <si>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</si>
  <si>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</si>
  <si>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</si>
  <si>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</si>
  <si>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</si>
  <si>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</si>
  <si>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</si>
  <si>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</si>
  <si>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</si>
  <si>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</si>
  <si>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</si>
  <si>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</si>
  <si>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</si>
  <si>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</si>
  <si>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</si>
  <si>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</si>
  <si>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</si>
  <si>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</si>
  <si>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</si>
  <si>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</si>
  <si>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</si>
  <si>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</si>
  <si>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</si>
  <si>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</si>
  <si>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</si>
  <si>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</si>
  <si>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</si>
  <si>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</si>
  <si>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</si>
  <si>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</si>
  <si>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</si>
  <si>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</si>
  <si>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</si>
  <si>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</si>
  <si>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</si>
  <si>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</si>
  <si>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</si>
  <si>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</si>
  <si>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</si>
  <si>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</si>
  <si>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</si>
  <si>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</si>
  <si>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</si>
  <si>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</si>
  <si>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</si>
  <si>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</si>
  <si>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</si>
  <si>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</si>
  <si>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</si>
  <si>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</si>
  <si>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</si>
  <si>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</si>
  <si>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</si>
  <si>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</si>
  <si>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</si>
  <si>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</si>
  <si>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</si>
  <si>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</si>
  <si>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</si>
  <si>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</si>
  <si>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</si>
  <si>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</si>
  <si>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</si>
  <si>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</si>
  <si>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</si>
  <si>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</si>
  <si>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</si>
  <si>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</si>
  <si>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</si>
  <si>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</si>
  <si>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</si>
  <si>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</si>
  <si>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</si>
  <si>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</si>
  <si>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</si>
  <si>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</si>
  <si>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</si>
  <si>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</si>
  <si>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</si>
  <si>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</si>
  <si>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</si>
  <si>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</si>
  <si>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</si>
  <si>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</si>
  <si>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</si>
  <si>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</si>
  <si>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</si>
  <si>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</si>
  <si>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</si>
  <si>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</si>
  <si>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</si>
  <si>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</si>
  <si>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</si>
  <si>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</si>
  <si>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</si>
  <si>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</si>
  <si>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</si>
  <si>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</si>
  <si>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</si>
  <si>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</si>
  <si>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</si>
  <si>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</si>
  <si>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</si>
  <si>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</si>
  <si>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</si>
  <si>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</si>
  <si>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</si>
  <si>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</si>
  <si>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</si>
  <si>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</si>
  <si>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</si>
  <si>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</si>
  <si>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</si>
  <si>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</si>
  <si>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</si>
  <si>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</si>
  <si>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</si>
  <si>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</si>
  <si>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</si>
  <si>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</si>
  <si>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</si>
  <si>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</si>
  <si>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</si>
  <si>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</si>
  <si>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</si>
  <si>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</si>
  <si>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</si>
  <si>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</si>
  <si>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</si>
  <si>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</si>
  <si>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</si>
  <si>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</si>
  <si>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</si>
  <si>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</si>
  <si>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</si>
  <si>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</si>
  <si>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</si>
  <si>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</si>
  <si>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</si>
  <si>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</si>
  <si>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</si>
  <si>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</si>
  <si>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</si>
  <si>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</si>
  <si>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</si>
  <si>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</si>
  <si>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</si>
  <si>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</si>
  <si>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</si>
  <si>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</si>
  <si>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</si>
  <si>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</si>
  <si>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</si>
  <si>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</si>
  <si>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</si>
  <si>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</si>
  <si>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</si>
  <si>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</si>
  <si>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</si>
  <si>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</si>
  <si>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</si>
  <si>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</si>
  <si>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</si>
  <si>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</si>
  <si>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</si>
  <si>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</si>
  <si>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</si>
  <si>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</si>
  <si>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</si>
  <si>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</si>
  <si>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</si>
  <si>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</si>
  <si>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</si>
  <si>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</si>
  <si>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</si>
  <si>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</si>
  <si>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</si>
  <si>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</si>
  <si>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</si>
  <si>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</si>
  <si>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</si>
  <si>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</si>
  <si>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</si>
  <si>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</si>
  <si>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</si>
  <si>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</si>
  <si>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</si>
  <si>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</si>
  <si>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</si>
  <si>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</si>
  <si>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</si>
  <si>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</si>
  <si>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</si>
  <si>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</si>
  <si>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</si>
  <si>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</si>
  <si>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</si>
  <si>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</si>
  <si>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</si>
  <si>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</si>
  <si>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</si>
  <si>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</si>
  <si>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</si>
  <si>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</si>
  <si>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</si>
  <si>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</si>
  <si>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</si>
  <si>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</si>
  <si>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</si>
  <si>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</si>
  <si>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</si>
  <si>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</si>
  <si>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</si>
  <si>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</si>
  <si>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</si>
  <si>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</si>
  <si>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</si>
  <si>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</si>
  <si>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</si>
  <si>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</si>
  <si>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</si>
  <si>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</si>
  <si>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</si>
  <si>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</si>
  <si>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</si>
  <si>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</si>
  <si>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</si>
  <si>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</si>
  <si>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</si>
  <si>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</si>
  <si>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</si>
  <si>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</si>
  <si>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</si>
  <si>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</si>
  <si>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</si>
  <si>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</si>
  <si>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</si>
  <si>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</si>
  <si>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</si>
  <si>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</si>
  <si>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</si>
  <si>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</si>
  <si>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</si>
  <si>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</si>
  <si>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</si>
  <si>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</si>
  <si>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</si>
  <si>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</si>
  <si>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</si>
  <si>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</si>
  <si>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</si>
  <si>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</si>
  <si>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</si>
  <si>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</si>
  <si>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</si>
  <si>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</si>
  <si>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</si>
  <si>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</si>
  <si>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</si>
  <si>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</si>
  <si>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</si>
  <si>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</si>
  <si>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</si>
  <si>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栄典事務の適切な遂行に必要な経費</t>
  </si>
  <si>
    <t>内閣府賞勲局</t>
  </si>
  <si>
    <t>昭和元年度以前</t>
  </si>
  <si>
    <t>終了予定なし</t>
  </si>
  <si>
    <t>総務課</t>
  </si>
  <si>
    <t>日本国憲法第７条</t>
  </si>
  <si>
    <t>春秋叙勲候補者推薦要綱（平成15年５月20日閣議報告）
危険業務従事者叙勲受章者の選考手続について（平成15年５月20日閣議了解）
褒章受章者の選考手続について（平成15年５月20日閣議了解）</t>
  </si>
  <si>
    <t>日本国憲法第７条に規定する国事行為として、内閣の助言と承認の下に天皇陛下から授与される栄典に関する事務の適切な遂行。</t>
  </si>
  <si>
    <t>褒賞品製造費</t>
  </si>
  <si>
    <t>情報処理業務庁費</t>
  </si>
  <si>
    <t>「一般推薦制度」に係るホームページへのアクセス数</t>
  </si>
  <si>
    <t>件</t>
  </si>
  <si>
    <t>-</t>
  </si>
  <si>
    <t>名</t>
  </si>
  <si>
    <t>円/件</t>
  </si>
  <si>
    <t>厚生労働省</t>
  </si>
  <si>
    <t>戦没者叙勲等の進達等事業</t>
  </si>
  <si>
    <t>0135</t>
  </si>
  <si>
    <t>0132</t>
  </si>
  <si>
    <t>0093</t>
  </si>
  <si>
    <t>0089</t>
  </si>
  <si>
    <t>0096</t>
  </si>
  <si>
    <t>0145</t>
  </si>
  <si>
    <t>0151</t>
  </si>
  <si>
    <t>0158</t>
  </si>
  <si>
    <t>○</t>
  </si>
  <si>
    <t>栄典は、日本国憲法第７条に規定する国事行為として、内閣の助言と承認の下に天皇陛下から授与されるものであり、定量的な目標を設定することは相応しくない。</t>
  </si>
  <si>
    <t>栄典の授与に当たっては、広く国民の意見を反映させ、もって栄典制度が公正に運用させるよう努める。
毎年春と秋に各界の有識者から意見聴取しており、栄典制度の公正な運用に努めた。</t>
  </si>
  <si>
    <t>勲章等の授与及びはく奪の審査並びに伝達等を行う。
勲章は、春と秋に授与される春秋叙勲、危険業務従事者叙勲のほか、毎月年齢８８歳に達した機会に勲章を授与される高齢者叙勲、勲章の授与の対象となるべき者が死亡した場合に随時勲章を授与される死亡叙勲、春秋叙勲と同時期又は、功労のある者が来日又は離日する等の機会をとらえて勲章を授与される外国人叙勲、文化の日に我が国の文化の発達に関して顕著な功績のあった者に対して授与される文化勲章に分けることができる。
褒章は、春と秋に授与される紅綬褒章、緑綬褒章、黄綬褒章、紫綬褒章、藍綬褒章と表彰されるべき事績の生じた都度授与される紺綬褒章がある。
(春は４月２９日付けで、秋は１１月３日付けで授与されている。)　</t>
    <phoneticPr fontId="5"/>
  </si>
  <si>
    <t>栄典の授与は、国家又は公共に対する功労あるいは社会の各分野における優れた行いを顕彰する重要な制度であり、憲法に規定されている天皇の国事行為である。</t>
  </si>
  <si>
    <t>国が国費をもって栄典事業を行う必要がある。</t>
  </si>
  <si>
    <t>独立行政法人造幣局及び独立行政法人国立印刷局と競争性のない随意契約を締結している。これは、過去に授与されたもの及び同時期に授与されたものとの間で同質性、均一性を確保するに足る高い技術を有することが必須の条件であり、その条件を満たす事業者が他に存在しないためである。
その他については、一般競争入札及び公募を行うことにより競争性を確保している。</t>
    <phoneticPr fontId="5"/>
  </si>
  <si>
    <t>有</t>
  </si>
  <si>
    <t>無</t>
  </si>
  <si>
    <t>‐</t>
  </si>
  <si>
    <t>随意契約を締結する場合でも、原価見積等を基に価格交渉を行うなどコスト削減に努めている。</t>
  </si>
  <si>
    <t>褒賞品の仕様等は府令により定められている。</t>
  </si>
  <si>
    <t>秋叙勲等の発令数は、春秋叙勲候補者推薦要綱等を踏まえ、内閣総理大臣により決定されている。</t>
  </si>
  <si>
    <t>厚生労働省社会・援護局では、内閣府に叙位叙勲の進達を行うのに対し、賞勲局では、勲章等の授与及びはく奪の審査並びに伝達を行っている。</t>
    <phoneticPr fontId="5"/>
  </si>
  <si>
    <t>勲章等の所要数を適切に見込んで購入計画を作成し、効率的な執行に努めた。
また、随意契約については従来に引き続き価格交渉を行っている。</t>
    <rPh sb="0" eb="2">
      <t>クンショウ</t>
    </rPh>
    <rPh sb="2" eb="3">
      <t>トウ</t>
    </rPh>
    <rPh sb="4" eb="6">
      <t>ショヨウ</t>
    </rPh>
    <rPh sb="6" eb="7">
      <t>カズ</t>
    </rPh>
    <rPh sb="8" eb="10">
      <t>テキセツ</t>
    </rPh>
    <rPh sb="11" eb="13">
      <t>ミコ</t>
    </rPh>
    <rPh sb="15" eb="17">
      <t>コウニュウ</t>
    </rPh>
    <rPh sb="17" eb="19">
      <t>ケイカク</t>
    </rPh>
    <rPh sb="20" eb="22">
      <t>サクセイ</t>
    </rPh>
    <rPh sb="24" eb="27">
      <t>コウリツテキ</t>
    </rPh>
    <rPh sb="28" eb="30">
      <t>シッコウ</t>
    </rPh>
    <rPh sb="31" eb="32">
      <t>ツト</t>
    </rPh>
    <rPh sb="39" eb="41">
      <t>ズイイ</t>
    </rPh>
    <rPh sb="41" eb="43">
      <t>ケイヤク</t>
    </rPh>
    <rPh sb="48" eb="50">
      <t>ジュウライ</t>
    </rPh>
    <rPh sb="51" eb="52">
      <t>ヒ</t>
    </rPh>
    <rPh sb="53" eb="54">
      <t>ツヅ</t>
    </rPh>
    <rPh sb="55" eb="57">
      <t>カカク</t>
    </rPh>
    <rPh sb="57" eb="59">
      <t>コウショウ</t>
    </rPh>
    <rPh sb="60" eb="61">
      <t>オコナ</t>
    </rPh>
    <phoneticPr fontId="5"/>
  </si>
  <si>
    <t>引き続き適切な価格交渉を行うとともに、競争性を高める取組を実施する。</t>
    <phoneticPr fontId="5"/>
  </si>
  <si>
    <t>府</t>
  </si>
  <si>
    <t>B.会津漆器工場団地協同組合</t>
    <rPh sb="6" eb="8">
      <t>コウジョウ</t>
    </rPh>
    <phoneticPr fontId="5"/>
  </si>
  <si>
    <t>勲章・褒章等の製造購入</t>
    <phoneticPr fontId="5"/>
  </si>
  <si>
    <t>勲章用塗箱等の製造購入</t>
    <phoneticPr fontId="5"/>
  </si>
  <si>
    <t>勲記・章記等用紙筒の購入</t>
    <phoneticPr fontId="5"/>
  </si>
  <si>
    <t>雑役務費</t>
    <phoneticPr fontId="5"/>
  </si>
  <si>
    <t>使用料</t>
    <rPh sb="0" eb="2">
      <t>シヨウ</t>
    </rPh>
    <rPh sb="2" eb="3">
      <t>リョウ</t>
    </rPh>
    <phoneticPr fontId="5"/>
  </si>
  <si>
    <t>日経テレコン使用料</t>
    <rPh sb="0" eb="2">
      <t>ニッケイ</t>
    </rPh>
    <rPh sb="6" eb="9">
      <t>シヨウリョウ</t>
    </rPh>
    <phoneticPr fontId="5"/>
  </si>
  <si>
    <t>勲章、褒章等の製造購入</t>
    <phoneticPr fontId="5"/>
  </si>
  <si>
    <t>勲章等栄典の授与は、天皇の国事行為として行われるものであり、その製造については、過去に授与されたもの及び同時期に授与されたものとの間での同質性、均一性を確保するに足る高い技術を有することが必須の要件である。
このような勲章等の位置づけに鑑み、長年にわたり培った貨幣の製造をはじめとする高い技術水準を有する独立行政法人造幣局と随意契約を行うこととした。
契約相手方と調整を行い費用削減を図っている。</t>
    <phoneticPr fontId="5"/>
  </si>
  <si>
    <t>勲記、章記等の製造購入</t>
    <phoneticPr fontId="5"/>
  </si>
  <si>
    <t>会津漆器工場団地協同組合</t>
  </si>
  <si>
    <t>勲章用塗箱等の製造購入</t>
  </si>
  <si>
    <t>勲章用綬、略綬等の製造購入</t>
  </si>
  <si>
    <t>褒章彫刻作業</t>
  </si>
  <si>
    <t>勲章用塗箱の製造購入</t>
  </si>
  <si>
    <t>勲記、章記等用紙筒の購入</t>
    <phoneticPr fontId="5"/>
  </si>
  <si>
    <t>栄典事務効率化システムに係る機器の賃貸借等</t>
  </si>
  <si>
    <t>国庫債務負担行為等</t>
  </si>
  <si>
    <t>詳細経歴データ作成業務</t>
  </si>
  <si>
    <t>日経テレコン使用料</t>
  </si>
  <si>
    <t>賃金　雇用契約</t>
    <rPh sb="3" eb="5">
      <t>コヨウ</t>
    </rPh>
    <rPh sb="5" eb="7">
      <t>ケイヤク</t>
    </rPh>
    <phoneticPr fontId="5"/>
  </si>
  <si>
    <t>D</t>
  </si>
  <si>
    <t>E</t>
  </si>
  <si>
    <t>【春秋叙勲】
春秋ごとに概ね4,000名</t>
    <phoneticPr fontId="5"/>
  </si>
  <si>
    <t>【危険業務従事者叙勲】
毎回ごとに概ね3,600名（春秋の年2回）</t>
    <phoneticPr fontId="5"/>
  </si>
  <si>
    <t>名</t>
    <rPh sb="0" eb="1">
      <t>ナ</t>
    </rPh>
    <phoneticPr fontId="5"/>
  </si>
  <si>
    <t>【春秋褒章】
春秋ごとに概ね800名</t>
    <phoneticPr fontId="5"/>
  </si>
  <si>
    <t>　　円/件</t>
  </si>
  <si>
    <t>国家又は公共に対し功労のある方、社会の各分野における優れた行いのある方などを表彰し、勲章等を授与する。</t>
    <rPh sb="44" eb="45">
      <t>トウ</t>
    </rPh>
    <rPh sb="46" eb="48">
      <t>ジュヨ</t>
    </rPh>
    <phoneticPr fontId="5"/>
  </si>
  <si>
    <t>春秋叙勲候補者推薦要綱に定められた受章者数の発令を目標とする。</t>
    <rPh sb="0" eb="2">
      <t>シュンジュウ</t>
    </rPh>
    <rPh sb="2" eb="4">
      <t>ジョクン</t>
    </rPh>
    <rPh sb="4" eb="7">
      <t>コウホシャ</t>
    </rPh>
    <rPh sb="7" eb="9">
      <t>スイセン</t>
    </rPh>
    <rPh sb="9" eb="11">
      <t>ヨウコウ</t>
    </rPh>
    <rPh sb="12" eb="13">
      <t>サダ</t>
    </rPh>
    <rPh sb="17" eb="20">
      <t>ジュショウシャ</t>
    </rPh>
    <rPh sb="20" eb="21">
      <t>スウ</t>
    </rPh>
    <rPh sb="22" eb="24">
      <t>ハツレイ</t>
    </rPh>
    <rPh sb="25" eb="27">
      <t>モクヒョウ</t>
    </rPh>
    <phoneticPr fontId="5"/>
  </si>
  <si>
    <t>直近３年の平均</t>
    <rPh sb="0" eb="2">
      <t>チョッキン</t>
    </rPh>
    <rPh sb="3" eb="4">
      <t>ネン</t>
    </rPh>
    <rPh sb="5" eb="7">
      <t>ヘイキン</t>
    </rPh>
    <phoneticPr fontId="5"/>
  </si>
  <si>
    <t>個人Ａ</t>
    <rPh sb="0" eb="2">
      <t>コジン</t>
    </rPh>
    <phoneticPr fontId="5"/>
  </si>
  <si>
    <t>個人Ｂ</t>
    <rPh sb="0" eb="2">
      <t>コジン</t>
    </rPh>
    <phoneticPr fontId="5"/>
  </si>
  <si>
    <t>個人Ｃ</t>
    <rPh sb="0" eb="2">
      <t>コジン</t>
    </rPh>
    <phoneticPr fontId="5"/>
  </si>
  <si>
    <t>個人Ｄ</t>
    <rPh sb="0" eb="2">
      <t>コジン</t>
    </rPh>
    <phoneticPr fontId="5"/>
  </si>
  <si>
    <t>社会保険料、労働保険料</t>
    <rPh sb="0" eb="2">
      <t>シャカイ</t>
    </rPh>
    <rPh sb="2" eb="5">
      <t>ホケンリョウ</t>
    </rPh>
    <phoneticPr fontId="5"/>
  </si>
  <si>
    <t>☑</t>
  </si>
  <si>
    <t>I.個人Ａ</t>
    <rPh sb="2" eb="4">
      <t>コジン</t>
    </rPh>
    <phoneticPr fontId="5"/>
  </si>
  <si>
    <t>賃金</t>
    <rPh sb="0" eb="2">
      <t>チンギン</t>
    </rPh>
    <phoneticPr fontId="5"/>
  </si>
  <si>
    <t>期間業務職員給与等</t>
    <rPh sb="0" eb="2">
      <t>キカン</t>
    </rPh>
    <rPh sb="2" eb="4">
      <t>ギョウム</t>
    </rPh>
    <rPh sb="4" eb="6">
      <t>ショクイン</t>
    </rPh>
    <rPh sb="6" eb="8">
      <t>キュウヨ</t>
    </rPh>
    <rPh sb="8" eb="9">
      <t>トウ</t>
    </rPh>
    <phoneticPr fontId="5"/>
  </si>
  <si>
    <t>春秋叙勲等の受章者名簿等作成業務</t>
    <rPh sb="1" eb="2">
      <t>アキ</t>
    </rPh>
    <phoneticPr fontId="5"/>
  </si>
  <si>
    <t>受章者のしおり印刷</t>
    <rPh sb="0" eb="3">
      <t>ジュショウシャ</t>
    </rPh>
    <rPh sb="7" eb="9">
      <t>インサツ</t>
    </rPh>
    <phoneticPr fontId="5"/>
  </si>
  <si>
    <t>プリンタ用トナー購入</t>
    <rPh sb="4" eb="5">
      <t>ヨウ</t>
    </rPh>
    <rPh sb="8" eb="10">
      <t>コウニュウ</t>
    </rPh>
    <phoneticPr fontId="5"/>
  </si>
  <si>
    <t>-</t>
    <phoneticPr fontId="5"/>
  </si>
  <si>
    <t>受章者名簿印刷</t>
    <phoneticPr fontId="5"/>
  </si>
  <si>
    <t>令和３年秋の叙勲等の受章者名簿等の作成</t>
    <rPh sb="0" eb="2">
      <t>レイワ</t>
    </rPh>
    <rPh sb="3" eb="4">
      <t>ネン</t>
    </rPh>
    <rPh sb="4" eb="5">
      <t>アキ</t>
    </rPh>
    <rPh sb="6" eb="8">
      <t>ジョクン</t>
    </rPh>
    <rPh sb="8" eb="9">
      <t>トウ</t>
    </rPh>
    <rPh sb="10" eb="13">
      <t>ジュショウシャ</t>
    </rPh>
    <rPh sb="13" eb="15">
      <t>メイボ</t>
    </rPh>
    <rPh sb="15" eb="16">
      <t>トウ</t>
    </rPh>
    <rPh sb="17" eb="19">
      <t>サクセイ</t>
    </rPh>
    <phoneticPr fontId="5"/>
  </si>
  <si>
    <t>令和３年春の叙勲等の受章者名簿等の作成</t>
    <rPh sb="0" eb="2">
      <t>レイワ</t>
    </rPh>
    <rPh sb="3" eb="4">
      <t>ネン</t>
    </rPh>
    <rPh sb="4" eb="5">
      <t>ハル</t>
    </rPh>
    <rPh sb="6" eb="8">
      <t>ジョクン</t>
    </rPh>
    <rPh sb="8" eb="9">
      <t>トウ</t>
    </rPh>
    <rPh sb="10" eb="13">
      <t>ジュショウシャ</t>
    </rPh>
    <rPh sb="13" eb="15">
      <t>メイボ</t>
    </rPh>
    <rPh sb="15" eb="16">
      <t>トウ</t>
    </rPh>
    <rPh sb="17" eb="19">
      <t>サクセイ</t>
    </rPh>
    <phoneticPr fontId="5"/>
  </si>
  <si>
    <t>頸飾紐購入</t>
    <rPh sb="0" eb="2">
      <t>ケイショク</t>
    </rPh>
    <rPh sb="2" eb="3">
      <t>ヒモ</t>
    </rPh>
    <rPh sb="3" eb="5">
      <t>コウニュウ</t>
    </rPh>
    <phoneticPr fontId="5"/>
  </si>
  <si>
    <t>勲章等製造費</t>
    <phoneticPr fontId="5"/>
  </si>
  <si>
    <t>借料及び損料</t>
    <rPh sb="0" eb="2">
      <t>シャクリョウ</t>
    </rPh>
    <rPh sb="2" eb="3">
      <t>オヨ</t>
    </rPh>
    <rPh sb="4" eb="6">
      <t>ソンリョウ</t>
    </rPh>
    <phoneticPr fontId="5"/>
  </si>
  <si>
    <t>栄典事務効率化システム賃貸借及び保守運用</t>
    <rPh sb="0" eb="2">
      <t>エイテン</t>
    </rPh>
    <rPh sb="2" eb="4">
      <t>ジム</t>
    </rPh>
    <rPh sb="4" eb="7">
      <t>コウリツカ</t>
    </rPh>
    <rPh sb="11" eb="14">
      <t>チンタイシャク</t>
    </rPh>
    <rPh sb="14" eb="15">
      <t>オヨ</t>
    </rPh>
    <rPh sb="16" eb="18">
      <t>ホシュ</t>
    </rPh>
    <rPh sb="18" eb="20">
      <t>ウンヨウ</t>
    </rPh>
    <phoneticPr fontId="5"/>
  </si>
  <si>
    <t>システムバックアップ・外部保管</t>
    <phoneticPr fontId="5"/>
  </si>
  <si>
    <t>執行額／購入件数</t>
    <phoneticPr fontId="5"/>
  </si>
  <si>
    <t>2,716百万円
/29,110件</t>
    <phoneticPr fontId="5"/>
  </si>
  <si>
    <t>2,801百万円
/29,094件</t>
    <phoneticPr fontId="5"/>
  </si>
  <si>
    <t>2,757百万円
/29,929件</t>
    <phoneticPr fontId="5"/>
  </si>
  <si>
    <t>「一般推薦制度」への国民の関心を高める。
前年度比増</t>
    <phoneticPr fontId="5"/>
  </si>
  <si>
    <t>点検対象外</t>
    <rPh sb="0" eb="2">
      <t>テンケン</t>
    </rPh>
    <rPh sb="2" eb="4">
      <t>タイショウ</t>
    </rPh>
    <rPh sb="4" eb="5">
      <t>ガイ</t>
    </rPh>
    <phoneticPr fontId="5"/>
  </si>
  <si>
    <t>予算の効率的執行に努め、執行実績や執行見込を適切に概算要求に反映させること。</t>
    <phoneticPr fontId="5"/>
  </si>
  <si>
    <t>褒章品製造請負においては、造幣局を含む契約予定相手方と価格交渉を毎年実施している。
引き続き、価格交渉を行うことによる経費削減を目指し、概算要求には勲章等の在庫数の適正化を図りつつ、執行実績や執行見込みを反映させる。</t>
    <phoneticPr fontId="5"/>
  </si>
  <si>
    <t>総務課長　馬場　純郎</t>
    <rPh sb="5" eb="7">
      <t>ババ</t>
    </rPh>
    <rPh sb="8" eb="9">
      <t>ジュン</t>
    </rPh>
    <rPh sb="9" eb="10">
      <t>ロウ</t>
    </rPh>
    <phoneticPr fontId="5"/>
  </si>
  <si>
    <t>越前屋多崎株式会社</t>
    <rPh sb="5" eb="9">
      <t>カブシキガイシャ</t>
    </rPh>
    <phoneticPr fontId="5"/>
  </si>
  <si>
    <t>株式会社中杉</t>
    <rPh sb="0" eb="4">
      <t>カブシキガイシャ</t>
    </rPh>
    <rPh sb="4" eb="6">
      <t>ナカスギ</t>
    </rPh>
    <phoneticPr fontId="5"/>
  </si>
  <si>
    <t>独立行政法人国立印刷局</t>
    <phoneticPr fontId="5"/>
  </si>
  <si>
    <t>独立行政法人造幣局</t>
    <phoneticPr fontId="5"/>
  </si>
  <si>
    <t>有限会社鮫玉堂</t>
    <rPh sb="0" eb="4">
      <t>ユウゲンガイシャ</t>
    </rPh>
    <rPh sb="4" eb="5">
      <t>サメ</t>
    </rPh>
    <rPh sb="5" eb="6">
      <t>ギョク</t>
    </rPh>
    <rPh sb="6" eb="7">
      <t>ドウ</t>
    </rPh>
    <phoneticPr fontId="5"/>
  </si>
  <si>
    <t>株式会社白橋</t>
    <rPh sb="0" eb="4">
      <t>カブシキガイシャ</t>
    </rPh>
    <phoneticPr fontId="5"/>
  </si>
  <si>
    <t>三菱スペース・ソフトウエア株式会社</t>
    <rPh sb="13" eb="17">
      <t>カブシキガイシャ</t>
    </rPh>
    <phoneticPr fontId="5"/>
  </si>
  <si>
    <t>ニューコン株式会社</t>
    <rPh sb="5" eb="9">
      <t>カブシキガイシャ</t>
    </rPh>
    <phoneticPr fontId="5"/>
  </si>
  <si>
    <t>株式会社アローズネクスト</t>
    <rPh sb="0" eb="4">
      <t>カブシキガイシャ</t>
    </rPh>
    <phoneticPr fontId="5"/>
  </si>
  <si>
    <t>日経メディアマーケティング株式会社</t>
    <rPh sb="13" eb="17">
      <t>カブシキガイシャ</t>
    </rPh>
    <phoneticPr fontId="5"/>
  </si>
  <si>
    <t>富士電機ＩＴソリューション株式会社</t>
    <rPh sb="13" eb="17">
      <t>カブシキガイシャ</t>
    </rPh>
    <phoneticPr fontId="5"/>
  </si>
  <si>
    <t>株式会社善光堂印刷所</t>
    <rPh sb="0" eb="4">
      <t>カブシキガイシャ</t>
    </rPh>
    <phoneticPr fontId="5"/>
  </si>
  <si>
    <t>株式会社五月商会</t>
    <rPh sb="0" eb="4">
      <t>カブシキガイシャ</t>
    </rPh>
    <phoneticPr fontId="5"/>
  </si>
  <si>
    <t>メディアランド株式会社</t>
    <rPh sb="7" eb="11">
      <t>カブシキガイシャ</t>
    </rPh>
    <phoneticPr fontId="5"/>
  </si>
  <si>
    <t>三菱倉庫株式会社</t>
    <rPh sb="4" eb="8">
      <t>カブシキガイシャ</t>
    </rPh>
    <phoneticPr fontId="5"/>
  </si>
  <si>
    <t>三菱スペース・ソフトウエア株式会社</t>
    <rPh sb="13" eb="17">
      <t>カブシキガイシャ</t>
    </rPh>
    <phoneticPr fontId="5"/>
  </si>
  <si>
    <t>ニューコン株式会社</t>
    <rPh sb="5" eb="9">
      <t>カブシキガイシャ</t>
    </rPh>
    <phoneticPr fontId="5"/>
  </si>
  <si>
    <t>G.日経メディアマーケティング株式会社</t>
    <rPh sb="15" eb="19">
      <t>カブシキガイシャ</t>
    </rPh>
    <phoneticPr fontId="5"/>
  </si>
  <si>
    <t>H.富士電機ＩＴソリューション株式会社</t>
    <phoneticPr fontId="5"/>
  </si>
  <si>
    <t>E.三菱スペースソフトウエア株式会社</t>
    <phoneticPr fontId="5"/>
  </si>
  <si>
    <t>F. ニューコン株式会社</t>
    <phoneticPr fontId="5"/>
  </si>
  <si>
    <t>D.株式会社白橋</t>
    <phoneticPr fontId="5"/>
  </si>
  <si>
    <t>C.有限会社鮫玉堂</t>
    <rPh sb="2" eb="6">
      <t>ユウゲンガイシャ</t>
    </rPh>
    <rPh sb="6" eb="7">
      <t>サメ</t>
    </rPh>
    <rPh sb="7" eb="8">
      <t>ギョク</t>
    </rPh>
    <rPh sb="8" eb="9">
      <t>ドウ</t>
    </rPh>
    <phoneticPr fontId="5"/>
  </si>
  <si>
    <t>A.独立行政法人造幣局</t>
    <phoneticPr fontId="5"/>
  </si>
  <si>
    <t>栄典事務効率化システム再構築業務、機器等の賃貸借及び運用保守</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</si>
</sst>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4"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13" fillId="0" borderId="0" xfId="4" applyFont="1" applyFill="1" applyBorder="1" applyAlignment="1">
      <alignment horizontal="center" vertical="center" wrapText="1"/>
    </xf>
    <xf numFmtId="0" fontId="3" fillId="0" borderId="0" xfId="4" applyFont="1" applyBorder="1" applyAlignment="1">
      <alignment horizontal="center" vertical="center"/>
    </xf>
    <xf numFmtId="0" fontId="11" fillId="0" borderId="0" xfId="4" applyFont="1" applyBorder="1" applyAlignment="1">
      <alignment horizontal="center" vertical="center" wrapText="1"/>
    </xf>
    <xf numFmtId="176" fontId="3" fillId="0" borderId="0" xfId="4" applyNumberFormat="1" applyFont="1" applyBorder="1" applyAlignment="1">
      <alignment horizontal="right" vertical="center"/>
    </xf>
    <xf numFmtId="0" fontId="3"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37"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37"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5"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1"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76"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0" fontId="22" fillId="0" borderId="135" xfId="0"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179" fontId="22" fillId="0" borderId="135"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8" xfId="0" applyFont="1" applyFill="1" applyBorder="1" applyAlignment="1">
      <alignment horizontal="center" vertical="center" wrapText="1"/>
    </xf>
    <xf numFmtId="0" fontId="20" fillId="5" borderId="139" xfId="0" applyFont="1" applyFill="1" applyBorder="1" applyAlignment="1">
      <alignment horizontal="center" vertical="center" wrapText="1"/>
    </xf>
    <xf numFmtId="0" fontId="20" fillId="5" borderId="140"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90" xfId="0" applyNumberFormat="1" applyFont="1" applyFill="1" applyBorder="1" applyAlignment="1" applyProtection="1">
      <alignment horizontal="center" vertical="center" wrapText="1"/>
      <protection locked="0"/>
    </xf>
    <xf numFmtId="0" fontId="17"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0" fillId="0" borderId="71"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3"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1" xfId="0" applyFont="1" applyFill="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95" xfId="0" applyFont="1" applyFill="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xf>
    <xf numFmtId="0" fontId="0" fillId="0" borderId="64" xfId="0" applyFont="1" applyBorder="1" applyAlignment="1">
      <alignment horizontal="center" vertical="center" textRotation="255"/>
    </xf>
    <xf numFmtId="0" fontId="0" fillId="0" borderId="65" xfId="0" applyFont="1" applyBorder="1" applyAlignment="1">
      <alignment horizontal="center" vertical="center" textRotation="255"/>
    </xf>
    <xf numFmtId="0" fontId="0" fillId="0" borderId="69"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7"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2"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9" fillId="2" borderId="45" xfId="3" applyFont="1" applyFill="1" applyBorder="1" applyAlignment="1" applyProtection="1">
      <alignment horizontal="center" vertical="center"/>
    </xf>
    <xf numFmtId="0" fontId="9" fillId="2" borderId="46" xfId="3" applyFont="1" applyFill="1" applyBorder="1" applyAlignment="1" applyProtection="1">
      <alignment horizontal="center" vertical="center"/>
    </xf>
    <xf numFmtId="0" fontId="14" fillId="0" borderId="80"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81" xfId="0" applyFont="1" applyBorder="1" applyAlignment="1">
      <alignment horizontal="center" vertical="center"/>
    </xf>
    <xf numFmtId="0" fontId="11"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7" xfId="0" applyFont="1" applyBorder="1" applyAlignment="1">
      <alignment horizontal="center" vertical="center"/>
    </xf>
    <xf numFmtId="0" fontId="10" fillId="6" borderId="40" xfId="3" applyFont="1" applyFill="1" applyBorder="1" applyAlignment="1" applyProtection="1">
      <alignment horizontal="center" vertical="center" wrapText="1" shrinkToFit="1"/>
    </xf>
    <xf numFmtId="0" fontId="10" fillId="6" borderId="37"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9" fillId="2" borderId="36" xfId="1"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3"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4"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3"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39"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86"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4"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12" fillId="2" borderId="69"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76"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177" fontId="0" fillId="0" borderId="89" xfId="0" applyNumberFormat="1" applyFont="1" applyFill="1" applyBorder="1" applyAlignment="1" applyProtection="1">
      <alignment horizontal="center" vertical="center"/>
      <protection locked="0"/>
    </xf>
    <xf numFmtId="0" fontId="0" fillId="0" borderId="36"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86"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0" fontId="0" fillId="0" borderId="75"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29" fillId="6" borderId="3"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20" xfId="0" applyNumberFormat="1" applyFont="1" applyFill="1" applyBorder="1" applyAlignment="1" applyProtection="1">
      <alignment horizontal="center" vertical="center"/>
      <protection locked="0"/>
    </xf>
    <xf numFmtId="177" fontId="0" fillId="0" borderId="36" xfId="0" applyNumberFormat="1" applyFont="1" applyFill="1" applyBorder="1" applyAlignment="1" applyProtection="1">
      <alignment horizontal="center" vertical="center"/>
      <protection locked="0"/>
    </xf>
    <xf numFmtId="177" fontId="0" fillId="0" borderId="37"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26" xfId="3" applyFont="1" applyFill="1" applyBorder="1" applyAlignment="1" applyProtection="1">
      <alignment horizontal="center" vertical="center" wrapText="1"/>
    </xf>
    <xf numFmtId="0" fontId="0" fillId="0" borderId="80" xfId="1" applyFont="1" applyFill="1" applyBorder="1" applyAlignment="1" applyProtection="1">
      <alignment horizontal="left" vertical="top" wrapText="1"/>
      <protection locked="0"/>
    </xf>
    <xf numFmtId="0" fontId="3" fillId="0" borderId="46" xfId="1" applyFont="1" applyFill="1" applyBorder="1" applyAlignment="1" applyProtection="1">
      <alignment horizontal="left" vertical="top" wrapText="1"/>
      <protection locked="0"/>
    </xf>
    <xf numFmtId="0" fontId="3" fillId="0" borderId="47"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0" fillId="5" borderId="69" xfId="0" applyFont="1" applyFill="1" applyBorder="1" applyAlignment="1" applyProtection="1">
      <alignment vertical="center" wrapText="1"/>
      <protection locked="0"/>
    </xf>
    <xf numFmtId="0" fontId="3" fillId="5" borderId="37"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36" xfId="0" applyFont="1" applyFill="1" applyBorder="1" applyAlignment="1" applyProtection="1">
      <alignment horizontal="left" vertical="center" wrapText="1"/>
      <protection locked="0"/>
    </xf>
    <xf numFmtId="0" fontId="3" fillId="5" borderId="37" xfId="0" applyFont="1" applyFill="1" applyBorder="1" applyAlignment="1" applyProtection="1">
      <alignment horizontal="left" vertical="center" wrapText="1"/>
      <protection locked="0"/>
    </xf>
    <xf numFmtId="0" fontId="3" fillId="5" borderId="3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36" xfId="0" applyFont="1" applyFill="1" applyBorder="1" applyAlignment="1">
      <alignment horizontal="center" vertical="center" wrapText="1"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0" fontId="3" fillId="2" borderId="116"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17" xfId="0" applyNumberFormat="1" applyFont="1" applyFill="1" applyBorder="1" applyAlignment="1" applyProtection="1">
      <alignment horizontal="center" vertical="center" shrinkToFit="1"/>
      <protection locked="0"/>
    </xf>
    <xf numFmtId="0" fontId="0" fillId="0" borderId="37"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3" fillId="6" borderId="40" xfId="0" applyFont="1" applyFill="1" applyBorder="1" applyAlignment="1">
      <alignment horizontal="center" vertical="center" wrapText="1"/>
    </xf>
    <xf numFmtId="0" fontId="0" fillId="6" borderId="37"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44"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17" fillId="6" borderId="45" xfId="0" applyFont="1" applyFill="1" applyBorder="1" applyAlignment="1">
      <alignment horizontal="center" vertical="center" wrapText="1"/>
    </xf>
    <xf numFmtId="0" fontId="17" fillId="6" borderId="46"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49" xfId="0" applyFont="1" applyBorder="1" applyAlignment="1">
      <alignment horizontal="center" vertical="center"/>
    </xf>
    <xf numFmtId="0" fontId="0" fillId="0" borderId="99" xfId="0" applyFont="1" applyBorder="1" applyAlignment="1">
      <alignment horizontal="center" vertical="center"/>
    </xf>
    <xf numFmtId="0" fontId="0" fillId="0" borderId="48" xfId="0" applyFont="1" applyFill="1" applyBorder="1" applyAlignment="1">
      <alignment horizontal="center" vertical="center"/>
    </xf>
    <xf numFmtId="0" fontId="0" fillId="0" borderId="50" xfId="0" applyFont="1" applyBorder="1" applyAlignment="1">
      <alignment horizontal="center" vertical="center"/>
    </xf>
    <xf numFmtId="0" fontId="13" fillId="2" borderId="37"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37" xfId="0" applyFont="1" applyFill="1" applyBorder="1" applyAlignment="1">
      <alignment vertical="center"/>
    </xf>
    <xf numFmtId="0" fontId="0" fillId="5" borderId="67" xfId="0" applyFont="1" applyFill="1" applyBorder="1" applyAlignment="1">
      <alignment vertical="center"/>
    </xf>
    <xf numFmtId="0" fontId="0" fillId="5" borderId="89" xfId="0" applyFont="1" applyFill="1" applyBorder="1" applyAlignment="1">
      <alignment vertical="center"/>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0" fillId="5" borderId="3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5" borderId="74"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18" xfId="0" applyFont="1" applyFill="1" applyBorder="1" applyAlignment="1">
      <alignment vertical="center" wrapText="1"/>
    </xf>
    <xf numFmtId="0" fontId="0" fillId="5" borderId="101" xfId="0" applyFont="1" applyFill="1" applyBorder="1" applyAlignment="1">
      <alignment vertical="center" wrapText="1"/>
    </xf>
    <xf numFmtId="0" fontId="0" fillId="5" borderId="120" xfId="0" applyFont="1" applyFill="1" applyBorder="1" applyAlignment="1">
      <alignment vertical="center" wrapText="1"/>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5"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67" xfId="0" applyFont="1" applyFill="1" applyBorder="1" applyAlignment="1">
      <alignment horizontal="left" vertical="center"/>
    </xf>
    <xf numFmtId="0" fontId="0" fillId="5" borderId="89" xfId="0" applyFont="1" applyFill="1" applyBorder="1" applyAlignment="1">
      <alignment horizontal="left" vertical="center"/>
    </xf>
    <xf numFmtId="0" fontId="0" fillId="5" borderId="89"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179" fontId="22" fillId="0" borderId="129" xfId="0" applyNumberFormat="1" applyFont="1" applyFill="1" applyBorder="1" applyAlignment="1" applyProtection="1">
      <alignment horizontal="center" vertical="center" wrapText="1"/>
      <protection locked="0"/>
    </xf>
    <xf numFmtId="49" fontId="20" fillId="0" borderId="129"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0" fontId="13" fillId="6" borderId="40" xfId="0" applyFont="1" applyFill="1" applyBorder="1" applyAlignment="1">
      <alignment horizontal="center" vertical="center" textRotation="255" wrapText="1"/>
    </xf>
    <xf numFmtId="0" fontId="0" fillId="6" borderId="37"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37" xfId="0" applyFont="1" applyFill="1" applyBorder="1" applyAlignment="1">
      <alignment horizontal="left" vertical="center" wrapText="1"/>
    </xf>
    <xf numFmtId="0" fontId="0" fillId="5" borderId="38" xfId="0" applyFont="1" applyFill="1" applyBorder="1" applyAlignment="1" applyProtection="1">
      <alignment horizontal="center" vertical="center"/>
      <protection locked="0"/>
    </xf>
    <xf numFmtId="49" fontId="20" fillId="0" borderId="75"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179" fontId="22" fillId="0" borderId="131"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9" fillId="0" borderId="80" xfId="0" applyFont="1" applyFill="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9" fillId="0" borderId="81" xfId="0" applyFont="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3" fillId="0" borderId="37" xfId="0" applyFont="1" applyBorder="1" applyAlignment="1">
      <alignment horizontal="center" vertical="center"/>
    </xf>
    <xf numFmtId="0" fontId="0" fillId="0" borderId="36" xfId="0" applyFont="1" applyFill="1" applyBorder="1" applyAlignment="1">
      <alignment horizontal="center" vertical="center"/>
    </xf>
    <xf numFmtId="0" fontId="3" fillId="0" borderId="38" xfId="0" applyFont="1" applyBorder="1" applyAlignment="1">
      <alignment horizontal="center" vertical="center"/>
    </xf>
    <xf numFmtId="0" fontId="11" fillId="0" borderId="36" xfId="0" applyFont="1" applyBorder="1" applyAlignment="1">
      <alignment horizontal="center" vertical="center" wrapText="1"/>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58" xfId="0" applyFont="1" applyBorder="1" applyAlignment="1">
      <alignment horizontal="center" vertical="center"/>
    </xf>
    <xf numFmtId="0" fontId="0" fillId="0" borderId="7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9"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91"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9"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3" xfId="0" applyFont="1" applyFill="1" applyBorder="1" applyAlignment="1">
      <alignment horizontal="center" vertical="center" wrapText="1"/>
    </xf>
    <xf numFmtId="0" fontId="0" fillId="5" borderId="92" xfId="0" applyFont="1" applyFill="1" applyBorder="1" applyAlignment="1">
      <alignment horizontal="center" vertical="center"/>
    </xf>
    <xf numFmtId="0" fontId="0" fillId="5" borderId="72"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5" borderId="11" xfId="0" applyNumberFormat="1" applyFont="1" applyFill="1" applyBorder="1" applyAlignment="1" applyProtection="1">
      <alignment horizontal="center" vertical="center" wrapText="1" shrinkToFit="1"/>
      <protection locked="0"/>
    </xf>
    <xf numFmtId="0" fontId="0" fillId="6" borderId="11" xfId="0" applyFill="1" applyBorder="1" applyAlignment="1">
      <alignment horizontal="center" vertical="center" wrapText="1"/>
    </xf>
    <xf numFmtId="177"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49" fontId="3"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0" fontId="0"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3" fillId="6" borderId="11" xfId="0" applyFont="1" applyFill="1" applyBorder="1" applyAlignment="1">
      <alignment vertical="center" wrapText="1"/>
    </xf>
    <xf numFmtId="0" fontId="3" fillId="6" borderId="11" xfId="0" applyFont="1" applyFill="1" applyBorder="1" applyAlignment="1">
      <alignment horizontal="center" vertical="center" wrapText="1"/>
    </xf>
    <xf numFmtId="0" fontId="3" fillId="5" borderId="11"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5"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6" borderId="24" xfId="0" applyFont="1" applyFill="1" applyBorder="1" applyAlignment="1">
      <alignment horizontal="center" vertical="center"/>
    </xf>
    <xf numFmtId="0" fontId="0" fillId="0" borderId="35" xfId="0"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35" xfId="0" applyFont="1" applyBorder="1" applyAlignment="1">
      <alignment horizontal="center" vertical="center"/>
    </xf>
    <xf numFmtId="177" fontId="0" fillId="0" borderId="26" xfId="0" applyNumberFormat="1" applyFont="1" applyFill="1" applyBorder="1" applyAlignment="1" applyProtection="1">
      <alignment horizontal="center" vertical="center" shrinkToFit="1"/>
      <protection locked="0"/>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0" fillId="6" borderId="69"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3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6" borderId="37" xfId="0" applyFont="1" applyFill="1" applyBorder="1" applyAlignment="1">
      <alignment horizontal="center" vertical="center" wrapText="1"/>
    </xf>
    <xf numFmtId="0" fontId="0" fillId="6" borderId="58"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177" fontId="0" fillId="0" borderId="36" xfId="0" applyNumberFormat="1" applyFont="1" applyFill="1" applyBorder="1" applyAlignment="1" applyProtection="1">
      <alignment horizontal="center" vertical="center" shrinkToFit="1"/>
      <protection locked="0"/>
    </xf>
    <xf numFmtId="177" fontId="0" fillId="0" borderId="37" xfId="0" applyNumberFormat="1" applyFont="1" applyFill="1" applyBorder="1" applyAlignment="1" applyProtection="1">
      <alignment horizontal="center" vertical="center" shrinkToFit="1"/>
      <protection locked="0"/>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2" xfId="4" applyFont="1" applyFill="1" applyBorder="1" applyAlignment="1">
      <alignment horizontal="center" vertical="center" wrapText="1"/>
    </xf>
    <xf numFmtId="0" fontId="13" fillId="2" borderId="77" xfId="4" applyFont="1" applyFill="1" applyBorder="1" applyAlignment="1">
      <alignment horizontal="center" vertical="center" wrapText="1"/>
    </xf>
    <xf numFmtId="0" fontId="13" fillId="2" borderId="78" xfId="4" applyFont="1" applyFill="1" applyBorder="1" applyAlignment="1">
      <alignment horizontal="center" vertical="center" wrapText="1"/>
    </xf>
    <xf numFmtId="0" fontId="13" fillId="2" borderId="79" xfId="4" applyFont="1" applyFill="1" applyBorder="1" applyAlignment="1">
      <alignment horizontal="center" vertical="center" wrapText="1"/>
    </xf>
    <xf numFmtId="0" fontId="19" fillId="0" borderId="46" xfId="0" applyFont="1" applyFill="1" applyBorder="1" applyAlignment="1" applyProtection="1">
      <alignment horizontal="center" vertical="center" wrapText="1"/>
      <protection locked="0"/>
    </xf>
    <xf numFmtId="0" fontId="19" fillId="0" borderId="47" xfId="0" applyFont="1" applyFill="1" applyBorder="1" applyAlignment="1" applyProtection="1">
      <alignment horizontal="center" vertical="center" wrapText="1"/>
      <protection locked="0"/>
    </xf>
    <xf numFmtId="0" fontId="3" fillId="2" borderId="11" xfId="0" applyFont="1" applyFill="1" applyBorder="1" applyAlignment="1">
      <alignment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3" borderId="11"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08">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199611</xdr:colOff>
      <xdr:row>103</xdr:row>
      <xdr:rowOff>9524</xdr:rowOff>
    </xdr:from>
    <xdr:to>
      <xdr:col>32</xdr:col>
      <xdr:colOff>4763</xdr:colOff>
      <xdr:row>104</xdr:row>
      <xdr:rowOff>400049</xdr:rowOff>
    </xdr:to>
    <xdr:sp macro="" textlink="">
      <xdr:nvSpPr>
        <xdr:cNvPr id="2" name="テキスト ボックス 1"/>
        <xdr:cNvSpPr txBox="1"/>
      </xdr:nvSpPr>
      <xdr:spPr>
        <a:xfrm>
          <a:off x="4200111" y="41424224"/>
          <a:ext cx="2205452" cy="69532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内閣府賞勲局</a:t>
          </a:r>
          <a:endParaRPr kumimoji="1" lang="en-US" altLang="ja-JP" sz="1100"/>
        </a:p>
        <a:p>
          <a:pPr algn="ctr"/>
          <a:r>
            <a:rPr kumimoji="1" lang="ja-JP" altLang="en-US" sz="1100"/>
            <a:t>２，</a:t>
          </a:r>
          <a:r>
            <a:rPr kumimoji="1" lang="ja-JP" altLang="en-US" sz="1100">
              <a:latin typeface="+mn-ea"/>
              <a:ea typeface="+mn-ea"/>
            </a:rPr>
            <a:t>７５７</a:t>
          </a:r>
          <a:r>
            <a:rPr kumimoji="1" lang="ja-JP" altLang="en-US" sz="1100"/>
            <a:t>百万円</a:t>
          </a:r>
        </a:p>
      </xdr:txBody>
    </xdr:sp>
    <xdr:clientData/>
  </xdr:twoCellAnchor>
  <xdr:twoCellAnchor>
    <xdr:from>
      <xdr:col>21</xdr:col>
      <xdr:colOff>13835</xdr:colOff>
      <xdr:row>105</xdr:row>
      <xdr:rowOff>44163</xdr:rowOff>
    </xdr:from>
    <xdr:to>
      <xdr:col>32</xdr:col>
      <xdr:colOff>0</xdr:colOff>
      <xdr:row>106</xdr:row>
      <xdr:rowOff>109539</xdr:rowOff>
    </xdr:to>
    <xdr:sp macro="" textlink="">
      <xdr:nvSpPr>
        <xdr:cNvPr id="3" name="大かっこ 2"/>
        <xdr:cNvSpPr/>
      </xdr:nvSpPr>
      <xdr:spPr>
        <a:xfrm>
          <a:off x="4214360" y="42163713"/>
          <a:ext cx="2186440" cy="417801"/>
        </a:xfrm>
        <a:prstGeom prst="bracketPair">
          <a:avLst>
            <a:gd name="adj" fmla="val 13119"/>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127271</xdr:colOff>
      <xdr:row>104</xdr:row>
      <xdr:rowOff>324640</xdr:rowOff>
    </xdr:from>
    <xdr:to>
      <xdr:col>32</xdr:col>
      <xdr:colOff>22412</xdr:colOff>
      <xdr:row>106</xdr:row>
      <xdr:rowOff>212910</xdr:rowOff>
    </xdr:to>
    <xdr:sp macro="" textlink="">
      <xdr:nvSpPr>
        <xdr:cNvPr id="4" name="テキスト ボックス 3"/>
        <xdr:cNvSpPr txBox="1"/>
      </xdr:nvSpPr>
      <xdr:spPr>
        <a:xfrm>
          <a:off x="4327796" y="42091765"/>
          <a:ext cx="2095416" cy="593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ja-JP" altLang="en-US" sz="1100"/>
            <a:t>勲章等の授与及びはく奪の</a:t>
          </a:r>
          <a:endParaRPr kumimoji="1" lang="en-US" altLang="ja-JP" sz="1100"/>
        </a:p>
        <a:p>
          <a:pPr>
            <a:lnSpc>
              <a:spcPts val="1300"/>
            </a:lnSpc>
          </a:pPr>
          <a:r>
            <a:rPr kumimoji="1" lang="ja-JP" altLang="en-US" sz="1100"/>
            <a:t>審査並びに伝達等を行う</a:t>
          </a:r>
        </a:p>
      </xdr:txBody>
    </xdr:sp>
    <xdr:clientData/>
  </xdr:twoCellAnchor>
  <xdr:twoCellAnchor>
    <xdr:from>
      <xdr:col>26</xdr:col>
      <xdr:colOff>98700</xdr:colOff>
      <xdr:row>106</xdr:row>
      <xdr:rowOff>123825</xdr:rowOff>
    </xdr:from>
    <xdr:to>
      <xdr:col>26</xdr:col>
      <xdr:colOff>98700</xdr:colOff>
      <xdr:row>107</xdr:row>
      <xdr:rowOff>14748</xdr:rowOff>
    </xdr:to>
    <xdr:cxnSp macro="">
      <xdr:nvCxnSpPr>
        <xdr:cNvPr id="5" name="直線コネクタ 4"/>
        <xdr:cNvCxnSpPr/>
      </xdr:nvCxnSpPr>
      <xdr:spPr>
        <a:xfrm>
          <a:off x="5299350" y="42595800"/>
          <a:ext cx="0" cy="24334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9524</xdr:colOff>
      <xdr:row>106</xdr:row>
      <xdr:rowOff>390525</xdr:rowOff>
    </xdr:from>
    <xdr:to>
      <xdr:col>36</xdr:col>
      <xdr:colOff>190500</xdr:colOff>
      <xdr:row>107</xdr:row>
      <xdr:rowOff>6063</xdr:rowOff>
    </xdr:to>
    <xdr:cxnSp macro="">
      <xdr:nvCxnSpPr>
        <xdr:cNvPr id="6" name="直線コネクタ 5"/>
        <xdr:cNvCxnSpPr/>
      </xdr:nvCxnSpPr>
      <xdr:spPr>
        <a:xfrm flipV="1">
          <a:off x="3209924" y="42824400"/>
          <a:ext cx="4181476" cy="60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9525</xdr:colOff>
      <xdr:row>108</xdr:row>
      <xdr:rowOff>180975</xdr:rowOff>
    </xdr:from>
    <xdr:to>
      <xdr:col>21</xdr:col>
      <xdr:colOff>9525</xdr:colOff>
      <xdr:row>108</xdr:row>
      <xdr:rowOff>380523</xdr:rowOff>
    </xdr:to>
    <xdr:sp macro="" textlink="">
      <xdr:nvSpPr>
        <xdr:cNvPr id="7" name="テキスト ボックス 6"/>
        <xdr:cNvSpPr txBox="1"/>
      </xdr:nvSpPr>
      <xdr:spPr>
        <a:xfrm>
          <a:off x="2009775" y="43357800"/>
          <a:ext cx="2200275" cy="1709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○勲章等の製造購入</a:t>
          </a:r>
        </a:p>
      </xdr:txBody>
    </xdr:sp>
    <xdr:clientData/>
  </xdr:twoCellAnchor>
  <xdr:twoCellAnchor>
    <xdr:from>
      <xdr:col>10</xdr:col>
      <xdr:colOff>8</xdr:colOff>
      <xdr:row>109</xdr:row>
      <xdr:rowOff>9525</xdr:rowOff>
    </xdr:from>
    <xdr:to>
      <xdr:col>21</xdr:col>
      <xdr:colOff>0</xdr:colOff>
      <xdr:row>111</xdr:row>
      <xdr:rowOff>0</xdr:rowOff>
    </xdr:to>
    <xdr:sp macro="" textlink="">
      <xdr:nvSpPr>
        <xdr:cNvPr id="8" name="テキスト ボックス 7"/>
        <xdr:cNvSpPr txBox="1"/>
      </xdr:nvSpPr>
      <xdr:spPr>
        <a:xfrm>
          <a:off x="2000258" y="43538775"/>
          <a:ext cx="2200267" cy="6953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内閣府賞勲局</a:t>
          </a:r>
          <a:endParaRPr kumimoji="1" lang="en-US" altLang="ja-JP" sz="1100"/>
        </a:p>
        <a:p>
          <a:pPr algn="ctr"/>
          <a:r>
            <a:rPr kumimoji="1" lang="ja-JP" altLang="en-US" sz="1100"/>
            <a:t>２，７１５百万円</a:t>
          </a:r>
        </a:p>
      </xdr:txBody>
    </xdr:sp>
    <xdr:clientData/>
  </xdr:twoCellAnchor>
  <xdr:twoCellAnchor>
    <xdr:from>
      <xdr:col>16</xdr:col>
      <xdr:colOff>9537</xdr:colOff>
      <xdr:row>107</xdr:row>
      <xdr:rowOff>15600</xdr:rowOff>
    </xdr:from>
    <xdr:to>
      <xdr:col>16</xdr:col>
      <xdr:colOff>9543</xdr:colOff>
      <xdr:row>107</xdr:row>
      <xdr:rowOff>201778</xdr:rowOff>
    </xdr:to>
    <xdr:cxnSp macro="">
      <xdr:nvCxnSpPr>
        <xdr:cNvPr id="9" name="直線矢印コネクタ 8"/>
        <xdr:cNvCxnSpPr/>
      </xdr:nvCxnSpPr>
      <xdr:spPr>
        <a:xfrm>
          <a:off x="3209937" y="42840000"/>
          <a:ext cx="6" cy="18617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4762</xdr:colOff>
      <xdr:row>111</xdr:row>
      <xdr:rowOff>47624</xdr:rowOff>
    </xdr:from>
    <xdr:to>
      <xdr:col>21</xdr:col>
      <xdr:colOff>9525</xdr:colOff>
      <xdr:row>112</xdr:row>
      <xdr:rowOff>51331</xdr:rowOff>
    </xdr:to>
    <xdr:sp macro="" textlink="">
      <xdr:nvSpPr>
        <xdr:cNvPr id="10" name="大かっこ 9"/>
        <xdr:cNvSpPr/>
      </xdr:nvSpPr>
      <xdr:spPr>
        <a:xfrm>
          <a:off x="2005012" y="44281724"/>
          <a:ext cx="2205038" cy="35613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57155</xdr:colOff>
      <xdr:row>111</xdr:row>
      <xdr:rowOff>41999</xdr:rowOff>
    </xdr:from>
    <xdr:to>
      <xdr:col>22</xdr:col>
      <xdr:colOff>62752</xdr:colOff>
      <xdr:row>112</xdr:row>
      <xdr:rowOff>233363</xdr:rowOff>
    </xdr:to>
    <xdr:sp macro="" textlink="">
      <xdr:nvSpPr>
        <xdr:cNvPr id="11" name="テキスト ボックス 10"/>
        <xdr:cNvSpPr txBox="1"/>
      </xdr:nvSpPr>
      <xdr:spPr>
        <a:xfrm>
          <a:off x="2057405" y="44276099"/>
          <a:ext cx="2405897" cy="543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勲章、褒章及び賜杯等の製造</a:t>
          </a:r>
          <a:endParaRPr kumimoji="1" lang="en-US" altLang="ja-JP" sz="1100"/>
        </a:p>
        <a:p>
          <a:pPr>
            <a:lnSpc>
              <a:spcPts val="1300"/>
            </a:lnSpc>
          </a:pPr>
          <a:r>
            <a:rPr kumimoji="1" lang="ja-JP" altLang="en-US" sz="1100"/>
            <a:t>購入</a:t>
          </a:r>
        </a:p>
      </xdr:txBody>
    </xdr:sp>
    <xdr:clientData/>
  </xdr:twoCellAnchor>
  <xdr:twoCellAnchor>
    <xdr:from>
      <xdr:col>11</xdr:col>
      <xdr:colOff>190500</xdr:colOff>
      <xdr:row>112</xdr:row>
      <xdr:rowOff>190500</xdr:rowOff>
    </xdr:from>
    <xdr:to>
      <xdr:col>12</xdr:col>
      <xdr:colOff>4770</xdr:colOff>
      <xdr:row>133</xdr:row>
      <xdr:rowOff>9525</xdr:rowOff>
    </xdr:to>
    <xdr:cxnSp macro="">
      <xdr:nvCxnSpPr>
        <xdr:cNvPr id="12" name="直線コネクタ 11"/>
        <xdr:cNvCxnSpPr/>
      </xdr:nvCxnSpPr>
      <xdr:spPr>
        <a:xfrm flipV="1">
          <a:off x="2390775" y="42557700"/>
          <a:ext cx="14295" cy="783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12983</xdr:colOff>
      <xdr:row>114</xdr:row>
      <xdr:rowOff>400049</xdr:rowOff>
    </xdr:from>
    <xdr:to>
      <xdr:col>24</xdr:col>
      <xdr:colOff>190500</xdr:colOff>
      <xdr:row>117</xdr:row>
      <xdr:rowOff>9525</xdr:rowOff>
    </xdr:to>
    <xdr:sp macro="" textlink="">
      <xdr:nvSpPr>
        <xdr:cNvPr id="13" name="テキスト ボックス 12"/>
        <xdr:cNvSpPr txBox="1"/>
      </xdr:nvSpPr>
      <xdr:spPr>
        <a:xfrm>
          <a:off x="2813333" y="45643799"/>
          <a:ext cx="2177767" cy="7143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Ａ．独立行政法人（２者</a:t>
          </a:r>
          <a:r>
            <a:rPr kumimoji="1" lang="en-US" altLang="ja-JP" sz="1100"/>
            <a:t>)</a:t>
          </a:r>
        </a:p>
        <a:p>
          <a:pPr algn="ctr"/>
          <a:r>
            <a:rPr kumimoji="1" lang="ja-JP" altLang="en-US" sz="1100"/>
            <a:t>２，４１２百万円</a:t>
          </a:r>
        </a:p>
      </xdr:txBody>
    </xdr:sp>
    <xdr:clientData/>
  </xdr:twoCellAnchor>
  <xdr:twoCellAnchor>
    <xdr:from>
      <xdr:col>13</xdr:col>
      <xdr:colOff>190501</xdr:colOff>
      <xdr:row>117</xdr:row>
      <xdr:rowOff>87459</xdr:rowOff>
    </xdr:from>
    <xdr:to>
      <xdr:col>24</xdr:col>
      <xdr:colOff>190499</xdr:colOff>
      <xdr:row>118</xdr:row>
      <xdr:rowOff>314325</xdr:rowOff>
    </xdr:to>
    <xdr:sp macro="" textlink="">
      <xdr:nvSpPr>
        <xdr:cNvPr id="14" name="大かっこ 13"/>
        <xdr:cNvSpPr/>
      </xdr:nvSpPr>
      <xdr:spPr>
        <a:xfrm>
          <a:off x="2790826" y="46436109"/>
          <a:ext cx="2200273" cy="893616"/>
        </a:xfrm>
        <a:prstGeom prst="bracketPair">
          <a:avLst>
            <a:gd name="adj" fmla="val 907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61914</xdr:colOff>
      <xdr:row>117</xdr:row>
      <xdr:rowOff>38100</xdr:rowOff>
    </xdr:from>
    <xdr:to>
      <xdr:col>24</xdr:col>
      <xdr:colOff>161926</xdr:colOff>
      <xdr:row>118</xdr:row>
      <xdr:rowOff>400050</xdr:rowOff>
    </xdr:to>
    <xdr:sp macro="" textlink="">
      <xdr:nvSpPr>
        <xdr:cNvPr id="15" name="テキスト ボックス 14"/>
        <xdr:cNvSpPr txBox="1"/>
      </xdr:nvSpPr>
      <xdr:spPr>
        <a:xfrm>
          <a:off x="2862264" y="46386750"/>
          <a:ext cx="2100262"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300"/>
            </a:lnSpc>
          </a:pPr>
          <a:r>
            <a:rPr kumimoji="1" lang="ja-JP" altLang="en-US" sz="1100"/>
            <a:t>・勲章、褒章及び賜杯（銀杯）</a:t>
          </a:r>
          <a:endParaRPr kumimoji="1" lang="en-US" altLang="ja-JP" sz="1100"/>
        </a:p>
        <a:p>
          <a:pPr algn="l">
            <a:lnSpc>
              <a:spcPts val="1300"/>
            </a:lnSpc>
          </a:pPr>
          <a:r>
            <a:rPr kumimoji="1" lang="en-US" altLang="ja-JP" sz="1100"/>
            <a:t>  </a:t>
          </a:r>
          <a:r>
            <a:rPr kumimoji="1" lang="ja-JP" altLang="en-US" sz="1100"/>
            <a:t>等の製造購入</a:t>
          </a:r>
          <a:endParaRPr kumimoji="1" lang="en-US" altLang="ja-JP" sz="1100"/>
        </a:p>
        <a:p>
          <a:pPr algn="l">
            <a:lnSpc>
              <a:spcPts val="1300"/>
            </a:lnSpc>
          </a:pPr>
          <a:r>
            <a:rPr kumimoji="1" lang="ja-JP" altLang="en-US" sz="1100"/>
            <a:t>・勲記、章記等の製造購入</a:t>
          </a:r>
        </a:p>
      </xdr:txBody>
    </xdr:sp>
    <xdr:clientData/>
  </xdr:twoCellAnchor>
  <xdr:twoCellAnchor>
    <xdr:from>
      <xdr:col>14</xdr:col>
      <xdr:colOff>0</xdr:colOff>
      <xdr:row>120</xdr:row>
      <xdr:rowOff>333375</xdr:rowOff>
    </xdr:from>
    <xdr:to>
      <xdr:col>24</xdr:col>
      <xdr:colOff>200024</xdr:colOff>
      <xdr:row>123</xdr:row>
      <xdr:rowOff>1</xdr:rowOff>
    </xdr:to>
    <xdr:sp macro="" textlink="">
      <xdr:nvSpPr>
        <xdr:cNvPr id="16" name="テキスト ボックス 15"/>
        <xdr:cNvSpPr txBox="1"/>
      </xdr:nvSpPr>
      <xdr:spPr>
        <a:xfrm>
          <a:off x="2800350" y="48682275"/>
          <a:ext cx="2200274" cy="7143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Ｂ．民間企業（３者）</a:t>
          </a:r>
          <a:endParaRPr kumimoji="1" lang="en-US" altLang="ja-JP" sz="1100"/>
        </a:p>
        <a:p>
          <a:pPr algn="ctr">
            <a:lnSpc>
              <a:spcPts val="1300"/>
            </a:lnSpc>
          </a:pPr>
          <a:r>
            <a:rPr kumimoji="1" lang="ja-JP" altLang="en-US" sz="1100"/>
            <a:t>２９３百万円</a:t>
          </a:r>
        </a:p>
      </xdr:txBody>
    </xdr:sp>
    <xdr:clientData/>
  </xdr:twoCellAnchor>
  <xdr:twoCellAnchor>
    <xdr:from>
      <xdr:col>14</xdr:col>
      <xdr:colOff>14286</xdr:colOff>
      <xdr:row>123</xdr:row>
      <xdr:rowOff>38970</xdr:rowOff>
    </xdr:from>
    <xdr:to>
      <xdr:col>25</xdr:col>
      <xdr:colOff>8225</xdr:colOff>
      <xdr:row>124</xdr:row>
      <xdr:rowOff>257175</xdr:rowOff>
    </xdr:to>
    <xdr:sp macro="" textlink="">
      <xdr:nvSpPr>
        <xdr:cNvPr id="17" name="大かっこ 16"/>
        <xdr:cNvSpPr/>
      </xdr:nvSpPr>
      <xdr:spPr>
        <a:xfrm>
          <a:off x="2814636" y="49435620"/>
          <a:ext cx="2194214" cy="599205"/>
        </a:xfrm>
        <a:prstGeom prst="bracketPair">
          <a:avLst>
            <a:gd name="adj" fmla="val 1014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41997</xdr:colOff>
      <xdr:row>122</xdr:row>
      <xdr:rowOff>357187</xdr:rowOff>
    </xdr:from>
    <xdr:to>
      <xdr:col>27</xdr:col>
      <xdr:colOff>98611</xdr:colOff>
      <xdr:row>125</xdr:row>
      <xdr:rowOff>76200</xdr:rowOff>
    </xdr:to>
    <xdr:sp macro="" textlink="">
      <xdr:nvSpPr>
        <xdr:cNvPr id="18" name="テキスト ボックス 17"/>
        <xdr:cNvSpPr txBox="1"/>
      </xdr:nvSpPr>
      <xdr:spPr>
        <a:xfrm>
          <a:off x="2842347" y="49306162"/>
          <a:ext cx="2656939" cy="862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・勲章用塗箱等の製造購入</a:t>
          </a:r>
          <a:endParaRPr kumimoji="1" lang="en-US" altLang="ja-JP" sz="1100"/>
        </a:p>
        <a:p>
          <a:pPr algn="l"/>
          <a:r>
            <a:rPr kumimoji="1" lang="ja-JP" altLang="en-US" sz="1100"/>
            <a:t>・勲章用綬・略綬等の製造購入</a:t>
          </a:r>
          <a:endParaRPr kumimoji="1" lang="en-US" altLang="ja-JP" sz="1100"/>
        </a:p>
        <a:p>
          <a:r>
            <a:rPr kumimoji="1" lang="ja-JP" altLang="en-US" sz="1100"/>
            <a:t>・褒章彫刻作業</a:t>
          </a:r>
          <a:endParaRPr kumimoji="1" lang="en-US" altLang="ja-JP" sz="1100"/>
        </a:p>
      </xdr:txBody>
    </xdr:sp>
    <xdr:clientData/>
  </xdr:twoCellAnchor>
  <xdr:twoCellAnchor>
    <xdr:from>
      <xdr:col>14</xdr:col>
      <xdr:colOff>0</xdr:colOff>
      <xdr:row>127</xdr:row>
      <xdr:rowOff>9524</xdr:rowOff>
    </xdr:from>
    <xdr:to>
      <xdr:col>24</xdr:col>
      <xdr:colOff>200024</xdr:colOff>
      <xdr:row>128</xdr:row>
      <xdr:rowOff>395287</xdr:rowOff>
    </xdr:to>
    <xdr:sp macro="" textlink="">
      <xdr:nvSpPr>
        <xdr:cNvPr id="19" name="テキスト ボックス 18"/>
        <xdr:cNvSpPr txBox="1"/>
      </xdr:nvSpPr>
      <xdr:spPr>
        <a:xfrm>
          <a:off x="2800350" y="50730149"/>
          <a:ext cx="2200274" cy="6238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Ｃ．有限会社鮫玉堂</a:t>
          </a:r>
          <a:endParaRPr kumimoji="1" lang="en-US" altLang="ja-JP" sz="1100"/>
        </a:p>
        <a:p>
          <a:pPr algn="ctr"/>
          <a:r>
            <a:rPr kumimoji="1" lang="ja-JP" altLang="en-US" sz="1100"/>
            <a:t>９百万円</a:t>
          </a:r>
        </a:p>
      </xdr:txBody>
    </xdr:sp>
    <xdr:clientData/>
  </xdr:twoCellAnchor>
  <xdr:twoCellAnchor>
    <xdr:from>
      <xdr:col>14</xdr:col>
      <xdr:colOff>19048</xdr:colOff>
      <xdr:row>129</xdr:row>
      <xdr:rowOff>91790</xdr:rowOff>
    </xdr:from>
    <xdr:to>
      <xdr:col>25</xdr:col>
      <xdr:colOff>0</xdr:colOff>
      <xdr:row>129</xdr:row>
      <xdr:rowOff>337993</xdr:rowOff>
    </xdr:to>
    <xdr:sp macro="" textlink="">
      <xdr:nvSpPr>
        <xdr:cNvPr id="20" name="大かっこ 19"/>
        <xdr:cNvSpPr/>
      </xdr:nvSpPr>
      <xdr:spPr>
        <a:xfrm>
          <a:off x="2819398" y="51441065"/>
          <a:ext cx="2181227" cy="227153"/>
        </a:xfrm>
        <a:prstGeom prst="bracketPair">
          <a:avLst>
            <a:gd name="adj" fmla="val 2247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46327</xdr:colOff>
      <xdr:row>129</xdr:row>
      <xdr:rowOff>45463</xdr:rowOff>
    </xdr:from>
    <xdr:to>
      <xdr:col>25</xdr:col>
      <xdr:colOff>134471</xdr:colOff>
      <xdr:row>130</xdr:row>
      <xdr:rowOff>8965</xdr:rowOff>
    </xdr:to>
    <xdr:sp macro="" textlink="">
      <xdr:nvSpPr>
        <xdr:cNvPr id="21" name="テキスト ボックス 20"/>
        <xdr:cNvSpPr txBox="1"/>
      </xdr:nvSpPr>
      <xdr:spPr>
        <a:xfrm>
          <a:off x="2846677" y="51394738"/>
          <a:ext cx="2288419" cy="277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勲記・章記等用紙筒の購入</a:t>
          </a:r>
        </a:p>
      </xdr:txBody>
    </xdr:sp>
    <xdr:clientData/>
  </xdr:twoCellAnchor>
  <xdr:twoCellAnchor>
    <xdr:from>
      <xdr:col>32</xdr:col>
      <xdr:colOff>9100</xdr:colOff>
      <xdr:row>109</xdr:row>
      <xdr:rowOff>4763</xdr:rowOff>
    </xdr:from>
    <xdr:to>
      <xdr:col>42</xdr:col>
      <xdr:colOff>195263</xdr:colOff>
      <xdr:row>111</xdr:row>
      <xdr:rowOff>4762</xdr:rowOff>
    </xdr:to>
    <xdr:sp macro="" textlink="">
      <xdr:nvSpPr>
        <xdr:cNvPr id="22" name="テキスト ボックス 21"/>
        <xdr:cNvSpPr txBox="1"/>
      </xdr:nvSpPr>
      <xdr:spPr>
        <a:xfrm>
          <a:off x="6409900" y="43534013"/>
          <a:ext cx="2186413" cy="7048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mn-lt"/>
              <a:ea typeface="+mn-ea"/>
              <a:cs typeface="+mn-cs"/>
            </a:rPr>
            <a:t>内閣府賞勲局</a:t>
          </a:r>
          <a:endParaRPr lang="ja-JP" altLang="ja-JP">
            <a:effectLst/>
          </a:endParaRPr>
        </a:p>
        <a:p>
          <a:pPr algn="ctr"/>
          <a:r>
            <a:rPr kumimoji="1" lang="ja-JP" altLang="en-US" sz="1100">
              <a:solidFill>
                <a:schemeClr val="dk1"/>
              </a:solidFill>
              <a:effectLst/>
              <a:latin typeface="+mn-lt"/>
              <a:ea typeface="+mn-ea"/>
              <a:cs typeface="+mn-cs"/>
            </a:rPr>
            <a:t>４１</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32</xdr:col>
      <xdr:colOff>4763</xdr:colOff>
      <xdr:row>108</xdr:row>
      <xdr:rowOff>138113</xdr:rowOff>
    </xdr:from>
    <xdr:to>
      <xdr:col>43</xdr:col>
      <xdr:colOff>14288</xdr:colOff>
      <xdr:row>108</xdr:row>
      <xdr:rowOff>390525</xdr:rowOff>
    </xdr:to>
    <xdr:sp macro="" textlink="">
      <xdr:nvSpPr>
        <xdr:cNvPr id="23" name="テキスト ボックス 22"/>
        <xdr:cNvSpPr txBox="1"/>
      </xdr:nvSpPr>
      <xdr:spPr>
        <a:xfrm>
          <a:off x="6405563" y="43314938"/>
          <a:ext cx="2209800" cy="2143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○叙勲事務電算化等経費</a:t>
          </a:r>
        </a:p>
      </xdr:txBody>
    </xdr:sp>
    <xdr:clientData/>
  </xdr:twoCellAnchor>
  <xdr:twoCellAnchor>
    <xdr:from>
      <xdr:col>36</xdr:col>
      <xdr:colOff>177502</xdr:colOff>
      <xdr:row>107</xdr:row>
      <xdr:rowOff>15595</xdr:rowOff>
    </xdr:from>
    <xdr:to>
      <xdr:col>36</xdr:col>
      <xdr:colOff>177508</xdr:colOff>
      <xdr:row>107</xdr:row>
      <xdr:rowOff>249398</xdr:rowOff>
    </xdr:to>
    <xdr:cxnSp macro="">
      <xdr:nvCxnSpPr>
        <xdr:cNvPr id="24" name="直線矢印コネクタ 23"/>
        <xdr:cNvCxnSpPr/>
      </xdr:nvCxnSpPr>
      <xdr:spPr>
        <a:xfrm>
          <a:off x="7378402" y="42839995"/>
          <a:ext cx="6" cy="23380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9525</xdr:colOff>
      <xdr:row>111</xdr:row>
      <xdr:rowOff>28573</xdr:rowOff>
    </xdr:from>
    <xdr:to>
      <xdr:col>43</xdr:col>
      <xdr:colOff>4763</xdr:colOff>
      <xdr:row>112</xdr:row>
      <xdr:rowOff>242888</xdr:rowOff>
    </xdr:to>
    <xdr:sp macro="" textlink="">
      <xdr:nvSpPr>
        <xdr:cNvPr id="25" name="大かっこ 24"/>
        <xdr:cNvSpPr/>
      </xdr:nvSpPr>
      <xdr:spPr>
        <a:xfrm>
          <a:off x="6410325" y="44262673"/>
          <a:ext cx="2195513" cy="566740"/>
        </a:xfrm>
        <a:prstGeom prst="bracketPair">
          <a:avLst>
            <a:gd name="adj" fmla="val 95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32037</xdr:colOff>
      <xdr:row>110</xdr:row>
      <xdr:rowOff>195260</xdr:rowOff>
    </xdr:from>
    <xdr:to>
      <xdr:col>44</xdr:col>
      <xdr:colOff>95250</xdr:colOff>
      <xdr:row>113</xdr:row>
      <xdr:rowOff>76200</xdr:rowOff>
    </xdr:to>
    <xdr:sp macro="" textlink="">
      <xdr:nvSpPr>
        <xdr:cNvPr id="26" name="テキスト ボックス 25"/>
        <xdr:cNvSpPr txBox="1"/>
      </xdr:nvSpPr>
      <xdr:spPr>
        <a:xfrm>
          <a:off x="6432837" y="44076935"/>
          <a:ext cx="2463513" cy="938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chemeClr val="dk1"/>
              </a:solidFill>
              <a:effectLst/>
              <a:latin typeface="+mn-lt"/>
              <a:ea typeface="+mn-ea"/>
              <a:cs typeface="+mn-cs"/>
            </a:rPr>
            <a:t>・栄典事務効率化システムの</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ysClr val="windowText" lastClr="000000"/>
              </a:solidFill>
              <a:effectLst/>
              <a:latin typeface="+mn-lt"/>
              <a:ea typeface="+mn-ea"/>
              <a:cs typeface="+mn-cs"/>
            </a:rPr>
            <a:t>運</a:t>
          </a:r>
          <a:r>
            <a:rPr kumimoji="1" lang="ja-JP" altLang="en-US" sz="1100">
              <a:solidFill>
                <a:sysClr val="windowText" lastClr="000000"/>
              </a:solidFill>
              <a:effectLst/>
              <a:latin typeface="+mn-lt"/>
              <a:ea typeface="+mn-ea"/>
              <a:cs typeface="+mn-cs"/>
            </a:rPr>
            <a:t>用</a:t>
          </a:r>
          <a:endParaRPr lang="ja-JP" altLang="ja-JP">
            <a:solidFill>
              <a:sysClr val="windowText" lastClr="000000"/>
            </a:solidFill>
            <a:effectLst/>
          </a:endParaRPr>
        </a:p>
        <a:p>
          <a:pPr algn="l"/>
          <a:r>
            <a:rPr kumimoji="1" lang="ja-JP" altLang="ja-JP" sz="1100">
              <a:solidFill>
                <a:schemeClr val="dk1"/>
              </a:solidFill>
              <a:effectLst/>
              <a:latin typeface="+mn-lt"/>
              <a:ea typeface="+mn-ea"/>
              <a:cs typeface="+mn-cs"/>
            </a:rPr>
            <a:t>・春秋叙勲者名簿等電算処理</a:t>
          </a:r>
          <a:endParaRPr lang="ja-JP" altLang="ja-JP">
            <a:effectLst/>
          </a:endParaRPr>
        </a:p>
      </xdr:txBody>
    </xdr:sp>
    <xdr:clientData/>
  </xdr:twoCellAnchor>
  <xdr:twoCellAnchor>
    <xdr:from>
      <xdr:col>36</xdr:col>
      <xdr:colOff>9525</xdr:colOff>
      <xdr:row>114</xdr:row>
      <xdr:rowOff>123825</xdr:rowOff>
    </xdr:from>
    <xdr:to>
      <xdr:col>47</xdr:col>
      <xdr:colOff>4761</xdr:colOff>
      <xdr:row>116</xdr:row>
      <xdr:rowOff>123825</xdr:rowOff>
    </xdr:to>
    <xdr:sp macro="" textlink="">
      <xdr:nvSpPr>
        <xdr:cNvPr id="27" name="テキスト ボックス 26"/>
        <xdr:cNvSpPr txBox="1"/>
      </xdr:nvSpPr>
      <xdr:spPr>
        <a:xfrm>
          <a:off x="7210425" y="43195875"/>
          <a:ext cx="2195511" cy="7048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chemeClr val="dk1"/>
              </a:solidFill>
              <a:effectLst/>
              <a:latin typeface="+mj-ea"/>
              <a:ea typeface="+mj-ea"/>
              <a:cs typeface="+mn-cs"/>
            </a:rPr>
            <a:t>E</a:t>
          </a:r>
          <a:r>
            <a:rPr kumimoji="1" lang="ja-JP" altLang="ja-JP" sz="1100">
              <a:solidFill>
                <a:schemeClr val="dk1"/>
              </a:solidFill>
              <a:effectLst/>
              <a:latin typeface="+mj-ea"/>
              <a:ea typeface="+mj-ea"/>
              <a:cs typeface="+mn-cs"/>
            </a:rPr>
            <a:t>．</a:t>
          </a:r>
          <a:r>
            <a:rPr kumimoji="1" lang="ja-JP" altLang="en-US" sz="1100">
              <a:solidFill>
                <a:schemeClr val="dk1"/>
              </a:solidFill>
              <a:effectLst/>
              <a:latin typeface="+mj-ea"/>
              <a:ea typeface="+mj-ea"/>
              <a:cs typeface="+mn-cs"/>
            </a:rPr>
            <a:t>民間企業（２</a:t>
          </a:r>
          <a:r>
            <a:rPr kumimoji="1" lang="ja-JP" altLang="en-US" sz="1100">
              <a:solidFill>
                <a:schemeClr val="dk1"/>
              </a:solidFill>
              <a:effectLst/>
              <a:latin typeface="+mn-lt"/>
              <a:ea typeface="+mn-ea"/>
              <a:cs typeface="+mn-cs"/>
            </a:rPr>
            <a:t>者）</a:t>
          </a:r>
          <a:endParaRPr kumimoji="1" lang="en-US" altLang="ja-JP" sz="1100">
            <a:solidFill>
              <a:schemeClr val="dk1"/>
            </a:solidFill>
            <a:effectLst/>
            <a:latin typeface="+mn-lt"/>
            <a:ea typeface="+mn-ea"/>
            <a:cs typeface="+mn-cs"/>
          </a:endParaRPr>
        </a:p>
        <a:p>
          <a:pPr algn="ctr"/>
          <a:r>
            <a:rPr kumimoji="1" lang="ja-JP" altLang="en-US" sz="1100">
              <a:solidFill>
                <a:schemeClr val="dk1"/>
              </a:solidFill>
              <a:effectLst/>
              <a:latin typeface="+mn-lt"/>
              <a:ea typeface="+mn-ea"/>
              <a:cs typeface="+mn-cs"/>
            </a:rPr>
            <a:t>１７</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34</xdr:col>
      <xdr:colOff>14</xdr:colOff>
      <xdr:row>113</xdr:row>
      <xdr:rowOff>9529</xdr:rowOff>
    </xdr:from>
    <xdr:to>
      <xdr:col>34</xdr:col>
      <xdr:colOff>9525</xdr:colOff>
      <xdr:row>134</xdr:row>
      <xdr:rowOff>9525</xdr:rowOff>
    </xdr:to>
    <xdr:cxnSp macro="">
      <xdr:nvCxnSpPr>
        <xdr:cNvPr id="28" name="直線コネクタ 27"/>
        <xdr:cNvCxnSpPr/>
      </xdr:nvCxnSpPr>
      <xdr:spPr>
        <a:xfrm flipH="1" flipV="1">
          <a:off x="6800864" y="42729154"/>
          <a:ext cx="9511" cy="798194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161924</xdr:colOff>
      <xdr:row>116</xdr:row>
      <xdr:rowOff>145675</xdr:rowOff>
    </xdr:from>
    <xdr:to>
      <xdr:col>47</xdr:col>
      <xdr:colOff>152399</xdr:colOff>
      <xdr:row>118</xdr:row>
      <xdr:rowOff>104775</xdr:rowOff>
    </xdr:to>
    <xdr:sp macro="" textlink="">
      <xdr:nvSpPr>
        <xdr:cNvPr id="30" name="テキスト ボックス 29"/>
        <xdr:cNvSpPr txBox="1"/>
      </xdr:nvSpPr>
      <xdr:spPr>
        <a:xfrm>
          <a:off x="7162799" y="43922575"/>
          <a:ext cx="2390775" cy="9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・栄典事務効率化システムの賃貸借及び保守運用</a:t>
          </a:r>
          <a:endParaRPr kumimoji="1" lang="en-US" altLang="ja-JP" sz="1100">
            <a:solidFill>
              <a:schemeClr val="tx1"/>
            </a:solidFill>
            <a:effectLst/>
            <a:latin typeface="+mn-lt"/>
            <a:ea typeface="+mn-ea"/>
            <a:cs typeface="+mn-cs"/>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春</a:t>
          </a:r>
          <a:r>
            <a:rPr kumimoji="1" lang="ja-JP" altLang="ja-JP" sz="1100">
              <a:solidFill>
                <a:schemeClr val="dk1"/>
              </a:solidFill>
              <a:effectLst/>
              <a:latin typeface="+mn-lt"/>
              <a:ea typeface="+mn-ea"/>
              <a:cs typeface="+mn-cs"/>
            </a:rPr>
            <a:t>の叙勲等の受章者名簿等の作成業務</a:t>
          </a:r>
          <a:endParaRPr lang="ja-JP" altLang="ja-JP">
            <a:effectLst/>
          </a:endParaRPr>
        </a:p>
        <a:p>
          <a:pPr marL="0" marR="0" lvl="0" indent="0" defTabSz="914400" eaLnBrk="1" fontAlgn="auto" latinLnBrk="0" hangingPunct="1">
            <a:lnSpc>
              <a:spcPts val="1300"/>
            </a:lnSpc>
            <a:spcBef>
              <a:spcPts val="0"/>
            </a:spcBef>
            <a:spcAft>
              <a:spcPts val="0"/>
            </a:spcAft>
            <a:buClrTx/>
            <a:buSzTx/>
            <a:buFontTx/>
            <a:buNone/>
            <a:tabLst/>
            <a:defRPr/>
          </a:pPr>
          <a:endParaRPr lang="ja-JP" altLang="ja-JP">
            <a:solidFill>
              <a:schemeClr val="tx1"/>
            </a:solidFill>
            <a:effectLst/>
          </a:endParaRPr>
        </a:p>
      </xdr:txBody>
    </xdr:sp>
    <xdr:clientData/>
  </xdr:twoCellAnchor>
  <xdr:twoCellAnchor>
    <xdr:from>
      <xdr:col>36</xdr:col>
      <xdr:colOff>80009</xdr:colOff>
      <xdr:row>118</xdr:row>
      <xdr:rowOff>342900</xdr:rowOff>
    </xdr:from>
    <xdr:to>
      <xdr:col>47</xdr:col>
      <xdr:colOff>56198</xdr:colOff>
      <xdr:row>119</xdr:row>
      <xdr:rowOff>447674</xdr:rowOff>
    </xdr:to>
    <xdr:sp macro="" textlink="">
      <xdr:nvSpPr>
        <xdr:cNvPr id="31" name="テキスト ボックス 30"/>
        <xdr:cNvSpPr txBox="1"/>
      </xdr:nvSpPr>
      <xdr:spPr>
        <a:xfrm>
          <a:off x="7280909" y="45138975"/>
          <a:ext cx="2176464" cy="77152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F</a:t>
          </a:r>
          <a:r>
            <a:rPr kumimoji="1" lang="ja-JP" altLang="ja-JP" sz="1100">
              <a:solidFill>
                <a:schemeClr val="dk1"/>
              </a:solidFill>
              <a:effectLst/>
              <a:latin typeface="+mn-ea"/>
              <a:ea typeface="+mn-ea"/>
              <a:cs typeface="+mn-cs"/>
            </a:rPr>
            <a:t>．</a:t>
          </a:r>
          <a:r>
            <a:rPr kumimoji="1" lang="ja-JP" altLang="ja-JP" sz="1100">
              <a:solidFill>
                <a:schemeClr val="dk1"/>
              </a:solidFill>
              <a:effectLst/>
              <a:latin typeface="+mn-lt"/>
              <a:ea typeface="+mn-ea"/>
              <a:cs typeface="+mn-cs"/>
            </a:rPr>
            <a:t>民間企業（</a:t>
          </a:r>
          <a:r>
            <a:rPr kumimoji="1" lang="ja-JP" altLang="en-US" sz="1100">
              <a:solidFill>
                <a:schemeClr val="dk1"/>
              </a:solidFill>
              <a:effectLst/>
              <a:latin typeface="+mn-lt"/>
              <a:ea typeface="+mn-ea"/>
              <a:cs typeface="+mn-cs"/>
            </a:rPr>
            <a:t>２</a:t>
          </a:r>
          <a:r>
            <a:rPr kumimoji="1" lang="ja-JP" altLang="ja-JP" sz="1100">
              <a:solidFill>
                <a:schemeClr val="dk1"/>
              </a:solidFill>
              <a:effectLst/>
              <a:latin typeface="+mn-lt"/>
              <a:ea typeface="+mn-ea"/>
              <a:cs typeface="+mn-cs"/>
            </a:rPr>
            <a:t>者）</a:t>
          </a:r>
          <a:endParaRPr kumimoji="1" lang="en-US" altLang="ja-JP" sz="1100">
            <a:solidFill>
              <a:sysClr val="windowText" lastClr="000000"/>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５百万円</a:t>
          </a:r>
          <a:endParaRPr lang="ja-JP" altLang="ja-JP">
            <a:effectLst/>
          </a:endParaRPr>
        </a:p>
      </xdr:txBody>
    </xdr:sp>
    <xdr:clientData/>
  </xdr:twoCellAnchor>
  <xdr:twoCellAnchor>
    <xdr:from>
      <xdr:col>35</xdr:col>
      <xdr:colOff>114300</xdr:colOff>
      <xdr:row>119</xdr:row>
      <xdr:rowOff>505694</xdr:rowOff>
    </xdr:from>
    <xdr:to>
      <xdr:col>48</xdr:col>
      <xdr:colOff>47625</xdr:colOff>
      <xdr:row>121</xdr:row>
      <xdr:rowOff>66674</xdr:rowOff>
    </xdr:to>
    <xdr:sp macro="" textlink="">
      <xdr:nvSpPr>
        <xdr:cNvPr id="32" name="大かっこ 31"/>
        <xdr:cNvSpPr/>
      </xdr:nvSpPr>
      <xdr:spPr>
        <a:xfrm>
          <a:off x="7115175" y="45968519"/>
          <a:ext cx="2533650" cy="599205"/>
        </a:xfrm>
        <a:prstGeom prst="bracketPair">
          <a:avLst>
            <a:gd name="adj" fmla="val 1139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36</xdr:col>
      <xdr:colOff>23227</xdr:colOff>
      <xdr:row>119</xdr:row>
      <xdr:rowOff>576217</xdr:rowOff>
    </xdr:from>
    <xdr:to>
      <xdr:col>49</xdr:col>
      <xdr:colOff>66675</xdr:colOff>
      <xdr:row>122</xdr:row>
      <xdr:rowOff>76199</xdr:rowOff>
    </xdr:to>
    <xdr:sp macro="" textlink="">
      <xdr:nvSpPr>
        <xdr:cNvPr id="33" name="テキスト ボックス 32"/>
        <xdr:cNvSpPr txBox="1"/>
      </xdr:nvSpPr>
      <xdr:spPr>
        <a:xfrm>
          <a:off x="7224127" y="46039042"/>
          <a:ext cx="2643773" cy="766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solidFill>
                <a:sysClr val="windowText" lastClr="000000"/>
              </a:solidFill>
            </a:rPr>
            <a:t>・秋の叙勲等の受章者名簿等</a:t>
          </a:r>
          <a:endParaRPr kumimoji="1" lang="en-US" altLang="ja-JP" sz="1100">
            <a:solidFill>
              <a:sysClr val="windowText" lastClr="000000"/>
            </a:solidFill>
          </a:endParaRPr>
        </a:p>
        <a:p>
          <a:pPr>
            <a:lnSpc>
              <a:spcPts val="1100"/>
            </a:lnSpc>
          </a:pPr>
          <a:r>
            <a:rPr kumimoji="1" lang="ja-JP" altLang="en-US" sz="1100">
              <a:solidFill>
                <a:sysClr val="windowText" lastClr="000000"/>
              </a:solidFill>
            </a:rPr>
            <a:t>　の作成業務</a:t>
          </a:r>
          <a:endParaRPr kumimoji="1" lang="en-US" altLang="ja-JP" sz="1100">
            <a:solidFill>
              <a:sysClr val="windowText" lastClr="000000"/>
            </a:solidFill>
          </a:endParaRPr>
        </a:p>
        <a:p>
          <a:pPr>
            <a:lnSpc>
              <a:spcPts val="1000"/>
            </a:lnSpc>
          </a:pPr>
          <a:r>
            <a:rPr kumimoji="1" lang="ja-JP" altLang="en-US" sz="1100">
              <a:solidFill>
                <a:sysClr val="windowText" lastClr="000000"/>
              </a:solidFill>
            </a:rPr>
            <a:t>・春秋叙勲等候補者の入力業務</a:t>
          </a:r>
          <a:endParaRPr kumimoji="1" lang="en-US" altLang="ja-JP" sz="1100">
            <a:solidFill>
              <a:sysClr val="windowText" lastClr="000000"/>
            </a:solidFill>
          </a:endParaRPr>
        </a:p>
        <a:p>
          <a:pPr>
            <a:lnSpc>
              <a:spcPts val="1000"/>
            </a:lnSpc>
          </a:pPr>
          <a:endParaRPr kumimoji="1" lang="en-US" altLang="ja-JP" sz="1100">
            <a:solidFill>
              <a:sysClr val="windowText" lastClr="000000"/>
            </a:solidFill>
          </a:endParaRPr>
        </a:p>
      </xdr:txBody>
    </xdr:sp>
    <xdr:clientData/>
  </xdr:twoCellAnchor>
  <xdr:twoCellAnchor>
    <xdr:from>
      <xdr:col>35</xdr:col>
      <xdr:colOff>200024</xdr:colOff>
      <xdr:row>122</xdr:row>
      <xdr:rowOff>342901</xdr:rowOff>
    </xdr:from>
    <xdr:to>
      <xdr:col>49</xdr:col>
      <xdr:colOff>304800</xdr:colOff>
      <xdr:row>124</xdr:row>
      <xdr:rowOff>180976</xdr:rowOff>
    </xdr:to>
    <xdr:sp macro="" textlink="">
      <xdr:nvSpPr>
        <xdr:cNvPr id="34" name="テキスト ボックス 33"/>
        <xdr:cNvSpPr txBox="1"/>
      </xdr:nvSpPr>
      <xdr:spPr>
        <a:xfrm>
          <a:off x="7200899" y="47291626"/>
          <a:ext cx="2905126" cy="666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G</a:t>
          </a:r>
          <a:r>
            <a:rPr kumimoji="1" lang="ja-JP" altLang="ja-JP" sz="1100">
              <a:solidFill>
                <a:schemeClr val="dk1"/>
              </a:solidFill>
              <a:effectLst/>
              <a:latin typeface="+mn-ea"/>
              <a:ea typeface="+mn-ea"/>
              <a:cs typeface="+mn-cs"/>
            </a:rPr>
            <a:t>．</a:t>
          </a:r>
          <a:r>
            <a:rPr kumimoji="1" lang="ja-JP" altLang="en-US" sz="1100">
              <a:solidFill>
                <a:schemeClr val="dk1"/>
              </a:solidFill>
              <a:effectLst/>
              <a:latin typeface="+mn-ea"/>
              <a:ea typeface="+mn-ea"/>
              <a:cs typeface="+mn-cs"/>
            </a:rPr>
            <a:t>日経メディアマーケティング株式会社</a:t>
          </a:r>
          <a:endParaRPr lang="ja-JP" altLang="ja-JP">
            <a:effectLst/>
          </a:endParaRPr>
        </a:p>
        <a:p>
          <a:pPr algn="ctr"/>
          <a:r>
            <a:rPr kumimoji="1" lang="ja-JP" altLang="en-US" sz="1100">
              <a:solidFill>
                <a:schemeClr val="dk1"/>
              </a:solidFill>
              <a:effectLst/>
              <a:latin typeface="+mn-lt"/>
              <a:ea typeface="+mn-ea"/>
              <a:cs typeface="+mn-cs"/>
            </a:rPr>
            <a:t>１百万円</a:t>
          </a:r>
          <a:endParaRPr lang="ja-JP" altLang="ja-JP">
            <a:effectLst/>
          </a:endParaRPr>
        </a:p>
      </xdr:txBody>
    </xdr:sp>
    <xdr:clientData/>
  </xdr:twoCellAnchor>
  <xdr:twoCellAnchor>
    <xdr:from>
      <xdr:col>36</xdr:col>
      <xdr:colOff>147638</xdr:colOff>
      <xdr:row>124</xdr:row>
      <xdr:rowOff>242889</xdr:rowOff>
    </xdr:from>
    <xdr:to>
      <xdr:col>47</xdr:col>
      <xdr:colOff>147638</xdr:colOff>
      <xdr:row>125</xdr:row>
      <xdr:rowOff>285751</xdr:rowOff>
    </xdr:to>
    <xdr:sp macro="" textlink="">
      <xdr:nvSpPr>
        <xdr:cNvPr id="35" name="大かっこ 34"/>
        <xdr:cNvSpPr/>
      </xdr:nvSpPr>
      <xdr:spPr>
        <a:xfrm>
          <a:off x="7348538" y="47801214"/>
          <a:ext cx="2200275" cy="357187"/>
        </a:xfrm>
        <a:prstGeom prst="bracketPair">
          <a:avLst>
            <a:gd name="adj" fmla="val 1260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37</xdr:col>
      <xdr:colOff>38100</xdr:colOff>
      <xdr:row>124</xdr:row>
      <xdr:rowOff>192925</xdr:rowOff>
    </xdr:from>
    <xdr:to>
      <xdr:col>47</xdr:col>
      <xdr:colOff>166688</xdr:colOff>
      <xdr:row>126</xdr:row>
      <xdr:rowOff>80962</xdr:rowOff>
    </xdr:to>
    <xdr:sp macro="" textlink="">
      <xdr:nvSpPr>
        <xdr:cNvPr id="36" name="テキスト ボックス 35"/>
        <xdr:cNvSpPr txBox="1"/>
      </xdr:nvSpPr>
      <xdr:spPr>
        <a:xfrm>
          <a:off x="7439025" y="47751250"/>
          <a:ext cx="2128838" cy="5166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300"/>
            </a:lnSpc>
          </a:pPr>
          <a:r>
            <a:rPr kumimoji="1" lang="ja-JP" altLang="en-US" sz="1100"/>
            <a:t>審査業務に必要な日経テレ</a:t>
          </a:r>
          <a:endParaRPr kumimoji="1" lang="en-US" altLang="ja-JP" sz="1100"/>
        </a:p>
        <a:p>
          <a:pPr algn="l">
            <a:lnSpc>
              <a:spcPts val="1300"/>
            </a:lnSpc>
          </a:pPr>
          <a:r>
            <a:rPr kumimoji="1" lang="ja-JP" altLang="en-US" sz="1100"/>
            <a:t>コン使用料</a:t>
          </a:r>
          <a:endParaRPr kumimoji="1" lang="en-US" altLang="ja-JP" sz="1100"/>
        </a:p>
      </xdr:txBody>
    </xdr:sp>
    <xdr:clientData/>
  </xdr:twoCellAnchor>
  <xdr:twoCellAnchor>
    <xdr:from>
      <xdr:col>36</xdr:col>
      <xdr:colOff>152400</xdr:colOff>
      <xdr:row>132</xdr:row>
      <xdr:rowOff>295275</xdr:rowOff>
    </xdr:from>
    <xdr:to>
      <xdr:col>47</xdr:col>
      <xdr:colOff>152399</xdr:colOff>
      <xdr:row>134</xdr:row>
      <xdr:rowOff>295275</xdr:rowOff>
    </xdr:to>
    <xdr:sp macro="" textlink="">
      <xdr:nvSpPr>
        <xdr:cNvPr id="37" name="テキスト ボックス 36"/>
        <xdr:cNvSpPr txBox="1"/>
      </xdr:nvSpPr>
      <xdr:spPr>
        <a:xfrm>
          <a:off x="7353300" y="50368200"/>
          <a:ext cx="2200274" cy="628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chemeClr val="dk1"/>
              </a:solidFill>
              <a:effectLst/>
              <a:latin typeface="+mn-ea"/>
              <a:ea typeface="+mn-ea"/>
              <a:cs typeface="+mn-cs"/>
            </a:rPr>
            <a:t>I</a:t>
          </a:r>
          <a:r>
            <a:rPr kumimoji="1" lang="ja-JP" altLang="ja-JP" sz="1100">
              <a:solidFill>
                <a:schemeClr val="dk1"/>
              </a:solidFill>
              <a:effectLst/>
              <a:latin typeface="+mn-ea"/>
              <a:ea typeface="+mn-ea"/>
              <a:cs typeface="+mn-cs"/>
            </a:rPr>
            <a:t>．</a:t>
          </a:r>
          <a:r>
            <a:rPr kumimoji="1" lang="ja-JP" altLang="en-US" sz="1100">
              <a:solidFill>
                <a:schemeClr val="dk1"/>
              </a:solidFill>
              <a:effectLst/>
              <a:latin typeface="+mn-ea"/>
              <a:ea typeface="+mn-ea"/>
              <a:cs typeface="+mn-cs"/>
            </a:rPr>
            <a:t>個人等（５</a:t>
          </a:r>
          <a:r>
            <a:rPr lang="ja-JP" altLang="en-US">
              <a:effectLst/>
            </a:rPr>
            <a:t>者）</a:t>
          </a:r>
          <a:endParaRPr lang="en-US" altLang="ja-JP">
            <a:effectLst/>
          </a:endParaRPr>
        </a:p>
        <a:p>
          <a:pPr algn="ctr"/>
          <a:r>
            <a:rPr kumimoji="1" lang="ja-JP" altLang="en-US" sz="1100">
              <a:solidFill>
                <a:schemeClr val="dk1"/>
              </a:solidFill>
              <a:effectLst/>
              <a:latin typeface="+mn-lt"/>
              <a:ea typeface="+mn-ea"/>
              <a:cs typeface="+mn-cs"/>
            </a:rPr>
            <a:t>１６</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36</xdr:col>
      <xdr:colOff>33338</xdr:colOff>
      <xdr:row>132</xdr:row>
      <xdr:rowOff>58889</xdr:rowOff>
    </xdr:from>
    <xdr:to>
      <xdr:col>47</xdr:col>
      <xdr:colOff>38100</xdr:colOff>
      <xdr:row>132</xdr:row>
      <xdr:rowOff>228600</xdr:rowOff>
    </xdr:to>
    <xdr:sp macro="" textlink="">
      <xdr:nvSpPr>
        <xdr:cNvPr id="38" name="テキスト ボックス 37"/>
        <xdr:cNvSpPr txBox="1"/>
      </xdr:nvSpPr>
      <xdr:spPr>
        <a:xfrm>
          <a:off x="7234238" y="50131814"/>
          <a:ext cx="2205037" cy="1697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直接</a:t>
          </a:r>
        </a:p>
      </xdr:txBody>
    </xdr:sp>
    <xdr:clientData/>
  </xdr:twoCellAnchor>
  <xdr:twoCellAnchor>
    <xdr:from>
      <xdr:col>36</xdr:col>
      <xdr:colOff>123824</xdr:colOff>
      <xdr:row>122</xdr:row>
      <xdr:rowOff>119063</xdr:rowOff>
    </xdr:from>
    <xdr:to>
      <xdr:col>47</xdr:col>
      <xdr:colOff>119063</xdr:colOff>
      <xdr:row>122</xdr:row>
      <xdr:rowOff>300478</xdr:rowOff>
    </xdr:to>
    <xdr:sp macro="" textlink="">
      <xdr:nvSpPr>
        <xdr:cNvPr id="39" name="テキスト ボックス 38"/>
        <xdr:cNvSpPr txBox="1"/>
      </xdr:nvSpPr>
      <xdr:spPr>
        <a:xfrm>
          <a:off x="7324724" y="47067788"/>
          <a:ext cx="2195514" cy="18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随意契約（その他）</a:t>
          </a:r>
          <a:r>
            <a:rPr kumimoji="1" lang="en-US" altLang="ja-JP" sz="1100"/>
            <a:t>】</a:t>
          </a:r>
          <a:endParaRPr kumimoji="1" lang="ja-JP" altLang="en-US" sz="1100"/>
        </a:p>
      </xdr:txBody>
    </xdr:sp>
    <xdr:clientData/>
  </xdr:twoCellAnchor>
  <xdr:twoCellAnchor>
    <xdr:from>
      <xdr:col>35</xdr:col>
      <xdr:colOff>160971</xdr:colOff>
      <xdr:row>118</xdr:row>
      <xdr:rowOff>85724</xdr:rowOff>
    </xdr:from>
    <xdr:to>
      <xdr:col>47</xdr:col>
      <xdr:colOff>85724</xdr:colOff>
      <xdr:row>118</xdr:row>
      <xdr:rowOff>323849</xdr:rowOff>
    </xdr:to>
    <xdr:sp macro="" textlink="">
      <xdr:nvSpPr>
        <xdr:cNvPr id="40" name="テキスト ボックス 39"/>
        <xdr:cNvSpPr txBox="1"/>
      </xdr:nvSpPr>
      <xdr:spPr>
        <a:xfrm>
          <a:off x="7161846" y="44881799"/>
          <a:ext cx="232505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一般競争契約（最低価格）等</a:t>
          </a:r>
          <a:r>
            <a:rPr kumimoji="1" lang="en-US" altLang="ja-JP" sz="1100"/>
            <a:t>】</a:t>
          </a:r>
        </a:p>
      </xdr:txBody>
    </xdr:sp>
    <xdr:clientData/>
  </xdr:twoCellAnchor>
  <xdr:twoCellAnchor>
    <xdr:from>
      <xdr:col>35</xdr:col>
      <xdr:colOff>180022</xdr:colOff>
      <xdr:row>113</xdr:row>
      <xdr:rowOff>295276</xdr:rowOff>
    </xdr:from>
    <xdr:to>
      <xdr:col>47</xdr:col>
      <xdr:colOff>142875</xdr:colOff>
      <xdr:row>114</xdr:row>
      <xdr:rowOff>123825</xdr:rowOff>
    </xdr:to>
    <xdr:sp macro="" textlink="">
      <xdr:nvSpPr>
        <xdr:cNvPr id="41" name="テキスト ボックス 40"/>
        <xdr:cNvSpPr txBox="1"/>
      </xdr:nvSpPr>
      <xdr:spPr>
        <a:xfrm>
          <a:off x="7180897" y="43014901"/>
          <a:ext cx="2363153" cy="180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lang="ja-JP" altLang="en-US" sz="1100" b="0" i="0" u="none" strike="noStrike" baseline="0" smtClean="0">
              <a:solidFill>
                <a:schemeClr val="dk1"/>
              </a:solidFill>
              <a:latin typeface="+mn-lt"/>
              <a:ea typeface="+mn-ea"/>
              <a:cs typeface="+mn-cs"/>
            </a:rPr>
            <a:t>国庫債務負担行為等</a:t>
          </a:r>
          <a:r>
            <a:rPr lang="en-US" altLang="ja-JP" sz="1100" b="0" i="0" u="none" strike="noStrike" baseline="0" smtClean="0">
              <a:solidFill>
                <a:schemeClr val="dk1"/>
              </a:solidFill>
              <a:latin typeface="+mn-lt"/>
              <a:ea typeface="+mn-ea"/>
              <a:cs typeface="+mn-cs"/>
            </a:rPr>
            <a:t>】</a:t>
          </a:r>
        </a:p>
      </xdr:txBody>
    </xdr:sp>
    <xdr:clientData/>
  </xdr:twoCellAnchor>
  <xdr:twoCellAnchor>
    <xdr:from>
      <xdr:col>13</xdr:col>
      <xdr:colOff>190499</xdr:colOff>
      <xdr:row>114</xdr:row>
      <xdr:rowOff>163665</xdr:rowOff>
    </xdr:from>
    <xdr:to>
      <xdr:col>25</xdr:col>
      <xdr:colOff>19050</xdr:colOff>
      <xdr:row>115</xdr:row>
      <xdr:rowOff>57150</xdr:rowOff>
    </xdr:to>
    <xdr:sp macro="" textlink="">
      <xdr:nvSpPr>
        <xdr:cNvPr id="42" name="テキスト ボックス 41"/>
        <xdr:cNvSpPr txBox="1"/>
      </xdr:nvSpPr>
      <xdr:spPr>
        <a:xfrm>
          <a:off x="2790824" y="45455040"/>
          <a:ext cx="2228851" cy="245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随意契約（その他）</a:t>
          </a:r>
          <a:r>
            <a:rPr kumimoji="1" lang="en-US" altLang="ja-JP" sz="1100"/>
            <a:t>】</a:t>
          </a:r>
          <a:endParaRPr kumimoji="1" lang="ja-JP" altLang="en-US" sz="1100"/>
        </a:p>
      </xdr:txBody>
    </xdr:sp>
    <xdr:clientData/>
  </xdr:twoCellAnchor>
  <xdr:twoCellAnchor>
    <xdr:from>
      <xdr:col>14</xdr:col>
      <xdr:colOff>4763</xdr:colOff>
      <xdr:row>120</xdr:row>
      <xdr:rowOff>33337</xdr:rowOff>
    </xdr:from>
    <xdr:to>
      <xdr:col>24</xdr:col>
      <xdr:colOff>195263</xdr:colOff>
      <xdr:row>120</xdr:row>
      <xdr:rowOff>390965</xdr:rowOff>
    </xdr:to>
    <xdr:sp macro="" textlink="">
      <xdr:nvSpPr>
        <xdr:cNvPr id="43" name="テキスト ボックス 42"/>
        <xdr:cNvSpPr txBox="1"/>
      </xdr:nvSpPr>
      <xdr:spPr>
        <a:xfrm>
          <a:off x="2805113" y="48382237"/>
          <a:ext cx="2190750" cy="338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随意契約（公募）等</a:t>
          </a:r>
          <a:r>
            <a:rPr kumimoji="1" lang="en-US" altLang="ja-JP" sz="1100"/>
            <a:t>】</a:t>
          </a:r>
          <a:endParaRPr kumimoji="1" lang="ja-JP" altLang="en-US" sz="1100"/>
        </a:p>
      </xdr:txBody>
    </xdr:sp>
    <xdr:clientData/>
  </xdr:twoCellAnchor>
  <xdr:twoCellAnchor>
    <xdr:from>
      <xdr:col>14</xdr:col>
      <xdr:colOff>0</xdr:colOff>
      <xdr:row>126</xdr:row>
      <xdr:rowOff>161925</xdr:rowOff>
    </xdr:from>
    <xdr:to>
      <xdr:col>25</xdr:col>
      <xdr:colOff>13853</xdr:colOff>
      <xdr:row>127</xdr:row>
      <xdr:rowOff>9965</xdr:rowOff>
    </xdr:to>
    <xdr:sp macro="" textlink="">
      <xdr:nvSpPr>
        <xdr:cNvPr id="44" name="テキスト ボックス 43"/>
        <xdr:cNvSpPr txBox="1"/>
      </xdr:nvSpPr>
      <xdr:spPr>
        <a:xfrm>
          <a:off x="2800350" y="50568225"/>
          <a:ext cx="2214128" cy="162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一般競争契約（最低価格）</a:t>
          </a:r>
          <a:r>
            <a:rPr kumimoji="1" lang="en-US" altLang="ja-JP" sz="1100"/>
            <a:t>】</a:t>
          </a:r>
          <a:endParaRPr kumimoji="1" lang="ja-JP" altLang="en-US" sz="1100"/>
        </a:p>
      </xdr:txBody>
    </xdr:sp>
    <xdr:clientData/>
  </xdr:twoCellAnchor>
  <xdr:twoCellAnchor>
    <xdr:from>
      <xdr:col>36</xdr:col>
      <xdr:colOff>180975</xdr:colOff>
      <xdr:row>135</xdr:row>
      <xdr:rowOff>91790</xdr:rowOff>
    </xdr:from>
    <xdr:to>
      <xdr:col>47</xdr:col>
      <xdr:colOff>175778</xdr:colOff>
      <xdr:row>136</xdr:row>
      <xdr:rowOff>133350</xdr:rowOff>
    </xdr:to>
    <xdr:sp macro="" textlink="">
      <xdr:nvSpPr>
        <xdr:cNvPr id="45" name="大かっこ 44"/>
        <xdr:cNvSpPr/>
      </xdr:nvSpPr>
      <xdr:spPr>
        <a:xfrm>
          <a:off x="7381875" y="51107690"/>
          <a:ext cx="2195078" cy="35588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37</xdr:col>
      <xdr:colOff>122095</xdr:colOff>
      <xdr:row>135</xdr:row>
      <xdr:rowOff>44598</xdr:rowOff>
    </xdr:from>
    <xdr:to>
      <xdr:col>48</xdr:col>
      <xdr:colOff>94383</xdr:colOff>
      <xdr:row>136</xdr:row>
      <xdr:rowOff>233363</xdr:rowOff>
    </xdr:to>
    <xdr:sp macro="" textlink="">
      <xdr:nvSpPr>
        <xdr:cNvPr id="46" name="テキスト ボックス 45"/>
        <xdr:cNvSpPr txBox="1"/>
      </xdr:nvSpPr>
      <xdr:spPr>
        <a:xfrm>
          <a:off x="7523020" y="51060498"/>
          <a:ext cx="2172563" cy="503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ja-JP" altLang="ja-JP" sz="1100">
              <a:solidFill>
                <a:schemeClr val="dk1"/>
              </a:solidFill>
              <a:effectLst/>
              <a:latin typeface="+mn-lt"/>
              <a:ea typeface="+mn-ea"/>
              <a:cs typeface="+mn-cs"/>
            </a:rPr>
            <a:t>叙勲等審査票の整理及び</a:t>
          </a:r>
          <a:endParaRPr kumimoji="1" lang="en-US" altLang="ja-JP" sz="1100">
            <a:solidFill>
              <a:schemeClr val="dk1"/>
            </a:solidFill>
            <a:effectLst/>
            <a:latin typeface="+mn-lt"/>
            <a:ea typeface="+mn-ea"/>
            <a:cs typeface="+mn-cs"/>
          </a:endParaRPr>
        </a:p>
        <a:p>
          <a:pPr>
            <a:lnSpc>
              <a:spcPts val="1300"/>
            </a:lnSpc>
          </a:pPr>
          <a:r>
            <a:rPr kumimoji="1" lang="ja-JP" altLang="ja-JP" sz="1100">
              <a:solidFill>
                <a:schemeClr val="dk1"/>
              </a:solidFill>
              <a:effectLst/>
              <a:latin typeface="+mn-lt"/>
              <a:ea typeface="+mn-ea"/>
              <a:cs typeface="+mn-cs"/>
            </a:rPr>
            <a:t>電子データ入力業務</a:t>
          </a:r>
          <a:r>
            <a:rPr kumimoji="1" lang="ja-JP" altLang="en-US" sz="1100">
              <a:solidFill>
                <a:schemeClr val="dk1"/>
              </a:solidFill>
              <a:effectLst/>
              <a:latin typeface="+mn-lt"/>
              <a:ea typeface="+mn-ea"/>
              <a:cs typeface="+mn-cs"/>
            </a:rPr>
            <a:t>等</a:t>
          </a:r>
          <a:endParaRPr lang="ja-JP" altLang="ja-JP">
            <a:effectLst/>
          </a:endParaRPr>
        </a:p>
      </xdr:txBody>
    </xdr:sp>
    <xdr:clientData/>
  </xdr:twoCellAnchor>
  <xdr:twoCellAnchor>
    <xdr:from>
      <xdr:col>12</xdr:col>
      <xdr:colOff>0</xdr:colOff>
      <xdr:row>128</xdr:row>
      <xdr:rowOff>7805</xdr:rowOff>
    </xdr:from>
    <xdr:to>
      <xdr:col>13</xdr:col>
      <xdr:colOff>180109</xdr:colOff>
      <xdr:row>128</xdr:row>
      <xdr:rowOff>7815</xdr:rowOff>
    </xdr:to>
    <xdr:cxnSp macro="">
      <xdr:nvCxnSpPr>
        <xdr:cNvPr id="47" name="直線矢印コネクタ 46"/>
        <xdr:cNvCxnSpPr/>
      </xdr:nvCxnSpPr>
      <xdr:spPr>
        <a:xfrm flipV="1">
          <a:off x="2400300" y="51042755"/>
          <a:ext cx="380134" cy="1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180975</xdr:colOff>
      <xdr:row>121</xdr:row>
      <xdr:rowOff>399195</xdr:rowOff>
    </xdr:from>
    <xdr:to>
      <xdr:col>13</xdr:col>
      <xdr:colOff>161059</xdr:colOff>
      <xdr:row>121</xdr:row>
      <xdr:rowOff>399205</xdr:rowOff>
    </xdr:to>
    <xdr:cxnSp macro="">
      <xdr:nvCxnSpPr>
        <xdr:cNvPr id="48" name="直線矢印コネクタ 47"/>
        <xdr:cNvCxnSpPr/>
      </xdr:nvCxnSpPr>
      <xdr:spPr>
        <a:xfrm flipV="1">
          <a:off x="2381250" y="48948120"/>
          <a:ext cx="380134" cy="1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14288</xdr:colOff>
      <xdr:row>115</xdr:row>
      <xdr:rowOff>399195</xdr:rowOff>
    </xdr:from>
    <xdr:to>
      <xdr:col>13</xdr:col>
      <xdr:colOff>194397</xdr:colOff>
      <xdr:row>115</xdr:row>
      <xdr:rowOff>399205</xdr:rowOff>
    </xdr:to>
    <xdr:cxnSp macro="">
      <xdr:nvCxnSpPr>
        <xdr:cNvPr id="49" name="直線矢印コネクタ 48"/>
        <xdr:cNvCxnSpPr/>
      </xdr:nvCxnSpPr>
      <xdr:spPr>
        <a:xfrm flipV="1">
          <a:off x="2414588" y="45995370"/>
          <a:ext cx="380134" cy="1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115</xdr:row>
      <xdr:rowOff>132495</xdr:rowOff>
    </xdr:from>
    <xdr:to>
      <xdr:col>35</xdr:col>
      <xdr:colOff>180109</xdr:colOff>
      <xdr:row>115</xdr:row>
      <xdr:rowOff>132505</xdr:rowOff>
    </xdr:to>
    <xdr:cxnSp macro="">
      <xdr:nvCxnSpPr>
        <xdr:cNvPr id="50" name="直線矢印コネクタ 49"/>
        <xdr:cNvCxnSpPr/>
      </xdr:nvCxnSpPr>
      <xdr:spPr>
        <a:xfrm flipV="1">
          <a:off x="6800850" y="43556970"/>
          <a:ext cx="380134" cy="1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190500</xdr:colOff>
      <xdr:row>119</xdr:row>
      <xdr:rowOff>37245</xdr:rowOff>
    </xdr:from>
    <xdr:to>
      <xdr:col>35</xdr:col>
      <xdr:colOff>170584</xdr:colOff>
      <xdr:row>119</xdr:row>
      <xdr:rowOff>37255</xdr:rowOff>
    </xdr:to>
    <xdr:cxnSp macro="">
      <xdr:nvCxnSpPr>
        <xdr:cNvPr id="51" name="直線矢印コネクタ 50"/>
        <xdr:cNvCxnSpPr/>
      </xdr:nvCxnSpPr>
      <xdr:spPr>
        <a:xfrm flipV="1">
          <a:off x="6791325" y="45500070"/>
          <a:ext cx="380134" cy="1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9525</xdr:colOff>
      <xdr:row>123</xdr:row>
      <xdr:rowOff>246795</xdr:rowOff>
    </xdr:from>
    <xdr:to>
      <xdr:col>35</xdr:col>
      <xdr:colOff>189634</xdr:colOff>
      <xdr:row>123</xdr:row>
      <xdr:rowOff>246805</xdr:rowOff>
    </xdr:to>
    <xdr:cxnSp macro="">
      <xdr:nvCxnSpPr>
        <xdr:cNvPr id="52" name="直線矢印コネクタ 51"/>
        <xdr:cNvCxnSpPr/>
      </xdr:nvCxnSpPr>
      <xdr:spPr>
        <a:xfrm flipV="1">
          <a:off x="6810375" y="47424120"/>
          <a:ext cx="380134" cy="1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190500</xdr:colOff>
      <xdr:row>134</xdr:row>
      <xdr:rowOff>9525</xdr:rowOff>
    </xdr:from>
    <xdr:to>
      <xdr:col>35</xdr:col>
      <xdr:colOff>170584</xdr:colOff>
      <xdr:row>134</xdr:row>
      <xdr:rowOff>13000</xdr:rowOff>
    </xdr:to>
    <xdr:cxnSp macro="">
      <xdr:nvCxnSpPr>
        <xdr:cNvPr id="53" name="直線矢印コネクタ 52"/>
        <xdr:cNvCxnSpPr/>
      </xdr:nvCxnSpPr>
      <xdr:spPr>
        <a:xfrm>
          <a:off x="6791325" y="50711100"/>
          <a:ext cx="380134" cy="347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38100</xdr:colOff>
      <xdr:row>116</xdr:row>
      <xdr:rowOff>209549</xdr:rowOff>
    </xdr:from>
    <xdr:to>
      <xdr:col>47</xdr:col>
      <xdr:colOff>171450</xdr:colOff>
      <xdr:row>117</xdr:row>
      <xdr:rowOff>466725</xdr:rowOff>
    </xdr:to>
    <xdr:sp macro="" textlink="">
      <xdr:nvSpPr>
        <xdr:cNvPr id="57" name="大かっこ 56"/>
        <xdr:cNvSpPr/>
      </xdr:nvSpPr>
      <xdr:spPr>
        <a:xfrm>
          <a:off x="7038975" y="43986449"/>
          <a:ext cx="2533650" cy="609601"/>
        </a:xfrm>
        <a:prstGeom prst="bracketPair">
          <a:avLst>
            <a:gd name="adj" fmla="val 1139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36</xdr:col>
      <xdr:colOff>28575</xdr:colOff>
      <xdr:row>126</xdr:row>
      <xdr:rowOff>180975</xdr:rowOff>
    </xdr:from>
    <xdr:to>
      <xdr:col>47</xdr:col>
      <xdr:colOff>23814</xdr:colOff>
      <xdr:row>127</xdr:row>
      <xdr:rowOff>48065</xdr:rowOff>
    </xdr:to>
    <xdr:sp macro="" textlink="">
      <xdr:nvSpPr>
        <xdr:cNvPr id="60" name="テキスト ボックス 59"/>
        <xdr:cNvSpPr txBox="1"/>
      </xdr:nvSpPr>
      <xdr:spPr>
        <a:xfrm>
          <a:off x="7229475" y="48367950"/>
          <a:ext cx="2195514" cy="18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随意契約（少額）</a:t>
          </a:r>
          <a:r>
            <a:rPr kumimoji="1" lang="en-US" altLang="ja-JP" sz="1100"/>
            <a:t>】</a:t>
          </a:r>
          <a:endParaRPr kumimoji="1" lang="ja-JP" altLang="en-US" sz="1100"/>
        </a:p>
      </xdr:txBody>
    </xdr:sp>
    <xdr:clientData/>
  </xdr:twoCellAnchor>
  <xdr:twoCellAnchor>
    <xdr:from>
      <xdr:col>36</xdr:col>
      <xdr:colOff>161925</xdr:colOff>
      <xdr:row>127</xdr:row>
      <xdr:rowOff>85725</xdr:rowOff>
    </xdr:from>
    <xdr:to>
      <xdr:col>47</xdr:col>
      <xdr:colOff>171450</xdr:colOff>
      <xdr:row>129</xdr:row>
      <xdr:rowOff>180975</xdr:rowOff>
    </xdr:to>
    <xdr:sp macro="" textlink="">
      <xdr:nvSpPr>
        <xdr:cNvPr id="61" name="テキスト ボックス 60"/>
        <xdr:cNvSpPr txBox="1"/>
      </xdr:nvSpPr>
      <xdr:spPr>
        <a:xfrm>
          <a:off x="7362825" y="48587025"/>
          <a:ext cx="2209800" cy="723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H</a:t>
          </a:r>
          <a:r>
            <a:rPr kumimoji="1" lang="ja-JP" altLang="ja-JP" sz="1100">
              <a:solidFill>
                <a:schemeClr val="dk1"/>
              </a:solidFill>
              <a:effectLst/>
              <a:latin typeface="+mn-ea"/>
              <a:ea typeface="+mn-ea"/>
              <a:cs typeface="+mn-cs"/>
            </a:rPr>
            <a:t>．</a:t>
          </a:r>
          <a:r>
            <a:rPr kumimoji="1" lang="ja-JP" altLang="ja-JP" sz="1100">
              <a:solidFill>
                <a:schemeClr val="dk1"/>
              </a:solidFill>
              <a:effectLst/>
              <a:latin typeface="+mn-lt"/>
              <a:ea typeface="+mn-ea"/>
              <a:cs typeface="+mn-cs"/>
            </a:rPr>
            <a:t>民間企業（</a:t>
          </a:r>
          <a:r>
            <a:rPr kumimoji="1" lang="ja-JP" altLang="en-US" sz="1100">
              <a:solidFill>
                <a:schemeClr val="dk1"/>
              </a:solidFill>
              <a:effectLst/>
              <a:latin typeface="+mn-lt"/>
              <a:ea typeface="+mn-ea"/>
              <a:cs typeface="+mn-cs"/>
            </a:rPr>
            <a:t>５</a:t>
          </a:r>
          <a:r>
            <a:rPr kumimoji="1" lang="ja-JP" altLang="ja-JP" sz="1100">
              <a:solidFill>
                <a:schemeClr val="dk1"/>
              </a:solidFill>
              <a:effectLst/>
              <a:latin typeface="+mn-lt"/>
              <a:ea typeface="+mn-ea"/>
              <a:cs typeface="+mn-cs"/>
            </a:rPr>
            <a:t>者）</a:t>
          </a:r>
          <a:endParaRPr lang="ja-JP" altLang="ja-JP">
            <a:effectLst/>
          </a:endParaRPr>
        </a:p>
        <a:p>
          <a:pPr algn="ctr"/>
          <a:r>
            <a:rPr kumimoji="1" lang="ja-JP" altLang="en-US" sz="1100">
              <a:solidFill>
                <a:schemeClr val="dk1"/>
              </a:solidFill>
              <a:effectLst/>
              <a:latin typeface="+mn-lt"/>
              <a:ea typeface="+mn-ea"/>
              <a:cs typeface="+mn-cs"/>
            </a:rPr>
            <a:t>２百万円</a:t>
          </a:r>
          <a:endParaRPr lang="ja-JP" altLang="ja-JP">
            <a:effectLst/>
          </a:endParaRPr>
        </a:p>
      </xdr:txBody>
    </xdr:sp>
    <xdr:clientData/>
  </xdr:twoCellAnchor>
  <xdr:twoCellAnchor>
    <xdr:from>
      <xdr:col>37</xdr:col>
      <xdr:colOff>19049</xdr:colOff>
      <xdr:row>129</xdr:row>
      <xdr:rowOff>219075</xdr:rowOff>
    </xdr:from>
    <xdr:to>
      <xdr:col>47</xdr:col>
      <xdr:colOff>138112</xdr:colOff>
      <xdr:row>131</xdr:row>
      <xdr:rowOff>276225</xdr:rowOff>
    </xdr:to>
    <xdr:sp macro="" textlink="">
      <xdr:nvSpPr>
        <xdr:cNvPr id="62" name="テキスト ボックス 61"/>
        <xdr:cNvSpPr txBox="1"/>
      </xdr:nvSpPr>
      <xdr:spPr>
        <a:xfrm>
          <a:off x="7419974" y="49349025"/>
          <a:ext cx="2119313"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・受章者名簿印刷</a:t>
          </a:r>
          <a:endParaRPr lang="ja-JP" altLang="ja-JP">
            <a:effectLst/>
          </a:endParaRPr>
        </a:p>
        <a:p>
          <a:pPr algn="l">
            <a:lnSpc>
              <a:spcPts val="1300"/>
            </a:lnSpc>
          </a:pPr>
          <a:r>
            <a:rPr kumimoji="1" lang="ja-JP" altLang="en-US" sz="1100"/>
            <a:t>・プリンタ用トナー購入</a:t>
          </a:r>
          <a:endParaRPr kumimoji="1" lang="en-US" altLang="ja-JP" sz="1100"/>
        </a:p>
        <a:p>
          <a:pPr algn="l">
            <a:lnSpc>
              <a:spcPts val="1300"/>
            </a:lnSpc>
          </a:pPr>
          <a:r>
            <a:rPr kumimoji="1" lang="ja-JP" altLang="en-US" sz="1100"/>
            <a:t>・システムバックアップ・外部保管</a:t>
          </a:r>
          <a:endParaRPr kumimoji="1" lang="en-US" altLang="ja-JP" sz="1100"/>
        </a:p>
      </xdr:txBody>
    </xdr:sp>
    <xdr:clientData/>
  </xdr:twoCellAnchor>
  <xdr:twoCellAnchor>
    <xdr:from>
      <xdr:col>36</xdr:col>
      <xdr:colOff>142875</xdr:colOff>
      <xdr:row>129</xdr:row>
      <xdr:rowOff>285750</xdr:rowOff>
    </xdr:from>
    <xdr:to>
      <xdr:col>47</xdr:col>
      <xdr:colOff>123825</xdr:colOff>
      <xdr:row>131</xdr:row>
      <xdr:rowOff>180975</xdr:rowOff>
    </xdr:to>
    <xdr:sp macro="" textlink="">
      <xdr:nvSpPr>
        <xdr:cNvPr id="63" name="大かっこ 62"/>
        <xdr:cNvSpPr/>
      </xdr:nvSpPr>
      <xdr:spPr>
        <a:xfrm>
          <a:off x="7343775" y="49415700"/>
          <a:ext cx="2181225" cy="523875"/>
        </a:xfrm>
        <a:prstGeom prst="bracketPair">
          <a:avLst>
            <a:gd name="adj" fmla="val 1260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33</xdr:col>
      <xdr:colOff>190500</xdr:colOff>
      <xdr:row>128</xdr:row>
      <xdr:rowOff>152400</xdr:rowOff>
    </xdr:from>
    <xdr:to>
      <xdr:col>35</xdr:col>
      <xdr:colOff>170584</xdr:colOff>
      <xdr:row>128</xdr:row>
      <xdr:rowOff>152410</xdr:rowOff>
    </xdr:to>
    <xdr:cxnSp macro="">
      <xdr:nvCxnSpPr>
        <xdr:cNvPr id="64" name="直線矢印コネクタ 63"/>
        <xdr:cNvCxnSpPr/>
      </xdr:nvCxnSpPr>
      <xdr:spPr>
        <a:xfrm flipV="1">
          <a:off x="6791325" y="48968025"/>
          <a:ext cx="380134" cy="1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131</xdr:row>
      <xdr:rowOff>0</xdr:rowOff>
    </xdr:from>
    <xdr:to>
      <xdr:col>24</xdr:col>
      <xdr:colOff>195264</xdr:colOff>
      <xdr:row>131</xdr:row>
      <xdr:rowOff>181415</xdr:rowOff>
    </xdr:to>
    <xdr:sp macro="" textlink="">
      <xdr:nvSpPr>
        <xdr:cNvPr id="70" name="テキスト ボックス 69"/>
        <xdr:cNvSpPr txBox="1"/>
      </xdr:nvSpPr>
      <xdr:spPr>
        <a:xfrm>
          <a:off x="2800350" y="49758600"/>
          <a:ext cx="2195514" cy="18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随意契約（少額）</a:t>
          </a:r>
          <a:r>
            <a:rPr kumimoji="1" lang="en-US" altLang="ja-JP" sz="1100"/>
            <a:t>】</a:t>
          </a:r>
          <a:endParaRPr kumimoji="1" lang="ja-JP" altLang="en-US" sz="1100"/>
        </a:p>
      </xdr:txBody>
    </xdr:sp>
    <xdr:clientData/>
  </xdr:twoCellAnchor>
  <xdr:twoCellAnchor>
    <xdr:from>
      <xdr:col>14</xdr:col>
      <xdr:colOff>47625</xdr:colOff>
      <xdr:row>131</xdr:row>
      <xdr:rowOff>209550</xdr:rowOff>
    </xdr:from>
    <xdr:to>
      <xdr:col>25</xdr:col>
      <xdr:colOff>57150</xdr:colOff>
      <xdr:row>133</xdr:row>
      <xdr:rowOff>209549</xdr:rowOff>
    </xdr:to>
    <xdr:sp macro="" textlink="">
      <xdr:nvSpPr>
        <xdr:cNvPr id="71" name="テキスト ボックス 70"/>
        <xdr:cNvSpPr txBox="1"/>
      </xdr:nvSpPr>
      <xdr:spPr>
        <a:xfrm>
          <a:off x="2847975" y="49968150"/>
          <a:ext cx="2209800" cy="6286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D</a:t>
          </a:r>
          <a:r>
            <a:rPr kumimoji="1" lang="ja-JP" altLang="ja-JP" sz="1100">
              <a:solidFill>
                <a:schemeClr val="dk1"/>
              </a:solidFill>
              <a:effectLst/>
              <a:latin typeface="+mn-lt"/>
              <a:ea typeface="+mn-ea"/>
              <a:cs typeface="+mn-cs"/>
            </a:rPr>
            <a:t>．民間企業（</a:t>
          </a:r>
          <a:r>
            <a:rPr kumimoji="1" lang="ja-JP" altLang="en-US" sz="1100">
              <a:solidFill>
                <a:schemeClr val="dk1"/>
              </a:solidFill>
              <a:effectLst/>
              <a:latin typeface="+mn-lt"/>
              <a:ea typeface="+mn-ea"/>
              <a:cs typeface="+mn-cs"/>
            </a:rPr>
            <a:t>２</a:t>
          </a:r>
          <a:r>
            <a:rPr kumimoji="1" lang="ja-JP" altLang="ja-JP" sz="1100">
              <a:solidFill>
                <a:schemeClr val="dk1"/>
              </a:solidFill>
              <a:effectLst/>
              <a:latin typeface="+mn-lt"/>
              <a:ea typeface="+mn-ea"/>
              <a:cs typeface="+mn-cs"/>
            </a:rPr>
            <a:t>者）</a:t>
          </a:r>
          <a:endParaRPr lang="ja-JP" altLang="ja-JP">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１百万円</a:t>
          </a:r>
          <a:endParaRPr lang="ja-JP" altLang="ja-JP">
            <a:effectLst/>
          </a:endParaRPr>
        </a:p>
      </xdr:txBody>
    </xdr:sp>
    <xdr:clientData/>
  </xdr:twoCellAnchor>
  <xdr:twoCellAnchor>
    <xdr:from>
      <xdr:col>14</xdr:col>
      <xdr:colOff>19050</xdr:colOff>
      <xdr:row>134</xdr:row>
      <xdr:rowOff>19050</xdr:rowOff>
    </xdr:from>
    <xdr:to>
      <xdr:col>25</xdr:col>
      <xdr:colOff>19050</xdr:colOff>
      <xdr:row>135</xdr:row>
      <xdr:rowOff>61912</xdr:rowOff>
    </xdr:to>
    <xdr:sp macro="" textlink="">
      <xdr:nvSpPr>
        <xdr:cNvPr id="72" name="大かっこ 71"/>
        <xdr:cNvSpPr/>
      </xdr:nvSpPr>
      <xdr:spPr>
        <a:xfrm>
          <a:off x="2819400" y="50939700"/>
          <a:ext cx="2200275" cy="357187"/>
        </a:xfrm>
        <a:prstGeom prst="bracketPair">
          <a:avLst>
            <a:gd name="adj" fmla="val 1260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19050</xdr:colOff>
      <xdr:row>133</xdr:row>
      <xdr:rowOff>114300</xdr:rowOff>
    </xdr:from>
    <xdr:to>
      <xdr:col>25</xdr:col>
      <xdr:colOff>138113</xdr:colOff>
      <xdr:row>136</xdr:row>
      <xdr:rowOff>57150</xdr:rowOff>
    </xdr:to>
    <xdr:sp macro="" textlink="">
      <xdr:nvSpPr>
        <xdr:cNvPr id="74" name="テキスト ボックス 73"/>
        <xdr:cNvSpPr txBox="1"/>
      </xdr:nvSpPr>
      <xdr:spPr>
        <a:xfrm>
          <a:off x="3019425" y="50720625"/>
          <a:ext cx="2119313" cy="885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300"/>
            </a:lnSpc>
          </a:pPr>
          <a:r>
            <a:rPr kumimoji="1" lang="ja-JP" altLang="en-US" sz="1100"/>
            <a:t>・受章者のしおり印刷</a:t>
          </a:r>
          <a:endParaRPr kumimoji="1" lang="en-US" altLang="ja-JP" sz="1100"/>
        </a:p>
        <a:p>
          <a:pPr algn="l">
            <a:lnSpc>
              <a:spcPts val="1300"/>
            </a:lnSpc>
          </a:pPr>
          <a:r>
            <a:rPr kumimoji="1" lang="ja-JP" altLang="en-US" sz="1100"/>
            <a:t>・頸飾紐購入</a:t>
          </a:r>
          <a:endParaRPr kumimoji="1" lang="en-US" altLang="ja-JP" sz="1100"/>
        </a:p>
      </xdr:txBody>
    </xdr:sp>
    <xdr:clientData/>
  </xdr:twoCellAnchor>
  <xdr:twoCellAnchor>
    <xdr:from>
      <xdr:col>11</xdr:col>
      <xdr:colOff>180975</xdr:colOff>
      <xdr:row>133</xdr:row>
      <xdr:rowOff>0</xdr:rowOff>
    </xdr:from>
    <xdr:to>
      <xdr:col>13</xdr:col>
      <xdr:colOff>161059</xdr:colOff>
      <xdr:row>133</xdr:row>
      <xdr:rowOff>10</xdr:rowOff>
    </xdr:to>
    <xdr:cxnSp macro="">
      <xdr:nvCxnSpPr>
        <xdr:cNvPr id="77" name="直線矢印コネクタ 76"/>
        <xdr:cNvCxnSpPr/>
      </xdr:nvCxnSpPr>
      <xdr:spPr>
        <a:xfrm flipV="1">
          <a:off x="2381250" y="50387250"/>
          <a:ext cx="380134" cy="1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209"/>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78"/>
      <c r="B2" s="78"/>
      <c r="C2" s="78"/>
      <c r="D2" s="78"/>
      <c r="E2" s="78"/>
      <c r="F2" s="78"/>
      <c r="G2" s="78"/>
      <c r="H2" s="78"/>
      <c r="I2" s="78"/>
      <c r="J2" s="78"/>
      <c r="K2" s="78"/>
      <c r="L2" s="78"/>
      <c r="M2" s="78"/>
      <c r="N2" s="78"/>
      <c r="O2" s="78"/>
      <c r="P2" s="78"/>
      <c r="Q2" s="78"/>
      <c r="R2" s="78"/>
      <c r="S2" s="78"/>
      <c r="T2" s="78"/>
      <c r="U2" s="78"/>
      <c r="V2" s="78"/>
      <c r="W2" s="78"/>
      <c r="X2" s="85" t="s">
        <v>0</v>
      </c>
      <c r="Y2" s="78"/>
      <c r="Z2" s="53"/>
      <c r="AA2" s="53"/>
      <c r="AB2" s="53"/>
      <c r="AC2" s="53"/>
      <c r="AD2" s="173">
        <v>2022</v>
      </c>
      <c r="AE2" s="173"/>
      <c r="AF2" s="173"/>
      <c r="AG2" s="173"/>
      <c r="AH2" s="173"/>
      <c r="AI2" s="87" t="s">
        <v>260</v>
      </c>
      <c r="AJ2" s="173" t="s">
        <v>618</v>
      </c>
      <c r="AK2" s="173"/>
      <c r="AL2" s="173"/>
      <c r="AM2" s="173"/>
      <c r="AN2" s="87" t="s">
        <v>260</v>
      </c>
      <c r="AO2" s="173">
        <v>21</v>
      </c>
      <c r="AP2" s="173"/>
      <c r="AQ2" s="173"/>
      <c r="AR2" s="88" t="s">
        <v>260</v>
      </c>
      <c r="AS2" s="174">
        <v>192</v>
      </c>
      <c r="AT2" s="174"/>
      <c r="AU2" s="174"/>
      <c r="AV2" s="87" t="str">
        <f>IF(AW2="","","-")</f>
        <v/>
      </c>
      <c r="AW2" s="175"/>
      <c r="AX2" s="175"/>
    </row>
    <row r="3" spans="1:50" ht="21" customHeight="1" thickBot="1" x14ac:dyDescent="0.2">
      <c r="A3" s="176" t="s">
        <v>568</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23" t="s">
        <v>58</v>
      </c>
      <c r="AJ3" s="178" t="s">
        <v>576</v>
      </c>
      <c r="AK3" s="178"/>
      <c r="AL3" s="178"/>
      <c r="AM3" s="178"/>
      <c r="AN3" s="178"/>
      <c r="AO3" s="178"/>
      <c r="AP3" s="178"/>
      <c r="AQ3" s="178"/>
      <c r="AR3" s="178"/>
      <c r="AS3" s="178"/>
      <c r="AT3" s="178"/>
      <c r="AU3" s="178"/>
      <c r="AV3" s="178"/>
      <c r="AW3" s="178"/>
      <c r="AX3" s="24" t="s">
        <v>59</v>
      </c>
    </row>
    <row r="4" spans="1:50" ht="24.75" customHeight="1" x14ac:dyDescent="0.15">
      <c r="A4" s="148" t="s">
        <v>22</v>
      </c>
      <c r="B4" s="149"/>
      <c r="C4" s="149"/>
      <c r="D4" s="149"/>
      <c r="E4" s="149"/>
      <c r="F4" s="149"/>
      <c r="G4" s="150" t="s">
        <v>577</v>
      </c>
      <c r="H4" s="151"/>
      <c r="I4" s="151"/>
      <c r="J4" s="151"/>
      <c r="K4" s="151"/>
      <c r="L4" s="151"/>
      <c r="M4" s="151"/>
      <c r="N4" s="151"/>
      <c r="O4" s="151"/>
      <c r="P4" s="151"/>
      <c r="Q4" s="151"/>
      <c r="R4" s="151"/>
      <c r="S4" s="151"/>
      <c r="T4" s="151"/>
      <c r="U4" s="151"/>
      <c r="V4" s="151"/>
      <c r="W4" s="151"/>
      <c r="X4" s="151"/>
      <c r="Y4" s="152" t="s">
        <v>1</v>
      </c>
      <c r="Z4" s="153"/>
      <c r="AA4" s="153"/>
      <c r="AB4" s="153"/>
      <c r="AC4" s="153"/>
      <c r="AD4" s="154"/>
      <c r="AE4" s="155" t="s">
        <v>578</v>
      </c>
      <c r="AF4" s="156"/>
      <c r="AG4" s="156"/>
      <c r="AH4" s="156"/>
      <c r="AI4" s="156"/>
      <c r="AJ4" s="156"/>
      <c r="AK4" s="156"/>
      <c r="AL4" s="156"/>
      <c r="AM4" s="156"/>
      <c r="AN4" s="156"/>
      <c r="AO4" s="156"/>
      <c r="AP4" s="157"/>
      <c r="AQ4" s="158" t="s">
        <v>2</v>
      </c>
      <c r="AR4" s="153"/>
      <c r="AS4" s="153"/>
      <c r="AT4" s="153"/>
      <c r="AU4" s="153"/>
      <c r="AV4" s="153"/>
      <c r="AW4" s="153"/>
      <c r="AX4" s="159"/>
    </row>
    <row r="5" spans="1:50" ht="30" customHeight="1" x14ac:dyDescent="0.15">
      <c r="A5" s="160" t="s">
        <v>61</v>
      </c>
      <c r="B5" s="161"/>
      <c r="C5" s="161"/>
      <c r="D5" s="161"/>
      <c r="E5" s="161"/>
      <c r="F5" s="162"/>
      <c r="G5" s="163" t="s">
        <v>579</v>
      </c>
      <c r="H5" s="164"/>
      <c r="I5" s="164"/>
      <c r="J5" s="164"/>
      <c r="K5" s="164"/>
      <c r="L5" s="164"/>
      <c r="M5" s="165" t="s">
        <v>60</v>
      </c>
      <c r="N5" s="166"/>
      <c r="O5" s="166"/>
      <c r="P5" s="166"/>
      <c r="Q5" s="166"/>
      <c r="R5" s="167"/>
      <c r="S5" s="168" t="s">
        <v>580</v>
      </c>
      <c r="T5" s="164"/>
      <c r="U5" s="164"/>
      <c r="V5" s="164"/>
      <c r="W5" s="164"/>
      <c r="X5" s="169"/>
      <c r="Y5" s="170" t="s">
        <v>3</v>
      </c>
      <c r="Z5" s="171"/>
      <c r="AA5" s="171"/>
      <c r="AB5" s="171"/>
      <c r="AC5" s="171"/>
      <c r="AD5" s="172"/>
      <c r="AE5" s="195" t="s">
        <v>581</v>
      </c>
      <c r="AF5" s="195"/>
      <c r="AG5" s="195"/>
      <c r="AH5" s="195"/>
      <c r="AI5" s="195"/>
      <c r="AJ5" s="195"/>
      <c r="AK5" s="195"/>
      <c r="AL5" s="195"/>
      <c r="AM5" s="195"/>
      <c r="AN5" s="195"/>
      <c r="AO5" s="195"/>
      <c r="AP5" s="196"/>
      <c r="AQ5" s="197" t="s">
        <v>679</v>
      </c>
      <c r="AR5" s="198"/>
      <c r="AS5" s="198"/>
      <c r="AT5" s="198"/>
      <c r="AU5" s="198"/>
      <c r="AV5" s="198"/>
      <c r="AW5" s="198"/>
      <c r="AX5" s="199"/>
    </row>
    <row r="6" spans="1:50" ht="39" customHeight="1" x14ac:dyDescent="0.15">
      <c r="A6" s="200" t="s">
        <v>4</v>
      </c>
      <c r="B6" s="201"/>
      <c r="C6" s="201"/>
      <c r="D6" s="201"/>
      <c r="E6" s="201"/>
      <c r="F6" s="201"/>
      <c r="G6" s="202" t="str">
        <f>入力規則等!F39</f>
        <v>一般会計</v>
      </c>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203"/>
      <c r="AO6" s="203"/>
      <c r="AP6" s="203"/>
      <c r="AQ6" s="203"/>
      <c r="AR6" s="203"/>
      <c r="AS6" s="203"/>
      <c r="AT6" s="203"/>
      <c r="AU6" s="203"/>
      <c r="AV6" s="203"/>
      <c r="AW6" s="203"/>
      <c r="AX6" s="204"/>
    </row>
    <row r="7" spans="1:50" ht="69" customHeight="1" x14ac:dyDescent="0.15">
      <c r="A7" s="179" t="s">
        <v>19</v>
      </c>
      <c r="B7" s="180"/>
      <c r="C7" s="180"/>
      <c r="D7" s="180"/>
      <c r="E7" s="180"/>
      <c r="F7" s="181"/>
      <c r="G7" s="205" t="s">
        <v>582</v>
      </c>
      <c r="H7" s="206"/>
      <c r="I7" s="206"/>
      <c r="J7" s="206"/>
      <c r="K7" s="206"/>
      <c r="L7" s="206"/>
      <c r="M7" s="206"/>
      <c r="N7" s="206"/>
      <c r="O7" s="206"/>
      <c r="P7" s="206"/>
      <c r="Q7" s="206"/>
      <c r="R7" s="206"/>
      <c r="S7" s="206"/>
      <c r="T7" s="206"/>
      <c r="U7" s="206"/>
      <c r="V7" s="206"/>
      <c r="W7" s="206"/>
      <c r="X7" s="207"/>
      <c r="Y7" s="208" t="s">
        <v>247</v>
      </c>
      <c r="Z7" s="209"/>
      <c r="AA7" s="209"/>
      <c r="AB7" s="209"/>
      <c r="AC7" s="209"/>
      <c r="AD7" s="210"/>
      <c r="AE7" s="211" t="s">
        <v>583</v>
      </c>
      <c r="AF7" s="212"/>
      <c r="AG7" s="212"/>
      <c r="AH7" s="212"/>
      <c r="AI7" s="212"/>
      <c r="AJ7" s="212"/>
      <c r="AK7" s="212"/>
      <c r="AL7" s="212"/>
      <c r="AM7" s="212"/>
      <c r="AN7" s="212"/>
      <c r="AO7" s="212"/>
      <c r="AP7" s="212"/>
      <c r="AQ7" s="212"/>
      <c r="AR7" s="212"/>
      <c r="AS7" s="212"/>
      <c r="AT7" s="212"/>
      <c r="AU7" s="212"/>
      <c r="AV7" s="212"/>
      <c r="AW7" s="212"/>
      <c r="AX7" s="213"/>
    </row>
    <row r="8" spans="1:50" ht="53.25" customHeight="1" x14ac:dyDescent="0.15">
      <c r="A8" s="179" t="s">
        <v>178</v>
      </c>
      <c r="B8" s="180"/>
      <c r="C8" s="180"/>
      <c r="D8" s="180"/>
      <c r="E8" s="180"/>
      <c r="F8" s="181"/>
      <c r="G8" s="182" t="str">
        <f>入力規則等!A27</f>
        <v>-</v>
      </c>
      <c r="H8" s="183"/>
      <c r="I8" s="183"/>
      <c r="J8" s="183"/>
      <c r="K8" s="183"/>
      <c r="L8" s="183"/>
      <c r="M8" s="183"/>
      <c r="N8" s="183"/>
      <c r="O8" s="183"/>
      <c r="P8" s="183"/>
      <c r="Q8" s="183"/>
      <c r="R8" s="183"/>
      <c r="S8" s="183"/>
      <c r="T8" s="183"/>
      <c r="U8" s="183"/>
      <c r="V8" s="183"/>
      <c r="W8" s="183"/>
      <c r="X8" s="184"/>
      <c r="Y8" s="185" t="s">
        <v>179</v>
      </c>
      <c r="Z8" s="186"/>
      <c r="AA8" s="186"/>
      <c r="AB8" s="186"/>
      <c r="AC8" s="186"/>
      <c r="AD8" s="187"/>
      <c r="AE8" s="188" t="str">
        <f>入力規則等!K13</f>
        <v>その他の事項経費</v>
      </c>
      <c r="AF8" s="183"/>
      <c r="AG8" s="183"/>
      <c r="AH8" s="183"/>
      <c r="AI8" s="183"/>
      <c r="AJ8" s="183"/>
      <c r="AK8" s="183"/>
      <c r="AL8" s="183"/>
      <c r="AM8" s="183"/>
      <c r="AN8" s="183"/>
      <c r="AO8" s="183"/>
      <c r="AP8" s="183"/>
      <c r="AQ8" s="183"/>
      <c r="AR8" s="183"/>
      <c r="AS8" s="183"/>
      <c r="AT8" s="183"/>
      <c r="AU8" s="183"/>
      <c r="AV8" s="183"/>
      <c r="AW8" s="183"/>
      <c r="AX8" s="189"/>
    </row>
    <row r="9" spans="1:50" ht="58.5" customHeight="1" x14ac:dyDescent="0.15">
      <c r="A9" s="190" t="s">
        <v>20</v>
      </c>
      <c r="B9" s="191"/>
      <c r="C9" s="191"/>
      <c r="D9" s="191"/>
      <c r="E9" s="191"/>
      <c r="F9" s="191"/>
      <c r="G9" s="192" t="s">
        <v>584</v>
      </c>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193"/>
      <c r="AW9" s="193"/>
      <c r="AX9" s="194"/>
    </row>
    <row r="10" spans="1:50" ht="80.25" customHeight="1" x14ac:dyDescent="0.15">
      <c r="A10" s="235" t="s">
        <v>27</v>
      </c>
      <c r="B10" s="236"/>
      <c r="C10" s="236"/>
      <c r="D10" s="236"/>
      <c r="E10" s="236"/>
      <c r="F10" s="236"/>
      <c r="G10" s="237" t="s">
        <v>605</v>
      </c>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9"/>
    </row>
    <row r="11" spans="1:50" ht="42" customHeight="1" x14ac:dyDescent="0.15">
      <c r="A11" s="235" t="s">
        <v>5</v>
      </c>
      <c r="B11" s="236"/>
      <c r="C11" s="236"/>
      <c r="D11" s="236"/>
      <c r="E11" s="236"/>
      <c r="F11" s="240"/>
      <c r="G11" s="241" t="str">
        <f>入力規則等!P10</f>
        <v>直接実施</v>
      </c>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2"/>
      <c r="AS11" s="242"/>
      <c r="AT11" s="242"/>
      <c r="AU11" s="242"/>
      <c r="AV11" s="242"/>
      <c r="AW11" s="242"/>
      <c r="AX11" s="243"/>
    </row>
    <row r="12" spans="1:50" ht="21" customHeight="1" x14ac:dyDescent="0.15">
      <c r="A12" s="244" t="s">
        <v>21</v>
      </c>
      <c r="B12" s="245"/>
      <c r="C12" s="245"/>
      <c r="D12" s="245"/>
      <c r="E12" s="245"/>
      <c r="F12" s="246"/>
      <c r="G12" s="251"/>
      <c r="H12" s="252"/>
      <c r="I12" s="252"/>
      <c r="J12" s="252"/>
      <c r="K12" s="252"/>
      <c r="L12" s="252"/>
      <c r="M12" s="252"/>
      <c r="N12" s="252"/>
      <c r="O12" s="252"/>
      <c r="P12" s="223" t="s">
        <v>392</v>
      </c>
      <c r="Q12" s="224"/>
      <c r="R12" s="224"/>
      <c r="S12" s="224"/>
      <c r="T12" s="224"/>
      <c r="U12" s="224"/>
      <c r="V12" s="253"/>
      <c r="W12" s="223" t="s">
        <v>544</v>
      </c>
      <c r="X12" s="224"/>
      <c r="Y12" s="224"/>
      <c r="Z12" s="224"/>
      <c r="AA12" s="224"/>
      <c r="AB12" s="224"/>
      <c r="AC12" s="253"/>
      <c r="AD12" s="223" t="s">
        <v>546</v>
      </c>
      <c r="AE12" s="224"/>
      <c r="AF12" s="224"/>
      <c r="AG12" s="224"/>
      <c r="AH12" s="224"/>
      <c r="AI12" s="224"/>
      <c r="AJ12" s="253"/>
      <c r="AK12" s="223" t="s">
        <v>559</v>
      </c>
      <c r="AL12" s="224"/>
      <c r="AM12" s="224"/>
      <c r="AN12" s="224"/>
      <c r="AO12" s="224"/>
      <c r="AP12" s="224"/>
      <c r="AQ12" s="253"/>
      <c r="AR12" s="223" t="s">
        <v>560</v>
      </c>
      <c r="AS12" s="224"/>
      <c r="AT12" s="224"/>
      <c r="AU12" s="224"/>
      <c r="AV12" s="224"/>
      <c r="AW12" s="224"/>
      <c r="AX12" s="225"/>
    </row>
    <row r="13" spans="1:50" ht="21" customHeight="1" x14ac:dyDescent="0.15">
      <c r="A13" s="247"/>
      <c r="B13" s="248"/>
      <c r="C13" s="248"/>
      <c r="D13" s="248"/>
      <c r="E13" s="248"/>
      <c r="F13" s="249"/>
      <c r="G13" s="267" t="s">
        <v>6</v>
      </c>
      <c r="H13" s="268"/>
      <c r="I13" s="226" t="s">
        <v>7</v>
      </c>
      <c r="J13" s="227"/>
      <c r="K13" s="227"/>
      <c r="L13" s="227"/>
      <c r="M13" s="227"/>
      <c r="N13" s="227"/>
      <c r="O13" s="228"/>
      <c r="P13" s="217">
        <v>2717</v>
      </c>
      <c r="Q13" s="218"/>
      <c r="R13" s="218"/>
      <c r="S13" s="218"/>
      <c r="T13" s="218"/>
      <c r="U13" s="218"/>
      <c r="V13" s="219"/>
      <c r="W13" s="217">
        <v>2803</v>
      </c>
      <c r="X13" s="218"/>
      <c r="Y13" s="218"/>
      <c r="Z13" s="218"/>
      <c r="AA13" s="218"/>
      <c r="AB13" s="218"/>
      <c r="AC13" s="219"/>
      <c r="AD13" s="217">
        <v>2757</v>
      </c>
      <c r="AE13" s="218"/>
      <c r="AF13" s="218"/>
      <c r="AG13" s="218"/>
      <c r="AH13" s="218"/>
      <c r="AI13" s="218"/>
      <c r="AJ13" s="219"/>
      <c r="AK13" s="217">
        <v>2742</v>
      </c>
      <c r="AL13" s="218"/>
      <c r="AM13" s="218"/>
      <c r="AN13" s="218"/>
      <c r="AO13" s="218"/>
      <c r="AP13" s="218"/>
      <c r="AQ13" s="219"/>
      <c r="AR13" s="229">
        <v>2743</v>
      </c>
      <c r="AS13" s="230"/>
      <c r="AT13" s="230"/>
      <c r="AU13" s="230"/>
      <c r="AV13" s="230"/>
      <c r="AW13" s="230"/>
      <c r="AX13" s="231"/>
    </row>
    <row r="14" spans="1:50" ht="21" customHeight="1" x14ac:dyDescent="0.15">
      <c r="A14" s="247"/>
      <c r="B14" s="248"/>
      <c r="C14" s="248"/>
      <c r="D14" s="248"/>
      <c r="E14" s="248"/>
      <c r="F14" s="249"/>
      <c r="G14" s="269"/>
      <c r="H14" s="270"/>
      <c r="I14" s="214" t="s">
        <v>8</v>
      </c>
      <c r="J14" s="232"/>
      <c r="K14" s="232"/>
      <c r="L14" s="232"/>
      <c r="M14" s="232"/>
      <c r="N14" s="232"/>
      <c r="O14" s="233"/>
      <c r="P14" s="217"/>
      <c r="Q14" s="218"/>
      <c r="R14" s="218"/>
      <c r="S14" s="218"/>
      <c r="T14" s="218"/>
      <c r="U14" s="218"/>
      <c r="V14" s="219"/>
      <c r="W14" s="217"/>
      <c r="X14" s="218"/>
      <c r="Y14" s="218"/>
      <c r="Z14" s="218"/>
      <c r="AA14" s="218"/>
      <c r="AB14" s="218"/>
      <c r="AC14" s="219"/>
      <c r="AD14" s="217"/>
      <c r="AE14" s="218"/>
      <c r="AF14" s="218"/>
      <c r="AG14" s="218"/>
      <c r="AH14" s="218"/>
      <c r="AI14" s="218"/>
      <c r="AJ14" s="219"/>
      <c r="AK14" s="217"/>
      <c r="AL14" s="218"/>
      <c r="AM14" s="218"/>
      <c r="AN14" s="218"/>
      <c r="AO14" s="218"/>
      <c r="AP14" s="218"/>
      <c r="AQ14" s="219"/>
      <c r="AR14" s="273"/>
      <c r="AS14" s="273"/>
      <c r="AT14" s="273"/>
      <c r="AU14" s="273"/>
      <c r="AV14" s="273"/>
      <c r="AW14" s="273"/>
      <c r="AX14" s="274"/>
    </row>
    <row r="15" spans="1:50" ht="21" customHeight="1" x14ac:dyDescent="0.15">
      <c r="A15" s="247"/>
      <c r="B15" s="248"/>
      <c r="C15" s="248"/>
      <c r="D15" s="248"/>
      <c r="E15" s="248"/>
      <c r="F15" s="249"/>
      <c r="G15" s="269"/>
      <c r="H15" s="270"/>
      <c r="I15" s="214" t="s">
        <v>47</v>
      </c>
      <c r="J15" s="215"/>
      <c r="K15" s="215"/>
      <c r="L15" s="215"/>
      <c r="M15" s="215"/>
      <c r="N15" s="215"/>
      <c r="O15" s="216"/>
      <c r="P15" s="217"/>
      <c r="Q15" s="218"/>
      <c r="R15" s="218"/>
      <c r="S15" s="218"/>
      <c r="T15" s="218"/>
      <c r="U15" s="218"/>
      <c r="V15" s="219"/>
      <c r="W15" s="217"/>
      <c r="X15" s="218"/>
      <c r="Y15" s="218"/>
      <c r="Z15" s="218"/>
      <c r="AA15" s="218"/>
      <c r="AB15" s="218"/>
      <c r="AC15" s="219"/>
      <c r="AD15" s="217"/>
      <c r="AE15" s="218"/>
      <c r="AF15" s="218"/>
      <c r="AG15" s="218"/>
      <c r="AH15" s="218"/>
      <c r="AI15" s="218"/>
      <c r="AJ15" s="219"/>
      <c r="AK15" s="217"/>
      <c r="AL15" s="218"/>
      <c r="AM15" s="218"/>
      <c r="AN15" s="218"/>
      <c r="AO15" s="218"/>
      <c r="AP15" s="218"/>
      <c r="AQ15" s="219"/>
      <c r="AR15" s="217"/>
      <c r="AS15" s="218"/>
      <c r="AT15" s="218"/>
      <c r="AU15" s="218"/>
      <c r="AV15" s="218"/>
      <c r="AW15" s="218"/>
      <c r="AX15" s="234"/>
    </row>
    <row r="16" spans="1:50" ht="21" customHeight="1" x14ac:dyDescent="0.15">
      <c r="A16" s="247"/>
      <c r="B16" s="248"/>
      <c r="C16" s="248"/>
      <c r="D16" s="248"/>
      <c r="E16" s="248"/>
      <c r="F16" s="249"/>
      <c r="G16" s="269"/>
      <c r="H16" s="270"/>
      <c r="I16" s="214" t="s">
        <v>48</v>
      </c>
      <c r="J16" s="215"/>
      <c r="K16" s="215"/>
      <c r="L16" s="215"/>
      <c r="M16" s="215"/>
      <c r="N16" s="215"/>
      <c r="O16" s="216"/>
      <c r="P16" s="217"/>
      <c r="Q16" s="218"/>
      <c r="R16" s="218"/>
      <c r="S16" s="218"/>
      <c r="T16" s="218"/>
      <c r="U16" s="218"/>
      <c r="V16" s="219"/>
      <c r="W16" s="217"/>
      <c r="X16" s="218"/>
      <c r="Y16" s="218"/>
      <c r="Z16" s="218"/>
      <c r="AA16" s="218"/>
      <c r="AB16" s="218"/>
      <c r="AC16" s="219"/>
      <c r="AD16" s="217"/>
      <c r="AE16" s="218"/>
      <c r="AF16" s="218"/>
      <c r="AG16" s="218"/>
      <c r="AH16" s="218"/>
      <c r="AI16" s="218"/>
      <c r="AJ16" s="219"/>
      <c r="AK16" s="217"/>
      <c r="AL16" s="218"/>
      <c r="AM16" s="218"/>
      <c r="AN16" s="218"/>
      <c r="AO16" s="218"/>
      <c r="AP16" s="218"/>
      <c r="AQ16" s="219"/>
      <c r="AR16" s="220"/>
      <c r="AS16" s="221"/>
      <c r="AT16" s="221"/>
      <c r="AU16" s="221"/>
      <c r="AV16" s="221"/>
      <c r="AW16" s="221"/>
      <c r="AX16" s="222"/>
    </row>
    <row r="17" spans="1:50" ht="24.75" customHeight="1" x14ac:dyDescent="0.15">
      <c r="A17" s="247"/>
      <c r="B17" s="248"/>
      <c r="C17" s="248"/>
      <c r="D17" s="248"/>
      <c r="E17" s="248"/>
      <c r="F17" s="249"/>
      <c r="G17" s="269"/>
      <c r="H17" s="270"/>
      <c r="I17" s="214" t="s">
        <v>46</v>
      </c>
      <c r="J17" s="232"/>
      <c r="K17" s="232"/>
      <c r="L17" s="232"/>
      <c r="M17" s="232"/>
      <c r="N17" s="232"/>
      <c r="O17" s="233"/>
      <c r="P17" s="217"/>
      <c r="Q17" s="218"/>
      <c r="R17" s="218"/>
      <c r="S17" s="218"/>
      <c r="T17" s="218"/>
      <c r="U17" s="218"/>
      <c r="V17" s="219"/>
      <c r="W17" s="217"/>
      <c r="X17" s="218"/>
      <c r="Y17" s="218"/>
      <c r="Z17" s="218"/>
      <c r="AA17" s="218"/>
      <c r="AB17" s="218"/>
      <c r="AC17" s="219"/>
      <c r="AD17" s="217"/>
      <c r="AE17" s="218"/>
      <c r="AF17" s="218"/>
      <c r="AG17" s="218"/>
      <c r="AH17" s="218"/>
      <c r="AI17" s="218"/>
      <c r="AJ17" s="219"/>
      <c r="AK17" s="217"/>
      <c r="AL17" s="218"/>
      <c r="AM17" s="218"/>
      <c r="AN17" s="218"/>
      <c r="AO17" s="218"/>
      <c r="AP17" s="218"/>
      <c r="AQ17" s="219"/>
      <c r="AR17" s="265"/>
      <c r="AS17" s="265"/>
      <c r="AT17" s="265"/>
      <c r="AU17" s="265"/>
      <c r="AV17" s="265"/>
      <c r="AW17" s="265"/>
      <c r="AX17" s="266"/>
    </row>
    <row r="18" spans="1:50" ht="24.75" customHeight="1" x14ac:dyDescent="0.15">
      <c r="A18" s="247"/>
      <c r="B18" s="248"/>
      <c r="C18" s="248"/>
      <c r="D18" s="248"/>
      <c r="E18" s="248"/>
      <c r="F18" s="249"/>
      <c r="G18" s="271"/>
      <c r="H18" s="272"/>
      <c r="I18" s="258" t="s">
        <v>17</v>
      </c>
      <c r="J18" s="259"/>
      <c r="K18" s="259"/>
      <c r="L18" s="259"/>
      <c r="M18" s="259"/>
      <c r="N18" s="259"/>
      <c r="O18" s="260"/>
      <c r="P18" s="261">
        <f>SUM(P13:V17)</f>
        <v>2717</v>
      </c>
      <c r="Q18" s="262"/>
      <c r="R18" s="262"/>
      <c r="S18" s="262"/>
      <c r="T18" s="262"/>
      <c r="U18" s="262"/>
      <c r="V18" s="263"/>
      <c r="W18" s="261">
        <f>SUM(W13:AC17)</f>
        <v>2803</v>
      </c>
      <c r="X18" s="262"/>
      <c r="Y18" s="262"/>
      <c r="Z18" s="262"/>
      <c r="AA18" s="262"/>
      <c r="AB18" s="262"/>
      <c r="AC18" s="263"/>
      <c r="AD18" s="261">
        <f>SUM(AD13:AJ17)</f>
        <v>2757</v>
      </c>
      <c r="AE18" s="262"/>
      <c r="AF18" s="262"/>
      <c r="AG18" s="262"/>
      <c r="AH18" s="262"/>
      <c r="AI18" s="262"/>
      <c r="AJ18" s="263"/>
      <c r="AK18" s="261">
        <f>SUM(AK13:AQ17)</f>
        <v>2742</v>
      </c>
      <c r="AL18" s="262"/>
      <c r="AM18" s="262"/>
      <c r="AN18" s="262"/>
      <c r="AO18" s="262"/>
      <c r="AP18" s="262"/>
      <c r="AQ18" s="263"/>
      <c r="AR18" s="261">
        <f>SUM(AR13:AX17)</f>
        <v>2743</v>
      </c>
      <c r="AS18" s="262"/>
      <c r="AT18" s="262"/>
      <c r="AU18" s="262"/>
      <c r="AV18" s="262"/>
      <c r="AW18" s="262"/>
      <c r="AX18" s="264"/>
    </row>
    <row r="19" spans="1:50" ht="24.75" customHeight="1" x14ac:dyDescent="0.15">
      <c r="A19" s="247"/>
      <c r="B19" s="248"/>
      <c r="C19" s="248"/>
      <c r="D19" s="248"/>
      <c r="E19" s="248"/>
      <c r="F19" s="249"/>
      <c r="G19" s="254" t="s">
        <v>9</v>
      </c>
      <c r="H19" s="255"/>
      <c r="I19" s="255"/>
      <c r="J19" s="255"/>
      <c r="K19" s="255"/>
      <c r="L19" s="255"/>
      <c r="M19" s="255"/>
      <c r="N19" s="255"/>
      <c r="O19" s="255"/>
      <c r="P19" s="217">
        <v>2716</v>
      </c>
      <c r="Q19" s="218"/>
      <c r="R19" s="218"/>
      <c r="S19" s="218"/>
      <c r="T19" s="218"/>
      <c r="U19" s="218"/>
      <c r="V19" s="219"/>
      <c r="W19" s="217">
        <v>2801</v>
      </c>
      <c r="X19" s="218"/>
      <c r="Y19" s="218"/>
      <c r="Z19" s="218"/>
      <c r="AA19" s="218"/>
      <c r="AB19" s="218"/>
      <c r="AC19" s="219"/>
      <c r="AD19" s="217">
        <v>2757</v>
      </c>
      <c r="AE19" s="218"/>
      <c r="AF19" s="218"/>
      <c r="AG19" s="218"/>
      <c r="AH19" s="218"/>
      <c r="AI19" s="218"/>
      <c r="AJ19" s="219"/>
      <c r="AK19" s="256"/>
      <c r="AL19" s="256"/>
      <c r="AM19" s="256"/>
      <c r="AN19" s="256"/>
      <c r="AO19" s="256"/>
      <c r="AP19" s="256"/>
      <c r="AQ19" s="256"/>
      <c r="AR19" s="256"/>
      <c r="AS19" s="256"/>
      <c r="AT19" s="256"/>
      <c r="AU19" s="256"/>
      <c r="AV19" s="256"/>
      <c r="AW19" s="256"/>
      <c r="AX19" s="257"/>
    </row>
    <row r="20" spans="1:50" ht="24.75" customHeight="1" x14ac:dyDescent="0.15">
      <c r="A20" s="247"/>
      <c r="B20" s="248"/>
      <c r="C20" s="248"/>
      <c r="D20" s="248"/>
      <c r="E20" s="248"/>
      <c r="F20" s="249"/>
      <c r="G20" s="254" t="s">
        <v>10</v>
      </c>
      <c r="H20" s="255"/>
      <c r="I20" s="255"/>
      <c r="J20" s="255"/>
      <c r="K20" s="255"/>
      <c r="L20" s="255"/>
      <c r="M20" s="255"/>
      <c r="N20" s="255"/>
      <c r="O20" s="255"/>
      <c r="P20" s="293">
        <f>IF(P18=0, "-", SUM(P19)/P18)</f>
        <v>0.99963194700036806</v>
      </c>
      <c r="Q20" s="293"/>
      <c r="R20" s="293"/>
      <c r="S20" s="293"/>
      <c r="T20" s="293"/>
      <c r="U20" s="293"/>
      <c r="V20" s="293"/>
      <c r="W20" s="293">
        <f>IF(W18=0, "-", SUM(W19)/W18)</f>
        <v>0.99928647877274346</v>
      </c>
      <c r="X20" s="293"/>
      <c r="Y20" s="293"/>
      <c r="Z20" s="293"/>
      <c r="AA20" s="293"/>
      <c r="AB20" s="293"/>
      <c r="AC20" s="293"/>
      <c r="AD20" s="293">
        <f>IF(AD18=0, "-", SUM(AD19)/AD18)</f>
        <v>1</v>
      </c>
      <c r="AE20" s="293"/>
      <c r="AF20" s="293"/>
      <c r="AG20" s="293"/>
      <c r="AH20" s="293"/>
      <c r="AI20" s="293"/>
      <c r="AJ20" s="293"/>
      <c r="AK20" s="256"/>
      <c r="AL20" s="256"/>
      <c r="AM20" s="256"/>
      <c r="AN20" s="256"/>
      <c r="AO20" s="256"/>
      <c r="AP20" s="256"/>
      <c r="AQ20" s="294"/>
      <c r="AR20" s="294"/>
      <c r="AS20" s="294"/>
      <c r="AT20" s="294"/>
      <c r="AU20" s="256"/>
      <c r="AV20" s="256"/>
      <c r="AW20" s="256"/>
      <c r="AX20" s="257"/>
    </row>
    <row r="21" spans="1:50" ht="25.5" customHeight="1" x14ac:dyDescent="0.15">
      <c r="A21" s="190"/>
      <c r="B21" s="191"/>
      <c r="C21" s="191"/>
      <c r="D21" s="191"/>
      <c r="E21" s="191"/>
      <c r="F21" s="250"/>
      <c r="G21" s="291" t="s">
        <v>222</v>
      </c>
      <c r="H21" s="292"/>
      <c r="I21" s="292"/>
      <c r="J21" s="292"/>
      <c r="K21" s="292"/>
      <c r="L21" s="292"/>
      <c r="M21" s="292"/>
      <c r="N21" s="292"/>
      <c r="O21" s="292"/>
      <c r="P21" s="293">
        <f>IF(P19=0, "-", SUM(P19)/SUM(P13,P14))</f>
        <v>0.99963194700036806</v>
      </c>
      <c r="Q21" s="293"/>
      <c r="R21" s="293"/>
      <c r="S21" s="293"/>
      <c r="T21" s="293"/>
      <c r="U21" s="293"/>
      <c r="V21" s="293"/>
      <c r="W21" s="293">
        <f>IF(W19=0, "-", SUM(W19)/SUM(W13,W14))</f>
        <v>0.99928647877274346</v>
      </c>
      <c r="X21" s="293"/>
      <c r="Y21" s="293"/>
      <c r="Z21" s="293"/>
      <c r="AA21" s="293"/>
      <c r="AB21" s="293"/>
      <c r="AC21" s="293"/>
      <c r="AD21" s="293">
        <f>IF(AD19=0, "-", SUM(AD19)/SUM(AD13,AD14))</f>
        <v>1</v>
      </c>
      <c r="AE21" s="293"/>
      <c r="AF21" s="293"/>
      <c r="AG21" s="293"/>
      <c r="AH21" s="293"/>
      <c r="AI21" s="293"/>
      <c r="AJ21" s="293"/>
      <c r="AK21" s="256"/>
      <c r="AL21" s="256"/>
      <c r="AM21" s="256"/>
      <c r="AN21" s="256"/>
      <c r="AO21" s="256"/>
      <c r="AP21" s="256"/>
      <c r="AQ21" s="294"/>
      <c r="AR21" s="294"/>
      <c r="AS21" s="294"/>
      <c r="AT21" s="294"/>
      <c r="AU21" s="256"/>
      <c r="AV21" s="256"/>
      <c r="AW21" s="256"/>
      <c r="AX21" s="257"/>
    </row>
    <row r="22" spans="1:50" ht="18.75" customHeight="1" x14ac:dyDescent="0.15">
      <c r="A22" s="301" t="s">
        <v>563</v>
      </c>
      <c r="B22" s="302"/>
      <c r="C22" s="302"/>
      <c r="D22" s="302"/>
      <c r="E22" s="302"/>
      <c r="F22" s="303"/>
      <c r="G22" s="307" t="s">
        <v>215</v>
      </c>
      <c r="H22" s="276"/>
      <c r="I22" s="276"/>
      <c r="J22" s="276"/>
      <c r="K22" s="276"/>
      <c r="L22" s="276"/>
      <c r="M22" s="276"/>
      <c r="N22" s="276"/>
      <c r="O22" s="308"/>
      <c r="P22" s="275" t="s">
        <v>561</v>
      </c>
      <c r="Q22" s="276"/>
      <c r="R22" s="276"/>
      <c r="S22" s="276"/>
      <c r="T22" s="276"/>
      <c r="U22" s="276"/>
      <c r="V22" s="308"/>
      <c r="W22" s="275" t="s">
        <v>562</v>
      </c>
      <c r="X22" s="276"/>
      <c r="Y22" s="276"/>
      <c r="Z22" s="276"/>
      <c r="AA22" s="276"/>
      <c r="AB22" s="276"/>
      <c r="AC22" s="308"/>
      <c r="AD22" s="275" t="s">
        <v>214</v>
      </c>
      <c r="AE22" s="276"/>
      <c r="AF22" s="276"/>
      <c r="AG22" s="276"/>
      <c r="AH22" s="276"/>
      <c r="AI22" s="276"/>
      <c r="AJ22" s="276"/>
      <c r="AK22" s="276"/>
      <c r="AL22" s="276"/>
      <c r="AM22" s="276"/>
      <c r="AN22" s="276"/>
      <c r="AO22" s="276"/>
      <c r="AP22" s="276"/>
      <c r="AQ22" s="276"/>
      <c r="AR22" s="276"/>
      <c r="AS22" s="276"/>
      <c r="AT22" s="276"/>
      <c r="AU22" s="276"/>
      <c r="AV22" s="276"/>
      <c r="AW22" s="276"/>
      <c r="AX22" s="277"/>
    </row>
    <row r="23" spans="1:50" ht="25.5" customHeight="1" x14ac:dyDescent="0.15">
      <c r="A23" s="304"/>
      <c r="B23" s="305"/>
      <c r="C23" s="305"/>
      <c r="D23" s="305"/>
      <c r="E23" s="305"/>
      <c r="F23" s="306"/>
      <c r="G23" s="278" t="s">
        <v>585</v>
      </c>
      <c r="H23" s="279"/>
      <c r="I23" s="279"/>
      <c r="J23" s="279"/>
      <c r="K23" s="279"/>
      <c r="L23" s="279"/>
      <c r="M23" s="279"/>
      <c r="N23" s="279"/>
      <c r="O23" s="280"/>
      <c r="P23" s="229">
        <v>2715</v>
      </c>
      <c r="Q23" s="230"/>
      <c r="R23" s="230"/>
      <c r="S23" s="230"/>
      <c r="T23" s="230"/>
      <c r="U23" s="230"/>
      <c r="V23" s="281"/>
      <c r="W23" s="229">
        <v>2715</v>
      </c>
      <c r="X23" s="230"/>
      <c r="Y23" s="230"/>
      <c r="Z23" s="230"/>
      <c r="AA23" s="230"/>
      <c r="AB23" s="230"/>
      <c r="AC23" s="281"/>
      <c r="AD23" s="282"/>
      <c r="AE23" s="283"/>
      <c r="AF23" s="283"/>
      <c r="AG23" s="283"/>
      <c r="AH23" s="283"/>
      <c r="AI23" s="283"/>
      <c r="AJ23" s="283"/>
      <c r="AK23" s="283"/>
      <c r="AL23" s="283"/>
      <c r="AM23" s="283"/>
      <c r="AN23" s="283"/>
      <c r="AO23" s="283"/>
      <c r="AP23" s="283"/>
      <c r="AQ23" s="283"/>
      <c r="AR23" s="283"/>
      <c r="AS23" s="283"/>
      <c r="AT23" s="283"/>
      <c r="AU23" s="283"/>
      <c r="AV23" s="283"/>
      <c r="AW23" s="283"/>
      <c r="AX23" s="284"/>
    </row>
    <row r="24" spans="1:50" ht="25.5" customHeight="1" x14ac:dyDescent="0.15">
      <c r="A24" s="304"/>
      <c r="B24" s="305"/>
      <c r="C24" s="305"/>
      <c r="D24" s="305"/>
      <c r="E24" s="305"/>
      <c r="F24" s="306"/>
      <c r="G24" s="288" t="s">
        <v>586</v>
      </c>
      <c r="H24" s="289"/>
      <c r="I24" s="289"/>
      <c r="J24" s="289"/>
      <c r="K24" s="289"/>
      <c r="L24" s="289"/>
      <c r="M24" s="289"/>
      <c r="N24" s="289"/>
      <c r="O24" s="290"/>
      <c r="P24" s="217">
        <v>27</v>
      </c>
      <c r="Q24" s="218"/>
      <c r="R24" s="218"/>
      <c r="S24" s="218"/>
      <c r="T24" s="218"/>
      <c r="U24" s="218"/>
      <c r="V24" s="219"/>
      <c r="W24" s="217">
        <v>28</v>
      </c>
      <c r="X24" s="218"/>
      <c r="Y24" s="218"/>
      <c r="Z24" s="218"/>
      <c r="AA24" s="218"/>
      <c r="AB24" s="218"/>
      <c r="AC24" s="219"/>
      <c r="AD24" s="285"/>
      <c r="AE24" s="286"/>
      <c r="AF24" s="286"/>
      <c r="AG24" s="286"/>
      <c r="AH24" s="286"/>
      <c r="AI24" s="286"/>
      <c r="AJ24" s="286"/>
      <c r="AK24" s="286"/>
      <c r="AL24" s="286"/>
      <c r="AM24" s="286"/>
      <c r="AN24" s="286"/>
      <c r="AO24" s="286"/>
      <c r="AP24" s="286"/>
      <c r="AQ24" s="286"/>
      <c r="AR24" s="286"/>
      <c r="AS24" s="286"/>
      <c r="AT24" s="286"/>
      <c r="AU24" s="286"/>
      <c r="AV24" s="286"/>
      <c r="AW24" s="286"/>
      <c r="AX24" s="287"/>
    </row>
    <row r="25" spans="1:50" ht="25.5" customHeight="1" x14ac:dyDescent="0.15">
      <c r="A25" s="304"/>
      <c r="B25" s="305"/>
      <c r="C25" s="305"/>
      <c r="D25" s="305"/>
      <c r="E25" s="305"/>
      <c r="F25" s="306"/>
      <c r="G25" s="288"/>
      <c r="H25" s="289"/>
      <c r="I25" s="289"/>
      <c r="J25" s="289"/>
      <c r="K25" s="289"/>
      <c r="L25" s="289"/>
      <c r="M25" s="289"/>
      <c r="N25" s="289"/>
      <c r="O25" s="290"/>
      <c r="P25" s="217"/>
      <c r="Q25" s="218"/>
      <c r="R25" s="218"/>
      <c r="S25" s="218"/>
      <c r="T25" s="218"/>
      <c r="U25" s="218"/>
      <c r="V25" s="219"/>
      <c r="W25" s="217"/>
      <c r="X25" s="218"/>
      <c r="Y25" s="218"/>
      <c r="Z25" s="218"/>
      <c r="AA25" s="218"/>
      <c r="AB25" s="218"/>
      <c r="AC25" s="219"/>
      <c r="AD25" s="285"/>
      <c r="AE25" s="286"/>
      <c r="AF25" s="286"/>
      <c r="AG25" s="286"/>
      <c r="AH25" s="286"/>
      <c r="AI25" s="286"/>
      <c r="AJ25" s="286"/>
      <c r="AK25" s="286"/>
      <c r="AL25" s="286"/>
      <c r="AM25" s="286"/>
      <c r="AN25" s="286"/>
      <c r="AO25" s="286"/>
      <c r="AP25" s="286"/>
      <c r="AQ25" s="286"/>
      <c r="AR25" s="286"/>
      <c r="AS25" s="286"/>
      <c r="AT25" s="286"/>
      <c r="AU25" s="286"/>
      <c r="AV25" s="286"/>
      <c r="AW25" s="286"/>
      <c r="AX25" s="287"/>
    </row>
    <row r="26" spans="1:50" ht="25.5" customHeight="1" x14ac:dyDescent="0.15">
      <c r="A26" s="304"/>
      <c r="B26" s="305"/>
      <c r="C26" s="305"/>
      <c r="D26" s="305"/>
      <c r="E26" s="305"/>
      <c r="F26" s="306"/>
      <c r="G26" s="288"/>
      <c r="H26" s="289"/>
      <c r="I26" s="289"/>
      <c r="J26" s="289"/>
      <c r="K26" s="289"/>
      <c r="L26" s="289"/>
      <c r="M26" s="289"/>
      <c r="N26" s="289"/>
      <c r="O26" s="290"/>
      <c r="P26" s="217"/>
      <c r="Q26" s="218"/>
      <c r="R26" s="218"/>
      <c r="S26" s="218"/>
      <c r="T26" s="218"/>
      <c r="U26" s="218"/>
      <c r="V26" s="219"/>
      <c r="W26" s="217"/>
      <c r="X26" s="218"/>
      <c r="Y26" s="218"/>
      <c r="Z26" s="218"/>
      <c r="AA26" s="218"/>
      <c r="AB26" s="218"/>
      <c r="AC26" s="219"/>
      <c r="AD26" s="285"/>
      <c r="AE26" s="286"/>
      <c r="AF26" s="286"/>
      <c r="AG26" s="286"/>
      <c r="AH26" s="286"/>
      <c r="AI26" s="286"/>
      <c r="AJ26" s="286"/>
      <c r="AK26" s="286"/>
      <c r="AL26" s="286"/>
      <c r="AM26" s="286"/>
      <c r="AN26" s="286"/>
      <c r="AO26" s="286"/>
      <c r="AP26" s="286"/>
      <c r="AQ26" s="286"/>
      <c r="AR26" s="286"/>
      <c r="AS26" s="286"/>
      <c r="AT26" s="286"/>
      <c r="AU26" s="286"/>
      <c r="AV26" s="286"/>
      <c r="AW26" s="286"/>
      <c r="AX26" s="287"/>
    </row>
    <row r="27" spans="1:50" ht="25.5" customHeight="1" x14ac:dyDescent="0.15">
      <c r="A27" s="304"/>
      <c r="B27" s="305"/>
      <c r="C27" s="305"/>
      <c r="D27" s="305"/>
      <c r="E27" s="305"/>
      <c r="F27" s="306"/>
      <c r="G27" s="288"/>
      <c r="H27" s="289"/>
      <c r="I27" s="289"/>
      <c r="J27" s="289"/>
      <c r="K27" s="289"/>
      <c r="L27" s="289"/>
      <c r="M27" s="289"/>
      <c r="N27" s="289"/>
      <c r="O27" s="290"/>
      <c r="P27" s="217"/>
      <c r="Q27" s="218"/>
      <c r="R27" s="218"/>
      <c r="S27" s="218"/>
      <c r="T27" s="218"/>
      <c r="U27" s="218"/>
      <c r="V27" s="219"/>
      <c r="W27" s="217"/>
      <c r="X27" s="218"/>
      <c r="Y27" s="218"/>
      <c r="Z27" s="218"/>
      <c r="AA27" s="218"/>
      <c r="AB27" s="218"/>
      <c r="AC27" s="219"/>
      <c r="AD27" s="285"/>
      <c r="AE27" s="286"/>
      <c r="AF27" s="286"/>
      <c r="AG27" s="286"/>
      <c r="AH27" s="286"/>
      <c r="AI27" s="286"/>
      <c r="AJ27" s="286"/>
      <c r="AK27" s="286"/>
      <c r="AL27" s="286"/>
      <c r="AM27" s="286"/>
      <c r="AN27" s="286"/>
      <c r="AO27" s="286"/>
      <c r="AP27" s="286"/>
      <c r="AQ27" s="286"/>
      <c r="AR27" s="286"/>
      <c r="AS27" s="286"/>
      <c r="AT27" s="286"/>
      <c r="AU27" s="286"/>
      <c r="AV27" s="286"/>
      <c r="AW27" s="286"/>
      <c r="AX27" s="287"/>
    </row>
    <row r="28" spans="1:50" ht="25.5" customHeight="1" x14ac:dyDescent="0.15">
      <c r="A28" s="304"/>
      <c r="B28" s="305"/>
      <c r="C28" s="305"/>
      <c r="D28" s="305"/>
      <c r="E28" s="305"/>
      <c r="F28" s="306"/>
      <c r="G28" s="295"/>
      <c r="H28" s="296"/>
      <c r="I28" s="296"/>
      <c r="J28" s="296"/>
      <c r="K28" s="296"/>
      <c r="L28" s="296"/>
      <c r="M28" s="296"/>
      <c r="N28" s="296"/>
      <c r="O28" s="297"/>
      <c r="P28" s="298"/>
      <c r="Q28" s="299"/>
      <c r="R28" s="299"/>
      <c r="S28" s="299"/>
      <c r="T28" s="299"/>
      <c r="U28" s="299"/>
      <c r="V28" s="300"/>
      <c r="W28" s="298"/>
      <c r="X28" s="299"/>
      <c r="Y28" s="299"/>
      <c r="Z28" s="299"/>
      <c r="AA28" s="299"/>
      <c r="AB28" s="299"/>
      <c r="AC28" s="300"/>
      <c r="AD28" s="285"/>
      <c r="AE28" s="286"/>
      <c r="AF28" s="286"/>
      <c r="AG28" s="286"/>
      <c r="AH28" s="286"/>
      <c r="AI28" s="286"/>
      <c r="AJ28" s="286"/>
      <c r="AK28" s="286"/>
      <c r="AL28" s="286"/>
      <c r="AM28" s="286"/>
      <c r="AN28" s="286"/>
      <c r="AO28" s="286"/>
      <c r="AP28" s="286"/>
      <c r="AQ28" s="286"/>
      <c r="AR28" s="286"/>
      <c r="AS28" s="286"/>
      <c r="AT28" s="286"/>
      <c r="AU28" s="286"/>
      <c r="AV28" s="286"/>
      <c r="AW28" s="286"/>
      <c r="AX28" s="287"/>
    </row>
    <row r="29" spans="1:50" ht="25.5" customHeight="1" thickBot="1" x14ac:dyDescent="0.2">
      <c r="A29" s="304"/>
      <c r="B29" s="305"/>
      <c r="C29" s="305"/>
      <c r="D29" s="305"/>
      <c r="E29" s="305"/>
      <c r="F29" s="306"/>
      <c r="G29" s="136" t="s">
        <v>17</v>
      </c>
      <c r="H29" s="137"/>
      <c r="I29" s="137"/>
      <c r="J29" s="137"/>
      <c r="K29" s="137"/>
      <c r="L29" s="137"/>
      <c r="M29" s="137"/>
      <c r="N29" s="137"/>
      <c r="O29" s="138"/>
      <c r="P29" s="324">
        <f>AK13</f>
        <v>2742</v>
      </c>
      <c r="Q29" s="325"/>
      <c r="R29" s="325"/>
      <c r="S29" s="325"/>
      <c r="T29" s="325"/>
      <c r="U29" s="325"/>
      <c r="V29" s="326"/>
      <c r="W29" s="327">
        <f>AR13</f>
        <v>2743</v>
      </c>
      <c r="X29" s="328"/>
      <c r="Y29" s="328"/>
      <c r="Z29" s="328"/>
      <c r="AA29" s="328"/>
      <c r="AB29" s="328"/>
      <c r="AC29" s="329"/>
      <c r="AD29" s="286"/>
      <c r="AE29" s="286"/>
      <c r="AF29" s="286"/>
      <c r="AG29" s="286"/>
      <c r="AH29" s="286"/>
      <c r="AI29" s="286"/>
      <c r="AJ29" s="286"/>
      <c r="AK29" s="286"/>
      <c r="AL29" s="286"/>
      <c r="AM29" s="286"/>
      <c r="AN29" s="286"/>
      <c r="AO29" s="286"/>
      <c r="AP29" s="286"/>
      <c r="AQ29" s="286"/>
      <c r="AR29" s="286"/>
      <c r="AS29" s="286"/>
      <c r="AT29" s="286"/>
      <c r="AU29" s="286"/>
      <c r="AV29" s="286"/>
      <c r="AW29" s="286"/>
      <c r="AX29" s="287"/>
    </row>
    <row r="30" spans="1:50" ht="47.25" customHeight="1" x14ac:dyDescent="0.15">
      <c r="A30" s="330" t="s">
        <v>554</v>
      </c>
      <c r="B30" s="331"/>
      <c r="C30" s="331"/>
      <c r="D30" s="331"/>
      <c r="E30" s="331"/>
      <c r="F30" s="332"/>
      <c r="G30" s="333" t="s">
        <v>647</v>
      </c>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M30" s="334"/>
      <c r="AN30" s="334"/>
      <c r="AO30" s="334"/>
      <c r="AP30" s="334"/>
      <c r="AQ30" s="334"/>
      <c r="AR30" s="334"/>
      <c r="AS30" s="334"/>
      <c r="AT30" s="334"/>
      <c r="AU30" s="334"/>
      <c r="AV30" s="334"/>
      <c r="AW30" s="334"/>
      <c r="AX30" s="335"/>
    </row>
    <row r="31" spans="1:50" ht="31.5" customHeight="1" x14ac:dyDescent="0.15">
      <c r="A31" s="336" t="s">
        <v>555</v>
      </c>
      <c r="B31" s="311"/>
      <c r="C31" s="311"/>
      <c r="D31" s="311"/>
      <c r="E31" s="311"/>
      <c r="F31" s="312"/>
      <c r="G31" s="338" t="s">
        <v>548</v>
      </c>
      <c r="H31" s="339"/>
      <c r="I31" s="339"/>
      <c r="J31" s="339"/>
      <c r="K31" s="339"/>
      <c r="L31" s="339"/>
      <c r="M31" s="339"/>
      <c r="N31" s="339"/>
      <c r="O31" s="339"/>
      <c r="P31" s="340" t="s">
        <v>547</v>
      </c>
      <c r="Q31" s="339"/>
      <c r="R31" s="339"/>
      <c r="S31" s="339"/>
      <c r="T31" s="339"/>
      <c r="U31" s="339"/>
      <c r="V31" s="339"/>
      <c r="W31" s="339"/>
      <c r="X31" s="341"/>
      <c r="Y31" s="342"/>
      <c r="Z31" s="343"/>
      <c r="AA31" s="344"/>
      <c r="AB31" s="360" t="s">
        <v>11</v>
      </c>
      <c r="AC31" s="360"/>
      <c r="AD31" s="360"/>
      <c r="AE31" s="361" t="s">
        <v>392</v>
      </c>
      <c r="AF31" s="362"/>
      <c r="AG31" s="362"/>
      <c r="AH31" s="363"/>
      <c r="AI31" s="361" t="s">
        <v>544</v>
      </c>
      <c r="AJ31" s="362"/>
      <c r="AK31" s="362"/>
      <c r="AL31" s="363"/>
      <c r="AM31" s="361" t="s">
        <v>360</v>
      </c>
      <c r="AN31" s="362"/>
      <c r="AO31" s="362"/>
      <c r="AP31" s="363"/>
      <c r="AQ31" s="370" t="s">
        <v>391</v>
      </c>
      <c r="AR31" s="371"/>
      <c r="AS31" s="371"/>
      <c r="AT31" s="372"/>
      <c r="AU31" s="370" t="s">
        <v>564</v>
      </c>
      <c r="AV31" s="371"/>
      <c r="AW31" s="371"/>
      <c r="AX31" s="373"/>
    </row>
    <row r="32" spans="1:50" ht="24.75" customHeight="1" x14ac:dyDescent="0.15">
      <c r="A32" s="336"/>
      <c r="B32" s="311"/>
      <c r="C32" s="311"/>
      <c r="D32" s="311"/>
      <c r="E32" s="311"/>
      <c r="F32" s="312"/>
      <c r="G32" s="345" t="s">
        <v>648</v>
      </c>
      <c r="H32" s="346"/>
      <c r="I32" s="346"/>
      <c r="J32" s="346"/>
      <c r="K32" s="346"/>
      <c r="L32" s="346"/>
      <c r="M32" s="346"/>
      <c r="N32" s="346"/>
      <c r="O32" s="346"/>
      <c r="P32" s="349" t="s">
        <v>642</v>
      </c>
      <c r="Q32" s="350"/>
      <c r="R32" s="350"/>
      <c r="S32" s="350"/>
      <c r="T32" s="350"/>
      <c r="U32" s="350"/>
      <c r="V32" s="350"/>
      <c r="W32" s="350"/>
      <c r="X32" s="351"/>
      <c r="Y32" s="355" t="s">
        <v>51</v>
      </c>
      <c r="Z32" s="356"/>
      <c r="AA32" s="357"/>
      <c r="AB32" s="358" t="s">
        <v>590</v>
      </c>
      <c r="AC32" s="358"/>
      <c r="AD32" s="358"/>
      <c r="AE32" s="359">
        <v>8336</v>
      </c>
      <c r="AF32" s="359"/>
      <c r="AG32" s="359"/>
      <c r="AH32" s="359"/>
      <c r="AI32" s="359">
        <v>8281</v>
      </c>
      <c r="AJ32" s="359"/>
      <c r="AK32" s="359"/>
      <c r="AL32" s="359"/>
      <c r="AM32" s="359">
        <f>4036+124+4136+117</f>
        <v>8413</v>
      </c>
      <c r="AN32" s="359"/>
      <c r="AO32" s="359"/>
      <c r="AP32" s="359"/>
      <c r="AQ32" s="359"/>
      <c r="AR32" s="359"/>
      <c r="AS32" s="359"/>
      <c r="AT32" s="359"/>
      <c r="AU32" s="364"/>
      <c r="AV32" s="365"/>
      <c r="AW32" s="365"/>
      <c r="AX32" s="366"/>
    </row>
    <row r="33" spans="1:55" ht="24.75" customHeight="1" x14ac:dyDescent="0.15">
      <c r="A33" s="337"/>
      <c r="B33" s="314"/>
      <c r="C33" s="314"/>
      <c r="D33" s="314"/>
      <c r="E33" s="314"/>
      <c r="F33" s="315"/>
      <c r="G33" s="347"/>
      <c r="H33" s="348"/>
      <c r="I33" s="348"/>
      <c r="J33" s="348"/>
      <c r="K33" s="348"/>
      <c r="L33" s="348"/>
      <c r="M33" s="348"/>
      <c r="N33" s="348"/>
      <c r="O33" s="348"/>
      <c r="P33" s="352"/>
      <c r="Q33" s="353"/>
      <c r="R33" s="353"/>
      <c r="S33" s="353"/>
      <c r="T33" s="353"/>
      <c r="U33" s="353"/>
      <c r="V33" s="353"/>
      <c r="W33" s="353"/>
      <c r="X33" s="354"/>
      <c r="Y33" s="367" t="s">
        <v>52</v>
      </c>
      <c r="Z33" s="368"/>
      <c r="AA33" s="369"/>
      <c r="AB33" s="358" t="s">
        <v>590</v>
      </c>
      <c r="AC33" s="358"/>
      <c r="AD33" s="358"/>
      <c r="AE33" s="359">
        <v>8000</v>
      </c>
      <c r="AF33" s="359"/>
      <c r="AG33" s="359"/>
      <c r="AH33" s="359"/>
      <c r="AI33" s="359">
        <v>8000</v>
      </c>
      <c r="AJ33" s="359"/>
      <c r="AK33" s="359"/>
      <c r="AL33" s="359"/>
      <c r="AM33" s="359">
        <v>8000</v>
      </c>
      <c r="AN33" s="359"/>
      <c r="AO33" s="359"/>
      <c r="AP33" s="359"/>
      <c r="AQ33" s="359">
        <v>8000</v>
      </c>
      <c r="AR33" s="359"/>
      <c r="AS33" s="359"/>
      <c r="AT33" s="359"/>
      <c r="AU33" s="364">
        <v>8000</v>
      </c>
      <c r="AV33" s="365"/>
      <c r="AW33" s="365"/>
      <c r="AX33" s="366"/>
    </row>
    <row r="34" spans="1:55" ht="31.5" customHeight="1" x14ac:dyDescent="0.15">
      <c r="A34" s="336" t="s">
        <v>555</v>
      </c>
      <c r="B34" s="311"/>
      <c r="C34" s="311"/>
      <c r="D34" s="311"/>
      <c r="E34" s="311"/>
      <c r="F34" s="312"/>
      <c r="G34" s="338" t="s">
        <v>548</v>
      </c>
      <c r="H34" s="339"/>
      <c r="I34" s="339"/>
      <c r="J34" s="339"/>
      <c r="K34" s="339"/>
      <c r="L34" s="339"/>
      <c r="M34" s="339"/>
      <c r="N34" s="339"/>
      <c r="O34" s="339"/>
      <c r="P34" s="340" t="s">
        <v>547</v>
      </c>
      <c r="Q34" s="339"/>
      <c r="R34" s="339"/>
      <c r="S34" s="339"/>
      <c r="T34" s="339"/>
      <c r="U34" s="339"/>
      <c r="V34" s="339"/>
      <c r="W34" s="339"/>
      <c r="X34" s="341"/>
      <c r="Y34" s="342"/>
      <c r="Z34" s="343"/>
      <c r="AA34" s="344"/>
      <c r="AB34" s="360" t="s">
        <v>11</v>
      </c>
      <c r="AC34" s="360"/>
      <c r="AD34" s="360"/>
      <c r="AE34" s="361" t="s">
        <v>392</v>
      </c>
      <c r="AF34" s="362"/>
      <c r="AG34" s="362"/>
      <c r="AH34" s="363"/>
      <c r="AI34" s="361" t="s">
        <v>544</v>
      </c>
      <c r="AJ34" s="362"/>
      <c r="AK34" s="362"/>
      <c r="AL34" s="363"/>
      <c r="AM34" s="361" t="s">
        <v>360</v>
      </c>
      <c r="AN34" s="362"/>
      <c r="AO34" s="362"/>
      <c r="AP34" s="363"/>
      <c r="AQ34" s="370" t="s">
        <v>391</v>
      </c>
      <c r="AR34" s="371"/>
      <c r="AS34" s="371"/>
      <c r="AT34" s="372"/>
      <c r="AU34" s="370" t="s">
        <v>564</v>
      </c>
      <c r="AV34" s="371"/>
      <c r="AW34" s="371"/>
      <c r="AX34" s="373"/>
      <c r="AY34">
        <f>COUNTA($G$35)</f>
        <v>1</v>
      </c>
    </row>
    <row r="35" spans="1:55" ht="23.25" customHeight="1" x14ac:dyDescent="0.15">
      <c r="A35" s="336"/>
      <c r="B35" s="311"/>
      <c r="C35" s="311"/>
      <c r="D35" s="311"/>
      <c r="E35" s="311"/>
      <c r="F35" s="312"/>
      <c r="G35" s="345" t="s">
        <v>648</v>
      </c>
      <c r="H35" s="346"/>
      <c r="I35" s="346"/>
      <c r="J35" s="346"/>
      <c r="K35" s="346"/>
      <c r="L35" s="346"/>
      <c r="M35" s="346"/>
      <c r="N35" s="346"/>
      <c r="O35" s="346"/>
      <c r="P35" s="349" t="s">
        <v>643</v>
      </c>
      <c r="Q35" s="350"/>
      <c r="R35" s="350"/>
      <c r="S35" s="350"/>
      <c r="T35" s="350"/>
      <c r="U35" s="350"/>
      <c r="V35" s="350"/>
      <c r="W35" s="350"/>
      <c r="X35" s="351"/>
      <c r="Y35" s="355" t="s">
        <v>51</v>
      </c>
      <c r="Z35" s="356"/>
      <c r="AA35" s="357"/>
      <c r="AB35" s="358" t="s">
        <v>644</v>
      </c>
      <c r="AC35" s="358"/>
      <c r="AD35" s="358"/>
      <c r="AE35" s="359">
        <v>7279</v>
      </c>
      <c r="AF35" s="359"/>
      <c r="AG35" s="359"/>
      <c r="AH35" s="359"/>
      <c r="AI35" s="359">
        <v>7293</v>
      </c>
      <c r="AJ35" s="359"/>
      <c r="AK35" s="359"/>
      <c r="AL35" s="359"/>
      <c r="AM35" s="359">
        <f>3644+3651</f>
        <v>7295</v>
      </c>
      <c r="AN35" s="359"/>
      <c r="AO35" s="359"/>
      <c r="AP35" s="359"/>
      <c r="AQ35" s="359"/>
      <c r="AR35" s="359"/>
      <c r="AS35" s="359"/>
      <c r="AT35" s="359"/>
      <c r="AU35" s="364"/>
      <c r="AV35" s="365"/>
      <c r="AW35" s="365"/>
      <c r="AX35" s="366"/>
      <c r="AY35">
        <f>$AY$34</f>
        <v>1</v>
      </c>
    </row>
    <row r="36" spans="1:55" ht="23.25" customHeight="1" x14ac:dyDescent="0.15">
      <c r="A36" s="337"/>
      <c r="B36" s="314"/>
      <c r="C36" s="314"/>
      <c r="D36" s="314"/>
      <c r="E36" s="314"/>
      <c r="F36" s="315"/>
      <c r="G36" s="347"/>
      <c r="H36" s="348"/>
      <c r="I36" s="348"/>
      <c r="J36" s="348"/>
      <c r="K36" s="348"/>
      <c r="L36" s="348"/>
      <c r="M36" s="348"/>
      <c r="N36" s="348"/>
      <c r="O36" s="348"/>
      <c r="P36" s="352"/>
      <c r="Q36" s="353"/>
      <c r="R36" s="353"/>
      <c r="S36" s="353"/>
      <c r="T36" s="353"/>
      <c r="U36" s="353"/>
      <c r="V36" s="353"/>
      <c r="W36" s="353"/>
      <c r="X36" s="354"/>
      <c r="Y36" s="367" t="s">
        <v>52</v>
      </c>
      <c r="Z36" s="368"/>
      <c r="AA36" s="369"/>
      <c r="AB36" s="358" t="s">
        <v>644</v>
      </c>
      <c r="AC36" s="358"/>
      <c r="AD36" s="358"/>
      <c r="AE36" s="359">
        <v>7200</v>
      </c>
      <c r="AF36" s="359"/>
      <c r="AG36" s="359"/>
      <c r="AH36" s="359"/>
      <c r="AI36" s="359">
        <v>7200</v>
      </c>
      <c r="AJ36" s="359"/>
      <c r="AK36" s="359"/>
      <c r="AL36" s="359"/>
      <c r="AM36" s="359">
        <v>7200</v>
      </c>
      <c r="AN36" s="359"/>
      <c r="AO36" s="359"/>
      <c r="AP36" s="359"/>
      <c r="AQ36" s="359">
        <v>7200</v>
      </c>
      <c r="AR36" s="359"/>
      <c r="AS36" s="359"/>
      <c r="AT36" s="359"/>
      <c r="AU36" s="364">
        <v>7200</v>
      </c>
      <c r="AV36" s="365"/>
      <c r="AW36" s="365"/>
      <c r="AX36" s="366"/>
      <c r="AY36">
        <f>$AY$34</f>
        <v>1</v>
      </c>
    </row>
    <row r="37" spans="1:55" ht="31.5" customHeight="1" x14ac:dyDescent="0.15">
      <c r="A37" s="336" t="s">
        <v>555</v>
      </c>
      <c r="B37" s="311"/>
      <c r="C37" s="311"/>
      <c r="D37" s="311"/>
      <c r="E37" s="311"/>
      <c r="F37" s="312"/>
      <c r="G37" s="338" t="s">
        <v>548</v>
      </c>
      <c r="H37" s="339"/>
      <c r="I37" s="339"/>
      <c r="J37" s="339"/>
      <c r="K37" s="339"/>
      <c r="L37" s="339"/>
      <c r="M37" s="339"/>
      <c r="N37" s="339"/>
      <c r="O37" s="339"/>
      <c r="P37" s="340" t="s">
        <v>547</v>
      </c>
      <c r="Q37" s="339"/>
      <c r="R37" s="339"/>
      <c r="S37" s="339"/>
      <c r="T37" s="339"/>
      <c r="U37" s="339"/>
      <c r="V37" s="339"/>
      <c r="W37" s="339"/>
      <c r="X37" s="341"/>
      <c r="Y37" s="342"/>
      <c r="Z37" s="343"/>
      <c r="AA37" s="344"/>
      <c r="AB37" s="360" t="s">
        <v>11</v>
      </c>
      <c r="AC37" s="360"/>
      <c r="AD37" s="360"/>
      <c r="AE37" s="400" t="s">
        <v>392</v>
      </c>
      <c r="AF37" s="400"/>
      <c r="AG37" s="400"/>
      <c r="AH37" s="400"/>
      <c r="AI37" s="400" t="s">
        <v>544</v>
      </c>
      <c r="AJ37" s="400"/>
      <c r="AK37" s="400"/>
      <c r="AL37" s="400"/>
      <c r="AM37" s="400" t="s">
        <v>360</v>
      </c>
      <c r="AN37" s="400"/>
      <c r="AO37" s="400"/>
      <c r="AP37" s="400"/>
      <c r="AQ37" s="370" t="s">
        <v>391</v>
      </c>
      <c r="AR37" s="371"/>
      <c r="AS37" s="371"/>
      <c r="AT37" s="372"/>
      <c r="AU37" s="370" t="s">
        <v>564</v>
      </c>
      <c r="AV37" s="371"/>
      <c r="AW37" s="371"/>
      <c r="AX37" s="373"/>
      <c r="AY37">
        <f>COUNTA($G$38)</f>
        <v>1</v>
      </c>
    </row>
    <row r="38" spans="1:55" ht="23.25" customHeight="1" x14ac:dyDescent="0.15">
      <c r="A38" s="336"/>
      <c r="B38" s="311"/>
      <c r="C38" s="311"/>
      <c r="D38" s="311"/>
      <c r="E38" s="311"/>
      <c r="F38" s="312"/>
      <c r="G38" s="345" t="s">
        <v>648</v>
      </c>
      <c r="H38" s="346"/>
      <c r="I38" s="346"/>
      <c r="J38" s="346"/>
      <c r="K38" s="346"/>
      <c r="L38" s="346"/>
      <c r="M38" s="346"/>
      <c r="N38" s="346"/>
      <c r="O38" s="346"/>
      <c r="P38" s="349" t="s">
        <v>645</v>
      </c>
      <c r="Q38" s="350"/>
      <c r="R38" s="350"/>
      <c r="S38" s="350"/>
      <c r="T38" s="350"/>
      <c r="U38" s="350"/>
      <c r="V38" s="350"/>
      <c r="W38" s="350"/>
      <c r="X38" s="351"/>
      <c r="Y38" s="355" t="s">
        <v>51</v>
      </c>
      <c r="Z38" s="356"/>
      <c r="AA38" s="357"/>
      <c r="AB38" s="399" t="s">
        <v>644</v>
      </c>
      <c r="AC38" s="399"/>
      <c r="AD38" s="399"/>
      <c r="AE38" s="359">
        <v>1468</v>
      </c>
      <c r="AF38" s="359"/>
      <c r="AG38" s="359"/>
      <c r="AH38" s="359"/>
      <c r="AI38" s="359">
        <v>1484</v>
      </c>
      <c r="AJ38" s="359"/>
      <c r="AK38" s="359"/>
      <c r="AL38" s="359"/>
      <c r="AM38" s="359">
        <f>830+685</f>
        <v>1515</v>
      </c>
      <c r="AN38" s="359"/>
      <c r="AO38" s="359"/>
      <c r="AP38" s="359"/>
      <c r="AQ38" s="359"/>
      <c r="AR38" s="359"/>
      <c r="AS38" s="359"/>
      <c r="AT38" s="359"/>
      <c r="AU38" s="364"/>
      <c r="AV38" s="365"/>
      <c r="AW38" s="365"/>
      <c r="AX38" s="366"/>
      <c r="AY38">
        <f>$AY$37</f>
        <v>1</v>
      </c>
    </row>
    <row r="39" spans="1:55" ht="23.25" customHeight="1" x14ac:dyDescent="0.15">
      <c r="A39" s="337"/>
      <c r="B39" s="314"/>
      <c r="C39" s="314"/>
      <c r="D39" s="314"/>
      <c r="E39" s="314"/>
      <c r="F39" s="315"/>
      <c r="G39" s="347"/>
      <c r="H39" s="348"/>
      <c r="I39" s="348"/>
      <c r="J39" s="348"/>
      <c r="K39" s="348"/>
      <c r="L39" s="348"/>
      <c r="M39" s="348"/>
      <c r="N39" s="348"/>
      <c r="O39" s="348"/>
      <c r="P39" s="352"/>
      <c r="Q39" s="353"/>
      <c r="R39" s="353"/>
      <c r="S39" s="353"/>
      <c r="T39" s="353"/>
      <c r="U39" s="353"/>
      <c r="V39" s="353"/>
      <c r="W39" s="353"/>
      <c r="X39" s="354"/>
      <c r="Y39" s="367" t="s">
        <v>52</v>
      </c>
      <c r="Z39" s="368"/>
      <c r="AA39" s="369"/>
      <c r="AB39" s="399" t="s">
        <v>644</v>
      </c>
      <c r="AC39" s="399"/>
      <c r="AD39" s="399"/>
      <c r="AE39" s="359">
        <v>1600</v>
      </c>
      <c r="AF39" s="359"/>
      <c r="AG39" s="359"/>
      <c r="AH39" s="359"/>
      <c r="AI39" s="359">
        <v>1600</v>
      </c>
      <c r="AJ39" s="359"/>
      <c r="AK39" s="359"/>
      <c r="AL39" s="359"/>
      <c r="AM39" s="359">
        <v>1600</v>
      </c>
      <c r="AN39" s="359"/>
      <c r="AO39" s="359"/>
      <c r="AP39" s="359"/>
      <c r="AQ39" s="359">
        <v>1600</v>
      </c>
      <c r="AR39" s="359"/>
      <c r="AS39" s="359"/>
      <c r="AT39" s="359"/>
      <c r="AU39" s="364">
        <v>1600</v>
      </c>
      <c r="AV39" s="365"/>
      <c r="AW39" s="365"/>
      <c r="AX39" s="366"/>
      <c r="AY39">
        <f>$AY$37</f>
        <v>1</v>
      </c>
    </row>
    <row r="40" spans="1:55" ht="23.25" customHeight="1" x14ac:dyDescent="0.15">
      <c r="A40" s="392" t="s">
        <v>556</v>
      </c>
      <c r="B40" s="393"/>
      <c r="C40" s="393"/>
      <c r="D40" s="393"/>
      <c r="E40" s="393"/>
      <c r="F40" s="394"/>
      <c r="G40" s="224" t="s">
        <v>557</v>
      </c>
      <c r="H40" s="224"/>
      <c r="I40" s="224"/>
      <c r="J40" s="224"/>
      <c r="K40" s="224"/>
      <c r="L40" s="224"/>
      <c r="M40" s="224"/>
      <c r="N40" s="224"/>
      <c r="O40" s="224"/>
      <c r="P40" s="224"/>
      <c r="Q40" s="224"/>
      <c r="R40" s="224"/>
      <c r="S40" s="224"/>
      <c r="T40" s="224"/>
      <c r="U40" s="224"/>
      <c r="V40" s="224"/>
      <c r="W40" s="224"/>
      <c r="X40" s="253"/>
      <c r="Y40" s="404"/>
      <c r="Z40" s="405"/>
      <c r="AA40" s="406"/>
      <c r="AB40" s="223" t="s">
        <v>11</v>
      </c>
      <c r="AC40" s="224"/>
      <c r="AD40" s="253"/>
      <c r="AE40" s="400" t="s">
        <v>392</v>
      </c>
      <c r="AF40" s="400"/>
      <c r="AG40" s="400"/>
      <c r="AH40" s="400"/>
      <c r="AI40" s="400" t="s">
        <v>544</v>
      </c>
      <c r="AJ40" s="400"/>
      <c r="AK40" s="400"/>
      <c r="AL40" s="400"/>
      <c r="AM40" s="400" t="s">
        <v>360</v>
      </c>
      <c r="AN40" s="400"/>
      <c r="AO40" s="400"/>
      <c r="AP40" s="400"/>
      <c r="AQ40" s="401" t="s">
        <v>565</v>
      </c>
      <c r="AR40" s="402"/>
      <c r="AS40" s="402"/>
      <c r="AT40" s="402"/>
      <c r="AU40" s="402"/>
      <c r="AV40" s="402"/>
      <c r="AW40" s="402"/>
      <c r="AX40" s="403"/>
      <c r="AY40">
        <f>IF(SUBSTITUTE(SUBSTITUTE($G$41,"／",""),"　","")="",0,1)</f>
        <v>1</v>
      </c>
    </row>
    <row r="41" spans="1:55" ht="23.25" customHeight="1" x14ac:dyDescent="0.15">
      <c r="A41" s="395"/>
      <c r="B41" s="316"/>
      <c r="C41" s="316"/>
      <c r="D41" s="316"/>
      <c r="E41" s="316"/>
      <c r="F41" s="396"/>
      <c r="G41" s="377" t="s">
        <v>671</v>
      </c>
      <c r="H41" s="377"/>
      <c r="I41" s="377"/>
      <c r="J41" s="377"/>
      <c r="K41" s="377"/>
      <c r="L41" s="377"/>
      <c r="M41" s="377"/>
      <c r="N41" s="377"/>
      <c r="O41" s="377"/>
      <c r="P41" s="377"/>
      <c r="Q41" s="377"/>
      <c r="R41" s="377"/>
      <c r="S41" s="377"/>
      <c r="T41" s="377"/>
      <c r="U41" s="377"/>
      <c r="V41" s="377"/>
      <c r="W41" s="377"/>
      <c r="X41" s="377"/>
      <c r="Y41" s="379" t="s">
        <v>556</v>
      </c>
      <c r="Z41" s="380"/>
      <c r="AA41" s="381"/>
      <c r="AB41" s="382" t="s">
        <v>591</v>
      </c>
      <c r="AC41" s="383"/>
      <c r="AD41" s="384"/>
      <c r="AE41" s="385">
        <v>93301</v>
      </c>
      <c r="AF41" s="385"/>
      <c r="AG41" s="385"/>
      <c r="AH41" s="385"/>
      <c r="AI41" s="385">
        <v>96274</v>
      </c>
      <c r="AJ41" s="385"/>
      <c r="AK41" s="385"/>
      <c r="AL41" s="385"/>
      <c r="AM41" s="385">
        <v>92105</v>
      </c>
      <c r="AN41" s="385"/>
      <c r="AO41" s="385"/>
      <c r="AP41" s="385"/>
      <c r="AQ41" s="386">
        <f>ROUND((AE41+AI41+AM41)/3,0)</f>
        <v>93893</v>
      </c>
      <c r="AR41" s="387"/>
      <c r="AS41" s="387"/>
      <c r="AT41" s="387"/>
      <c r="AU41" s="387"/>
      <c r="AV41" s="387"/>
      <c r="AW41" s="387"/>
      <c r="AX41" s="388"/>
      <c r="AY41">
        <f>$AY$40</f>
        <v>1</v>
      </c>
    </row>
    <row r="42" spans="1:55" ht="46.5" customHeight="1" x14ac:dyDescent="0.15">
      <c r="A42" s="397"/>
      <c r="B42" s="318"/>
      <c r="C42" s="318"/>
      <c r="D42" s="318"/>
      <c r="E42" s="318"/>
      <c r="F42" s="398"/>
      <c r="G42" s="378"/>
      <c r="H42" s="378"/>
      <c r="I42" s="378"/>
      <c r="J42" s="378"/>
      <c r="K42" s="378"/>
      <c r="L42" s="378"/>
      <c r="M42" s="378"/>
      <c r="N42" s="378"/>
      <c r="O42" s="378"/>
      <c r="P42" s="378"/>
      <c r="Q42" s="378"/>
      <c r="R42" s="378"/>
      <c r="S42" s="378"/>
      <c r="T42" s="378"/>
      <c r="U42" s="378"/>
      <c r="V42" s="378"/>
      <c r="W42" s="378"/>
      <c r="X42" s="378"/>
      <c r="Y42" s="389" t="s">
        <v>558</v>
      </c>
      <c r="Z42" s="390"/>
      <c r="AA42" s="391"/>
      <c r="AB42" s="407" t="s">
        <v>646</v>
      </c>
      <c r="AC42" s="408"/>
      <c r="AD42" s="409"/>
      <c r="AE42" s="374" t="s">
        <v>672</v>
      </c>
      <c r="AF42" s="375"/>
      <c r="AG42" s="375"/>
      <c r="AH42" s="375"/>
      <c r="AI42" s="374" t="s">
        <v>673</v>
      </c>
      <c r="AJ42" s="375"/>
      <c r="AK42" s="375"/>
      <c r="AL42" s="375"/>
      <c r="AM42" s="374" t="s">
        <v>674</v>
      </c>
      <c r="AN42" s="375"/>
      <c r="AO42" s="375"/>
      <c r="AP42" s="375"/>
      <c r="AQ42" s="374" t="s">
        <v>649</v>
      </c>
      <c r="AR42" s="375"/>
      <c r="AS42" s="375"/>
      <c r="AT42" s="375"/>
      <c r="AU42" s="375"/>
      <c r="AV42" s="375"/>
      <c r="AW42" s="375"/>
      <c r="AX42" s="376"/>
      <c r="AY42">
        <f>$AY$40</f>
        <v>1</v>
      </c>
    </row>
    <row r="43" spans="1:55" ht="18.75" customHeight="1" x14ac:dyDescent="0.15">
      <c r="A43" s="309" t="s">
        <v>549</v>
      </c>
      <c r="B43" s="310" t="s">
        <v>550</v>
      </c>
      <c r="C43" s="311"/>
      <c r="D43" s="311"/>
      <c r="E43" s="311"/>
      <c r="F43" s="312"/>
      <c r="G43" s="316" t="s">
        <v>551</v>
      </c>
      <c r="H43" s="316"/>
      <c r="I43" s="316"/>
      <c r="J43" s="316"/>
      <c r="K43" s="316"/>
      <c r="L43" s="316"/>
      <c r="M43" s="316"/>
      <c r="N43" s="316"/>
      <c r="O43" s="316"/>
      <c r="P43" s="316"/>
      <c r="Q43" s="316"/>
      <c r="R43" s="316"/>
      <c r="S43" s="316"/>
      <c r="T43" s="316"/>
      <c r="U43" s="316"/>
      <c r="V43" s="316"/>
      <c r="W43" s="316"/>
      <c r="X43" s="316"/>
      <c r="Y43" s="316"/>
      <c r="Z43" s="316"/>
      <c r="AA43" s="317"/>
      <c r="AB43" s="320" t="s">
        <v>566</v>
      </c>
      <c r="AC43" s="316"/>
      <c r="AD43" s="316"/>
      <c r="AE43" s="316"/>
      <c r="AF43" s="316"/>
      <c r="AG43" s="316"/>
      <c r="AH43" s="316"/>
      <c r="AI43" s="316"/>
      <c r="AJ43" s="316"/>
      <c r="AK43" s="316"/>
      <c r="AL43" s="316"/>
      <c r="AM43" s="316"/>
      <c r="AN43" s="316"/>
      <c r="AO43" s="316"/>
      <c r="AP43" s="316"/>
      <c r="AQ43" s="316"/>
      <c r="AR43" s="316"/>
      <c r="AS43" s="316"/>
      <c r="AT43" s="316"/>
      <c r="AU43" s="316"/>
      <c r="AV43" s="316"/>
      <c r="AW43" s="316"/>
      <c r="AX43" s="321"/>
      <c r="AY43">
        <f>COUNTA($G$45)</f>
        <v>1</v>
      </c>
    </row>
    <row r="44" spans="1:55" ht="22.5" customHeight="1" x14ac:dyDescent="0.15">
      <c r="A44" s="309"/>
      <c r="B44" s="310"/>
      <c r="C44" s="311"/>
      <c r="D44" s="311"/>
      <c r="E44" s="311"/>
      <c r="F44" s="312"/>
      <c r="G44" s="318"/>
      <c r="H44" s="318"/>
      <c r="I44" s="318"/>
      <c r="J44" s="318"/>
      <c r="K44" s="318"/>
      <c r="L44" s="318"/>
      <c r="M44" s="318"/>
      <c r="N44" s="318"/>
      <c r="O44" s="318"/>
      <c r="P44" s="318"/>
      <c r="Q44" s="318"/>
      <c r="R44" s="318"/>
      <c r="S44" s="318"/>
      <c r="T44" s="318"/>
      <c r="U44" s="318"/>
      <c r="V44" s="318"/>
      <c r="W44" s="318"/>
      <c r="X44" s="318"/>
      <c r="Y44" s="318"/>
      <c r="Z44" s="318"/>
      <c r="AA44" s="319"/>
      <c r="AB44" s="322"/>
      <c r="AC44" s="318"/>
      <c r="AD44" s="318"/>
      <c r="AE44" s="318"/>
      <c r="AF44" s="318"/>
      <c r="AG44" s="318"/>
      <c r="AH44" s="318"/>
      <c r="AI44" s="318"/>
      <c r="AJ44" s="318"/>
      <c r="AK44" s="318"/>
      <c r="AL44" s="318"/>
      <c r="AM44" s="318"/>
      <c r="AN44" s="318"/>
      <c r="AO44" s="318"/>
      <c r="AP44" s="318"/>
      <c r="AQ44" s="318"/>
      <c r="AR44" s="318"/>
      <c r="AS44" s="318"/>
      <c r="AT44" s="318"/>
      <c r="AU44" s="318"/>
      <c r="AV44" s="318"/>
      <c r="AW44" s="318"/>
      <c r="AX44" s="323"/>
      <c r="AY44">
        <f t="shared" ref="AY44:AY52" si="0">$AY$43</f>
        <v>1</v>
      </c>
    </row>
    <row r="45" spans="1:55" ht="22.5" customHeight="1" x14ac:dyDescent="0.15">
      <c r="A45" s="309"/>
      <c r="B45" s="310"/>
      <c r="C45" s="311"/>
      <c r="D45" s="311"/>
      <c r="E45" s="311"/>
      <c r="F45" s="312"/>
      <c r="G45" s="655" t="s">
        <v>603</v>
      </c>
      <c r="H45" s="655"/>
      <c r="I45" s="655"/>
      <c r="J45" s="655"/>
      <c r="K45" s="655"/>
      <c r="L45" s="655"/>
      <c r="M45" s="655"/>
      <c r="N45" s="655"/>
      <c r="O45" s="655"/>
      <c r="P45" s="655"/>
      <c r="Q45" s="655"/>
      <c r="R45" s="655"/>
      <c r="S45" s="655"/>
      <c r="T45" s="655"/>
      <c r="U45" s="655"/>
      <c r="V45" s="655"/>
      <c r="W45" s="655"/>
      <c r="X45" s="655"/>
      <c r="Y45" s="655"/>
      <c r="Z45" s="655"/>
      <c r="AA45" s="656"/>
      <c r="AB45" s="661" t="s">
        <v>604</v>
      </c>
      <c r="AC45" s="655"/>
      <c r="AD45" s="655"/>
      <c r="AE45" s="655"/>
      <c r="AF45" s="655"/>
      <c r="AG45" s="655"/>
      <c r="AH45" s="655"/>
      <c r="AI45" s="655"/>
      <c r="AJ45" s="655"/>
      <c r="AK45" s="655"/>
      <c r="AL45" s="655"/>
      <c r="AM45" s="655"/>
      <c r="AN45" s="655"/>
      <c r="AO45" s="655"/>
      <c r="AP45" s="655"/>
      <c r="AQ45" s="655"/>
      <c r="AR45" s="655"/>
      <c r="AS45" s="655"/>
      <c r="AT45" s="655"/>
      <c r="AU45" s="655"/>
      <c r="AV45" s="655"/>
      <c r="AW45" s="655"/>
      <c r="AX45" s="662"/>
      <c r="AY45">
        <f t="shared" si="0"/>
        <v>1</v>
      </c>
    </row>
    <row r="46" spans="1:55" ht="22.5" customHeight="1" x14ac:dyDescent="0.15">
      <c r="A46" s="309"/>
      <c r="B46" s="310"/>
      <c r="C46" s="311"/>
      <c r="D46" s="311"/>
      <c r="E46" s="311"/>
      <c r="F46" s="312"/>
      <c r="G46" s="657"/>
      <c r="H46" s="657"/>
      <c r="I46" s="657"/>
      <c r="J46" s="657"/>
      <c r="K46" s="657"/>
      <c r="L46" s="657"/>
      <c r="M46" s="657"/>
      <c r="N46" s="657"/>
      <c r="O46" s="657"/>
      <c r="P46" s="657"/>
      <c r="Q46" s="657"/>
      <c r="R46" s="657"/>
      <c r="S46" s="657"/>
      <c r="T46" s="657"/>
      <c r="U46" s="657"/>
      <c r="V46" s="657"/>
      <c r="W46" s="657"/>
      <c r="X46" s="657"/>
      <c r="Y46" s="657"/>
      <c r="Z46" s="657"/>
      <c r="AA46" s="658"/>
      <c r="AB46" s="663"/>
      <c r="AC46" s="657"/>
      <c r="AD46" s="657"/>
      <c r="AE46" s="657"/>
      <c r="AF46" s="657"/>
      <c r="AG46" s="657"/>
      <c r="AH46" s="657"/>
      <c r="AI46" s="657"/>
      <c r="AJ46" s="657"/>
      <c r="AK46" s="657"/>
      <c r="AL46" s="657"/>
      <c r="AM46" s="657"/>
      <c r="AN46" s="657"/>
      <c r="AO46" s="657"/>
      <c r="AP46" s="657"/>
      <c r="AQ46" s="657"/>
      <c r="AR46" s="657"/>
      <c r="AS46" s="657"/>
      <c r="AT46" s="657"/>
      <c r="AU46" s="657"/>
      <c r="AV46" s="657"/>
      <c r="AW46" s="657"/>
      <c r="AX46" s="664"/>
      <c r="AY46">
        <f t="shared" si="0"/>
        <v>1</v>
      </c>
    </row>
    <row r="47" spans="1:55" ht="19.5" customHeight="1" x14ac:dyDescent="0.15">
      <c r="A47" s="309"/>
      <c r="B47" s="313"/>
      <c r="C47" s="314"/>
      <c r="D47" s="314"/>
      <c r="E47" s="314"/>
      <c r="F47" s="315"/>
      <c r="G47" s="659"/>
      <c r="H47" s="659"/>
      <c r="I47" s="659"/>
      <c r="J47" s="659"/>
      <c r="K47" s="659"/>
      <c r="L47" s="659"/>
      <c r="M47" s="659"/>
      <c r="N47" s="659"/>
      <c r="O47" s="659"/>
      <c r="P47" s="659"/>
      <c r="Q47" s="659"/>
      <c r="R47" s="659"/>
      <c r="S47" s="659"/>
      <c r="T47" s="659"/>
      <c r="U47" s="659"/>
      <c r="V47" s="659"/>
      <c r="W47" s="659"/>
      <c r="X47" s="659"/>
      <c r="Y47" s="659"/>
      <c r="Z47" s="659"/>
      <c r="AA47" s="660"/>
      <c r="AB47" s="665"/>
      <c r="AC47" s="659"/>
      <c r="AD47" s="659"/>
      <c r="AE47" s="657"/>
      <c r="AF47" s="657"/>
      <c r="AG47" s="657"/>
      <c r="AH47" s="657"/>
      <c r="AI47" s="657"/>
      <c r="AJ47" s="657"/>
      <c r="AK47" s="657"/>
      <c r="AL47" s="657"/>
      <c r="AM47" s="657"/>
      <c r="AN47" s="657"/>
      <c r="AO47" s="657"/>
      <c r="AP47" s="657"/>
      <c r="AQ47" s="657"/>
      <c r="AR47" s="657"/>
      <c r="AS47" s="657"/>
      <c r="AT47" s="657"/>
      <c r="AU47" s="659"/>
      <c r="AV47" s="659"/>
      <c r="AW47" s="659"/>
      <c r="AX47" s="666"/>
      <c r="AY47">
        <f t="shared" si="0"/>
        <v>1</v>
      </c>
    </row>
    <row r="48" spans="1:55" ht="18.75" customHeight="1" x14ac:dyDescent="0.15">
      <c r="A48" s="309"/>
      <c r="B48" s="674" t="s">
        <v>137</v>
      </c>
      <c r="C48" s="675"/>
      <c r="D48" s="675"/>
      <c r="E48" s="675"/>
      <c r="F48" s="676"/>
      <c r="G48" s="677" t="s">
        <v>55</v>
      </c>
      <c r="H48" s="393"/>
      <c r="I48" s="393"/>
      <c r="J48" s="393"/>
      <c r="K48" s="393"/>
      <c r="L48" s="393"/>
      <c r="M48" s="393"/>
      <c r="N48" s="393"/>
      <c r="O48" s="678"/>
      <c r="P48" s="680" t="s">
        <v>57</v>
      </c>
      <c r="Q48" s="393"/>
      <c r="R48" s="393"/>
      <c r="S48" s="393"/>
      <c r="T48" s="393"/>
      <c r="U48" s="393"/>
      <c r="V48" s="393"/>
      <c r="W48" s="393"/>
      <c r="X48" s="678"/>
      <c r="Y48" s="681"/>
      <c r="Z48" s="682"/>
      <c r="AA48" s="683"/>
      <c r="AB48" s="684" t="s">
        <v>11</v>
      </c>
      <c r="AC48" s="685"/>
      <c r="AD48" s="686"/>
      <c r="AE48" s="400" t="s">
        <v>392</v>
      </c>
      <c r="AF48" s="400"/>
      <c r="AG48" s="400"/>
      <c r="AH48" s="400"/>
      <c r="AI48" s="400" t="s">
        <v>544</v>
      </c>
      <c r="AJ48" s="400"/>
      <c r="AK48" s="400"/>
      <c r="AL48" s="400"/>
      <c r="AM48" s="400" t="s">
        <v>360</v>
      </c>
      <c r="AN48" s="400"/>
      <c r="AO48" s="400"/>
      <c r="AP48" s="400"/>
      <c r="AQ48" s="689" t="s">
        <v>171</v>
      </c>
      <c r="AR48" s="690"/>
      <c r="AS48" s="690"/>
      <c r="AT48" s="691"/>
      <c r="AU48" s="692" t="s">
        <v>127</v>
      </c>
      <c r="AV48" s="692"/>
      <c r="AW48" s="692"/>
      <c r="AX48" s="693"/>
      <c r="AY48">
        <f t="shared" si="0"/>
        <v>1</v>
      </c>
      <c r="BA48" s="10"/>
      <c r="BB48" s="10"/>
      <c r="BC48" s="10"/>
    </row>
    <row r="49" spans="1:60" ht="18.75" customHeight="1" x14ac:dyDescent="0.15">
      <c r="A49" s="309"/>
      <c r="B49" s="310"/>
      <c r="C49" s="311"/>
      <c r="D49" s="311"/>
      <c r="E49" s="311"/>
      <c r="F49" s="312"/>
      <c r="G49" s="679"/>
      <c r="H49" s="318"/>
      <c r="I49" s="318"/>
      <c r="J49" s="318"/>
      <c r="K49" s="318"/>
      <c r="L49" s="318"/>
      <c r="M49" s="318"/>
      <c r="N49" s="318"/>
      <c r="O49" s="319"/>
      <c r="P49" s="322"/>
      <c r="Q49" s="318"/>
      <c r="R49" s="318"/>
      <c r="S49" s="318"/>
      <c r="T49" s="318"/>
      <c r="U49" s="318"/>
      <c r="V49" s="318"/>
      <c r="W49" s="318"/>
      <c r="X49" s="319"/>
      <c r="Y49" s="681"/>
      <c r="Z49" s="682"/>
      <c r="AA49" s="683"/>
      <c r="AB49" s="361"/>
      <c r="AC49" s="687"/>
      <c r="AD49" s="688"/>
      <c r="AE49" s="400"/>
      <c r="AF49" s="400"/>
      <c r="AG49" s="400"/>
      <c r="AH49" s="400"/>
      <c r="AI49" s="400"/>
      <c r="AJ49" s="400"/>
      <c r="AK49" s="400"/>
      <c r="AL49" s="400"/>
      <c r="AM49" s="400"/>
      <c r="AN49" s="400"/>
      <c r="AO49" s="400"/>
      <c r="AP49" s="400"/>
      <c r="AQ49" s="694">
        <v>4</v>
      </c>
      <c r="AR49" s="695"/>
      <c r="AS49" s="696" t="s">
        <v>172</v>
      </c>
      <c r="AT49" s="697"/>
      <c r="AU49" s="695"/>
      <c r="AV49" s="695"/>
      <c r="AW49" s="318" t="s">
        <v>164</v>
      </c>
      <c r="AX49" s="323"/>
      <c r="AY49">
        <f t="shared" si="0"/>
        <v>1</v>
      </c>
      <c r="BA49" s="10"/>
      <c r="BB49" s="10"/>
      <c r="BC49" s="10"/>
      <c r="BD49" s="10"/>
      <c r="BE49" s="10"/>
      <c r="BF49" s="10"/>
      <c r="BG49" s="10"/>
      <c r="BH49" s="10"/>
    </row>
    <row r="50" spans="1:60" ht="23.25" customHeight="1" x14ac:dyDescent="0.15">
      <c r="A50" s="309"/>
      <c r="B50" s="310"/>
      <c r="C50" s="311"/>
      <c r="D50" s="311"/>
      <c r="E50" s="311"/>
      <c r="F50" s="312"/>
      <c r="G50" s="698" t="s">
        <v>675</v>
      </c>
      <c r="H50" s="430"/>
      <c r="I50" s="430"/>
      <c r="J50" s="430"/>
      <c r="K50" s="430"/>
      <c r="L50" s="430"/>
      <c r="M50" s="430"/>
      <c r="N50" s="430"/>
      <c r="O50" s="699"/>
      <c r="P50" s="430" t="s">
        <v>587</v>
      </c>
      <c r="Q50" s="704"/>
      <c r="R50" s="704"/>
      <c r="S50" s="704"/>
      <c r="T50" s="704"/>
      <c r="U50" s="704"/>
      <c r="V50" s="704"/>
      <c r="W50" s="704"/>
      <c r="X50" s="705"/>
      <c r="Y50" s="710" t="s">
        <v>56</v>
      </c>
      <c r="Z50" s="711"/>
      <c r="AA50" s="712"/>
      <c r="AB50" s="399" t="s">
        <v>588</v>
      </c>
      <c r="AC50" s="399"/>
      <c r="AD50" s="399"/>
      <c r="AE50" s="386">
        <v>16383</v>
      </c>
      <c r="AF50" s="387"/>
      <c r="AG50" s="387"/>
      <c r="AH50" s="387"/>
      <c r="AI50" s="386">
        <v>14594</v>
      </c>
      <c r="AJ50" s="387"/>
      <c r="AK50" s="387"/>
      <c r="AL50" s="387"/>
      <c r="AM50" s="386">
        <v>13076</v>
      </c>
      <c r="AN50" s="387"/>
      <c r="AO50" s="387"/>
      <c r="AP50" s="387"/>
      <c r="AQ50" s="669"/>
      <c r="AR50" s="670"/>
      <c r="AS50" s="670"/>
      <c r="AT50" s="671"/>
      <c r="AU50" s="387" t="s">
        <v>589</v>
      </c>
      <c r="AV50" s="387"/>
      <c r="AW50" s="387"/>
      <c r="AX50" s="388"/>
      <c r="AY50">
        <f t="shared" si="0"/>
        <v>1</v>
      </c>
    </row>
    <row r="51" spans="1:60" ht="23.25" customHeight="1" x14ac:dyDescent="0.15">
      <c r="A51" s="309"/>
      <c r="B51" s="310"/>
      <c r="C51" s="311"/>
      <c r="D51" s="311"/>
      <c r="E51" s="311"/>
      <c r="F51" s="312"/>
      <c r="G51" s="700"/>
      <c r="H51" s="433"/>
      <c r="I51" s="433"/>
      <c r="J51" s="433"/>
      <c r="K51" s="433"/>
      <c r="L51" s="433"/>
      <c r="M51" s="433"/>
      <c r="N51" s="433"/>
      <c r="O51" s="701"/>
      <c r="P51" s="706"/>
      <c r="Q51" s="706"/>
      <c r="R51" s="706"/>
      <c r="S51" s="706"/>
      <c r="T51" s="706"/>
      <c r="U51" s="706"/>
      <c r="V51" s="706"/>
      <c r="W51" s="706"/>
      <c r="X51" s="707"/>
      <c r="Y51" s="667" t="s">
        <v>50</v>
      </c>
      <c r="Z51" s="544"/>
      <c r="AA51" s="545"/>
      <c r="AB51" s="668" t="s">
        <v>588</v>
      </c>
      <c r="AC51" s="668"/>
      <c r="AD51" s="668"/>
      <c r="AE51" s="386">
        <v>20673</v>
      </c>
      <c r="AF51" s="387"/>
      <c r="AG51" s="387"/>
      <c r="AH51" s="387"/>
      <c r="AI51" s="386">
        <v>16383</v>
      </c>
      <c r="AJ51" s="387"/>
      <c r="AK51" s="387"/>
      <c r="AL51" s="387"/>
      <c r="AM51" s="386">
        <v>14594</v>
      </c>
      <c r="AN51" s="387"/>
      <c r="AO51" s="387"/>
      <c r="AP51" s="387"/>
      <c r="AQ51" s="669">
        <v>13076</v>
      </c>
      <c r="AR51" s="670"/>
      <c r="AS51" s="670"/>
      <c r="AT51" s="671"/>
      <c r="AU51" s="387" t="s">
        <v>589</v>
      </c>
      <c r="AV51" s="387"/>
      <c r="AW51" s="387"/>
      <c r="AX51" s="388"/>
      <c r="AY51">
        <f t="shared" si="0"/>
        <v>1</v>
      </c>
      <c r="BA51" s="10"/>
      <c r="BB51" s="10"/>
      <c r="BC51" s="10"/>
    </row>
    <row r="52" spans="1:60" ht="23.25" customHeight="1" thickBot="1" x14ac:dyDescent="0.2">
      <c r="A52" s="309"/>
      <c r="B52" s="310"/>
      <c r="C52" s="311"/>
      <c r="D52" s="311"/>
      <c r="E52" s="311"/>
      <c r="F52" s="312"/>
      <c r="G52" s="702"/>
      <c r="H52" s="500"/>
      <c r="I52" s="500"/>
      <c r="J52" s="500"/>
      <c r="K52" s="500"/>
      <c r="L52" s="500"/>
      <c r="M52" s="500"/>
      <c r="N52" s="500"/>
      <c r="O52" s="703"/>
      <c r="P52" s="708"/>
      <c r="Q52" s="708"/>
      <c r="R52" s="708"/>
      <c r="S52" s="708"/>
      <c r="T52" s="708"/>
      <c r="U52" s="708"/>
      <c r="V52" s="708"/>
      <c r="W52" s="708"/>
      <c r="X52" s="709"/>
      <c r="Y52" s="667" t="s">
        <v>12</v>
      </c>
      <c r="Z52" s="544"/>
      <c r="AA52" s="545"/>
      <c r="AB52" s="672" t="s">
        <v>13</v>
      </c>
      <c r="AC52" s="672"/>
      <c r="AD52" s="672"/>
      <c r="AE52" s="386">
        <v>79</v>
      </c>
      <c r="AF52" s="387"/>
      <c r="AG52" s="387"/>
      <c r="AH52" s="673"/>
      <c r="AI52" s="386">
        <v>89</v>
      </c>
      <c r="AJ52" s="387"/>
      <c r="AK52" s="387"/>
      <c r="AL52" s="673"/>
      <c r="AM52" s="713">
        <v>90</v>
      </c>
      <c r="AN52" s="714"/>
      <c r="AO52" s="714"/>
      <c r="AP52" s="714"/>
      <c r="AQ52" s="669"/>
      <c r="AR52" s="670"/>
      <c r="AS52" s="670"/>
      <c r="AT52" s="671"/>
      <c r="AU52" s="387" t="s">
        <v>589</v>
      </c>
      <c r="AV52" s="387"/>
      <c r="AW52" s="387"/>
      <c r="AX52" s="388"/>
      <c r="AY52">
        <f t="shared" si="0"/>
        <v>1</v>
      </c>
      <c r="BA52" s="10"/>
      <c r="BB52" s="10"/>
      <c r="BC52" s="10"/>
      <c r="BD52" s="10"/>
      <c r="BE52" s="10"/>
      <c r="BF52" s="10"/>
      <c r="BG52" s="10"/>
      <c r="BH52" s="10"/>
    </row>
    <row r="53" spans="1:60" ht="27" customHeight="1" x14ac:dyDescent="0.15">
      <c r="A53" s="410" t="s">
        <v>44</v>
      </c>
      <c r="B53" s="411"/>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2"/>
    </row>
    <row r="54" spans="1:60" ht="27" customHeight="1" x14ac:dyDescent="0.15">
      <c r="A54" s="5"/>
      <c r="B54" s="6"/>
      <c r="C54" s="413" t="s">
        <v>29</v>
      </c>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5"/>
      <c r="AD54" s="414" t="s">
        <v>33</v>
      </c>
      <c r="AE54" s="414"/>
      <c r="AF54" s="414"/>
      <c r="AG54" s="416" t="s">
        <v>28</v>
      </c>
      <c r="AH54" s="414"/>
      <c r="AI54" s="414"/>
      <c r="AJ54" s="414"/>
      <c r="AK54" s="414"/>
      <c r="AL54" s="414"/>
      <c r="AM54" s="414"/>
      <c r="AN54" s="414"/>
      <c r="AO54" s="414"/>
      <c r="AP54" s="414"/>
      <c r="AQ54" s="414"/>
      <c r="AR54" s="414"/>
      <c r="AS54" s="414"/>
      <c r="AT54" s="414"/>
      <c r="AU54" s="414"/>
      <c r="AV54" s="414"/>
      <c r="AW54" s="414"/>
      <c r="AX54" s="417"/>
    </row>
    <row r="55" spans="1:60" ht="48.75" customHeight="1" x14ac:dyDescent="0.15">
      <c r="A55" s="452" t="s">
        <v>132</v>
      </c>
      <c r="B55" s="453"/>
      <c r="C55" s="458" t="s">
        <v>133</v>
      </c>
      <c r="D55" s="459"/>
      <c r="E55" s="459"/>
      <c r="F55" s="459"/>
      <c r="G55" s="459"/>
      <c r="H55" s="459"/>
      <c r="I55" s="459"/>
      <c r="J55" s="459"/>
      <c r="K55" s="459"/>
      <c r="L55" s="459"/>
      <c r="M55" s="459"/>
      <c r="N55" s="459"/>
      <c r="O55" s="459"/>
      <c r="P55" s="459"/>
      <c r="Q55" s="459"/>
      <c r="R55" s="459"/>
      <c r="S55" s="459"/>
      <c r="T55" s="459"/>
      <c r="U55" s="459"/>
      <c r="V55" s="459"/>
      <c r="W55" s="459"/>
      <c r="X55" s="459"/>
      <c r="Y55" s="459"/>
      <c r="Z55" s="459"/>
      <c r="AA55" s="459"/>
      <c r="AB55" s="459"/>
      <c r="AC55" s="460"/>
      <c r="AD55" s="461" t="s">
        <v>602</v>
      </c>
      <c r="AE55" s="462"/>
      <c r="AF55" s="462"/>
      <c r="AG55" s="463" t="s">
        <v>606</v>
      </c>
      <c r="AH55" s="464"/>
      <c r="AI55" s="464"/>
      <c r="AJ55" s="464"/>
      <c r="AK55" s="464"/>
      <c r="AL55" s="464"/>
      <c r="AM55" s="464"/>
      <c r="AN55" s="464"/>
      <c r="AO55" s="464"/>
      <c r="AP55" s="464"/>
      <c r="AQ55" s="464"/>
      <c r="AR55" s="464"/>
      <c r="AS55" s="464"/>
      <c r="AT55" s="464"/>
      <c r="AU55" s="464"/>
      <c r="AV55" s="464"/>
      <c r="AW55" s="464"/>
      <c r="AX55" s="465"/>
    </row>
    <row r="56" spans="1:60" ht="27" customHeight="1" x14ac:dyDescent="0.15">
      <c r="A56" s="454"/>
      <c r="B56" s="455"/>
      <c r="C56" s="466" t="s">
        <v>34</v>
      </c>
      <c r="D56" s="467"/>
      <c r="E56" s="467"/>
      <c r="F56" s="467"/>
      <c r="G56" s="467"/>
      <c r="H56" s="467"/>
      <c r="I56" s="467"/>
      <c r="J56" s="467"/>
      <c r="K56" s="467"/>
      <c r="L56" s="467"/>
      <c r="M56" s="467"/>
      <c r="N56" s="467"/>
      <c r="O56" s="467"/>
      <c r="P56" s="467"/>
      <c r="Q56" s="467"/>
      <c r="R56" s="467"/>
      <c r="S56" s="467"/>
      <c r="T56" s="467"/>
      <c r="U56" s="467"/>
      <c r="V56" s="467"/>
      <c r="W56" s="467"/>
      <c r="X56" s="467"/>
      <c r="Y56" s="467"/>
      <c r="Z56" s="467"/>
      <c r="AA56" s="467"/>
      <c r="AB56" s="467"/>
      <c r="AC56" s="468"/>
      <c r="AD56" s="442" t="s">
        <v>602</v>
      </c>
      <c r="AE56" s="443"/>
      <c r="AF56" s="443"/>
      <c r="AG56" s="469" t="s">
        <v>607</v>
      </c>
      <c r="AH56" s="470"/>
      <c r="AI56" s="470"/>
      <c r="AJ56" s="470"/>
      <c r="AK56" s="470"/>
      <c r="AL56" s="470"/>
      <c r="AM56" s="470"/>
      <c r="AN56" s="470"/>
      <c r="AO56" s="470"/>
      <c r="AP56" s="470"/>
      <c r="AQ56" s="470"/>
      <c r="AR56" s="470"/>
      <c r="AS56" s="470"/>
      <c r="AT56" s="470"/>
      <c r="AU56" s="470"/>
      <c r="AV56" s="470"/>
      <c r="AW56" s="470"/>
      <c r="AX56" s="471"/>
    </row>
    <row r="57" spans="1:60" ht="27" customHeight="1" x14ac:dyDescent="0.15">
      <c r="A57" s="456"/>
      <c r="B57" s="457"/>
      <c r="C57" s="472" t="s">
        <v>134</v>
      </c>
      <c r="D57" s="473"/>
      <c r="E57" s="473"/>
      <c r="F57" s="473"/>
      <c r="G57" s="473"/>
      <c r="H57" s="473"/>
      <c r="I57" s="473"/>
      <c r="J57" s="473"/>
      <c r="K57" s="473"/>
      <c r="L57" s="473"/>
      <c r="M57" s="473"/>
      <c r="N57" s="473"/>
      <c r="O57" s="473"/>
      <c r="P57" s="473"/>
      <c r="Q57" s="473"/>
      <c r="R57" s="473"/>
      <c r="S57" s="473"/>
      <c r="T57" s="473"/>
      <c r="U57" s="473"/>
      <c r="V57" s="473"/>
      <c r="W57" s="473"/>
      <c r="X57" s="473"/>
      <c r="Y57" s="473"/>
      <c r="Z57" s="473"/>
      <c r="AA57" s="473"/>
      <c r="AB57" s="473"/>
      <c r="AC57" s="474"/>
      <c r="AD57" s="475" t="s">
        <v>602</v>
      </c>
      <c r="AE57" s="476"/>
      <c r="AF57" s="476"/>
      <c r="AG57" s="432" t="s">
        <v>607</v>
      </c>
      <c r="AH57" s="433"/>
      <c r="AI57" s="433"/>
      <c r="AJ57" s="433"/>
      <c r="AK57" s="433"/>
      <c r="AL57" s="433"/>
      <c r="AM57" s="433"/>
      <c r="AN57" s="433"/>
      <c r="AO57" s="433"/>
      <c r="AP57" s="433"/>
      <c r="AQ57" s="433"/>
      <c r="AR57" s="433"/>
      <c r="AS57" s="433"/>
      <c r="AT57" s="433"/>
      <c r="AU57" s="433"/>
      <c r="AV57" s="433"/>
      <c r="AW57" s="433"/>
      <c r="AX57" s="434"/>
    </row>
    <row r="58" spans="1:60" ht="41.25" customHeight="1" x14ac:dyDescent="0.15">
      <c r="A58" s="132" t="s">
        <v>36</v>
      </c>
      <c r="B58" s="418"/>
      <c r="C58" s="424" t="s">
        <v>38</v>
      </c>
      <c r="D58" s="425"/>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7"/>
      <c r="AD58" s="428" t="s">
        <v>602</v>
      </c>
      <c r="AE58" s="429"/>
      <c r="AF58" s="429"/>
      <c r="AG58" s="349" t="s">
        <v>608</v>
      </c>
      <c r="AH58" s="430"/>
      <c r="AI58" s="430"/>
      <c r="AJ58" s="430"/>
      <c r="AK58" s="430"/>
      <c r="AL58" s="430"/>
      <c r="AM58" s="430"/>
      <c r="AN58" s="430"/>
      <c r="AO58" s="430"/>
      <c r="AP58" s="430"/>
      <c r="AQ58" s="430"/>
      <c r="AR58" s="430"/>
      <c r="AS58" s="430"/>
      <c r="AT58" s="430"/>
      <c r="AU58" s="430"/>
      <c r="AV58" s="430"/>
      <c r="AW58" s="430"/>
      <c r="AX58" s="431"/>
    </row>
    <row r="59" spans="1:60" ht="35.25" customHeight="1" x14ac:dyDescent="0.15">
      <c r="A59" s="419"/>
      <c r="B59" s="420"/>
      <c r="C59" s="435"/>
      <c r="D59" s="436"/>
      <c r="E59" s="439" t="s">
        <v>240</v>
      </c>
      <c r="F59" s="440"/>
      <c r="G59" s="440"/>
      <c r="H59" s="440"/>
      <c r="I59" s="440"/>
      <c r="J59" s="440"/>
      <c r="K59" s="440"/>
      <c r="L59" s="440"/>
      <c r="M59" s="440"/>
      <c r="N59" s="440"/>
      <c r="O59" s="440"/>
      <c r="P59" s="440"/>
      <c r="Q59" s="440"/>
      <c r="R59" s="440"/>
      <c r="S59" s="440"/>
      <c r="T59" s="440"/>
      <c r="U59" s="440"/>
      <c r="V59" s="440"/>
      <c r="W59" s="440"/>
      <c r="X59" s="440"/>
      <c r="Y59" s="440"/>
      <c r="Z59" s="440"/>
      <c r="AA59" s="440"/>
      <c r="AB59" s="440"/>
      <c r="AC59" s="441"/>
      <c r="AD59" s="442" t="s">
        <v>610</v>
      </c>
      <c r="AE59" s="443"/>
      <c r="AF59" s="444"/>
      <c r="AG59" s="432"/>
      <c r="AH59" s="433"/>
      <c r="AI59" s="433"/>
      <c r="AJ59" s="433"/>
      <c r="AK59" s="433"/>
      <c r="AL59" s="433"/>
      <c r="AM59" s="433"/>
      <c r="AN59" s="433"/>
      <c r="AO59" s="433"/>
      <c r="AP59" s="433"/>
      <c r="AQ59" s="433"/>
      <c r="AR59" s="433"/>
      <c r="AS59" s="433"/>
      <c r="AT59" s="433"/>
      <c r="AU59" s="433"/>
      <c r="AV59" s="433"/>
      <c r="AW59" s="433"/>
      <c r="AX59" s="434"/>
    </row>
    <row r="60" spans="1:60" ht="26.25" customHeight="1" x14ac:dyDescent="0.15">
      <c r="A60" s="419"/>
      <c r="B60" s="420"/>
      <c r="C60" s="437"/>
      <c r="D60" s="438"/>
      <c r="E60" s="445" t="s">
        <v>205</v>
      </c>
      <c r="F60" s="446"/>
      <c r="G60" s="446"/>
      <c r="H60" s="446"/>
      <c r="I60" s="446"/>
      <c r="J60" s="446"/>
      <c r="K60" s="446"/>
      <c r="L60" s="446"/>
      <c r="M60" s="446"/>
      <c r="N60" s="446"/>
      <c r="O60" s="446"/>
      <c r="P60" s="446"/>
      <c r="Q60" s="446"/>
      <c r="R60" s="446"/>
      <c r="S60" s="446"/>
      <c r="T60" s="446"/>
      <c r="U60" s="446"/>
      <c r="V60" s="446"/>
      <c r="W60" s="446"/>
      <c r="X60" s="446"/>
      <c r="Y60" s="446"/>
      <c r="Z60" s="446"/>
      <c r="AA60" s="446"/>
      <c r="AB60" s="446"/>
      <c r="AC60" s="447"/>
      <c r="AD60" s="448" t="s">
        <v>609</v>
      </c>
      <c r="AE60" s="449"/>
      <c r="AF60" s="449"/>
      <c r="AG60" s="432"/>
      <c r="AH60" s="433"/>
      <c r="AI60" s="433"/>
      <c r="AJ60" s="433"/>
      <c r="AK60" s="433"/>
      <c r="AL60" s="433"/>
      <c r="AM60" s="433"/>
      <c r="AN60" s="433"/>
      <c r="AO60" s="433"/>
      <c r="AP60" s="433"/>
      <c r="AQ60" s="433"/>
      <c r="AR60" s="433"/>
      <c r="AS60" s="433"/>
      <c r="AT60" s="433"/>
      <c r="AU60" s="433"/>
      <c r="AV60" s="433"/>
      <c r="AW60" s="433"/>
      <c r="AX60" s="434"/>
    </row>
    <row r="61" spans="1:60" ht="26.25" customHeight="1" x14ac:dyDescent="0.15">
      <c r="A61" s="419"/>
      <c r="B61" s="421"/>
      <c r="C61" s="450" t="s">
        <v>39</v>
      </c>
      <c r="D61" s="451"/>
      <c r="E61" s="451"/>
      <c r="F61" s="451"/>
      <c r="G61" s="451"/>
      <c r="H61" s="451"/>
      <c r="I61" s="451"/>
      <c r="J61" s="451"/>
      <c r="K61" s="451"/>
      <c r="L61" s="451"/>
      <c r="M61" s="451"/>
      <c r="N61" s="451"/>
      <c r="O61" s="451"/>
      <c r="P61" s="451"/>
      <c r="Q61" s="451"/>
      <c r="R61" s="451"/>
      <c r="S61" s="451"/>
      <c r="T61" s="451"/>
      <c r="U61" s="451"/>
      <c r="V61" s="451"/>
      <c r="W61" s="451"/>
      <c r="X61" s="451"/>
      <c r="Y61" s="451"/>
      <c r="Z61" s="451"/>
      <c r="AA61" s="451"/>
      <c r="AB61" s="451"/>
      <c r="AC61" s="451"/>
      <c r="AD61" s="494" t="s">
        <v>611</v>
      </c>
      <c r="AE61" s="495"/>
      <c r="AF61" s="495"/>
      <c r="AG61" s="496"/>
      <c r="AH61" s="497"/>
      <c r="AI61" s="497"/>
      <c r="AJ61" s="497"/>
      <c r="AK61" s="497"/>
      <c r="AL61" s="497"/>
      <c r="AM61" s="497"/>
      <c r="AN61" s="497"/>
      <c r="AO61" s="497"/>
      <c r="AP61" s="497"/>
      <c r="AQ61" s="497"/>
      <c r="AR61" s="497"/>
      <c r="AS61" s="497"/>
      <c r="AT61" s="497"/>
      <c r="AU61" s="497"/>
      <c r="AV61" s="497"/>
      <c r="AW61" s="497"/>
      <c r="AX61" s="498"/>
    </row>
    <row r="62" spans="1:60" ht="26.25" customHeight="1" x14ac:dyDescent="0.15">
      <c r="A62" s="419"/>
      <c r="B62" s="421"/>
      <c r="C62" s="489" t="s">
        <v>135</v>
      </c>
      <c r="D62" s="468"/>
      <c r="E62" s="468"/>
      <c r="F62" s="468"/>
      <c r="G62" s="468"/>
      <c r="H62" s="468"/>
      <c r="I62" s="468"/>
      <c r="J62" s="468"/>
      <c r="K62" s="468"/>
      <c r="L62" s="468"/>
      <c r="M62" s="468"/>
      <c r="N62" s="468"/>
      <c r="O62" s="468"/>
      <c r="P62" s="468"/>
      <c r="Q62" s="468"/>
      <c r="R62" s="468"/>
      <c r="S62" s="468"/>
      <c r="T62" s="468"/>
      <c r="U62" s="468"/>
      <c r="V62" s="468"/>
      <c r="W62" s="468"/>
      <c r="X62" s="468"/>
      <c r="Y62" s="468"/>
      <c r="Z62" s="468"/>
      <c r="AA62" s="468"/>
      <c r="AB62" s="468"/>
      <c r="AC62" s="468"/>
      <c r="AD62" s="442" t="s">
        <v>602</v>
      </c>
      <c r="AE62" s="443"/>
      <c r="AF62" s="443"/>
      <c r="AG62" s="469" t="s">
        <v>612</v>
      </c>
      <c r="AH62" s="470"/>
      <c r="AI62" s="470"/>
      <c r="AJ62" s="470"/>
      <c r="AK62" s="470"/>
      <c r="AL62" s="470"/>
      <c r="AM62" s="470"/>
      <c r="AN62" s="470"/>
      <c r="AO62" s="470"/>
      <c r="AP62" s="470"/>
      <c r="AQ62" s="470"/>
      <c r="AR62" s="470"/>
      <c r="AS62" s="470"/>
      <c r="AT62" s="470"/>
      <c r="AU62" s="470"/>
      <c r="AV62" s="470"/>
      <c r="AW62" s="470"/>
      <c r="AX62" s="471"/>
    </row>
    <row r="63" spans="1:60" ht="26.25" customHeight="1" x14ac:dyDescent="0.15">
      <c r="A63" s="419"/>
      <c r="B63" s="421"/>
      <c r="C63" s="489" t="s">
        <v>35</v>
      </c>
      <c r="D63" s="468"/>
      <c r="E63" s="468"/>
      <c r="F63" s="468"/>
      <c r="G63" s="468"/>
      <c r="H63" s="468"/>
      <c r="I63" s="468"/>
      <c r="J63" s="468"/>
      <c r="K63" s="468"/>
      <c r="L63" s="468"/>
      <c r="M63" s="468"/>
      <c r="N63" s="468"/>
      <c r="O63" s="468"/>
      <c r="P63" s="468"/>
      <c r="Q63" s="468"/>
      <c r="R63" s="468"/>
      <c r="S63" s="468"/>
      <c r="T63" s="468"/>
      <c r="U63" s="468"/>
      <c r="V63" s="468"/>
      <c r="W63" s="468"/>
      <c r="X63" s="468"/>
      <c r="Y63" s="468"/>
      <c r="Z63" s="468"/>
      <c r="AA63" s="468"/>
      <c r="AB63" s="468"/>
      <c r="AC63" s="468"/>
      <c r="AD63" s="442" t="s">
        <v>611</v>
      </c>
      <c r="AE63" s="443"/>
      <c r="AF63" s="443"/>
      <c r="AG63" s="469"/>
      <c r="AH63" s="470"/>
      <c r="AI63" s="470"/>
      <c r="AJ63" s="470"/>
      <c r="AK63" s="470"/>
      <c r="AL63" s="470"/>
      <c r="AM63" s="470"/>
      <c r="AN63" s="470"/>
      <c r="AO63" s="470"/>
      <c r="AP63" s="470"/>
      <c r="AQ63" s="470"/>
      <c r="AR63" s="470"/>
      <c r="AS63" s="470"/>
      <c r="AT63" s="470"/>
      <c r="AU63" s="470"/>
      <c r="AV63" s="470"/>
      <c r="AW63" s="470"/>
      <c r="AX63" s="471"/>
    </row>
    <row r="64" spans="1:60" ht="26.25" customHeight="1" x14ac:dyDescent="0.15">
      <c r="A64" s="419"/>
      <c r="B64" s="421"/>
      <c r="C64" s="489" t="s">
        <v>40</v>
      </c>
      <c r="D64" s="468"/>
      <c r="E64" s="468"/>
      <c r="F64" s="468"/>
      <c r="G64" s="468"/>
      <c r="H64" s="468"/>
      <c r="I64" s="468"/>
      <c r="J64" s="468"/>
      <c r="K64" s="468"/>
      <c r="L64" s="468"/>
      <c r="M64" s="468"/>
      <c r="N64" s="468"/>
      <c r="O64" s="468"/>
      <c r="P64" s="468"/>
      <c r="Q64" s="468"/>
      <c r="R64" s="468"/>
      <c r="S64" s="468"/>
      <c r="T64" s="468"/>
      <c r="U64" s="468"/>
      <c r="V64" s="468"/>
      <c r="W64" s="468"/>
      <c r="X64" s="468"/>
      <c r="Y64" s="468"/>
      <c r="Z64" s="468"/>
      <c r="AA64" s="468"/>
      <c r="AB64" s="468"/>
      <c r="AC64" s="490"/>
      <c r="AD64" s="442" t="s">
        <v>602</v>
      </c>
      <c r="AE64" s="443"/>
      <c r="AF64" s="443"/>
      <c r="AG64" s="469" t="s">
        <v>613</v>
      </c>
      <c r="AH64" s="470"/>
      <c r="AI64" s="470"/>
      <c r="AJ64" s="470"/>
      <c r="AK64" s="470"/>
      <c r="AL64" s="470"/>
      <c r="AM64" s="470"/>
      <c r="AN64" s="470"/>
      <c r="AO64" s="470"/>
      <c r="AP64" s="470"/>
      <c r="AQ64" s="470"/>
      <c r="AR64" s="470"/>
      <c r="AS64" s="470"/>
      <c r="AT64" s="470"/>
      <c r="AU64" s="470"/>
      <c r="AV64" s="470"/>
      <c r="AW64" s="470"/>
      <c r="AX64" s="471"/>
    </row>
    <row r="65" spans="1:50" ht="26.25" customHeight="1" x14ac:dyDescent="0.15">
      <c r="A65" s="419"/>
      <c r="B65" s="421"/>
      <c r="C65" s="489" t="s">
        <v>218</v>
      </c>
      <c r="D65" s="468"/>
      <c r="E65" s="468"/>
      <c r="F65" s="468"/>
      <c r="G65" s="468"/>
      <c r="H65" s="468"/>
      <c r="I65" s="468"/>
      <c r="J65" s="468"/>
      <c r="K65" s="468"/>
      <c r="L65" s="468"/>
      <c r="M65" s="468"/>
      <c r="N65" s="468"/>
      <c r="O65" s="468"/>
      <c r="P65" s="468"/>
      <c r="Q65" s="468"/>
      <c r="R65" s="468"/>
      <c r="S65" s="468"/>
      <c r="T65" s="468"/>
      <c r="U65" s="468"/>
      <c r="V65" s="468"/>
      <c r="W65" s="468"/>
      <c r="X65" s="468"/>
      <c r="Y65" s="468"/>
      <c r="Z65" s="468"/>
      <c r="AA65" s="468"/>
      <c r="AB65" s="468"/>
      <c r="AC65" s="490"/>
      <c r="AD65" s="475" t="s">
        <v>611</v>
      </c>
      <c r="AE65" s="476"/>
      <c r="AF65" s="476"/>
      <c r="AG65" s="491"/>
      <c r="AH65" s="492"/>
      <c r="AI65" s="492"/>
      <c r="AJ65" s="492"/>
      <c r="AK65" s="492"/>
      <c r="AL65" s="492"/>
      <c r="AM65" s="492"/>
      <c r="AN65" s="492"/>
      <c r="AO65" s="492"/>
      <c r="AP65" s="492"/>
      <c r="AQ65" s="492"/>
      <c r="AR65" s="492"/>
      <c r="AS65" s="492"/>
      <c r="AT65" s="492"/>
      <c r="AU65" s="492"/>
      <c r="AV65" s="492"/>
      <c r="AW65" s="492"/>
      <c r="AX65" s="493"/>
    </row>
    <row r="66" spans="1:50" ht="26.25" customHeight="1" x14ac:dyDescent="0.15">
      <c r="A66" s="419"/>
      <c r="B66" s="421"/>
      <c r="C66" s="477" t="s">
        <v>219</v>
      </c>
      <c r="D66" s="478"/>
      <c r="E66" s="478"/>
      <c r="F66" s="478"/>
      <c r="G66" s="478"/>
      <c r="H66" s="478"/>
      <c r="I66" s="478"/>
      <c r="J66" s="478"/>
      <c r="K66" s="478"/>
      <c r="L66" s="478"/>
      <c r="M66" s="478"/>
      <c r="N66" s="478"/>
      <c r="O66" s="478"/>
      <c r="P66" s="478"/>
      <c r="Q66" s="478"/>
      <c r="R66" s="478"/>
      <c r="S66" s="478"/>
      <c r="T66" s="478"/>
      <c r="U66" s="478"/>
      <c r="V66" s="478"/>
      <c r="W66" s="478"/>
      <c r="X66" s="478"/>
      <c r="Y66" s="478"/>
      <c r="Z66" s="478"/>
      <c r="AA66" s="478"/>
      <c r="AB66" s="478"/>
      <c r="AC66" s="479"/>
      <c r="AD66" s="442" t="s">
        <v>611</v>
      </c>
      <c r="AE66" s="443"/>
      <c r="AF66" s="444"/>
      <c r="AG66" s="469"/>
      <c r="AH66" s="470"/>
      <c r="AI66" s="470"/>
      <c r="AJ66" s="470"/>
      <c r="AK66" s="470"/>
      <c r="AL66" s="470"/>
      <c r="AM66" s="470"/>
      <c r="AN66" s="470"/>
      <c r="AO66" s="470"/>
      <c r="AP66" s="470"/>
      <c r="AQ66" s="470"/>
      <c r="AR66" s="470"/>
      <c r="AS66" s="470"/>
      <c r="AT66" s="470"/>
      <c r="AU66" s="470"/>
      <c r="AV66" s="470"/>
      <c r="AW66" s="470"/>
      <c r="AX66" s="471"/>
    </row>
    <row r="67" spans="1:50" ht="26.25" customHeight="1" x14ac:dyDescent="0.15">
      <c r="A67" s="422"/>
      <c r="B67" s="423"/>
      <c r="C67" s="480" t="s">
        <v>209</v>
      </c>
      <c r="D67" s="481"/>
      <c r="E67" s="481"/>
      <c r="F67" s="481"/>
      <c r="G67" s="481"/>
      <c r="H67" s="481"/>
      <c r="I67" s="481"/>
      <c r="J67" s="481"/>
      <c r="K67" s="481"/>
      <c r="L67" s="481"/>
      <c r="M67" s="481"/>
      <c r="N67" s="481"/>
      <c r="O67" s="481"/>
      <c r="P67" s="481"/>
      <c r="Q67" s="481"/>
      <c r="R67" s="481"/>
      <c r="S67" s="481"/>
      <c r="T67" s="481"/>
      <c r="U67" s="481"/>
      <c r="V67" s="481"/>
      <c r="W67" s="481"/>
      <c r="X67" s="481"/>
      <c r="Y67" s="481"/>
      <c r="Z67" s="481"/>
      <c r="AA67" s="481"/>
      <c r="AB67" s="481"/>
      <c r="AC67" s="482"/>
      <c r="AD67" s="483" t="s">
        <v>611</v>
      </c>
      <c r="AE67" s="484"/>
      <c r="AF67" s="485"/>
      <c r="AG67" s="486"/>
      <c r="AH67" s="487"/>
      <c r="AI67" s="487"/>
      <c r="AJ67" s="487"/>
      <c r="AK67" s="487"/>
      <c r="AL67" s="487"/>
      <c r="AM67" s="487"/>
      <c r="AN67" s="487"/>
      <c r="AO67" s="487"/>
      <c r="AP67" s="487"/>
      <c r="AQ67" s="487"/>
      <c r="AR67" s="487"/>
      <c r="AS67" s="487"/>
      <c r="AT67" s="487"/>
      <c r="AU67" s="487"/>
      <c r="AV67" s="487"/>
      <c r="AW67" s="487"/>
      <c r="AX67" s="488"/>
    </row>
    <row r="68" spans="1:50" ht="27" customHeight="1" x14ac:dyDescent="0.15">
      <c r="A68" s="132" t="s">
        <v>37</v>
      </c>
      <c r="B68" s="502"/>
      <c r="C68" s="503" t="s">
        <v>210</v>
      </c>
      <c r="D68" s="504"/>
      <c r="E68" s="504"/>
      <c r="F68" s="504"/>
      <c r="G68" s="504"/>
      <c r="H68" s="504"/>
      <c r="I68" s="504"/>
      <c r="J68" s="504"/>
      <c r="K68" s="504"/>
      <c r="L68" s="504"/>
      <c r="M68" s="504"/>
      <c r="N68" s="504"/>
      <c r="O68" s="504"/>
      <c r="P68" s="504"/>
      <c r="Q68" s="504"/>
      <c r="R68" s="504"/>
      <c r="S68" s="504"/>
      <c r="T68" s="504"/>
      <c r="U68" s="504"/>
      <c r="V68" s="504"/>
      <c r="W68" s="504"/>
      <c r="X68" s="504"/>
      <c r="Y68" s="504"/>
      <c r="Z68" s="504"/>
      <c r="AA68" s="504"/>
      <c r="AB68" s="504"/>
      <c r="AC68" s="505"/>
      <c r="AD68" s="494" t="s">
        <v>611</v>
      </c>
      <c r="AE68" s="495"/>
      <c r="AF68" s="506"/>
      <c r="AG68" s="496"/>
      <c r="AH68" s="497"/>
      <c r="AI68" s="497"/>
      <c r="AJ68" s="497"/>
      <c r="AK68" s="497"/>
      <c r="AL68" s="497"/>
      <c r="AM68" s="497"/>
      <c r="AN68" s="497"/>
      <c r="AO68" s="497"/>
      <c r="AP68" s="497"/>
      <c r="AQ68" s="497"/>
      <c r="AR68" s="497"/>
      <c r="AS68" s="497"/>
      <c r="AT68" s="497"/>
      <c r="AU68" s="497"/>
      <c r="AV68" s="497"/>
      <c r="AW68" s="497"/>
      <c r="AX68" s="498"/>
    </row>
    <row r="69" spans="1:50" ht="35.25" customHeight="1" x14ac:dyDescent="0.15">
      <c r="A69" s="419"/>
      <c r="B69" s="421"/>
      <c r="C69" s="507" t="s">
        <v>42</v>
      </c>
      <c r="D69" s="508"/>
      <c r="E69" s="508"/>
      <c r="F69" s="508"/>
      <c r="G69" s="508"/>
      <c r="H69" s="508"/>
      <c r="I69" s="508"/>
      <c r="J69" s="508"/>
      <c r="K69" s="508"/>
      <c r="L69" s="508"/>
      <c r="M69" s="508"/>
      <c r="N69" s="508"/>
      <c r="O69" s="508"/>
      <c r="P69" s="508"/>
      <c r="Q69" s="508"/>
      <c r="R69" s="508"/>
      <c r="S69" s="508"/>
      <c r="T69" s="508"/>
      <c r="U69" s="508"/>
      <c r="V69" s="508"/>
      <c r="W69" s="508"/>
      <c r="X69" s="508"/>
      <c r="Y69" s="508"/>
      <c r="Z69" s="508"/>
      <c r="AA69" s="508"/>
      <c r="AB69" s="508"/>
      <c r="AC69" s="509"/>
      <c r="AD69" s="510" t="s">
        <v>611</v>
      </c>
      <c r="AE69" s="511"/>
      <c r="AF69" s="511"/>
      <c r="AG69" s="469"/>
      <c r="AH69" s="470"/>
      <c r="AI69" s="470"/>
      <c r="AJ69" s="470"/>
      <c r="AK69" s="470"/>
      <c r="AL69" s="470"/>
      <c r="AM69" s="470"/>
      <c r="AN69" s="470"/>
      <c r="AO69" s="470"/>
      <c r="AP69" s="470"/>
      <c r="AQ69" s="470"/>
      <c r="AR69" s="470"/>
      <c r="AS69" s="470"/>
      <c r="AT69" s="470"/>
      <c r="AU69" s="470"/>
      <c r="AV69" s="470"/>
      <c r="AW69" s="470"/>
      <c r="AX69" s="471"/>
    </row>
    <row r="70" spans="1:50" ht="27" customHeight="1" x14ac:dyDescent="0.15">
      <c r="A70" s="419"/>
      <c r="B70" s="421"/>
      <c r="C70" s="489" t="s">
        <v>173</v>
      </c>
      <c r="D70" s="468"/>
      <c r="E70" s="468"/>
      <c r="F70" s="468"/>
      <c r="G70" s="468"/>
      <c r="H70" s="468"/>
      <c r="I70" s="468"/>
      <c r="J70" s="468"/>
      <c r="K70" s="468"/>
      <c r="L70" s="468"/>
      <c r="M70" s="468"/>
      <c r="N70" s="468"/>
      <c r="O70" s="468"/>
      <c r="P70" s="468"/>
      <c r="Q70" s="468"/>
      <c r="R70" s="468"/>
      <c r="S70" s="468"/>
      <c r="T70" s="468"/>
      <c r="U70" s="468"/>
      <c r="V70" s="468"/>
      <c r="W70" s="468"/>
      <c r="X70" s="468"/>
      <c r="Y70" s="468"/>
      <c r="Z70" s="468"/>
      <c r="AA70" s="468"/>
      <c r="AB70" s="468"/>
      <c r="AC70" s="468"/>
      <c r="AD70" s="442" t="s">
        <v>602</v>
      </c>
      <c r="AE70" s="443"/>
      <c r="AF70" s="443"/>
      <c r="AG70" s="469" t="s">
        <v>614</v>
      </c>
      <c r="AH70" s="470"/>
      <c r="AI70" s="470"/>
      <c r="AJ70" s="470"/>
      <c r="AK70" s="470"/>
      <c r="AL70" s="470"/>
      <c r="AM70" s="470"/>
      <c r="AN70" s="470"/>
      <c r="AO70" s="470"/>
      <c r="AP70" s="470"/>
      <c r="AQ70" s="470"/>
      <c r="AR70" s="470"/>
      <c r="AS70" s="470"/>
      <c r="AT70" s="470"/>
      <c r="AU70" s="470"/>
      <c r="AV70" s="470"/>
      <c r="AW70" s="470"/>
      <c r="AX70" s="471"/>
    </row>
    <row r="71" spans="1:50" ht="27" customHeight="1" x14ac:dyDescent="0.15">
      <c r="A71" s="422"/>
      <c r="B71" s="423"/>
      <c r="C71" s="489" t="s">
        <v>41</v>
      </c>
      <c r="D71" s="468"/>
      <c r="E71" s="468"/>
      <c r="F71" s="468"/>
      <c r="G71" s="468"/>
      <c r="H71" s="468"/>
      <c r="I71" s="468"/>
      <c r="J71" s="468"/>
      <c r="K71" s="468"/>
      <c r="L71" s="468"/>
      <c r="M71" s="468"/>
      <c r="N71" s="468"/>
      <c r="O71" s="468"/>
      <c r="P71" s="468"/>
      <c r="Q71" s="468"/>
      <c r="R71" s="468"/>
      <c r="S71" s="468"/>
      <c r="T71" s="468"/>
      <c r="U71" s="468"/>
      <c r="V71" s="468"/>
      <c r="W71" s="468"/>
      <c r="X71" s="468"/>
      <c r="Y71" s="468"/>
      <c r="Z71" s="468"/>
      <c r="AA71" s="468"/>
      <c r="AB71" s="468"/>
      <c r="AC71" s="468"/>
      <c r="AD71" s="442" t="s">
        <v>611</v>
      </c>
      <c r="AE71" s="443"/>
      <c r="AF71" s="443"/>
      <c r="AG71" s="499"/>
      <c r="AH71" s="500"/>
      <c r="AI71" s="500"/>
      <c r="AJ71" s="500"/>
      <c r="AK71" s="500"/>
      <c r="AL71" s="500"/>
      <c r="AM71" s="500"/>
      <c r="AN71" s="500"/>
      <c r="AO71" s="500"/>
      <c r="AP71" s="500"/>
      <c r="AQ71" s="500"/>
      <c r="AR71" s="500"/>
      <c r="AS71" s="500"/>
      <c r="AT71" s="500"/>
      <c r="AU71" s="500"/>
      <c r="AV71" s="500"/>
      <c r="AW71" s="500"/>
      <c r="AX71" s="501"/>
    </row>
    <row r="72" spans="1:50" ht="41.25" customHeight="1" x14ac:dyDescent="0.15">
      <c r="A72" s="515" t="s">
        <v>54</v>
      </c>
      <c r="B72" s="516"/>
      <c r="C72" s="521" t="s">
        <v>136</v>
      </c>
      <c r="D72" s="522"/>
      <c r="E72" s="522"/>
      <c r="F72" s="522"/>
      <c r="G72" s="522"/>
      <c r="H72" s="522"/>
      <c r="I72" s="522"/>
      <c r="J72" s="522"/>
      <c r="K72" s="522"/>
      <c r="L72" s="522"/>
      <c r="M72" s="522"/>
      <c r="N72" s="522"/>
      <c r="O72" s="522"/>
      <c r="P72" s="522"/>
      <c r="Q72" s="522"/>
      <c r="R72" s="522"/>
      <c r="S72" s="522"/>
      <c r="T72" s="522"/>
      <c r="U72" s="522"/>
      <c r="V72" s="522"/>
      <c r="W72" s="522"/>
      <c r="X72" s="522"/>
      <c r="Y72" s="522"/>
      <c r="Z72" s="522"/>
      <c r="AA72" s="522"/>
      <c r="AB72" s="522"/>
      <c r="AC72" s="425"/>
      <c r="AD72" s="428" t="s">
        <v>602</v>
      </c>
      <c r="AE72" s="429"/>
      <c r="AF72" s="523"/>
      <c r="AG72" s="349" t="s">
        <v>615</v>
      </c>
      <c r="AH72" s="430"/>
      <c r="AI72" s="430"/>
      <c r="AJ72" s="430"/>
      <c r="AK72" s="430"/>
      <c r="AL72" s="430"/>
      <c r="AM72" s="430"/>
      <c r="AN72" s="430"/>
      <c r="AO72" s="430"/>
      <c r="AP72" s="430"/>
      <c r="AQ72" s="430"/>
      <c r="AR72" s="430"/>
      <c r="AS72" s="430"/>
      <c r="AT72" s="430"/>
      <c r="AU72" s="430"/>
      <c r="AV72" s="430"/>
      <c r="AW72" s="430"/>
      <c r="AX72" s="431"/>
    </row>
    <row r="73" spans="1:50" ht="19.7" customHeight="1" x14ac:dyDescent="0.15">
      <c r="A73" s="517"/>
      <c r="B73" s="518"/>
      <c r="C73" s="114" t="s">
        <v>0</v>
      </c>
      <c r="D73" s="115"/>
      <c r="E73" s="115"/>
      <c r="F73" s="115"/>
      <c r="G73" s="115"/>
      <c r="H73" s="115"/>
      <c r="I73" s="115"/>
      <c r="J73" s="115"/>
      <c r="K73" s="115"/>
      <c r="L73" s="115"/>
      <c r="M73" s="115"/>
      <c r="N73" s="115"/>
      <c r="O73" s="111" t="s">
        <v>574</v>
      </c>
      <c r="P73" s="112"/>
      <c r="Q73" s="112"/>
      <c r="R73" s="112"/>
      <c r="S73" s="112"/>
      <c r="T73" s="112"/>
      <c r="U73" s="112"/>
      <c r="V73" s="112"/>
      <c r="W73" s="112"/>
      <c r="X73" s="112"/>
      <c r="Y73" s="112"/>
      <c r="Z73" s="112"/>
      <c r="AA73" s="112"/>
      <c r="AB73" s="112"/>
      <c r="AC73" s="112"/>
      <c r="AD73" s="112"/>
      <c r="AE73" s="112"/>
      <c r="AF73" s="113"/>
      <c r="AG73" s="432"/>
      <c r="AH73" s="433"/>
      <c r="AI73" s="433"/>
      <c r="AJ73" s="433"/>
      <c r="AK73" s="433"/>
      <c r="AL73" s="433"/>
      <c r="AM73" s="433"/>
      <c r="AN73" s="433"/>
      <c r="AO73" s="433"/>
      <c r="AP73" s="433"/>
      <c r="AQ73" s="433"/>
      <c r="AR73" s="433"/>
      <c r="AS73" s="433"/>
      <c r="AT73" s="433"/>
      <c r="AU73" s="433"/>
      <c r="AV73" s="433"/>
      <c r="AW73" s="433"/>
      <c r="AX73" s="434"/>
    </row>
    <row r="74" spans="1:50" ht="24.75" customHeight="1" x14ac:dyDescent="0.15">
      <c r="A74" s="517"/>
      <c r="B74" s="518"/>
      <c r="C74" s="96"/>
      <c r="D74" s="97"/>
      <c r="E74" s="98" t="s">
        <v>592</v>
      </c>
      <c r="F74" s="98"/>
      <c r="G74" s="98"/>
      <c r="H74" s="99"/>
      <c r="I74" s="99"/>
      <c r="J74" s="100"/>
      <c r="K74" s="100"/>
      <c r="L74" s="100"/>
      <c r="M74" s="99"/>
      <c r="N74" s="101"/>
      <c r="O74" s="102" t="s">
        <v>593</v>
      </c>
      <c r="P74" s="103"/>
      <c r="Q74" s="103"/>
      <c r="R74" s="103"/>
      <c r="S74" s="103"/>
      <c r="T74" s="103"/>
      <c r="U74" s="103"/>
      <c r="V74" s="103"/>
      <c r="W74" s="103"/>
      <c r="X74" s="103"/>
      <c r="Y74" s="103"/>
      <c r="Z74" s="103"/>
      <c r="AA74" s="103"/>
      <c r="AB74" s="103"/>
      <c r="AC74" s="103"/>
      <c r="AD74" s="103"/>
      <c r="AE74" s="103"/>
      <c r="AF74" s="104"/>
      <c r="AG74" s="432"/>
      <c r="AH74" s="433"/>
      <c r="AI74" s="433"/>
      <c r="AJ74" s="433"/>
      <c r="AK74" s="433"/>
      <c r="AL74" s="433"/>
      <c r="AM74" s="433"/>
      <c r="AN74" s="433"/>
      <c r="AO74" s="433"/>
      <c r="AP74" s="433"/>
      <c r="AQ74" s="433"/>
      <c r="AR74" s="433"/>
      <c r="AS74" s="433"/>
      <c r="AT74" s="433"/>
      <c r="AU74" s="433"/>
      <c r="AV74" s="433"/>
      <c r="AW74" s="433"/>
      <c r="AX74" s="434"/>
    </row>
    <row r="75" spans="1:50" ht="24.75" customHeight="1" x14ac:dyDescent="0.15">
      <c r="A75" s="517"/>
      <c r="B75" s="518"/>
      <c r="C75" s="117"/>
      <c r="D75" s="118"/>
      <c r="E75" s="98"/>
      <c r="F75" s="98"/>
      <c r="G75" s="98"/>
      <c r="H75" s="99"/>
      <c r="I75" s="99"/>
      <c r="J75" s="512"/>
      <c r="K75" s="512"/>
      <c r="L75" s="512"/>
      <c r="M75" s="513"/>
      <c r="N75" s="514"/>
      <c r="O75" s="105"/>
      <c r="P75" s="106"/>
      <c r="Q75" s="106"/>
      <c r="R75" s="106"/>
      <c r="S75" s="106"/>
      <c r="T75" s="106"/>
      <c r="U75" s="106"/>
      <c r="V75" s="106"/>
      <c r="W75" s="106"/>
      <c r="X75" s="106"/>
      <c r="Y75" s="106"/>
      <c r="Z75" s="106"/>
      <c r="AA75" s="106"/>
      <c r="AB75" s="106"/>
      <c r="AC75" s="106"/>
      <c r="AD75" s="106"/>
      <c r="AE75" s="106"/>
      <c r="AF75" s="107"/>
      <c r="AG75" s="432"/>
      <c r="AH75" s="433"/>
      <c r="AI75" s="433"/>
      <c r="AJ75" s="433"/>
      <c r="AK75" s="433"/>
      <c r="AL75" s="433"/>
      <c r="AM75" s="433"/>
      <c r="AN75" s="433"/>
      <c r="AO75" s="433"/>
      <c r="AP75" s="433"/>
      <c r="AQ75" s="433"/>
      <c r="AR75" s="433"/>
      <c r="AS75" s="433"/>
      <c r="AT75" s="433"/>
      <c r="AU75" s="433"/>
      <c r="AV75" s="433"/>
      <c r="AW75" s="433"/>
      <c r="AX75" s="434"/>
    </row>
    <row r="76" spans="1:50" ht="24.75" customHeight="1" x14ac:dyDescent="0.15">
      <c r="A76" s="517"/>
      <c r="B76" s="518"/>
      <c r="C76" s="117"/>
      <c r="D76" s="118"/>
      <c r="E76" s="98"/>
      <c r="F76" s="98"/>
      <c r="G76" s="98"/>
      <c r="H76" s="99"/>
      <c r="I76" s="99"/>
      <c r="J76" s="512"/>
      <c r="K76" s="512"/>
      <c r="L76" s="512"/>
      <c r="M76" s="513"/>
      <c r="N76" s="514"/>
      <c r="O76" s="105"/>
      <c r="P76" s="106"/>
      <c r="Q76" s="106"/>
      <c r="R76" s="106"/>
      <c r="S76" s="106"/>
      <c r="T76" s="106"/>
      <c r="U76" s="106"/>
      <c r="V76" s="106"/>
      <c r="W76" s="106"/>
      <c r="X76" s="106"/>
      <c r="Y76" s="106"/>
      <c r="Z76" s="106"/>
      <c r="AA76" s="106"/>
      <c r="AB76" s="106"/>
      <c r="AC76" s="106"/>
      <c r="AD76" s="106"/>
      <c r="AE76" s="106"/>
      <c r="AF76" s="107"/>
      <c r="AG76" s="432"/>
      <c r="AH76" s="433"/>
      <c r="AI76" s="433"/>
      <c r="AJ76" s="433"/>
      <c r="AK76" s="433"/>
      <c r="AL76" s="433"/>
      <c r="AM76" s="433"/>
      <c r="AN76" s="433"/>
      <c r="AO76" s="433"/>
      <c r="AP76" s="433"/>
      <c r="AQ76" s="433"/>
      <c r="AR76" s="433"/>
      <c r="AS76" s="433"/>
      <c r="AT76" s="433"/>
      <c r="AU76" s="433"/>
      <c r="AV76" s="433"/>
      <c r="AW76" s="433"/>
      <c r="AX76" s="434"/>
    </row>
    <row r="77" spans="1:50" ht="24.75" customHeight="1" x14ac:dyDescent="0.15">
      <c r="A77" s="517"/>
      <c r="B77" s="518"/>
      <c r="C77" s="117"/>
      <c r="D77" s="118"/>
      <c r="E77" s="98"/>
      <c r="F77" s="98"/>
      <c r="G77" s="98"/>
      <c r="H77" s="99"/>
      <c r="I77" s="99"/>
      <c r="J77" s="512"/>
      <c r="K77" s="512"/>
      <c r="L77" s="512"/>
      <c r="M77" s="513"/>
      <c r="N77" s="514"/>
      <c r="O77" s="105"/>
      <c r="P77" s="106"/>
      <c r="Q77" s="106"/>
      <c r="R77" s="106"/>
      <c r="S77" s="106"/>
      <c r="T77" s="106"/>
      <c r="U77" s="106"/>
      <c r="V77" s="106"/>
      <c r="W77" s="106"/>
      <c r="X77" s="106"/>
      <c r="Y77" s="106"/>
      <c r="Z77" s="106"/>
      <c r="AA77" s="106"/>
      <c r="AB77" s="106"/>
      <c r="AC77" s="106"/>
      <c r="AD77" s="106"/>
      <c r="AE77" s="106"/>
      <c r="AF77" s="107"/>
      <c r="AG77" s="432"/>
      <c r="AH77" s="433"/>
      <c r="AI77" s="433"/>
      <c r="AJ77" s="433"/>
      <c r="AK77" s="433"/>
      <c r="AL77" s="433"/>
      <c r="AM77" s="433"/>
      <c r="AN77" s="433"/>
      <c r="AO77" s="433"/>
      <c r="AP77" s="433"/>
      <c r="AQ77" s="433"/>
      <c r="AR77" s="433"/>
      <c r="AS77" s="433"/>
      <c r="AT77" s="433"/>
      <c r="AU77" s="433"/>
      <c r="AV77" s="433"/>
      <c r="AW77" s="433"/>
      <c r="AX77" s="434"/>
    </row>
    <row r="78" spans="1:50" ht="24.75" customHeight="1" x14ac:dyDescent="0.15">
      <c r="A78" s="519"/>
      <c r="B78" s="520"/>
      <c r="C78" s="524"/>
      <c r="D78" s="525"/>
      <c r="E78" s="98"/>
      <c r="F78" s="98"/>
      <c r="G78" s="98"/>
      <c r="H78" s="99"/>
      <c r="I78" s="99"/>
      <c r="J78" s="526"/>
      <c r="K78" s="526"/>
      <c r="L78" s="526"/>
      <c r="M78" s="94"/>
      <c r="N78" s="95"/>
      <c r="O78" s="108"/>
      <c r="P78" s="109"/>
      <c r="Q78" s="109"/>
      <c r="R78" s="109"/>
      <c r="S78" s="109"/>
      <c r="T78" s="109"/>
      <c r="U78" s="109"/>
      <c r="V78" s="109"/>
      <c r="W78" s="109"/>
      <c r="X78" s="109"/>
      <c r="Y78" s="109"/>
      <c r="Z78" s="109"/>
      <c r="AA78" s="109"/>
      <c r="AB78" s="109"/>
      <c r="AC78" s="109"/>
      <c r="AD78" s="109"/>
      <c r="AE78" s="109"/>
      <c r="AF78" s="110"/>
      <c r="AG78" s="499"/>
      <c r="AH78" s="500"/>
      <c r="AI78" s="500"/>
      <c r="AJ78" s="500"/>
      <c r="AK78" s="500"/>
      <c r="AL78" s="500"/>
      <c r="AM78" s="500"/>
      <c r="AN78" s="500"/>
      <c r="AO78" s="500"/>
      <c r="AP78" s="500"/>
      <c r="AQ78" s="500"/>
      <c r="AR78" s="500"/>
      <c r="AS78" s="500"/>
      <c r="AT78" s="500"/>
      <c r="AU78" s="500"/>
      <c r="AV78" s="500"/>
      <c r="AW78" s="500"/>
      <c r="AX78" s="501"/>
    </row>
    <row r="79" spans="1:50" ht="67.5" customHeight="1" x14ac:dyDescent="0.15">
      <c r="A79" s="132" t="s">
        <v>45</v>
      </c>
      <c r="B79" s="133"/>
      <c r="C79" s="136" t="s">
        <v>49</v>
      </c>
      <c r="D79" s="137"/>
      <c r="E79" s="137"/>
      <c r="F79" s="138"/>
      <c r="G79" s="139" t="s">
        <v>616</v>
      </c>
      <c r="H79" s="139"/>
      <c r="I79" s="139"/>
      <c r="J79" s="139"/>
      <c r="K79" s="139"/>
      <c r="L79" s="139"/>
      <c r="M79" s="139"/>
      <c r="N79" s="139"/>
      <c r="O79" s="139"/>
      <c r="P79" s="139"/>
      <c r="Q79" s="139"/>
      <c r="R79" s="139"/>
      <c r="S79" s="139"/>
      <c r="T79" s="139"/>
      <c r="U79" s="139"/>
      <c r="V79" s="139"/>
      <c r="W79" s="139"/>
      <c r="X79" s="139"/>
      <c r="Y79" s="139"/>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40"/>
    </row>
    <row r="80" spans="1:50" ht="67.5" customHeight="1" thickBot="1" x14ac:dyDescent="0.2">
      <c r="A80" s="134"/>
      <c r="B80" s="135"/>
      <c r="C80" s="141" t="s">
        <v>53</v>
      </c>
      <c r="D80" s="142"/>
      <c r="E80" s="142"/>
      <c r="F80" s="143"/>
      <c r="G80" s="144" t="s">
        <v>617</v>
      </c>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5"/>
    </row>
    <row r="81" spans="1:51" ht="24" customHeight="1" x14ac:dyDescent="0.15">
      <c r="A81" s="119" t="s">
        <v>30</v>
      </c>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120"/>
      <c r="AK81" s="120"/>
      <c r="AL81" s="120"/>
      <c r="AM81" s="120"/>
      <c r="AN81" s="120"/>
      <c r="AO81" s="120"/>
      <c r="AP81" s="120"/>
      <c r="AQ81" s="120"/>
      <c r="AR81" s="120"/>
      <c r="AS81" s="120"/>
      <c r="AT81" s="120"/>
      <c r="AU81" s="120"/>
      <c r="AV81" s="120"/>
      <c r="AW81" s="120"/>
      <c r="AX81" s="121"/>
    </row>
    <row r="82" spans="1:51" ht="67.5" customHeight="1" thickBot="1" x14ac:dyDescent="0.2">
      <c r="A82" s="122" t="s">
        <v>676</v>
      </c>
      <c r="B82" s="123"/>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4"/>
    </row>
    <row r="83" spans="1:51" ht="24.75" customHeight="1" x14ac:dyDescent="0.15">
      <c r="A83" s="125" t="s">
        <v>31</v>
      </c>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7"/>
    </row>
    <row r="84" spans="1:51" ht="67.5" customHeight="1" thickBot="1" x14ac:dyDescent="0.2">
      <c r="A84" s="128" t="s">
        <v>131</v>
      </c>
      <c r="B84" s="129"/>
      <c r="C84" s="129"/>
      <c r="D84" s="129"/>
      <c r="E84" s="130"/>
      <c r="F84" s="131" t="s">
        <v>677</v>
      </c>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4"/>
    </row>
    <row r="85" spans="1:51" ht="24.75" customHeight="1" x14ac:dyDescent="0.15">
      <c r="A85" s="125" t="s">
        <v>43</v>
      </c>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c r="AO85" s="126"/>
      <c r="AP85" s="126"/>
      <c r="AQ85" s="126"/>
      <c r="AR85" s="126"/>
      <c r="AS85" s="126"/>
      <c r="AT85" s="126"/>
      <c r="AU85" s="126"/>
      <c r="AV85" s="126"/>
      <c r="AW85" s="126"/>
      <c r="AX85" s="127"/>
    </row>
    <row r="86" spans="1:51" ht="66" customHeight="1" thickBot="1" x14ac:dyDescent="0.2">
      <c r="A86" s="128" t="s">
        <v>131</v>
      </c>
      <c r="B86" s="129"/>
      <c r="C86" s="129"/>
      <c r="D86" s="129"/>
      <c r="E86" s="130"/>
      <c r="F86" s="531" t="s">
        <v>678</v>
      </c>
      <c r="G86" s="532"/>
      <c r="H86" s="532"/>
      <c r="I86" s="532"/>
      <c r="J86" s="532"/>
      <c r="K86" s="532"/>
      <c r="L86" s="532"/>
      <c r="M86" s="532"/>
      <c r="N86" s="532"/>
      <c r="O86" s="532"/>
      <c r="P86" s="532"/>
      <c r="Q86" s="532"/>
      <c r="R86" s="532"/>
      <c r="S86" s="532"/>
      <c r="T86" s="532"/>
      <c r="U86" s="532"/>
      <c r="V86" s="532"/>
      <c r="W86" s="532"/>
      <c r="X86" s="532"/>
      <c r="Y86" s="532"/>
      <c r="Z86" s="532"/>
      <c r="AA86" s="532"/>
      <c r="AB86" s="532"/>
      <c r="AC86" s="532"/>
      <c r="AD86" s="532"/>
      <c r="AE86" s="532"/>
      <c r="AF86" s="532"/>
      <c r="AG86" s="532"/>
      <c r="AH86" s="532"/>
      <c r="AI86" s="532"/>
      <c r="AJ86" s="532"/>
      <c r="AK86" s="532"/>
      <c r="AL86" s="532"/>
      <c r="AM86" s="532"/>
      <c r="AN86" s="532"/>
      <c r="AO86" s="532"/>
      <c r="AP86" s="532"/>
      <c r="AQ86" s="532"/>
      <c r="AR86" s="532"/>
      <c r="AS86" s="532"/>
      <c r="AT86" s="532"/>
      <c r="AU86" s="532"/>
      <c r="AV86" s="532"/>
      <c r="AW86" s="532"/>
      <c r="AX86" s="533"/>
    </row>
    <row r="87" spans="1:51" ht="24.75" customHeight="1" x14ac:dyDescent="0.15">
      <c r="A87" s="534" t="s">
        <v>32</v>
      </c>
      <c r="B87" s="535"/>
      <c r="C87" s="535"/>
      <c r="D87" s="535"/>
      <c r="E87" s="535"/>
      <c r="F87" s="535"/>
      <c r="G87" s="535"/>
      <c r="H87" s="535"/>
      <c r="I87" s="535"/>
      <c r="J87" s="535"/>
      <c r="K87" s="535"/>
      <c r="L87" s="535"/>
      <c r="M87" s="535"/>
      <c r="N87" s="535"/>
      <c r="O87" s="535"/>
      <c r="P87" s="535"/>
      <c r="Q87" s="535"/>
      <c r="R87" s="535"/>
      <c r="S87" s="535"/>
      <c r="T87" s="535"/>
      <c r="U87" s="535"/>
      <c r="V87" s="535"/>
      <c r="W87" s="535"/>
      <c r="X87" s="535"/>
      <c r="Y87" s="535"/>
      <c r="Z87" s="535"/>
      <c r="AA87" s="535"/>
      <c r="AB87" s="535"/>
      <c r="AC87" s="535"/>
      <c r="AD87" s="535"/>
      <c r="AE87" s="535"/>
      <c r="AF87" s="535"/>
      <c r="AG87" s="535"/>
      <c r="AH87" s="535"/>
      <c r="AI87" s="535"/>
      <c r="AJ87" s="535"/>
      <c r="AK87" s="535"/>
      <c r="AL87" s="535"/>
      <c r="AM87" s="535"/>
      <c r="AN87" s="535"/>
      <c r="AO87" s="535"/>
      <c r="AP87" s="535"/>
      <c r="AQ87" s="535"/>
      <c r="AR87" s="535"/>
      <c r="AS87" s="535"/>
      <c r="AT87" s="535"/>
      <c r="AU87" s="535"/>
      <c r="AV87" s="535"/>
      <c r="AW87" s="535"/>
      <c r="AX87" s="536"/>
    </row>
    <row r="88" spans="1:51" ht="67.5" customHeight="1" thickBot="1" x14ac:dyDescent="0.2">
      <c r="A88" s="537"/>
      <c r="B88" s="538"/>
      <c r="C88" s="538"/>
      <c r="D88" s="538"/>
      <c r="E88" s="538"/>
      <c r="F88" s="538"/>
      <c r="G88" s="538"/>
      <c r="H88" s="538"/>
      <c r="I88" s="538"/>
      <c r="J88" s="538"/>
      <c r="K88" s="538"/>
      <c r="L88" s="538"/>
      <c r="M88" s="538"/>
      <c r="N88" s="538"/>
      <c r="O88" s="538"/>
      <c r="P88" s="538"/>
      <c r="Q88" s="538"/>
      <c r="R88" s="538"/>
      <c r="S88" s="538"/>
      <c r="T88" s="538"/>
      <c r="U88" s="538"/>
      <c r="V88" s="538"/>
      <c r="W88" s="538"/>
      <c r="X88" s="538"/>
      <c r="Y88" s="538"/>
      <c r="Z88" s="538"/>
      <c r="AA88" s="538"/>
      <c r="AB88" s="538"/>
      <c r="AC88" s="538"/>
      <c r="AD88" s="538"/>
      <c r="AE88" s="538"/>
      <c r="AF88" s="538"/>
      <c r="AG88" s="538"/>
      <c r="AH88" s="538"/>
      <c r="AI88" s="538"/>
      <c r="AJ88" s="538"/>
      <c r="AK88" s="538"/>
      <c r="AL88" s="538"/>
      <c r="AM88" s="538"/>
      <c r="AN88" s="538"/>
      <c r="AO88" s="538"/>
      <c r="AP88" s="538"/>
      <c r="AQ88" s="538"/>
      <c r="AR88" s="538"/>
      <c r="AS88" s="538"/>
      <c r="AT88" s="538"/>
      <c r="AU88" s="538"/>
      <c r="AV88" s="538"/>
      <c r="AW88" s="538"/>
      <c r="AX88" s="539"/>
    </row>
    <row r="89" spans="1:51" ht="24.75" customHeight="1" x14ac:dyDescent="0.15">
      <c r="A89" s="540" t="s">
        <v>220</v>
      </c>
      <c r="B89" s="541"/>
      <c r="C89" s="541"/>
      <c r="D89" s="541"/>
      <c r="E89" s="541"/>
      <c r="F89" s="541"/>
      <c r="G89" s="541"/>
      <c r="H89" s="541"/>
      <c r="I89" s="541"/>
      <c r="J89" s="541"/>
      <c r="K89" s="541"/>
      <c r="L89" s="541"/>
      <c r="M89" s="541"/>
      <c r="N89" s="541"/>
      <c r="O89" s="541"/>
      <c r="P89" s="541"/>
      <c r="Q89" s="541"/>
      <c r="R89" s="541"/>
      <c r="S89" s="541"/>
      <c r="T89" s="541"/>
      <c r="U89" s="541"/>
      <c r="V89" s="541"/>
      <c r="W89" s="541"/>
      <c r="X89" s="541"/>
      <c r="Y89" s="541"/>
      <c r="Z89" s="541"/>
      <c r="AA89" s="541"/>
      <c r="AB89" s="541"/>
      <c r="AC89" s="541"/>
      <c r="AD89" s="541"/>
      <c r="AE89" s="541"/>
      <c r="AF89" s="541"/>
      <c r="AG89" s="541"/>
      <c r="AH89" s="541"/>
      <c r="AI89" s="541"/>
      <c r="AJ89" s="541"/>
      <c r="AK89" s="541"/>
      <c r="AL89" s="541"/>
      <c r="AM89" s="541"/>
      <c r="AN89" s="541"/>
      <c r="AO89" s="541"/>
      <c r="AP89" s="541"/>
      <c r="AQ89" s="541"/>
      <c r="AR89" s="541"/>
      <c r="AS89" s="541"/>
      <c r="AT89" s="541"/>
      <c r="AU89" s="541"/>
      <c r="AV89" s="541"/>
      <c r="AW89" s="541"/>
      <c r="AX89" s="542"/>
    </row>
    <row r="90" spans="1:51" ht="24.75" customHeight="1" x14ac:dyDescent="0.15">
      <c r="A90" s="543" t="s">
        <v>255</v>
      </c>
      <c r="B90" s="544"/>
      <c r="C90" s="544"/>
      <c r="D90" s="545"/>
      <c r="E90" s="527" t="s">
        <v>594</v>
      </c>
      <c r="F90" s="528"/>
      <c r="G90" s="528"/>
      <c r="H90" s="528"/>
      <c r="I90" s="528"/>
      <c r="J90" s="528"/>
      <c r="K90" s="528"/>
      <c r="L90" s="528"/>
      <c r="M90" s="528"/>
      <c r="N90" s="528"/>
      <c r="O90" s="528"/>
      <c r="P90" s="529"/>
      <c r="Q90" s="527"/>
      <c r="R90" s="528"/>
      <c r="S90" s="528"/>
      <c r="T90" s="528"/>
      <c r="U90" s="528"/>
      <c r="V90" s="528"/>
      <c r="W90" s="528"/>
      <c r="X90" s="528"/>
      <c r="Y90" s="528"/>
      <c r="Z90" s="528"/>
      <c r="AA90" s="528"/>
      <c r="AB90" s="529"/>
      <c r="AC90" s="527"/>
      <c r="AD90" s="528"/>
      <c r="AE90" s="528"/>
      <c r="AF90" s="528"/>
      <c r="AG90" s="528"/>
      <c r="AH90" s="528"/>
      <c r="AI90" s="528"/>
      <c r="AJ90" s="528"/>
      <c r="AK90" s="528"/>
      <c r="AL90" s="528"/>
      <c r="AM90" s="528"/>
      <c r="AN90" s="529"/>
      <c r="AO90" s="527"/>
      <c r="AP90" s="528"/>
      <c r="AQ90" s="528"/>
      <c r="AR90" s="528"/>
      <c r="AS90" s="528"/>
      <c r="AT90" s="528"/>
      <c r="AU90" s="528"/>
      <c r="AV90" s="528"/>
      <c r="AW90" s="528"/>
      <c r="AX90" s="530"/>
      <c r="AY90" s="86"/>
    </row>
    <row r="91" spans="1:51" ht="24.75" customHeight="1" x14ac:dyDescent="0.15">
      <c r="A91" s="146" t="s">
        <v>254</v>
      </c>
      <c r="B91" s="146"/>
      <c r="C91" s="146"/>
      <c r="D91" s="146"/>
      <c r="E91" s="527" t="s">
        <v>595</v>
      </c>
      <c r="F91" s="528"/>
      <c r="G91" s="528"/>
      <c r="H91" s="528"/>
      <c r="I91" s="528"/>
      <c r="J91" s="528"/>
      <c r="K91" s="528"/>
      <c r="L91" s="528"/>
      <c r="M91" s="528"/>
      <c r="N91" s="528"/>
      <c r="O91" s="528"/>
      <c r="P91" s="529"/>
      <c r="Q91" s="527"/>
      <c r="R91" s="528"/>
      <c r="S91" s="528"/>
      <c r="T91" s="528"/>
      <c r="U91" s="528"/>
      <c r="V91" s="528"/>
      <c r="W91" s="528"/>
      <c r="X91" s="528"/>
      <c r="Y91" s="528"/>
      <c r="Z91" s="528"/>
      <c r="AA91" s="528"/>
      <c r="AB91" s="529"/>
      <c r="AC91" s="527"/>
      <c r="AD91" s="528"/>
      <c r="AE91" s="528"/>
      <c r="AF91" s="528"/>
      <c r="AG91" s="528"/>
      <c r="AH91" s="528"/>
      <c r="AI91" s="528"/>
      <c r="AJ91" s="528"/>
      <c r="AK91" s="528"/>
      <c r="AL91" s="528"/>
      <c r="AM91" s="528"/>
      <c r="AN91" s="529"/>
      <c r="AO91" s="527"/>
      <c r="AP91" s="528"/>
      <c r="AQ91" s="528"/>
      <c r="AR91" s="528"/>
      <c r="AS91" s="528"/>
      <c r="AT91" s="528"/>
      <c r="AU91" s="528"/>
      <c r="AV91" s="528"/>
      <c r="AW91" s="528"/>
      <c r="AX91" s="530"/>
    </row>
    <row r="92" spans="1:51" ht="24.75" customHeight="1" x14ac:dyDescent="0.15">
      <c r="A92" s="146" t="s">
        <v>253</v>
      </c>
      <c r="B92" s="146"/>
      <c r="C92" s="146"/>
      <c r="D92" s="146"/>
      <c r="E92" s="527" t="s">
        <v>596</v>
      </c>
      <c r="F92" s="528"/>
      <c r="G92" s="528"/>
      <c r="H92" s="528"/>
      <c r="I92" s="528"/>
      <c r="J92" s="528"/>
      <c r="K92" s="528"/>
      <c r="L92" s="528"/>
      <c r="M92" s="528"/>
      <c r="N92" s="528"/>
      <c r="O92" s="528"/>
      <c r="P92" s="529"/>
      <c r="Q92" s="527"/>
      <c r="R92" s="528"/>
      <c r="S92" s="528"/>
      <c r="T92" s="528"/>
      <c r="U92" s="528"/>
      <c r="V92" s="528"/>
      <c r="W92" s="528"/>
      <c r="X92" s="528"/>
      <c r="Y92" s="528"/>
      <c r="Z92" s="528"/>
      <c r="AA92" s="528"/>
      <c r="AB92" s="529"/>
      <c r="AC92" s="527"/>
      <c r="AD92" s="528"/>
      <c r="AE92" s="528"/>
      <c r="AF92" s="528"/>
      <c r="AG92" s="528"/>
      <c r="AH92" s="528"/>
      <c r="AI92" s="528"/>
      <c r="AJ92" s="528"/>
      <c r="AK92" s="528"/>
      <c r="AL92" s="528"/>
      <c r="AM92" s="528"/>
      <c r="AN92" s="529"/>
      <c r="AO92" s="527"/>
      <c r="AP92" s="528"/>
      <c r="AQ92" s="528"/>
      <c r="AR92" s="528"/>
      <c r="AS92" s="528"/>
      <c r="AT92" s="528"/>
      <c r="AU92" s="528"/>
      <c r="AV92" s="528"/>
      <c r="AW92" s="528"/>
      <c r="AX92" s="530"/>
    </row>
    <row r="93" spans="1:51" ht="24.75" customHeight="1" x14ac:dyDescent="0.15">
      <c r="A93" s="146" t="s">
        <v>252</v>
      </c>
      <c r="B93" s="146"/>
      <c r="C93" s="146"/>
      <c r="D93" s="146"/>
      <c r="E93" s="527" t="s">
        <v>597</v>
      </c>
      <c r="F93" s="528"/>
      <c r="G93" s="528"/>
      <c r="H93" s="528"/>
      <c r="I93" s="528"/>
      <c r="J93" s="528"/>
      <c r="K93" s="528"/>
      <c r="L93" s="528"/>
      <c r="M93" s="528"/>
      <c r="N93" s="528"/>
      <c r="O93" s="528"/>
      <c r="P93" s="529"/>
      <c r="Q93" s="527"/>
      <c r="R93" s="528"/>
      <c r="S93" s="528"/>
      <c r="T93" s="528"/>
      <c r="U93" s="528"/>
      <c r="V93" s="528"/>
      <c r="W93" s="528"/>
      <c r="X93" s="528"/>
      <c r="Y93" s="528"/>
      <c r="Z93" s="528"/>
      <c r="AA93" s="528"/>
      <c r="AB93" s="529"/>
      <c r="AC93" s="527"/>
      <c r="AD93" s="528"/>
      <c r="AE93" s="528"/>
      <c r="AF93" s="528"/>
      <c r="AG93" s="528"/>
      <c r="AH93" s="528"/>
      <c r="AI93" s="528"/>
      <c r="AJ93" s="528"/>
      <c r="AK93" s="528"/>
      <c r="AL93" s="528"/>
      <c r="AM93" s="528"/>
      <c r="AN93" s="529"/>
      <c r="AO93" s="527"/>
      <c r="AP93" s="528"/>
      <c r="AQ93" s="528"/>
      <c r="AR93" s="528"/>
      <c r="AS93" s="528"/>
      <c r="AT93" s="528"/>
      <c r="AU93" s="528"/>
      <c r="AV93" s="528"/>
      <c r="AW93" s="528"/>
      <c r="AX93" s="530"/>
    </row>
    <row r="94" spans="1:51" ht="24.75" customHeight="1" x14ac:dyDescent="0.15">
      <c r="A94" s="146" t="s">
        <v>251</v>
      </c>
      <c r="B94" s="146"/>
      <c r="C94" s="146"/>
      <c r="D94" s="146"/>
      <c r="E94" s="527" t="s">
        <v>598</v>
      </c>
      <c r="F94" s="528"/>
      <c r="G94" s="528"/>
      <c r="H94" s="528"/>
      <c r="I94" s="528"/>
      <c r="J94" s="528"/>
      <c r="K94" s="528"/>
      <c r="L94" s="528"/>
      <c r="M94" s="528"/>
      <c r="N94" s="528"/>
      <c r="O94" s="528"/>
      <c r="P94" s="529"/>
      <c r="Q94" s="527"/>
      <c r="R94" s="528"/>
      <c r="S94" s="528"/>
      <c r="T94" s="528"/>
      <c r="U94" s="528"/>
      <c r="V94" s="528"/>
      <c r="W94" s="528"/>
      <c r="X94" s="528"/>
      <c r="Y94" s="528"/>
      <c r="Z94" s="528"/>
      <c r="AA94" s="528"/>
      <c r="AB94" s="529"/>
      <c r="AC94" s="527"/>
      <c r="AD94" s="528"/>
      <c r="AE94" s="528"/>
      <c r="AF94" s="528"/>
      <c r="AG94" s="528"/>
      <c r="AH94" s="528"/>
      <c r="AI94" s="528"/>
      <c r="AJ94" s="528"/>
      <c r="AK94" s="528"/>
      <c r="AL94" s="528"/>
      <c r="AM94" s="528"/>
      <c r="AN94" s="529"/>
      <c r="AO94" s="527"/>
      <c r="AP94" s="528"/>
      <c r="AQ94" s="528"/>
      <c r="AR94" s="528"/>
      <c r="AS94" s="528"/>
      <c r="AT94" s="528"/>
      <c r="AU94" s="528"/>
      <c r="AV94" s="528"/>
      <c r="AW94" s="528"/>
      <c r="AX94" s="530"/>
    </row>
    <row r="95" spans="1:51" ht="24.75" customHeight="1" x14ac:dyDescent="0.15">
      <c r="A95" s="146" t="s">
        <v>250</v>
      </c>
      <c r="B95" s="146"/>
      <c r="C95" s="146"/>
      <c r="D95" s="146"/>
      <c r="E95" s="527" t="s">
        <v>599</v>
      </c>
      <c r="F95" s="528"/>
      <c r="G95" s="528"/>
      <c r="H95" s="528"/>
      <c r="I95" s="528"/>
      <c r="J95" s="528"/>
      <c r="K95" s="528"/>
      <c r="L95" s="528"/>
      <c r="M95" s="528"/>
      <c r="N95" s="528"/>
      <c r="O95" s="528"/>
      <c r="P95" s="529"/>
      <c r="Q95" s="527"/>
      <c r="R95" s="528"/>
      <c r="S95" s="528"/>
      <c r="T95" s="528"/>
      <c r="U95" s="528"/>
      <c r="V95" s="528"/>
      <c r="W95" s="528"/>
      <c r="X95" s="528"/>
      <c r="Y95" s="528"/>
      <c r="Z95" s="528"/>
      <c r="AA95" s="528"/>
      <c r="AB95" s="529"/>
      <c r="AC95" s="527"/>
      <c r="AD95" s="528"/>
      <c r="AE95" s="528"/>
      <c r="AF95" s="528"/>
      <c r="AG95" s="528"/>
      <c r="AH95" s="528"/>
      <c r="AI95" s="528"/>
      <c r="AJ95" s="528"/>
      <c r="AK95" s="528"/>
      <c r="AL95" s="528"/>
      <c r="AM95" s="528"/>
      <c r="AN95" s="529"/>
      <c r="AO95" s="527"/>
      <c r="AP95" s="528"/>
      <c r="AQ95" s="528"/>
      <c r="AR95" s="528"/>
      <c r="AS95" s="528"/>
      <c r="AT95" s="528"/>
      <c r="AU95" s="528"/>
      <c r="AV95" s="528"/>
      <c r="AW95" s="528"/>
      <c r="AX95" s="530"/>
    </row>
    <row r="96" spans="1:51" ht="24.75" customHeight="1" x14ac:dyDescent="0.15">
      <c r="A96" s="146" t="s">
        <v>249</v>
      </c>
      <c r="B96" s="146"/>
      <c r="C96" s="146"/>
      <c r="D96" s="146"/>
      <c r="E96" s="527" t="s">
        <v>600</v>
      </c>
      <c r="F96" s="528"/>
      <c r="G96" s="528"/>
      <c r="H96" s="528"/>
      <c r="I96" s="528"/>
      <c r="J96" s="528"/>
      <c r="K96" s="528"/>
      <c r="L96" s="528"/>
      <c r="M96" s="528"/>
      <c r="N96" s="528"/>
      <c r="O96" s="528"/>
      <c r="P96" s="529"/>
      <c r="Q96" s="527"/>
      <c r="R96" s="528"/>
      <c r="S96" s="528"/>
      <c r="T96" s="528"/>
      <c r="U96" s="528"/>
      <c r="V96" s="528"/>
      <c r="W96" s="528"/>
      <c r="X96" s="528"/>
      <c r="Y96" s="528"/>
      <c r="Z96" s="528"/>
      <c r="AA96" s="528"/>
      <c r="AB96" s="529"/>
      <c r="AC96" s="527"/>
      <c r="AD96" s="528"/>
      <c r="AE96" s="528"/>
      <c r="AF96" s="528"/>
      <c r="AG96" s="528"/>
      <c r="AH96" s="528"/>
      <c r="AI96" s="528"/>
      <c r="AJ96" s="528"/>
      <c r="AK96" s="528"/>
      <c r="AL96" s="528"/>
      <c r="AM96" s="528"/>
      <c r="AN96" s="529"/>
      <c r="AO96" s="527"/>
      <c r="AP96" s="528"/>
      <c r="AQ96" s="528"/>
      <c r="AR96" s="528"/>
      <c r="AS96" s="528"/>
      <c r="AT96" s="528"/>
      <c r="AU96" s="528"/>
      <c r="AV96" s="528"/>
      <c r="AW96" s="528"/>
      <c r="AX96" s="530"/>
    </row>
    <row r="97" spans="1:50" ht="24.75" customHeight="1" x14ac:dyDescent="0.15">
      <c r="A97" s="146" t="s">
        <v>248</v>
      </c>
      <c r="B97" s="146"/>
      <c r="C97" s="146"/>
      <c r="D97" s="146"/>
      <c r="E97" s="527" t="s">
        <v>601</v>
      </c>
      <c r="F97" s="528"/>
      <c r="G97" s="528"/>
      <c r="H97" s="528"/>
      <c r="I97" s="528"/>
      <c r="J97" s="528"/>
      <c r="K97" s="528"/>
      <c r="L97" s="528"/>
      <c r="M97" s="528"/>
      <c r="N97" s="528"/>
      <c r="O97" s="528"/>
      <c r="P97" s="529"/>
      <c r="Q97" s="527"/>
      <c r="R97" s="528"/>
      <c r="S97" s="528"/>
      <c r="T97" s="528"/>
      <c r="U97" s="528"/>
      <c r="V97" s="528"/>
      <c r="W97" s="528"/>
      <c r="X97" s="528"/>
      <c r="Y97" s="528"/>
      <c r="Z97" s="528"/>
      <c r="AA97" s="528"/>
      <c r="AB97" s="529"/>
      <c r="AC97" s="527"/>
      <c r="AD97" s="528"/>
      <c r="AE97" s="528"/>
      <c r="AF97" s="528"/>
      <c r="AG97" s="528"/>
      <c r="AH97" s="528"/>
      <c r="AI97" s="528"/>
      <c r="AJ97" s="528"/>
      <c r="AK97" s="528"/>
      <c r="AL97" s="528"/>
      <c r="AM97" s="528"/>
      <c r="AN97" s="529"/>
      <c r="AO97" s="527"/>
      <c r="AP97" s="528"/>
      <c r="AQ97" s="528"/>
      <c r="AR97" s="528"/>
      <c r="AS97" s="528"/>
      <c r="AT97" s="528"/>
      <c r="AU97" s="528"/>
      <c r="AV97" s="528"/>
      <c r="AW97" s="528"/>
      <c r="AX97" s="530"/>
    </row>
    <row r="98" spans="1:50" ht="24.75" customHeight="1" x14ac:dyDescent="0.15">
      <c r="A98" s="146" t="s">
        <v>392</v>
      </c>
      <c r="B98" s="146"/>
      <c r="C98" s="146"/>
      <c r="D98" s="146"/>
      <c r="E98" s="548" t="s">
        <v>576</v>
      </c>
      <c r="F98" s="549"/>
      <c r="G98" s="549"/>
      <c r="H98" s="89" t="str">
        <f>IF(E98="","","-")</f>
        <v>-</v>
      </c>
      <c r="I98" s="549"/>
      <c r="J98" s="549"/>
      <c r="K98" s="89" t="str">
        <f>IF(I98="","","-")</f>
        <v/>
      </c>
      <c r="L98" s="116">
        <v>167</v>
      </c>
      <c r="M98" s="116"/>
      <c r="N98" s="89" t="str">
        <f>IF(O98="","","-")</f>
        <v/>
      </c>
      <c r="O98" s="546"/>
      <c r="P98" s="547"/>
      <c r="Q98" s="548"/>
      <c r="R98" s="549"/>
      <c r="S98" s="549"/>
      <c r="T98" s="89" t="str">
        <f>IF(Q98="","","-")</f>
        <v/>
      </c>
      <c r="U98" s="549"/>
      <c r="V98" s="549"/>
      <c r="W98" s="89" t="str">
        <f>IF(U98="","","-")</f>
        <v/>
      </c>
      <c r="X98" s="116"/>
      <c r="Y98" s="116"/>
      <c r="Z98" s="89" t="str">
        <f>IF(AA98="","","-")</f>
        <v/>
      </c>
      <c r="AA98" s="546"/>
      <c r="AB98" s="547"/>
      <c r="AC98" s="548"/>
      <c r="AD98" s="549"/>
      <c r="AE98" s="549"/>
      <c r="AF98" s="89" t="str">
        <f>IF(AC98="","","-")</f>
        <v/>
      </c>
      <c r="AG98" s="549"/>
      <c r="AH98" s="549"/>
      <c r="AI98" s="89" t="str">
        <f>IF(AG98="","","-")</f>
        <v/>
      </c>
      <c r="AJ98" s="116"/>
      <c r="AK98" s="116"/>
      <c r="AL98" s="89" t="str">
        <f>IF(AM98="","","-")</f>
        <v/>
      </c>
      <c r="AM98" s="546"/>
      <c r="AN98" s="547"/>
      <c r="AO98" s="548"/>
      <c r="AP98" s="549"/>
      <c r="AQ98" s="89" t="str">
        <f>IF(AO98="","","-")</f>
        <v/>
      </c>
      <c r="AR98" s="549"/>
      <c r="AS98" s="549"/>
      <c r="AT98" s="89" t="str">
        <f>IF(AR98="","","-")</f>
        <v/>
      </c>
      <c r="AU98" s="116"/>
      <c r="AV98" s="116"/>
      <c r="AW98" s="89" t="str">
        <f>IF(AX98="","","-")</f>
        <v/>
      </c>
      <c r="AX98" s="92"/>
    </row>
    <row r="99" spans="1:50" ht="24.75" customHeight="1" x14ac:dyDescent="0.15">
      <c r="A99" s="146" t="s">
        <v>567</v>
      </c>
      <c r="B99" s="146"/>
      <c r="C99" s="146"/>
      <c r="D99" s="146"/>
      <c r="E99" s="548" t="s">
        <v>576</v>
      </c>
      <c r="F99" s="549"/>
      <c r="G99" s="549"/>
      <c r="H99" s="89"/>
      <c r="I99" s="549"/>
      <c r="J99" s="549"/>
      <c r="K99" s="89"/>
      <c r="L99" s="116">
        <v>174</v>
      </c>
      <c r="M99" s="116"/>
      <c r="N99" s="89" t="str">
        <f>IF(O99="","","-")</f>
        <v/>
      </c>
      <c r="O99" s="546"/>
      <c r="P99" s="547"/>
      <c r="Q99" s="548"/>
      <c r="R99" s="549"/>
      <c r="S99" s="549"/>
      <c r="T99" s="89" t="str">
        <f>IF(Q99="","","-")</f>
        <v/>
      </c>
      <c r="U99" s="549"/>
      <c r="V99" s="549"/>
      <c r="W99" s="89" t="str">
        <f>IF(U99="","","-")</f>
        <v/>
      </c>
      <c r="X99" s="116"/>
      <c r="Y99" s="116"/>
      <c r="Z99" s="89" t="str">
        <f>IF(AA99="","","-")</f>
        <v/>
      </c>
      <c r="AA99" s="546"/>
      <c r="AB99" s="547"/>
      <c r="AC99" s="548"/>
      <c r="AD99" s="549"/>
      <c r="AE99" s="549"/>
      <c r="AF99" s="89" t="str">
        <f>IF(AC99="","","-")</f>
        <v/>
      </c>
      <c r="AG99" s="549"/>
      <c r="AH99" s="549"/>
      <c r="AI99" s="89" t="str">
        <f>IF(AG99="","","-")</f>
        <v/>
      </c>
      <c r="AJ99" s="116"/>
      <c r="AK99" s="116"/>
      <c r="AL99" s="89" t="str">
        <f>IF(AM99="","","-")</f>
        <v/>
      </c>
      <c r="AM99" s="546"/>
      <c r="AN99" s="547"/>
      <c r="AO99" s="548"/>
      <c r="AP99" s="549"/>
      <c r="AQ99" s="89" t="str">
        <f>IF(AO99="","","-")</f>
        <v/>
      </c>
      <c r="AR99" s="549"/>
      <c r="AS99" s="549"/>
      <c r="AT99" s="89" t="str">
        <f>IF(AR99="","","-")</f>
        <v/>
      </c>
      <c r="AU99" s="116"/>
      <c r="AV99" s="116"/>
      <c r="AW99" s="89" t="str">
        <f>IF(AX99="","","-")</f>
        <v/>
      </c>
      <c r="AX99" s="92"/>
    </row>
    <row r="100" spans="1:50" ht="24.75" customHeight="1" x14ac:dyDescent="0.15">
      <c r="A100" s="146" t="s">
        <v>360</v>
      </c>
      <c r="B100" s="146"/>
      <c r="C100" s="146"/>
      <c r="D100" s="146"/>
      <c r="E100" s="551">
        <v>2021</v>
      </c>
      <c r="F100" s="147"/>
      <c r="G100" s="549" t="s">
        <v>618</v>
      </c>
      <c r="H100" s="549"/>
      <c r="I100" s="549"/>
      <c r="J100" s="147">
        <v>20</v>
      </c>
      <c r="K100" s="147"/>
      <c r="L100" s="116">
        <v>191</v>
      </c>
      <c r="M100" s="116"/>
      <c r="N100" s="116"/>
      <c r="O100" s="147"/>
      <c r="P100" s="147"/>
      <c r="Q100" s="551"/>
      <c r="R100" s="147"/>
      <c r="S100" s="549"/>
      <c r="T100" s="549"/>
      <c r="U100" s="549"/>
      <c r="V100" s="147"/>
      <c r="W100" s="147"/>
      <c r="X100" s="116"/>
      <c r="Y100" s="116"/>
      <c r="Z100" s="116"/>
      <c r="AA100" s="147"/>
      <c r="AB100" s="550"/>
      <c r="AC100" s="551"/>
      <c r="AD100" s="147"/>
      <c r="AE100" s="549"/>
      <c r="AF100" s="549"/>
      <c r="AG100" s="549"/>
      <c r="AH100" s="147"/>
      <c r="AI100" s="147"/>
      <c r="AJ100" s="116"/>
      <c r="AK100" s="116"/>
      <c r="AL100" s="116"/>
      <c r="AM100" s="147"/>
      <c r="AN100" s="550"/>
      <c r="AO100" s="551"/>
      <c r="AP100" s="147"/>
      <c r="AQ100" s="549"/>
      <c r="AR100" s="549"/>
      <c r="AS100" s="549"/>
      <c r="AT100" s="147"/>
      <c r="AU100" s="147"/>
      <c r="AV100" s="116"/>
      <c r="AW100" s="116"/>
      <c r="AX100" s="92"/>
    </row>
    <row r="101" spans="1:50" ht="28.35" customHeight="1" x14ac:dyDescent="0.15">
      <c r="A101" s="247" t="s">
        <v>242</v>
      </c>
      <c r="B101" s="248"/>
      <c r="C101" s="248"/>
      <c r="D101" s="248"/>
      <c r="E101" s="248"/>
      <c r="F101" s="249"/>
      <c r="G101" s="77" t="s">
        <v>569</v>
      </c>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45"/>
    </row>
    <row r="102" spans="1:50" ht="28.35" customHeight="1" x14ac:dyDescent="0.15">
      <c r="A102" s="247"/>
      <c r="B102" s="248"/>
      <c r="C102" s="248"/>
      <c r="D102" s="248"/>
      <c r="E102" s="248"/>
      <c r="F102" s="249"/>
      <c r="G102" s="43"/>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45"/>
    </row>
    <row r="103" spans="1:50" ht="28.35" customHeight="1" x14ac:dyDescent="0.15">
      <c r="A103" s="247"/>
      <c r="B103" s="248"/>
      <c r="C103" s="248"/>
      <c r="D103" s="248"/>
      <c r="E103" s="248"/>
      <c r="F103" s="249"/>
      <c r="G103" s="43"/>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45"/>
    </row>
    <row r="104" spans="1:50" ht="28.35" customHeight="1" x14ac:dyDescent="0.15">
      <c r="A104" s="247"/>
      <c r="B104" s="248"/>
      <c r="C104" s="248"/>
      <c r="D104" s="248"/>
      <c r="E104" s="248"/>
      <c r="F104" s="249"/>
      <c r="G104" s="43"/>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5"/>
    </row>
    <row r="105" spans="1:50" ht="27.75" customHeight="1" x14ac:dyDescent="0.15">
      <c r="A105" s="247"/>
      <c r="B105" s="248"/>
      <c r="C105" s="248"/>
      <c r="D105" s="248"/>
      <c r="E105" s="248"/>
      <c r="F105" s="249"/>
      <c r="G105" s="43"/>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5"/>
    </row>
    <row r="106" spans="1:50" ht="28.35" customHeight="1" x14ac:dyDescent="0.15">
      <c r="A106" s="247"/>
      <c r="B106" s="248"/>
      <c r="C106" s="248"/>
      <c r="D106" s="248"/>
      <c r="E106" s="248"/>
      <c r="F106" s="249"/>
      <c r="G106" s="43"/>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5"/>
    </row>
    <row r="107" spans="1:50" ht="28.35" customHeight="1" x14ac:dyDescent="0.15">
      <c r="A107" s="247"/>
      <c r="B107" s="248"/>
      <c r="C107" s="248"/>
      <c r="D107" s="248"/>
      <c r="E107" s="248"/>
      <c r="F107" s="249"/>
      <c r="G107" s="43"/>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45"/>
    </row>
    <row r="108" spans="1:50" ht="27.75" customHeight="1" x14ac:dyDescent="0.15">
      <c r="A108" s="247"/>
      <c r="B108" s="248"/>
      <c r="C108" s="248"/>
      <c r="D108" s="248"/>
      <c r="E108" s="248"/>
      <c r="F108" s="249"/>
      <c r="G108" s="43"/>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45"/>
    </row>
    <row r="109" spans="1:50" ht="28.35" customHeight="1" x14ac:dyDescent="0.15">
      <c r="A109" s="247"/>
      <c r="B109" s="248"/>
      <c r="C109" s="248"/>
      <c r="D109" s="248"/>
      <c r="E109" s="248"/>
      <c r="F109" s="249"/>
      <c r="G109" s="43"/>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45"/>
    </row>
    <row r="110" spans="1:50" ht="28.35" customHeight="1" x14ac:dyDescent="0.15">
      <c r="A110" s="247"/>
      <c r="B110" s="248"/>
      <c r="C110" s="248"/>
      <c r="D110" s="248"/>
      <c r="E110" s="248"/>
      <c r="F110" s="249"/>
      <c r="G110" s="43"/>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5"/>
    </row>
    <row r="111" spans="1:50" ht="28.35" customHeight="1" x14ac:dyDescent="0.15">
      <c r="A111" s="247"/>
      <c r="B111" s="248"/>
      <c r="C111" s="248"/>
      <c r="D111" s="248"/>
      <c r="E111" s="248"/>
      <c r="F111" s="249"/>
      <c r="G111" s="43"/>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5"/>
    </row>
    <row r="112" spans="1:50" ht="28.35" customHeight="1" x14ac:dyDescent="0.15">
      <c r="A112" s="247"/>
      <c r="B112" s="248"/>
      <c r="C112" s="248"/>
      <c r="D112" s="248"/>
      <c r="E112" s="248"/>
      <c r="F112" s="249"/>
      <c r="G112" s="43"/>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5"/>
    </row>
    <row r="113" spans="1:50" ht="28.35" customHeight="1" x14ac:dyDescent="0.15">
      <c r="A113" s="247"/>
      <c r="B113" s="248"/>
      <c r="C113" s="248"/>
      <c r="D113" s="248"/>
      <c r="E113" s="248"/>
      <c r="F113" s="249"/>
      <c r="G113" s="43"/>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5"/>
    </row>
    <row r="114" spans="1:50" ht="27.75" customHeight="1" x14ac:dyDescent="0.15">
      <c r="A114" s="247"/>
      <c r="B114" s="248"/>
      <c r="C114" s="248"/>
      <c r="D114" s="248"/>
      <c r="E114" s="248"/>
      <c r="F114" s="249"/>
      <c r="G114" s="43"/>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5"/>
    </row>
    <row r="115" spans="1:50" ht="28.35" customHeight="1" x14ac:dyDescent="0.15">
      <c r="A115" s="247"/>
      <c r="B115" s="248"/>
      <c r="C115" s="248"/>
      <c r="D115" s="248"/>
      <c r="E115" s="248"/>
      <c r="F115" s="249"/>
      <c r="G115" s="43"/>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45"/>
    </row>
    <row r="116" spans="1:50" ht="28.35" customHeight="1" x14ac:dyDescent="0.15">
      <c r="A116" s="247"/>
      <c r="B116" s="248"/>
      <c r="C116" s="248"/>
      <c r="D116" s="248"/>
      <c r="E116" s="248"/>
      <c r="F116" s="249"/>
      <c r="G116" s="43"/>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5"/>
    </row>
    <row r="117" spans="1:50" ht="28.35" customHeight="1" x14ac:dyDescent="0.15">
      <c r="A117" s="247"/>
      <c r="B117" s="248"/>
      <c r="C117" s="248"/>
      <c r="D117" s="248"/>
      <c r="E117" s="248"/>
      <c r="F117" s="249"/>
      <c r="G117" s="43"/>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45"/>
    </row>
    <row r="118" spans="1:50" ht="52.5" customHeight="1" x14ac:dyDescent="0.15">
      <c r="A118" s="247"/>
      <c r="B118" s="248"/>
      <c r="C118" s="248"/>
      <c r="D118" s="248"/>
      <c r="E118" s="248"/>
      <c r="F118" s="249"/>
      <c r="G118" s="43"/>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5"/>
    </row>
    <row r="119" spans="1:50" ht="52.5" customHeight="1" x14ac:dyDescent="0.15">
      <c r="A119" s="247"/>
      <c r="B119" s="248"/>
      <c r="C119" s="248"/>
      <c r="D119" s="248"/>
      <c r="E119" s="248"/>
      <c r="F119" s="249"/>
      <c r="G119" s="43"/>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5"/>
    </row>
    <row r="120" spans="1:50" ht="52.5" customHeight="1" x14ac:dyDescent="0.15">
      <c r="A120" s="247"/>
      <c r="B120" s="248"/>
      <c r="C120" s="248"/>
      <c r="D120" s="248"/>
      <c r="E120" s="248"/>
      <c r="F120" s="249"/>
      <c r="G120" s="43"/>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5"/>
    </row>
    <row r="121" spans="1:50" ht="29.25" customHeight="1" x14ac:dyDescent="0.15">
      <c r="A121" s="247"/>
      <c r="B121" s="248"/>
      <c r="C121" s="248"/>
      <c r="D121" s="248"/>
      <c r="E121" s="248"/>
      <c r="F121" s="249"/>
      <c r="G121" s="43"/>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5"/>
    </row>
    <row r="122" spans="1:50" ht="18.399999999999999" customHeight="1" x14ac:dyDescent="0.15">
      <c r="A122" s="247"/>
      <c r="B122" s="248"/>
      <c r="C122" s="248"/>
      <c r="D122" s="248"/>
      <c r="E122" s="248"/>
      <c r="F122" s="249"/>
      <c r="G122" s="43"/>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5"/>
    </row>
    <row r="123" spans="1:50" ht="35.25" customHeight="1" x14ac:dyDescent="0.15">
      <c r="A123" s="247"/>
      <c r="B123" s="248"/>
      <c r="C123" s="248"/>
      <c r="D123" s="248"/>
      <c r="E123" s="248"/>
      <c r="F123" s="249"/>
      <c r="G123" s="43"/>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5"/>
    </row>
    <row r="124" spans="1:50" ht="30" customHeight="1" x14ac:dyDescent="0.15">
      <c r="A124" s="247"/>
      <c r="B124" s="248"/>
      <c r="C124" s="248"/>
      <c r="D124" s="248"/>
      <c r="E124" s="248"/>
      <c r="F124" s="249"/>
      <c r="G124" s="43"/>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45"/>
    </row>
    <row r="125" spans="1:50" ht="24.75" customHeight="1" x14ac:dyDescent="0.15">
      <c r="A125" s="247"/>
      <c r="B125" s="248"/>
      <c r="C125" s="248"/>
      <c r="D125" s="248"/>
      <c r="E125" s="248"/>
      <c r="F125" s="249"/>
      <c r="G125" s="43"/>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c r="AH125" s="44"/>
      <c r="AI125" s="44"/>
      <c r="AJ125" s="44"/>
      <c r="AK125" s="44"/>
      <c r="AL125" s="44"/>
      <c r="AM125" s="44"/>
      <c r="AN125" s="44"/>
      <c r="AO125" s="44"/>
      <c r="AP125" s="44"/>
      <c r="AQ125" s="44"/>
      <c r="AR125" s="44"/>
      <c r="AS125" s="44"/>
      <c r="AT125" s="44"/>
      <c r="AU125" s="44"/>
      <c r="AV125" s="44"/>
      <c r="AW125" s="44"/>
      <c r="AX125" s="45"/>
    </row>
    <row r="126" spans="1:50" ht="24.75" customHeight="1" x14ac:dyDescent="0.15">
      <c r="A126" s="247"/>
      <c r="B126" s="248"/>
      <c r="C126" s="248"/>
      <c r="D126" s="248"/>
      <c r="E126" s="248"/>
      <c r="F126" s="249"/>
      <c r="G126" s="43"/>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5"/>
    </row>
    <row r="127" spans="1:50" ht="24.75" customHeight="1" x14ac:dyDescent="0.15">
      <c r="A127" s="247"/>
      <c r="B127" s="248"/>
      <c r="C127" s="248"/>
      <c r="D127" s="248"/>
      <c r="E127" s="248"/>
      <c r="F127" s="249"/>
      <c r="G127" s="43"/>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45"/>
    </row>
    <row r="128" spans="1:50" ht="24.75" customHeight="1" x14ac:dyDescent="0.15">
      <c r="A128" s="247"/>
      <c r="B128" s="248"/>
      <c r="C128" s="248"/>
      <c r="D128" s="248"/>
      <c r="E128" s="248"/>
      <c r="F128" s="249"/>
      <c r="G128" s="43"/>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45"/>
    </row>
    <row r="129" spans="1:51" ht="24.75" customHeight="1" x14ac:dyDescent="0.15">
      <c r="A129" s="247"/>
      <c r="B129" s="248"/>
      <c r="C129" s="248"/>
      <c r="D129" s="248"/>
      <c r="E129" s="248"/>
      <c r="F129" s="249"/>
      <c r="G129" s="43"/>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5"/>
    </row>
    <row r="130" spans="1:51" ht="24.75" customHeight="1" x14ac:dyDescent="0.15">
      <c r="A130" s="247"/>
      <c r="B130" s="248"/>
      <c r="C130" s="248"/>
      <c r="D130" s="248"/>
      <c r="E130" s="248"/>
      <c r="F130" s="249"/>
      <c r="G130" s="43"/>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45"/>
    </row>
    <row r="131" spans="1:51" ht="24.75" customHeight="1" x14ac:dyDescent="0.15">
      <c r="A131" s="247"/>
      <c r="B131" s="248"/>
      <c r="C131" s="248"/>
      <c r="D131" s="248"/>
      <c r="E131" s="248"/>
      <c r="F131" s="249"/>
      <c r="G131" s="43"/>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5"/>
    </row>
    <row r="132" spans="1:51" ht="24.75" customHeight="1" x14ac:dyDescent="0.15">
      <c r="A132" s="247"/>
      <c r="B132" s="248"/>
      <c r="C132" s="248"/>
      <c r="D132" s="248"/>
      <c r="E132" s="248"/>
      <c r="F132" s="249"/>
      <c r="G132" s="43"/>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45"/>
    </row>
    <row r="133" spans="1:51" ht="24.75" customHeight="1" x14ac:dyDescent="0.15">
      <c r="A133" s="247"/>
      <c r="B133" s="248"/>
      <c r="C133" s="248"/>
      <c r="D133" s="248"/>
      <c r="E133" s="248"/>
      <c r="F133" s="249"/>
      <c r="G133" s="43"/>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45"/>
    </row>
    <row r="134" spans="1:51" ht="24.75" customHeight="1" x14ac:dyDescent="0.15">
      <c r="A134" s="247"/>
      <c r="B134" s="248"/>
      <c r="C134" s="248"/>
      <c r="D134" s="248"/>
      <c r="E134" s="248"/>
      <c r="F134" s="249"/>
      <c r="G134" s="43"/>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45"/>
    </row>
    <row r="135" spans="1:51" ht="24.75" customHeight="1" x14ac:dyDescent="0.15">
      <c r="A135" s="247"/>
      <c r="B135" s="248"/>
      <c r="C135" s="248"/>
      <c r="D135" s="248"/>
      <c r="E135" s="248"/>
      <c r="F135" s="249"/>
      <c r="G135" s="43"/>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45"/>
    </row>
    <row r="136" spans="1:51" ht="24.75" customHeight="1" x14ac:dyDescent="0.15">
      <c r="A136" s="247"/>
      <c r="B136" s="248"/>
      <c r="C136" s="248"/>
      <c r="D136" s="248"/>
      <c r="E136" s="248"/>
      <c r="F136" s="249"/>
      <c r="G136" s="43"/>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45"/>
    </row>
    <row r="137" spans="1:51" ht="24.75" customHeight="1" x14ac:dyDescent="0.15">
      <c r="A137" s="247"/>
      <c r="B137" s="248"/>
      <c r="C137" s="248"/>
      <c r="D137" s="248"/>
      <c r="E137" s="248"/>
      <c r="F137" s="249"/>
      <c r="G137" s="43"/>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45"/>
    </row>
    <row r="138" spans="1:51" ht="25.5" customHeight="1" x14ac:dyDescent="0.15">
      <c r="A138" s="247"/>
      <c r="B138" s="248"/>
      <c r="C138" s="248"/>
      <c r="D138" s="248"/>
      <c r="E138" s="248"/>
      <c r="F138" s="249"/>
      <c r="G138" s="43"/>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c r="AH138" s="44"/>
      <c r="AI138" s="44"/>
      <c r="AJ138" s="44"/>
      <c r="AK138" s="44"/>
      <c r="AL138" s="44"/>
      <c r="AM138" s="44"/>
      <c r="AN138" s="44"/>
      <c r="AO138" s="44"/>
      <c r="AP138" s="44"/>
      <c r="AQ138" s="44"/>
      <c r="AR138" s="44"/>
      <c r="AS138" s="44"/>
      <c r="AT138" s="44"/>
      <c r="AU138" s="44"/>
      <c r="AV138" s="44"/>
      <c r="AW138" s="44"/>
      <c r="AX138" s="45"/>
    </row>
    <row r="139" spans="1:51" ht="24.75" customHeight="1" thickBot="1" x14ac:dyDescent="0.2">
      <c r="A139" s="552"/>
      <c r="B139" s="553"/>
      <c r="C139" s="553"/>
      <c r="D139" s="553"/>
      <c r="E139" s="553"/>
      <c r="F139" s="554"/>
      <c r="G139" s="46"/>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8"/>
    </row>
    <row r="140" spans="1:51" ht="24.75" customHeight="1" x14ac:dyDescent="0.15">
      <c r="A140" s="555" t="s">
        <v>244</v>
      </c>
      <c r="B140" s="556"/>
      <c r="C140" s="556"/>
      <c r="D140" s="556"/>
      <c r="E140" s="556"/>
      <c r="F140" s="557"/>
      <c r="G140" s="561" t="s">
        <v>703</v>
      </c>
      <c r="H140" s="562"/>
      <c r="I140" s="562"/>
      <c r="J140" s="562"/>
      <c r="K140" s="562"/>
      <c r="L140" s="562"/>
      <c r="M140" s="562"/>
      <c r="N140" s="562"/>
      <c r="O140" s="562"/>
      <c r="P140" s="562"/>
      <c r="Q140" s="562"/>
      <c r="R140" s="562"/>
      <c r="S140" s="562"/>
      <c r="T140" s="562"/>
      <c r="U140" s="562"/>
      <c r="V140" s="562"/>
      <c r="W140" s="562"/>
      <c r="X140" s="562"/>
      <c r="Y140" s="562"/>
      <c r="Z140" s="562"/>
      <c r="AA140" s="562"/>
      <c r="AB140" s="563"/>
      <c r="AC140" s="561" t="s">
        <v>619</v>
      </c>
      <c r="AD140" s="562"/>
      <c r="AE140" s="562"/>
      <c r="AF140" s="562"/>
      <c r="AG140" s="562"/>
      <c r="AH140" s="562"/>
      <c r="AI140" s="562"/>
      <c r="AJ140" s="562"/>
      <c r="AK140" s="562"/>
      <c r="AL140" s="562"/>
      <c r="AM140" s="562"/>
      <c r="AN140" s="562"/>
      <c r="AO140" s="562"/>
      <c r="AP140" s="562"/>
      <c r="AQ140" s="562"/>
      <c r="AR140" s="562"/>
      <c r="AS140" s="562"/>
      <c r="AT140" s="562"/>
      <c r="AU140" s="562"/>
      <c r="AV140" s="562"/>
      <c r="AW140" s="562"/>
      <c r="AX140" s="564"/>
    </row>
    <row r="141" spans="1:51" ht="24.75" customHeight="1" x14ac:dyDescent="0.15">
      <c r="A141" s="558"/>
      <c r="B141" s="559"/>
      <c r="C141" s="559"/>
      <c r="D141" s="559"/>
      <c r="E141" s="559"/>
      <c r="F141" s="560"/>
      <c r="G141" s="136" t="s">
        <v>14</v>
      </c>
      <c r="H141" s="565"/>
      <c r="I141" s="565"/>
      <c r="J141" s="565"/>
      <c r="K141" s="565"/>
      <c r="L141" s="566" t="s">
        <v>15</v>
      </c>
      <c r="M141" s="565"/>
      <c r="N141" s="565"/>
      <c r="O141" s="565"/>
      <c r="P141" s="565"/>
      <c r="Q141" s="565"/>
      <c r="R141" s="565"/>
      <c r="S141" s="565"/>
      <c r="T141" s="565"/>
      <c r="U141" s="565"/>
      <c r="V141" s="565"/>
      <c r="W141" s="565"/>
      <c r="X141" s="567"/>
      <c r="Y141" s="568" t="s">
        <v>16</v>
      </c>
      <c r="Z141" s="569"/>
      <c r="AA141" s="569"/>
      <c r="AB141" s="570"/>
      <c r="AC141" s="136" t="s">
        <v>14</v>
      </c>
      <c r="AD141" s="565"/>
      <c r="AE141" s="565"/>
      <c r="AF141" s="565"/>
      <c r="AG141" s="565"/>
      <c r="AH141" s="566" t="s">
        <v>15</v>
      </c>
      <c r="AI141" s="565"/>
      <c r="AJ141" s="565"/>
      <c r="AK141" s="565"/>
      <c r="AL141" s="565"/>
      <c r="AM141" s="565"/>
      <c r="AN141" s="565"/>
      <c r="AO141" s="565"/>
      <c r="AP141" s="565"/>
      <c r="AQ141" s="565"/>
      <c r="AR141" s="565"/>
      <c r="AS141" s="565"/>
      <c r="AT141" s="567"/>
      <c r="AU141" s="568" t="s">
        <v>16</v>
      </c>
      <c r="AV141" s="569"/>
      <c r="AW141" s="569"/>
      <c r="AX141" s="571"/>
    </row>
    <row r="142" spans="1:51" ht="24.75" customHeight="1" x14ac:dyDescent="0.15">
      <c r="A142" s="558"/>
      <c r="B142" s="559"/>
      <c r="C142" s="559"/>
      <c r="D142" s="559"/>
      <c r="E142" s="559"/>
      <c r="F142" s="560"/>
      <c r="G142" s="572" t="s">
        <v>667</v>
      </c>
      <c r="H142" s="573"/>
      <c r="I142" s="573"/>
      <c r="J142" s="573"/>
      <c r="K142" s="574"/>
      <c r="L142" s="575" t="s">
        <v>620</v>
      </c>
      <c r="M142" s="576"/>
      <c r="N142" s="576"/>
      <c r="O142" s="576"/>
      <c r="P142" s="576"/>
      <c r="Q142" s="576"/>
      <c r="R142" s="576"/>
      <c r="S142" s="576"/>
      <c r="T142" s="576"/>
      <c r="U142" s="576"/>
      <c r="V142" s="576"/>
      <c r="W142" s="576"/>
      <c r="X142" s="577"/>
      <c r="Y142" s="578">
        <v>2353</v>
      </c>
      <c r="Z142" s="579"/>
      <c r="AA142" s="579"/>
      <c r="AB142" s="580"/>
      <c r="AC142" s="572" t="s">
        <v>667</v>
      </c>
      <c r="AD142" s="573"/>
      <c r="AE142" s="573"/>
      <c r="AF142" s="573"/>
      <c r="AG142" s="574"/>
      <c r="AH142" s="575" t="s">
        <v>621</v>
      </c>
      <c r="AI142" s="576"/>
      <c r="AJ142" s="576"/>
      <c r="AK142" s="576"/>
      <c r="AL142" s="576"/>
      <c r="AM142" s="576"/>
      <c r="AN142" s="576"/>
      <c r="AO142" s="576"/>
      <c r="AP142" s="576"/>
      <c r="AQ142" s="576"/>
      <c r="AR142" s="576"/>
      <c r="AS142" s="576"/>
      <c r="AT142" s="577"/>
      <c r="AU142" s="578">
        <v>233</v>
      </c>
      <c r="AV142" s="579"/>
      <c r="AW142" s="579"/>
      <c r="AX142" s="581"/>
    </row>
    <row r="143" spans="1:51" ht="24.75" customHeight="1" thickBot="1" x14ac:dyDescent="0.2">
      <c r="A143" s="558"/>
      <c r="B143" s="559"/>
      <c r="C143" s="559"/>
      <c r="D143" s="559"/>
      <c r="E143" s="559"/>
      <c r="F143" s="560"/>
      <c r="G143" s="582" t="s">
        <v>17</v>
      </c>
      <c r="H143" s="583"/>
      <c r="I143" s="583"/>
      <c r="J143" s="583"/>
      <c r="K143" s="583"/>
      <c r="L143" s="584"/>
      <c r="M143" s="585"/>
      <c r="N143" s="585"/>
      <c r="O143" s="585"/>
      <c r="P143" s="585"/>
      <c r="Q143" s="585"/>
      <c r="R143" s="585"/>
      <c r="S143" s="585"/>
      <c r="T143" s="585"/>
      <c r="U143" s="585"/>
      <c r="V143" s="585"/>
      <c r="W143" s="585"/>
      <c r="X143" s="586"/>
      <c r="Y143" s="587">
        <f>SUM(Y142:AB142)</f>
        <v>2353</v>
      </c>
      <c r="Z143" s="588"/>
      <c r="AA143" s="588"/>
      <c r="AB143" s="589"/>
      <c r="AC143" s="582" t="s">
        <v>17</v>
      </c>
      <c r="AD143" s="583"/>
      <c r="AE143" s="583"/>
      <c r="AF143" s="583"/>
      <c r="AG143" s="583"/>
      <c r="AH143" s="584"/>
      <c r="AI143" s="585"/>
      <c r="AJ143" s="585"/>
      <c r="AK143" s="585"/>
      <c r="AL143" s="585"/>
      <c r="AM143" s="585"/>
      <c r="AN143" s="585"/>
      <c r="AO143" s="585"/>
      <c r="AP143" s="585"/>
      <c r="AQ143" s="585"/>
      <c r="AR143" s="585"/>
      <c r="AS143" s="585"/>
      <c r="AT143" s="586"/>
      <c r="AU143" s="587">
        <f>SUM(AU142:AX142)</f>
        <v>233</v>
      </c>
      <c r="AV143" s="588"/>
      <c r="AW143" s="588"/>
      <c r="AX143" s="590"/>
    </row>
    <row r="144" spans="1:51" ht="24.75" customHeight="1" x14ac:dyDescent="0.15">
      <c r="A144" s="558"/>
      <c r="B144" s="559"/>
      <c r="C144" s="559"/>
      <c r="D144" s="559"/>
      <c r="E144" s="559"/>
      <c r="F144" s="560"/>
      <c r="G144" s="561" t="s">
        <v>702</v>
      </c>
      <c r="H144" s="562"/>
      <c r="I144" s="562"/>
      <c r="J144" s="562"/>
      <c r="K144" s="562"/>
      <c r="L144" s="562"/>
      <c r="M144" s="562"/>
      <c r="N144" s="562"/>
      <c r="O144" s="562"/>
      <c r="P144" s="562"/>
      <c r="Q144" s="562"/>
      <c r="R144" s="562"/>
      <c r="S144" s="562"/>
      <c r="T144" s="562"/>
      <c r="U144" s="562"/>
      <c r="V144" s="562"/>
      <c r="W144" s="562"/>
      <c r="X144" s="562"/>
      <c r="Y144" s="562"/>
      <c r="Z144" s="562"/>
      <c r="AA144" s="562"/>
      <c r="AB144" s="563"/>
      <c r="AC144" s="561" t="s">
        <v>701</v>
      </c>
      <c r="AD144" s="562"/>
      <c r="AE144" s="562"/>
      <c r="AF144" s="562"/>
      <c r="AG144" s="562"/>
      <c r="AH144" s="562"/>
      <c r="AI144" s="562"/>
      <c r="AJ144" s="562"/>
      <c r="AK144" s="562"/>
      <c r="AL144" s="562"/>
      <c r="AM144" s="562"/>
      <c r="AN144" s="562"/>
      <c r="AO144" s="562"/>
      <c r="AP144" s="562"/>
      <c r="AQ144" s="562"/>
      <c r="AR144" s="562"/>
      <c r="AS144" s="562"/>
      <c r="AT144" s="562"/>
      <c r="AU144" s="562"/>
      <c r="AV144" s="562"/>
      <c r="AW144" s="562"/>
      <c r="AX144" s="564"/>
      <c r="AY144">
        <f>COUNTA($G$146,$AC$146)</f>
        <v>1</v>
      </c>
    </row>
    <row r="145" spans="1:52" ht="24.75" customHeight="1" x14ac:dyDescent="0.15">
      <c r="A145" s="558"/>
      <c r="B145" s="559"/>
      <c r="C145" s="559"/>
      <c r="D145" s="559"/>
      <c r="E145" s="559"/>
      <c r="F145" s="560"/>
      <c r="G145" s="136" t="s">
        <v>14</v>
      </c>
      <c r="H145" s="565"/>
      <c r="I145" s="565"/>
      <c r="J145" s="565"/>
      <c r="K145" s="565"/>
      <c r="L145" s="566" t="s">
        <v>15</v>
      </c>
      <c r="M145" s="565"/>
      <c r="N145" s="565"/>
      <c r="O145" s="565"/>
      <c r="P145" s="565"/>
      <c r="Q145" s="565"/>
      <c r="R145" s="565"/>
      <c r="S145" s="565"/>
      <c r="T145" s="565"/>
      <c r="U145" s="565"/>
      <c r="V145" s="565"/>
      <c r="W145" s="565"/>
      <c r="X145" s="567"/>
      <c r="Y145" s="568" t="s">
        <v>16</v>
      </c>
      <c r="Z145" s="569"/>
      <c r="AA145" s="569"/>
      <c r="AB145" s="570"/>
      <c r="AC145" s="136" t="s">
        <v>14</v>
      </c>
      <c r="AD145" s="565"/>
      <c r="AE145" s="565"/>
      <c r="AF145" s="565"/>
      <c r="AG145" s="565"/>
      <c r="AH145" s="566" t="s">
        <v>15</v>
      </c>
      <c r="AI145" s="565"/>
      <c r="AJ145" s="565"/>
      <c r="AK145" s="565"/>
      <c r="AL145" s="565"/>
      <c r="AM145" s="565"/>
      <c r="AN145" s="565"/>
      <c r="AO145" s="565"/>
      <c r="AP145" s="565"/>
      <c r="AQ145" s="565"/>
      <c r="AR145" s="565"/>
      <c r="AS145" s="565"/>
      <c r="AT145" s="567"/>
      <c r="AU145" s="568" t="s">
        <v>16</v>
      </c>
      <c r="AV145" s="569"/>
      <c r="AW145" s="569"/>
      <c r="AX145" s="571"/>
      <c r="AY145">
        <f>$AY$144</f>
        <v>1</v>
      </c>
    </row>
    <row r="146" spans="1:52" ht="24.75" customHeight="1" x14ac:dyDescent="0.15">
      <c r="A146" s="558"/>
      <c r="B146" s="559"/>
      <c r="C146" s="559"/>
      <c r="D146" s="559"/>
      <c r="E146" s="559"/>
      <c r="F146" s="560"/>
      <c r="G146" s="572" t="s">
        <v>667</v>
      </c>
      <c r="H146" s="573"/>
      <c r="I146" s="573"/>
      <c r="J146" s="573"/>
      <c r="K146" s="574"/>
      <c r="L146" s="575" t="s">
        <v>622</v>
      </c>
      <c r="M146" s="576"/>
      <c r="N146" s="576"/>
      <c r="O146" s="576"/>
      <c r="P146" s="576"/>
      <c r="Q146" s="576"/>
      <c r="R146" s="576"/>
      <c r="S146" s="576"/>
      <c r="T146" s="576"/>
      <c r="U146" s="576"/>
      <c r="V146" s="576"/>
      <c r="W146" s="576"/>
      <c r="X146" s="577"/>
      <c r="Y146" s="578">
        <v>9</v>
      </c>
      <c r="Z146" s="579"/>
      <c r="AA146" s="579"/>
      <c r="AB146" s="580"/>
      <c r="AC146" s="572"/>
      <c r="AD146" s="573"/>
      <c r="AE146" s="573"/>
      <c r="AF146" s="573"/>
      <c r="AG146" s="574"/>
      <c r="AH146" s="575"/>
      <c r="AI146" s="576"/>
      <c r="AJ146" s="576"/>
      <c r="AK146" s="576"/>
      <c r="AL146" s="576"/>
      <c r="AM146" s="576"/>
      <c r="AN146" s="576"/>
      <c r="AO146" s="576"/>
      <c r="AP146" s="576"/>
      <c r="AQ146" s="576"/>
      <c r="AR146" s="576"/>
      <c r="AS146" s="576"/>
      <c r="AT146" s="577"/>
      <c r="AU146" s="578"/>
      <c r="AV146" s="579"/>
      <c r="AW146" s="579"/>
      <c r="AX146" s="581"/>
      <c r="AY146">
        <f>$AY$144</f>
        <v>1</v>
      </c>
    </row>
    <row r="147" spans="1:52" ht="24.75" customHeight="1" thickBot="1" x14ac:dyDescent="0.2">
      <c r="A147" s="558"/>
      <c r="B147" s="559"/>
      <c r="C147" s="559"/>
      <c r="D147" s="559"/>
      <c r="E147" s="559"/>
      <c r="F147" s="560"/>
      <c r="G147" s="582" t="s">
        <v>17</v>
      </c>
      <c r="H147" s="583"/>
      <c r="I147" s="583"/>
      <c r="J147" s="583"/>
      <c r="K147" s="583"/>
      <c r="L147" s="584"/>
      <c r="M147" s="585"/>
      <c r="N147" s="585"/>
      <c r="O147" s="585"/>
      <c r="P147" s="585"/>
      <c r="Q147" s="585"/>
      <c r="R147" s="585"/>
      <c r="S147" s="585"/>
      <c r="T147" s="585"/>
      <c r="U147" s="585"/>
      <c r="V147" s="585"/>
      <c r="W147" s="585"/>
      <c r="X147" s="586"/>
      <c r="Y147" s="587">
        <f>SUM(Y146:AB146)</f>
        <v>9</v>
      </c>
      <c r="Z147" s="588"/>
      <c r="AA147" s="588"/>
      <c r="AB147" s="589"/>
      <c r="AC147" s="582" t="s">
        <v>17</v>
      </c>
      <c r="AD147" s="583"/>
      <c r="AE147" s="583"/>
      <c r="AF147" s="583"/>
      <c r="AG147" s="583"/>
      <c r="AH147" s="584"/>
      <c r="AI147" s="585"/>
      <c r="AJ147" s="585"/>
      <c r="AK147" s="585"/>
      <c r="AL147" s="585"/>
      <c r="AM147" s="585"/>
      <c r="AN147" s="585"/>
      <c r="AO147" s="585"/>
      <c r="AP147" s="585"/>
      <c r="AQ147" s="585"/>
      <c r="AR147" s="585"/>
      <c r="AS147" s="585"/>
      <c r="AT147" s="586"/>
      <c r="AU147" s="587">
        <f>SUM(AU146:AX146)</f>
        <v>0</v>
      </c>
      <c r="AV147" s="588"/>
      <c r="AW147" s="588"/>
      <c r="AX147" s="590"/>
      <c r="AY147">
        <f>$AY$144</f>
        <v>1</v>
      </c>
    </row>
    <row r="148" spans="1:52" ht="24.75" customHeight="1" x14ac:dyDescent="0.15">
      <c r="A148" s="558"/>
      <c r="B148" s="559"/>
      <c r="C148" s="559"/>
      <c r="D148" s="559"/>
      <c r="E148" s="559"/>
      <c r="F148" s="560"/>
      <c r="G148" s="561" t="s">
        <v>699</v>
      </c>
      <c r="H148" s="562"/>
      <c r="I148" s="562"/>
      <c r="J148" s="562"/>
      <c r="K148" s="562"/>
      <c r="L148" s="562"/>
      <c r="M148" s="562"/>
      <c r="N148" s="562"/>
      <c r="O148" s="562"/>
      <c r="P148" s="562"/>
      <c r="Q148" s="562"/>
      <c r="R148" s="562"/>
      <c r="S148" s="562"/>
      <c r="T148" s="562"/>
      <c r="U148" s="562"/>
      <c r="V148" s="562"/>
      <c r="W148" s="562"/>
      <c r="X148" s="562"/>
      <c r="Y148" s="562"/>
      <c r="Z148" s="562"/>
      <c r="AA148" s="562"/>
      <c r="AB148" s="563"/>
      <c r="AC148" s="561" t="s">
        <v>700</v>
      </c>
      <c r="AD148" s="562"/>
      <c r="AE148" s="562"/>
      <c r="AF148" s="562"/>
      <c r="AG148" s="562"/>
      <c r="AH148" s="562"/>
      <c r="AI148" s="562"/>
      <c r="AJ148" s="562"/>
      <c r="AK148" s="562"/>
      <c r="AL148" s="562"/>
      <c r="AM148" s="562"/>
      <c r="AN148" s="562"/>
      <c r="AO148" s="562"/>
      <c r="AP148" s="562"/>
      <c r="AQ148" s="562"/>
      <c r="AR148" s="562"/>
      <c r="AS148" s="562"/>
      <c r="AT148" s="562"/>
      <c r="AU148" s="562"/>
      <c r="AV148" s="562"/>
      <c r="AW148" s="562"/>
      <c r="AX148" s="564"/>
      <c r="AY148">
        <f>COUNTA($G$150,$AC$150)</f>
        <v>2</v>
      </c>
    </row>
    <row r="149" spans="1:52" ht="24.75" customHeight="1" x14ac:dyDescent="0.15">
      <c r="A149" s="558"/>
      <c r="B149" s="559"/>
      <c r="C149" s="559"/>
      <c r="D149" s="559"/>
      <c r="E149" s="559"/>
      <c r="F149" s="560"/>
      <c r="G149" s="136" t="s">
        <v>14</v>
      </c>
      <c r="H149" s="565"/>
      <c r="I149" s="565"/>
      <c r="J149" s="565"/>
      <c r="K149" s="565"/>
      <c r="L149" s="566" t="s">
        <v>15</v>
      </c>
      <c r="M149" s="565"/>
      <c r="N149" s="565"/>
      <c r="O149" s="565"/>
      <c r="P149" s="565"/>
      <c r="Q149" s="565"/>
      <c r="R149" s="565"/>
      <c r="S149" s="565"/>
      <c r="T149" s="565"/>
      <c r="U149" s="565"/>
      <c r="V149" s="565"/>
      <c r="W149" s="565"/>
      <c r="X149" s="567"/>
      <c r="Y149" s="568" t="s">
        <v>16</v>
      </c>
      <c r="Z149" s="569"/>
      <c r="AA149" s="569"/>
      <c r="AB149" s="570"/>
      <c r="AC149" s="136" t="s">
        <v>14</v>
      </c>
      <c r="AD149" s="565"/>
      <c r="AE149" s="565"/>
      <c r="AF149" s="565"/>
      <c r="AG149" s="565"/>
      <c r="AH149" s="566" t="s">
        <v>15</v>
      </c>
      <c r="AI149" s="565"/>
      <c r="AJ149" s="565"/>
      <c r="AK149" s="565"/>
      <c r="AL149" s="565"/>
      <c r="AM149" s="565"/>
      <c r="AN149" s="565"/>
      <c r="AO149" s="565"/>
      <c r="AP149" s="565"/>
      <c r="AQ149" s="565"/>
      <c r="AR149" s="565"/>
      <c r="AS149" s="565"/>
      <c r="AT149" s="567"/>
      <c r="AU149" s="568" t="s">
        <v>16</v>
      </c>
      <c r="AV149" s="569"/>
      <c r="AW149" s="569"/>
      <c r="AX149" s="571"/>
      <c r="AY149">
        <f>$AY$148</f>
        <v>2</v>
      </c>
    </row>
    <row r="150" spans="1:52" ht="24.75" customHeight="1" x14ac:dyDescent="0.15">
      <c r="A150" s="558"/>
      <c r="B150" s="559"/>
      <c r="C150" s="559"/>
      <c r="D150" s="559"/>
      <c r="E150" s="559"/>
      <c r="F150" s="560"/>
      <c r="G150" s="572" t="s">
        <v>668</v>
      </c>
      <c r="H150" s="573"/>
      <c r="I150" s="573"/>
      <c r="J150" s="573"/>
      <c r="K150" s="574"/>
      <c r="L150" s="575" t="s">
        <v>669</v>
      </c>
      <c r="M150" s="576"/>
      <c r="N150" s="576"/>
      <c r="O150" s="576"/>
      <c r="P150" s="576"/>
      <c r="Q150" s="576"/>
      <c r="R150" s="576"/>
      <c r="S150" s="576"/>
      <c r="T150" s="576"/>
      <c r="U150" s="576"/>
      <c r="V150" s="576"/>
      <c r="W150" s="576"/>
      <c r="X150" s="577"/>
      <c r="Y150" s="578">
        <v>14</v>
      </c>
      <c r="Z150" s="579"/>
      <c r="AA150" s="579"/>
      <c r="AB150" s="581"/>
      <c r="AC150" s="572" t="s">
        <v>623</v>
      </c>
      <c r="AD150" s="573"/>
      <c r="AE150" s="573"/>
      <c r="AF150" s="573"/>
      <c r="AG150" s="574"/>
      <c r="AH150" s="575" t="s">
        <v>659</v>
      </c>
      <c r="AI150" s="576"/>
      <c r="AJ150" s="576"/>
      <c r="AK150" s="576"/>
      <c r="AL150" s="576"/>
      <c r="AM150" s="576"/>
      <c r="AN150" s="576"/>
      <c r="AO150" s="576"/>
      <c r="AP150" s="576"/>
      <c r="AQ150" s="576"/>
      <c r="AR150" s="576"/>
      <c r="AS150" s="576"/>
      <c r="AT150" s="577"/>
      <c r="AU150" s="578">
        <v>4</v>
      </c>
      <c r="AV150" s="579"/>
      <c r="AW150" s="579"/>
      <c r="AX150" s="580"/>
      <c r="AY150">
        <f>$AY$148</f>
        <v>2</v>
      </c>
    </row>
    <row r="151" spans="1:52" ht="24.75" customHeight="1" thickBot="1" x14ac:dyDescent="0.2">
      <c r="A151" s="558"/>
      <c r="B151" s="559"/>
      <c r="C151" s="559"/>
      <c r="D151" s="559"/>
      <c r="E151" s="559"/>
      <c r="F151" s="560"/>
      <c r="G151" s="582" t="s">
        <v>17</v>
      </c>
      <c r="H151" s="583"/>
      <c r="I151" s="583"/>
      <c r="J151" s="583"/>
      <c r="K151" s="583"/>
      <c r="L151" s="584"/>
      <c r="M151" s="585"/>
      <c r="N151" s="585"/>
      <c r="O151" s="585"/>
      <c r="P151" s="585"/>
      <c r="Q151" s="585"/>
      <c r="R151" s="585"/>
      <c r="S151" s="585"/>
      <c r="T151" s="585"/>
      <c r="U151" s="585"/>
      <c r="V151" s="585"/>
      <c r="W151" s="585"/>
      <c r="X151" s="586"/>
      <c r="Y151" s="587">
        <f>SUM(Y150:AB150)</f>
        <v>14</v>
      </c>
      <c r="Z151" s="588"/>
      <c r="AA151" s="588"/>
      <c r="AB151" s="589"/>
      <c r="AC151" s="582" t="s">
        <v>17</v>
      </c>
      <c r="AD151" s="583"/>
      <c r="AE151" s="583"/>
      <c r="AF151" s="583"/>
      <c r="AG151" s="583"/>
      <c r="AH151" s="584"/>
      <c r="AI151" s="585"/>
      <c r="AJ151" s="585"/>
      <c r="AK151" s="585"/>
      <c r="AL151" s="585"/>
      <c r="AM151" s="585"/>
      <c r="AN151" s="585"/>
      <c r="AO151" s="585"/>
      <c r="AP151" s="585"/>
      <c r="AQ151" s="585"/>
      <c r="AR151" s="585"/>
      <c r="AS151" s="585"/>
      <c r="AT151" s="586"/>
      <c r="AU151" s="587">
        <f>SUM(AU150:AX150)</f>
        <v>4</v>
      </c>
      <c r="AV151" s="588"/>
      <c r="AW151" s="588"/>
      <c r="AX151" s="590"/>
      <c r="AY151">
        <f>$AY$148</f>
        <v>2</v>
      </c>
    </row>
    <row r="152" spans="1:52" ht="24.75" customHeight="1" x14ac:dyDescent="0.15">
      <c r="A152" s="558"/>
      <c r="B152" s="559"/>
      <c r="C152" s="559"/>
      <c r="D152" s="559"/>
      <c r="E152" s="559"/>
      <c r="F152" s="560"/>
      <c r="G152" s="561" t="s">
        <v>697</v>
      </c>
      <c r="H152" s="562"/>
      <c r="I152" s="562"/>
      <c r="J152" s="562"/>
      <c r="K152" s="562"/>
      <c r="L152" s="562"/>
      <c r="M152" s="562"/>
      <c r="N152" s="562"/>
      <c r="O152" s="562"/>
      <c r="P152" s="562"/>
      <c r="Q152" s="562"/>
      <c r="R152" s="562"/>
      <c r="S152" s="562"/>
      <c r="T152" s="562"/>
      <c r="U152" s="562"/>
      <c r="V152" s="562"/>
      <c r="W152" s="562"/>
      <c r="X152" s="562"/>
      <c r="Y152" s="562"/>
      <c r="Z152" s="562"/>
      <c r="AA152" s="562"/>
      <c r="AB152" s="563"/>
      <c r="AC152" s="561" t="s">
        <v>698</v>
      </c>
      <c r="AD152" s="562"/>
      <c r="AE152" s="562"/>
      <c r="AF152" s="562"/>
      <c r="AG152" s="562"/>
      <c r="AH152" s="562"/>
      <c r="AI152" s="562"/>
      <c r="AJ152" s="562"/>
      <c r="AK152" s="562"/>
      <c r="AL152" s="562"/>
      <c r="AM152" s="562"/>
      <c r="AN152" s="562"/>
      <c r="AO152" s="562"/>
      <c r="AP152" s="562"/>
      <c r="AQ152" s="562"/>
      <c r="AR152" s="562"/>
      <c r="AS152" s="562"/>
      <c r="AT152" s="562"/>
      <c r="AU152" s="562"/>
      <c r="AV152" s="562"/>
      <c r="AW152" s="562"/>
      <c r="AX152" s="564"/>
      <c r="AY152">
        <f>COUNTA($G$154,$AC$154)</f>
        <v>1</v>
      </c>
    </row>
    <row r="153" spans="1:52" ht="24.75" customHeight="1" x14ac:dyDescent="0.15">
      <c r="A153" s="558"/>
      <c r="B153" s="559"/>
      <c r="C153" s="559"/>
      <c r="D153" s="559"/>
      <c r="E153" s="559"/>
      <c r="F153" s="560"/>
      <c r="G153" s="136" t="s">
        <v>14</v>
      </c>
      <c r="H153" s="565"/>
      <c r="I153" s="565"/>
      <c r="J153" s="565"/>
      <c r="K153" s="565"/>
      <c r="L153" s="566" t="s">
        <v>15</v>
      </c>
      <c r="M153" s="565"/>
      <c r="N153" s="565"/>
      <c r="O153" s="565"/>
      <c r="P153" s="565"/>
      <c r="Q153" s="565"/>
      <c r="R153" s="565"/>
      <c r="S153" s="565"/>
      <c r="T153" s="565"/>
      <c r="U153" s="565"/>
      <c r="V153" s="565"/>
      <c r="W153" s="565"/>
      <c r="X153" s="567"/>
      <c r="Y153" s="568" t="s">
        <v>16</v>
      </c>
      <c r="Z153" s="569"/>
      <c r="AA153" s="569"/>
      <c r="AB153" s="570"/>
      <c r="AC153" s="136" t="s">
        <v>14</v>
      </c>
      <c r="AD153" s="565"/>
      <c r="AE153" s="565"/>
      <c r="AF153" s="565"/>
      <c r="AG153" s="565"/>
      <c r="AH153" s="566" t="s">
        <v>15</v>
      </c>
      <c r="AI153" s="565"/>
      <c r="AJ153" s="565"/>
      <c r="AK153" s="565"/>
      <c r="AL153" s="565"/>
      <c r="AM153" s="565"/>
      <c r="AN153" s="565"/>
      <c r="AO153" s="565"/>
      <c r="AP153" s="565"/>
      <c r="AQ153" s="565"/>
      <c r="AR153" s="565"/>
      <c r="AS153" s="565"/>
      <c r="AT153" s="567"/>
      <c r="AU153" s="568" t="s">
        <v>16</v>
      </c>
      <c r="AV153" s="569"/>
      <c r="AW153" s="569"/>
      <c r="AX153" s="571"/>
      <c r="AY153">
        <f>$AY$152</f>
        <v>1</v>
      </c>
    </row>
    <row r="154" spans="1:52" s="16" customFormat="1" ht="24.75" customHeight="1" x14ac:dyDescent="0.15">
      <c r="A154" s="558"/>
      <c r="B154" s="559"/>
      <c r="C154" s="559"/>
      <c r="D154" s="559"/>
      <c r="E154" s="559"/>
      <c r="F154" s="560"/>
      <c r="G154" s="572" t="s">
        <v>624</v>
      </c>
      <c r="H154" s="573"/>
      <c r="I154" s="573"/>
      <c r="J154" s="573"/>
      <c r="K154" s="574"/>
      <c r="L154" s="575" t="s">
        <v>625</v>
      </c>
      <c r="M154" s="576"/>
      <c r="N154" s="576"/>
      <c r="O154" s="576"/>
      <c r="P154" s="576"/>
      <c r="Q154" s="576"/>
      <c r="R154" s="576"/>
      <c r="S154" s="576"/>
      <c r="T154" s="576"/>
      <c r="U154" s="576"/>
      <c r="V154" s="576"/>
      <c r="W154" s="576"/>
      <c r="X154" s="577"/>
      <c r="Y154" s="578">
        <v>1</v>
      </c>
      <c r="Z154" s="579"/>
      <c r="AA154" s="579"/>
      <c r="AB154" s="581"/>
      <c r="AC154" s="572"/>
      <c r="AD154" s="573"/>
      <c r="AE154" s="573"/>
      <c r="AF154" s="573"/>
      <c r="AG154" s="574"/>
      <c r="AH154" s="575"/>
      <c r="AI154" s="576"/>
      <c r="AJ154" s="576"/>
      <c r="AK154" s="576"/>
      <c r="AL154" s="576"/>
      <c r="AM154" s="576"/>
      <c r="AN154" s="576"/>
      <c r="AO154" s="576"/>
      <c r="AP154" s="576"/>
      <c r="AQ154" s="576"/>
      <c r="AR154" s="576"/>
      <c r="AS154" s="576"/>
      <c r="AT154" s="577"/>
      <c r="AU154" s="578"/>
      <c r="AV154" s="579"/>
      <c r="AW154" s="579"/>
      <c r="AX154" s="581"/>
      <c r="AY154">
        <f>$AY$152</f>
        <v>1</v>
      </c>
      <c r="AZ154"/>
    </row>
    <row r="155" spans="1:52" ht="24.75" customHeight="1" x14ac:dyDescent="0.15">
      <c r="A155" s="558"/>
      <c r="B155" s="559"/>
      <c r="C155" s="559"/>
      <c r="D155" s="559"/>
      <c r="E155" s="559"/>
      <c r="F155" s="560"/>
      <c r="G155" s="582" t="s">
        <v>17</v>
      </c>
      <c r="H155" s="583"/>
      <c r="I155" s="583"/>
      <c r="J155" s="583"/>
      <c r="K155" s="583"/>
      <c r="L155" s="584"/>
      <c r="M155" s="585"/>
      <c r="N155" s="585"/>
      <c r="O155" s="585"/>
      <c r="P155" s="585"/>
      <c r="Q155" s="585"/>
      <c r="R155" s="585"/>
      <c r="S155" s="585"/>
      <c r="T155" s="585"/>
      <c r="U155" s="585"/>
      <c r="V155" s="585"/>
      <c r="W155" s="585"/>
      <c r="X155" s="586"/>
      <c r="Y155" s="587">
        <f>SUM(Y154:AB154)</f>
        <v>1</v>
      </c>
      <c r="Z155" s="588"/>
      <c r="AA155" s="588"/>
      <c r="AB155" s="589"/>
      <c r="AC155" s="582" t="s">
        <v>17</v>
      </c>
      <c r="AD155" s="583"/>
      <c r="AE155" s="583"/>
      <c r="AF155" s="583"/>
      <c r="AG155" s="583"/>
      <c r="AH155" s="584"/>
      <c r="AI155" s="585"/>
      <c r="AJ155" s="585"/>
      <c r="AK155" s="585"/>
      <c r="AL155" s="585"/>
      <c r="AM155" s="585"/>
      <c r="AN155" s="585"/>
      <c r="AO155" s="585"/>
      <c r="AP155" s="585"/>
      <c r="AQ155" s="585"/>
      <c r="AR155" s="585"/>
      <c r="AS155" s="585"/>
      <c r="AT155" s="586"/>
      <c r="AU155" s="587">
        <f>SUM(AU154:AX154)</f>
        <v>0</v>
      </c>
      <c r="AV155" s="588"/>
      <c r="AW155" s="588"/>
      <c r="AX155" s="590"/>
      <c r="AY155">
        <f>$AY$152</f>
        <v>1</v>
      </c>
    </row>
    <row r="156" spans="1:52" ht="24.75" customHeight="1" thickBot="1" x14ac:dyDescent="0.2">
      <c r="A156" s="591" t="s">
        <v>552</v>
      </c>
      <c r="B156" s="592"/>
      <c r="C156" s="592"/>
      <c r="D156" s="592"/>
      <c r="E156" s="592"/>
      <c r="F156" s="592"/>
      <c r="G156" s="592"/>
      <c r="H156" s="592"/>
      <c r="I156" s="592"/>
      <c r="J156" s="592"/>
      <c r="K156" s="592"/>
      <c r="L156" s="592"/>
      <c r="M156" s="592"/>
      <c r="N156" s="592"/>
      <c r="O156" s="592"/>
      <c r="P156" s="592"/>
      <c r="Q156" s="592"/>
      <c r="R156" s="592"/>
      <c r="S156" s="592"/>
      <c r="T156" s="592"/>
      <c r="U156" s="592"/>
      <c r="V156" s="592"/>
      <c r="W156" s="592"/>
      <c r="X156" s="592"/>
      <c r="Y156" s="592"/>
      <c r="Z156" s="592"/>
      <c r="AA156" s="592"/>
      <c r="AB156" s="592"/>
      <c r="AC156" s="592"/>
      <c r="AD156" s="592"/>
      <c r="AE156" s="592"/>
      <c r="AF156" s="592"/>
      <c r="AG156" s="592"/>
      <c r="AH156" s="592"/>
      <c r="AI156" s="592"/>
      <c r="AJ156" s="592"/>
      <c r="AK156" s="593"/>
      <c r="AL156" s="594" t="s">
        <v>217</v>
      </c>
      <c r="AM156" s="595"/>
      <c r="AN156" s="595"/>
      <c r="AO156" s="91" t="s">
        <v>655</v>
      </c>
      <c r="AP156" s="21"/>
      <c r="AQ156" s="21"/>
      <c r="AR156" s="21"/>
      <c r="AS156" s="21"/>
      <c r="AT156" s="21"/>
      <c r="AU156" s="21"/>
      <c r="AV156" s="21"/>
      <c r="AW156" s="21"/>
      <c r="AX156" s="22"/>
      <c r="AY156">
        <f>COUNTIF($AO$156,"☑")</f>
        <v>1</v>
      </c>
    </row>
    <row r="157" spans="1:52" ht="24.75" customHeight="1" x14ac:dyDescent="0.15">
      <c r="A157" s="4"/>
      <c r="B157" s="4"/>
      <c r="C157" s="4"/>
      <c r="D157" s="4"/>
      <c r="E157" s="4"/>
      <c r="F157" s="4"/>
      <c r="G157" s="7"/>
      <c r="H157" s="7"/>
      <c r="I157" s="7"/>
      <c r="J157" s="7"/>
      <c r="K157" s="7"/>
      <c r="L157" s="3"/>
      <c r="M157" s="7"/>
      <c r="N157" s="7"/>
      <c r="O157" s="7"/>
      <c r="P157" s="7"/>
      <c r="Q157" s="7"/>
      <c r="R157" s="7"/>
      <c r="S157" s="7"/>
      <c r="T157" s="7"/>
      <c r="U157" s="7"/>
      <c r="V157" s="7"/>
      <c r="W157" s="7"/>
      <c r="X157" s="7"/>
      <c r="Y157" s="8"/>
      <c r="Z157" s="8"/>
      <c r="AA157" s="8"/>
      <c r="AB157" s="8"/>
      <c r="AC157" s="7"/>
      <c r="AD157" s="7"/>
      <c r="AE157" s="7"/>
      <c r="AF157" s="7"/>
      <c r="AG157" s="7"/>
      <c r="AH157" s="3"/>
      <c r="AI157" s="7"/>
      <c r="AJ157" s="7"/>
      <c r="AK157" s="7"/>
      <c r="AL157" s="7"/>
      <c r="AM157" s="7"/>
      <c r="AN157" s="7"/>
      <c r="AO157" s="7"/>
      <c r="AP157" s="7"/>
      <c r="AQ157" s="7"/>
      <c r="AR157" s="7"/>
      <c r="AS157" s="7"/>
      <c r="AT157" s="7"/>
      <c r="AU157" s="8"/>
      <c r="AV157" s="8"/>
      <c r="AW157" s="8"/>
      <c r="AX157" s="8"/>
    </row>
    <row r="158" spans="1:52" ht="24.75" customHeight="1" x14ac:dyDescent="0.15"/>
    <row r="159" spans="1:52" ht="24.75" customHeight="1" x14ac:dyDescent="0.15">
      <c r="A159" s="9"/>
      <c r="B159" s="1" t="s">
        <v>26</v>
      </c>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row>
    <row r="160" spans="1:52" ht="24.75" customHeight="1" x14ac:dyDescent="0.15">
      <c r="A160" s="9"/>
      <c r="B160" s="49" t="s">
        <v>225</v>
      </c>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row>
    <row r="161" spans="1:51" ht="59.25" customHeight="1" x14ac:dyDescent="0.15">
      <c r="A161" s="596"/>
      <c r="B161" s="596"/>
      <c r="C161" s="596" t="s">
        <v>23</v>
      </c>
      <c r="D161" s="596"/>
      <c r="E161" s="596"/>
      <c r="F161" s="596"/>
      <c r="G161" s="596"/>
      <c r="H161" s="596"/>
      <c r="I161" s="596"/>
      <c r="J161" s="597" t="s">
        <v>187</v>
      </c>
      <c r="K161" s="146"/>
      <c r="L161" s="146"/>
      <c r="M161" s="146"/>
      <c r="N161" s="146"/>
      <c r="O161" s="146"/>
      <c r="P161" s="400" t="s">
        <v>24</v>
      </c>
      <c r="Q161" s="400"/>
      <c r="R161" s="400"/>
      <c r="S161" s="400"/>
      <c r="T161" s="400"/>
      <c r="U161" s="400"/>
      <c r="V161" s="400"/>
      <c r="W161" s="400"/>
      <c r="X161" s="400"/>
      <c r="Y161" s="598" t="s">
        <v>186</v>
      </c>
      <c r="Z161" s="599"/>
      <c r="AA161" s="599"/>
      <c r="AB161" s="599"/>
      <c r="AC161" s="597" t="s">
        <v>216</v>
      </c>
      <c r="AD161" s="597"/>
      <c r="AE161" s="597"/>
      <c r="AF161" s="597"/>
      <c r="AG161" s="597"/>
      <c r="AH161" s="598" t="s">
        <v>230</v>
      </c>
      <c r="AI161" s="596"/>
      <c r="AJ161" s="596"/>
      <c r="AK161" s="596"/>
      <c r="AL161" s="596" t="s">
        <v>18</v>
      </c>
      <c r="AM161" s="596"/>
      <c r="AN161" s="596"/>
      <c r="AO161" s="600"/>
      <c r="AP161" s="618" t="s">
        <v>188</v>
      </c>
      <c r="AQ161" s="618"/>
      <c r="AR161" s="618"/>
      <c r="AS161" s="618"/>
      <c r="AT161" s="618"/>
      <c r="AU161" s="618"/>
      <c r="AV161" s="618"/>
      <c r="AW161" s="618"/>
      <c r="AX161" s="618"/>
    </row>
    <row r="162" spans="1:51" ht="206.25" customHeight="1" x14ac:dyDescent="0.15">
      <c r="A162" s="607">
        <v>1</v>
      </c>
      <c r="B162" s="607">
        <v>1</v>
      </c>
      <c r="C162" s="608" t="s">
        <v>683</v>
      </c>
      <c r="D162" s="609"/>
      <c r="E162" s="609"/>
      <c r="F162" s="609"/>
      <c r="G162" s="609"/>
      <c r="H162" s="609"/>
      <c r="I162" s="609"/>
      <c r="J162" s="610">
        <v>6120005008509</v>
      </c>
      <c r="K162" s="611"/>
      <c r="L162" s="611"/>
      <c r="M162" s="611"/>
      <c r="N162" s="611"/>
      <c r="O162" s="611"/>
      <c r="P162" s="612" t="s">
        <v>626</v>
      </c>
      <c r="Q162" s="613"/>
      <c r="R162" s="613"/>
      <c r="S162" s="613"/>
      <c r="T162" s="613"/>
      <c r="U162" s="613"/>
      <c r="V162" s="613"/>
      <c r="W162" s="613"/>
      <c r="X162" s="613"/>
      <c r="Y162" s="614">
        <v>2353</v>
      </c>
      <c r="Z162" s="615"/>
      <c r="AA162" s="615"/>
      <c r="AB162" s="616"/>
      <c r="AC162" s="617" t="s">
        <v>239</v>
      </c>
      <c r="AD162" s="619"/>
      <c r="AE162" s="619"/>
      <c r="AF162" s="619"/>
      <c r="AG162" s="619"/>
      <c r="AH162" s="601" t="s">
        <v>260</v>
      </c>
      <c r="AI162" s="602"/>
      <c r="AJ162" s="602"/>
      <c r="AK162" s="602"/>
      <c r="AL162" s="603" t="s">
        <v>260</v>
      </c>
      <c r="AM162" s="604"/>
      <c r="AN162" s="604"/>
      <c r="AO162" s="605"/>
      <c r="AP162" s="606" t="s">
        <v>627</v>
      </c>
      <c r="AQ162" s="606"/>
      <c r="AR162" s="606"/>
      <c r="AS162" s="606"/>
      <c r="AT162" s="606"/>
      <c r="AU162" s="606"/>
      <c r="AV162" s="606"/>
      <c r="AW162" s="606"/>
      <c r="AX162" s="606"/>
    </row>
    <row r="163" spans="1:51" ht="30" customHeight="1" x14ac:dyDescent="0.15">
      <c r="A163" s="607">
        <v>2</v>
      </c>
      <c r="B163" s="607">
        <v>1</v>
      </c>
      <c r="C163" s="608" t="s">
        <v>682</v>
      </c>
      <c r="D163" s="609"/>
      <c r="E163" s="609"/>
      <c r="F163" s="609"/>
      <c r="G163" s="609"/>
      <c r="H163" s="609"/>
      <c r="I163" s="609"/>
      <c r="J163" s="610">
        <v>6010405003434</v>
      </c>
      <c r="K163" s="611"/>
      <c r="L163" s="611"/>
      <c r="M163" s="611"/>
      <c r="N163" s="611"/>
      <c r="O163" s="611"/>
      <c r="P163" s="612" t="s">
        <v>628</v>
      </c>
      <c r="Q163" s="613"/>
      <c r="R163" s="613"/>
      <c r="S163" s="613"/>
      <c r="T163" s="613"/>
      <c r="U163" s="613"/>
      <c r="V163" s="613"/>
      <c r="W163" s="613"/>
      <c r="X163" s="613"/>
      <c r="Y163" s="614">
        <v>60</v>
      </c>
      <c r="Z163" s="615"/>
      <c r="AA163" s="615"/>
      <c r="AB163" s="616"/>
      <c r="AC163" s="617" t="s">
        <v>239</v>
      </c>
      <c r="AD163" s="617"/>
      <c r="AE163" s="617"/>
      <c r="AF163" s="617"/>
      <c r="AG163" s="617"/>
      <c r="AH163" s="601" t="s">
        <v>260</v>
      </c>
      <c r="AI163" s="602"/>
      <c r="AJ163" s="602"/>
      <c r="AK163" s="602"/>
      <c r="AL163" s="603" t="s">
        <v>260</v>
      </c>
      <c r="AM163" s="604"/>
      <c r="AN163" s="604"/>
      <c r="AO163" s="605"/>
      <c r="AP163" s="606"/>
      <c r="AQ163" s="606"/>
      <c r="AR163" s="606"/>
      <c r="AS163" s="606"/>
      <c r="AT163" s="606"/>
      <c r="AU163" s="606"/>
      <c r="AV163" s="606"/>
      <c r="AW163" s="606"/>
      <c r="AX163" s="606"/>
      <c r="AY163">
        <f>COUNTA($C$163)</f>
        <v>1</v>
      </c>
    </row>
    <row r="164" spans="1:51" ht="24.75" customHeight="1" x14ac:dyDescent="0.15">
      <c r="A164" s="54"/>
      <c r="B164" s="54"/>
      <c r="C164" s="54"/>
      <c r="D164" s="54"/>
      <c r="E164" s="54"/>
      <c r="F164" s="54"/>
      <c r="G164" s="54"/>
      <c r="H164" s="54"/>
      <c r="I164" s="54"/>
      <c r="J164" s="55"/>
      <c r="K164" s="55"/>
      <c r="L164" s="55"/>
      <c r="M164" s="55"/>
      <c r="N164" s="55"/>
      <c r="O164" s="55"/>
      <c r="P164" s="56"/>
      <c r="Q164" s="56"/>
      <c r="R164" s="56"/>
      <c r="S164" s="56"/>
      <c r="T164" s="56"/>
      <c r="U164" s="56"/>
      <c r="V164" s="56"/>
      <c r="W164" s="56"/>
      <c r="X164" s="56"/>
      <c r="Y164" s="57"/>
      <c r="Z164" s="57"/>
      <c r="AA164" s="57"/>
      <c r="AB164" s="57"/>
      <c r="AC164" s="57"/>
      <c r="AD164" s="57"/>
      <c r="AE164" s="57"/>
      <c r="AF164" s="57"/>
      <c r="AG164" s="57"/>
      <c r="AH164" s="57"/>
      <c r="AI164" s="57"/>
      <c r="AJ164" s="57"/>
      <c r="AK164" s="57"/>
      <c r="AL164" s="57"/>
      <c r="AM164" s="57"/>
      <c r="AN164" s="57"/>
      <c r="AO164" s="57"/>
      <c r="AP164" s="56"/>
      <c r="AQ164" s="56"/>
      <c r="AR164" s="56"/>
      <c r="AS164" s="56"/>
      <c r="AT164" s="56"/>
      <c r="AU164" s="56"/>
      <c r="AV164" s="56"/>
      <c r="AW164" s="56"/>
      <c r="AX164" s="56"/>
      <c r="AY164">
        <f>COUNTA($C$167)</f>
        <v>1</v>
      </c>
    </row>
    <row r="165" spans="1:51" ht="24.75" customHeight="1" x14ac:dyDescent="0.15">
      <c r="A165" s="54"/>
      <c r="B165" s="58" t="s">
        <v>165</v>
      </c>
      <c r="C165" s="54"/>
      <c r="D165" s="54"/>
      <c r="E165" s="54"/>
      <c r="F165" s="54"/>
      <c r="G165" s="54"/>
      <c r="H165" s="54"/>
      <c r="I165" s="54"/>
      <c r="J165" s="54"/>
      <c r="K165" s="54"/>
      <c r="L165" s="54"/>
      <c r="M165" s="54"/>
      <c r="N165" s="54"/>
      <c r="O165" s="54"/>
      <c r="P165" s="59"/>
      <c r="Q165" s="59"/>
      <c r="R165" s="59"/>
      <c r="S165" s="59"/>
      <c r="T165" s="59"/>
      <c r="U165" s="59"/>
      <c r="V165" s="59"/>
      <c r="W165" s="59"/>
      <c r="X165" s="59"/>
      <c r="Y165" s="60"/>
      <c r="Z165" s="60"/>
      <c r="AA165" s="60"/>
      <c r="AB165" s="60"/>
      <c r="AC165" s="60"/>
      <c r="AD165" s="60"/>
      <c r="AE165" s="60"/>
      <c r="AF165" s="60"/>
      <c r="AG165" s="60"/>
      <c r="AH165" s="60"/>
      <c r="AI165" s="60"/>
      <c r="AJ165" s="60"/>
      <c r="AK165" s="60"/>
      <c r="AL165" s="60"/>
      <c r="AM165" s="60"/>
      <c r="AN165" s="60"/>
      <c r="AO165" s="60"/>
      <c r="AP165" s="59"/>
      <c r="AQ165" s="59"/>
      <c r="AR165" s="59"/>
      <c r="AS165" s="59"/>
      <c r="AT165" s="59"/>
      <c r="AU165" s="59"/>
      <c r="AV165" s="59"/>
      <c r="AW165" s="59"/>
      <c r="AX165" s="59"/>
      <c r="AY165">
        <f>$AY$164</f>
        <v>1</v>
      </c>
    </row>
    <row r="166" spans="1:51" ht="59.25" customHeight="1" x14ac:dyDescent="0.15">
      <c r="A166" s="596"/>
      <c r="B166" s="596"/>
      <c r="C166" s="596" t="s">
        <v>23</v>
      </c>
      <c r="D166" s="596"/>
      <c r="E166" s="596"/>
      <c r="F166" s="596"/>
      <c r="G166" s="596"/>
      <c r="H166" s="596"/>
      <c r="I166" s="596"/>
      <c r="J166" s="597" t="s">
        <v>187</v>
      </c>
      <c r="K166" s="146"/>
      <c r="L166" s="146"/>
      <c r="M166" s="146"/>
      <c r="N166" s="146"/>
      <c r="O166" s="146"/>
      <c r="P166" s="400" t="s">
        <v>24</v>
      </c>
      <c r="Q166" s="400"/>
      <c r="R166" s="400"/>
      <c r="S166" s="400"/>
      <c r="T166" s="400"/>
      <c r="U166" s="400"/>
      <c r="V166" s="400"/>
      <c r="W166" s="400"/>
      <c r="X166" s="400"/>
      <c r="Y166" s="598" t="s">
        <v>186</v>
      </c>
      <c r="Z166" s="599"/>
      <c r="AA166" s="599"/>
      <c r="AB166" s="599"/>
      <c r="AC166" s="597" t="s">
        <v>216</v>
      </c>
      <c r="AD166" s="597"/>
      <c r="AE166" s="597"/>
      <c r="AF166" s="597"/>
      <c r="AG166" s="597"/>
      <c r="AH166" s="598" t="s">
        <v>230</v>
      </c>
      <c r="AI166" s="596"/>
      <c r="AJ166" s="596"/>
      <c r="AK166" s="596"/>
      <c r="AL166" s="596" t="s">
        <v>18</v>
      </c>
      <c r="AM166" s="596"/>
      <c r="AN166" s="596"/>
      <c r="AO166" s="600"/>
      <c r="AP166" s="618" t="s">
        <v>188</v>
      </c>
      <c r="AQ166" s="618"/>
      <c r="AR166" s="618"/>
      <c r="AS166" s="618"/>
      <c r="AT166" s="618"/>
      <c r="AU166" s="618"/>
      <c r="AV166" s="618"/>
      <c r="AW166" s="618"/>
      <c r="AX166" s="618"/>
      <c r="AY166">
        <f>$AY$164</f>
        <v>1</v>
      </c>
    </row>
    <row r="167" spans="1:51" ht="30" customHeight="1" x14ac:dyDescent="0.15">
      <c r="A167" s="607">
        <v>1</v>
      </c>
      <c r="B167" s="607">
        <v>1</v>
      </c>
      <c r="C167" s="609" t="s">
        <v>629</v>
      </c>
      <c r="D167" s="609"/>
      <c r="E167" s="609"/>
      <c r="F167" s="609"/>
      <c r="G167" s="609"/>
      <c r="H167" s="609"/>
      <c r="I167" s="609"/>
      <c r="J167" s="610">
        <v>3380005007990</v>
      </c>
      <c r="K167" s="611"/>
      <c r="L167" s="611"/>
      <c r="M167" s="611"/>
      <c r="N167" s="611"/>
      <c r="O167" s="611"/>
      <c r="P167" s="613" t="s">
        <v>630</v>
      </c>
      <c r="Q167" s="613"/>
      <c r="R167" s="613"/>
      <c r="S167" s="613"/>
      <c r="T167" s="613"/>
      <c r="U167" s="613"/>
      <c r="V167" s="613"/>
      <c r="W167" s="613"/>
      <c r="X167" s="613"/>
      <c r="Y167" s="614">
        <v>233</v>
      </c>
      <c r="Z167" s="615"/>
      <c r="AA167" s="615"/>
      <c r="AB167" s="616"/>
      <c r="AC167" s="617" t="s">
        <v>237</v>
      </c>
      <c r="AD167" s="619"/>
      <c r="AE167" s="619"/>
      <c r="AF167" s="619"/>
      <c r="AG167" s="619"/>
      <c r="AH167" s="601" t="s">
        <v>260</v>
      </c>
      <c r="AI167" s="602"/>
      <c r="AJ167" s="602"/>
      <c r="AK167" s="602"/>
      <c r="AL167" s="603" t="s">
        <v>260</v>
      </c>
      <c r="AM167" s="604"/>
      <c r="AN167" s="604"/>
      <c r="AO167" s="605"/>
      <c r="AP167" s="606"/>
      <c r="AQ167" s="606"/>
      <c r="AR167" s="606"/>
      <c r="AS167" s="606"/>
      <c r="AT167" s="606"/>
      <c r="AU167" s="606"/>
      <c r="AV167" s="606"/>
      <c r="AW167" s="606"/>
      <c r="AX167" s="606"/>
      <c r="AY167">
        <f>$AY$164</f>
        <v>1</v>
      </c>
    </row>
    <row r="168" spans="1:51" ht="30" customHeight="1" x14ac:dyDescent="0.15">
      <c r="A168" s="607">
        <v>2</v>
      </c>
      <c r="B168" s="607">
        <v>1</v>
      </c>
      <c r="C168" s="608" t="s">
        <v>681</v>
      </c>
      <c r="D168" s="609"/>
      <c r="E168" s="609"/>
      <c r="F168" s="609"/>
      <c r="G168" s="609"/>
      <c r="H168" s="609"/>
      <c r="I168" s="609"/>
      <c r="J168" s="610">
        <v>1010401021080</v>
      </c>
      <c r="K168" s="611"/>
      <c r="L168" s="611"/>
      <c r="M168" s="611"/>
      <c r="N168" s="611"/>
      <c r="O168" s="611"/>
      <c r="P168" s="613" t="s">
        <v>631</v>
      </c>
      <c r="Q168" s="613"/>
      <c r="R168" s="613"/>
      <c r="S168" s="613"/>
      <c r="T168" s="613"/>
      <c r="U168" s="613"/>
      <c r="V168" s="613"/>
      <c r="W168" s="613"/>
      <c r="X168" s="613"/>
      <c r="Y168" s="614">
        <v>32</v>
      </c>
      <c r="Z168" s="615"/>
      <c r="AA168" s="615"/>
      <c r="AB168" s="616"/>
      <c r="AC168" s="617" t="s">
        <v>237</v>
      </c>
      <c r="AD168" s="617"/>
      <c r="AE168" s="617"/>
      <c r="AF168" s="617"/>
      <c r="AG168" s="617"/>
      <c r="AH168" s="601" t="s">
        <v>260</v>
      </c>
      <c r="AI168" s="602"/>
      <c r="AJ168" s="602"/>
      <c r="AK168" s="602"/>
      <c r="AL168" s="603" t="s">
        <v>260</v>
      </c>
      <c r="AM168" s="604"/>
      <c r="AN168" s="604"/>
      <c r="AO168" s="605"/>
      <c r="AP168" s="606"/>
      <c r="AQ168" s="606"/>
      <c r="AR168" s="606"/>
      <c r="AS168" s="606"/>
      <c r="AT168" s="606"/>
      <c r="AU168" s="606"/>
      <c r="AV168" s="606"/>
      <c r="AW168" s="606"/>
      <c r="AX168" s="606"/>
      <c r="AY168">
        <f>COUNTA($C$168)</f>
        <v>1</v>
      </c>
    </row>
    <row r="169" spans="1:51" ht="30" customHeight="1" x14ac:dyDescent="0.15">
      <c r="A169" s="607">
        <v>3</v>
      </c>
      <c r="B169" s="607">
        <v>1</v>
      </c>
      <c r="C169" s="608" t="s">
        <v>680</v>
      </c>
      <c r="D169" s="609"/>
      <c r="E169" s="609"/>
      <c r="F169" s="609"/>
      <c r="G169" s="609"/>
      <c r="H169" s="609"/>
      <c r="I169" s="609"/>
      <c r="J169" s="610">
        <v>6010001038999</v>
      </c>
      <c r="K169" s="611"/>
      <c r="L169" s="611"/>
      <c r="M169" s="611"/>
      <c r="N169" s="611"/>
      <c r="O169" s="611"/>
      <c r="P169" s="612" t="s">
        <v>631</v>
      </c>
      <c r="Q169" s="613"/>
      <c r="R169" s="613"/>
      <c r="S169" s="613"/>
      <c r="T169" s="613"/>
      <c r="U169" s="613"/>
      <c r="V169" s="613"/>
      <c r="W169" s="613"/>
      <c r="X169" s="613"/>
      <c r="Y169" s="614">
        <v>24</v>
      </c>
      <c r="Z169" s="615"/>
      <c r="AA169" s="615"/>
      <c r="AB169" s="616"/>
      <c r="AC169" s="617" t="s">
        <v>237</v>
      </c>
      <c r="AD169" s="617"/>
      <c r="AE169" s="617"/>
      <c r="AF169" s="617"/>
      <c r="AG169" s="617"/>
      <c r="AH169" s="620" t="s">
        <v>260</v>
      </c>
      <c r="AI169" s="621"/>
      <c r="AJ169" s="621"/>
      <c r="AK169" s="621"/>
      <c r="AL169" s="603" t="s">
        <v>260</v>
      </c>
      <c r="AM169" s="604"/>
      <c r="AN169" s="604"/>
      <c r="AO169" s="605"/>
      <c r="AP169" s="606"/>
      <c r="AQ169" s="606"/>
      <c r="AR169" s="606"/>
      <c r="AS169" s="606"/>
      <c r="AT169" s="606"/>
      <c r="AU169" s="606"/>
      <c r="AV169" s="606"/>
      <c r="AW169" s="606"/>
      <c r="AX169" s="606"/>
      <c r="AY169">
        <f>COUNTA($C$169)</f>
        <v>1</v>
      </c>
    </row>
    <row r="170" spans="1:51" ht="30" customHeight="1" x14ac:dyDescent="0.15">
      <c r="A170" s="607">
        <v>4</v>
      </c>
      <c r="B170" s="607">
        <v>1</v>
      </c>
      <c r="C170" s="608" t="s">
        <v>681</v>
      </c>
      <c r="D170" s="609"/>
      <c r="E170" s="609"/>
      <c r="F170" s="609"/>
      <c r="G170" s="609"/>
      <c r="H170" s="609"/>
      <c r="I170" s="609"/>
      <c r="J170" s="610">
        <v>1010401021080</v>
      </c>
      <c r="K170" s="611"/>
      <c r="L170" s="611"/>
      <c r="M170" s="611"/>
      <c r="N170" s="611"/>
      <c r="O170" s="611"/>
      <c r="P170" s="612" t="s">
        <v>632</v>
      </c>
      <c r="Q170" s="613"/>
      <c r="R170" s="613"/>
      <c r="S170" s="613"/>
      <c r="T170" s="613"/>
      <c r="U170" s="613"/>
      <c r="V170" s="613"/>
      <c r="W170" s="613"/>
      <c r="X170" s="613"/>
      <c r="Y170" s="614">
        <v>4</v>
      </c>
      <c r="Z170" s="615"/>
      <c r="AA170" s="615"/>
      <c r="AB170" s="616"/>
      <c r="AC170" s="617" t="s">
        <v>237</v>
      </c>
      <c r="AD170" s="617"/>
      <c r="AE170" s="617"/>
      <c r="AF170" s="617"/>
      <c r="AG170" s="617"/>
      <c r="AH170" s="620" t="s">
        <v>260</v>
      </c>
      <c r="AI170" s="621"/>
      <c r="AJ170" s="621"/>
      <c r="AK170" s="621"/>
      <c r="AL170" s="603" t="s">
        <v>260</v>
      </c>
      <c r="AM170" s="604"/>
      <c r="AN170" s="604"/>
      <c r="AO170" s="605"/>
      <c r="AP170" s="606"/>
      <c r="AQ170" s="606"/>
      <c r="AR170" s="606"/>
      <c r="AS170" s="606"/>
      <c r="AT170" s="606"/>
      <c r="AU170" s="606"/>
      <c r="AV170" s="606"/>
      <c r="AW170" s="606"/>
      <c r="AX170" s="606"/>
      <c r="AY170">
        <f>COUNTA($C$170)</f>
        <v>1</v>
      </c>
    </row>
    <row r="171" spans="1:51" ht="30" customHeight="1" x14ac:dyDescent="0.15">
      <c r="A171" s="607">
        <v>5</v>
      </c>
      <c r="B171" s="607">
        <v>1</v>
      </c>
      <c r="C171" s="609" t="s">
        <v>629</v>
      </c>
      <c r="D171" s="609"/>
      <c r="E171" s="609"/>
      <c r="F171" s="609"/>
      <c r="G171" s="609"/>
      <c r="H171" s="609"/>
      <c r="I171" s="609"/>
      <c r="J171" s="610">
        <v>3380005007990</v>
      </c>
      <c r="K171" s="611"/>
      <c r="L171" s="611"/>
      <c r="M171" s="611"/>
      <c r="N171" s="611"/>
      <c r="O171" s="611"/>
      <c r="P171" s="613" t="s">
        <v>633</v>
      </c>
      <c r="Q171" s="613"/>
      <c r="R171" s="613"/>
      <c r="S171" s="613"/>
      <c r="T171" s="613"/>
      <c r="U171" s="613"/>
      <c r="V171" s="613"/>
      <c r="W171" s="613"/>
      <c r="X171" s="613"/>
      <c r="Y171" s="614">
        <v>0.2</v>
      </c>
      <c r="Z171" s="615"/>
      <c r="AA171" s="615"/>
      <c r="AB171" s="616"/>
      <c r="AC171" s="622" t="s">
        <v>237</v>
      </c>
      <c r="AD171" s="622"/>
      <c r="AE171" s="622"/>
      <c r="AF171" s="622"/>
      <c r="AG171" s="622"/>
      <c r="AH171" s="620" t="s">
        <v>260</v>
      </c>
      <c r="AI171" s="621"/>
      <c r="AJ171" s="621"/>
      <c r="AK171" s="621"/>
      <c r="AL171" s="603" t="s">
        <v>260</v>
      </c>
      <c r="AM171" s="604"/>
      <c r="AN171" s="604"/>
      <c r="AO171" s="605"/>
      <c r="AP171" s="606"/>
      <c r="AQ171" s="606"/>
      <c r="AR171" s="606"/>
      <c r="AS171" s="606"/>
      <c r="AT171" s="606"/>
      <c r="AU171" s="606"/>
      <c r="AV171" s="606"/>
      <c r="AW171" s="606"/>
      <c r="AX171" s="606"/>
      <c r="AY171">
        <f>COUNTA($C$171)</f>
        <v>1</v>
      </c>
    </row>
    <row r="172" spans="1:51" ht="24.75" customHeight="1" x14ac:dyDescent="0.15">
      <c r="A172" s="61"/>
      <c r="B172" s="61"/>
      <c r="C172" s="61"/>
      <c r="D172" s="61"/>
      <c r="E172" s="61"/>
      <c r="F172" s="61"/>
      <c r="G172" s="61"/>
      <c r="H172" s="61"/>
      <c r="I172" s="61"/>
      <c r="J172" s="61"/>
      <c r="K172" s="61"/>
      <c r="L172" s="61"/>
      <c r="M172" s="61"/>
      <c r="N172" s="61"/>
      <c r="O172" s="61"/>
      <c r="P172" s="62"/>
      <c r="Q172" s="62"/>
      <c r="R172" s="62"/>
      <c r="S172" s="62"/>
      <c r="T172" s="62"/>
      <c r="U172" s="62"/>
      <c r="V172" s="62"/>
      <c r="W172" s="62"/>
      <c r="X172" s="62"/>
      <c r="Y172" s="63"/>
      <c r="Z172" s="63"/>
      <c r="AA172" s="63"/>
      <c r="AB172" s="63"/>
      <c r="AC172" s="63"/>
      <c r="AD172" s="63"/>
      <c r="AE172" s="63"/>
      <c r="AF172" s="63"/>
      <c r="AG172" s="63"/>
      <c r="AH172" s="63"/>
      <c r="AI172" s="63"/>
      <c r="AJ172" s="63"/>
      <c r="AK172" s="63"/>
      <c r="AL172" s="63"/>
      <c r="AM172" s="63"/>
      <c r="AN172" s="63"/>
      <c r="AO172" s="63"/>
      <c r="AP172" s="62"/>
      <c r="AQ172" s="62"/>
      <c r="AR172" s="62"/>
      <c r="AS172" s="62"/>
      <c r="AT172" s="62"/>
      <c r="AU172" s="62"/>
      <c r="AV172" s="62"/>
      <c r="AW172" s="62"/>
      <c r="AX172" s="62"/>
      <c r="AY172">
        <f>COUNTA($C$175)</f>
        <v>1</v>
      </c>
    </row>
    <row r="173" spans="1:51" ht="24.75" customHeight="1" x14ac:dyDescent="0.15">
      <c r="A173" s="54"/>
      <c r="B173" s="58" t="s">
        <v>207</v>
      </c>
      <c r="C173" s="54"/>
      <c r="D173" s="54"/>
      <c r="E173" s="54"/>
      <c r="F173" s="54"/>
      <c r="G173" s="54"/>
      <c r="H173" s="54"/>
      <c r="I173" s="54"/>
      <c r="J173" s="54"/>
      <c r="K173" s="54"/>
      <c r="L173" s="54"/>
      <c r="M173" s="54"/>
      <c r="N173" s="54"/>
      <c r="O173" s="54"/>
      <c r="P173" s="59"/>
      <c r="Q173" s="59"/>
      <c r="R173" s="59"/>
      <c r="S173" s="59"/>
      <c r="T173" s="59"/>
      <c r="U173" s="59"/>
      <c r="V173" s="59"/>
      <c r="W173" s="59"/>
      <c r="X173" s="59"/>
      <c r="Y173" s="60"/>
      <c r="Z173" s="60"/>
      <c r="AA173" s="60"/>
      <c r="AB173" s="60"/>
      <c r="AC173" s="60"/>
      <c r="AD173" s="60"/>
      <c r="AE173" s="60"/>
      <c r="AF173" s="60"/>
      <c r="AG173" s="60"/>
      <c r="AH173" s="60"/>
      <c r="AI173" s="60"/>
      <c r="AJ173" s="60"/>
      <c r="AK173" s="60"/>
      <c r="AL173" s="60"/>
      <c r="AM173" s="60"/>
      <c r="AN173" s="60"/>
      <c r="AO173" s="60"/>
      <c r="AP173" s="59"/>
      <c r="AQ173" s="59"/>
      <c r="AR173" s="59"/>
      <c r="AS173" s="59"/>
      <c r="AT173" s="59"/>
      <c r="AU173" s="59"/>
      <c r="AV173" s="59"/>
      <c r="AW173" s="59"/>
      <c r="AX173" s="59"/>
      <c r="AY173">
        <f>$AY$172</f>
        <v>1</v>
      </c>
    </row>
    <row r="174" spans="1:51" ht="59.25" customHeight="1" x14ac:dyDescent="0.15">
      <c r="A174" s="596"/>
      <c r="B174" s="596"/>
      <c r="C174" s="596" t="s">
        <v>23</v>
      </c>
      <c r="D174" s="596"/>
      <c r="E174" s="596"/>
      <c r="F174" s="596"/>
      <c r="G174" s="596"/>
      <c r="H174" s="596"/>
      <c r="I174" s="596"/>
      <c r="J174" s="597" t="s">
        <v>187</v>
      </c>
      <c r="K174" s="146"/>
      <c r="L174" s="146"/>
      <c r="M174" s="146"/>
      <c r="N174" s="146"/>
      <c r="O174" s="146"/>
      <c r="P174" s="400" t="s">
        <v>24</v>
      </c>
      <c r="Q174" s="400"/>
      <c r="R174" s="400"/>
      <c r="S174" s="400"/>
      <c r="T174" s="400"/>
      <c r="U174" s="400"/>
      <c r="V174" s="400"/>
      <c r="W174" s="400"/>
      <c r="X174" s="400"/>
      <c r="Y174" s="598" t="s">
        <v>186</v>
      </c>
      <c r="Z174" s="599"/>
      <c r="AA174" s="599"/>
      <c r="AB174" s="599"/>
      <c r="AC174" s="597" t="s">
        <v>216</v>
      </c>
      <c r="AD174" s="597"/>
      <c r="AE174" s="597"/>
      <c r="AF174" s="597"/>
      <c r="AG174" s="597"/>
      <c r="AH174" s="598" t="s">
        <v>230</v>
      </c>
      <c r="AI174" s="596"/>
      <c r="AJ174" s="596"/>
      <c r="AK174" s="596"/>
      <c r="AL174" s="596" t="s">
        <v>18</v>
      </c>
      <c r="AM174" s="596"/>
      <c r="AN174" s="596"/>
      <c r="AO174" s="600"/>
      <c r="AP174" s="618" t="s">
        <v>188</v>
      </c>
      <c r="AQ174" s="618"/>
      <c r="AR174" s="618"/>
      <c r="AS174" s="618"/>
      <c r="AT174" s="618"/>
      <c r="AU174" s="618"/>
      <c r="AV174" s="618"/>
      <c r="AW174" s="618"/>
      <c r="AX174" s="618"/>
      <c r="AY174">
        <f>$AY$172</f>
        <v>1</v>
      </c>
    </row>
    <row r="175" spans="1:51" ht="30" customHeight="1" x14ac:dyDescent="0.15">
      <c r="A175" s="607">
        <v>1</v>
      </c>
      <c r="B175" s="607">
        <v>1</v>
      </c>
      <c r="C175" s="608" t="s">
        <v>684</v>
      </c>
      <c r="D175" s="609"/>
      <c r="E175" s="609"/>
      <c r="F175" s="609"/>
      <c r="G175" s="609"/>
      <c r="H175" s="609"/>
      <c r="I175" s="609"/>
      <c r="J175" s="610">
        <v>3010702003651</v>
      </c>
      <c r="K175" s="611"/>
      <c r="L175" s="611"/>
      <c r="M175" s="611"/>
      <c r="N175" s="611"/>
      <c r="O175" s="611"/>
      <c r="P175" s="612" t="s">
        <v>634</v>
      </c>
      <c r="Q175" s="613"/>
      <c r="R175" s="613"/>
      <c r="S175" s="613"/>
      <c r="T175" s="613"/>
      <c r="U175" s="613"/>
      <c r="V175" s="613"/>
      <c r="W175" s="613"/>
      <c r="X175" s="613"/>
      <c r="Y175" s="614">
        <v>9</v>
      </c>
      <c r="Z175" s="615"/>
      <c r="AA175" s="615"/>
      <c r="AB175" s="616"/>
      <c r="AC175" s="623" t="s">
        <v>232</v>
      </c>
      <c r="AD175" s="624"/>
      <c r="AE175" s="624"/>
      <c r="AF175" s="624"/>
      <c r="AG175" s="624"/>
      <c r="AH175" s="601">
        <v>2</v>
      </c>
      <c r="AI175" s="602"/>
      <c r="AJ175" s="602"/>
      <c r="AK175" s="602"/>
      <c r="AL175" s="603" t="s">
        <v>260</v>
      </c>
      <c r="AM175" s="604"/>
      <c r="AN175" s="604"/>
      <c r="AO175" s="605"/>
      <c r="AP175" s="606"/>
      <c r="AQ175" s="606"/>
      <c r="AR175" s="606"/>
      <c r="AS175" s="606"/>
      <c r="AT175" s="606"/>
      <c r="AU175" s="606"/>
      <c r="AV175" s="606"/>
      <c r="AW175" s="606"/>
      <c r="AX175" s="606"/>
      <c r="AY175">
        <f>$AY$172</f>
        <v>1</v>
      </c>
    </row>
    <row r="176" spans="1:51" ht="24.75" customHeight="1" x14ac:dyDescent="0.15">
      <c r="A176" s="61"/>
      <c r="B176" s="61"/>
      <c r="C176" s="61"/>
      <c r="D176" s="61"/>
      <c r="E176" s="61"/>
      <c r="F176" s="61"/>
      <c r="G176" s="61"/>
      <c r="H176" s="61"/>
      <c r="I176" s="61"/>
      <c r="J176" s="61"/>
      <c r="K176" s="61"/>
      <c r="L176" s="61"/>
      <c r="M176" s="61"/>
      <c r="N176" s="61"/>
      <c r="O176" s="61"/>
      <c r="P176" s="62"/>
      <c r="Q176" s="62"/>
      <c r="R176" s="62"/>
      <c r="S176" s="62"/>
      <c r="T176" s="62"/>
      <c r="U176" s="62"/>
      <c r="V176" s="62"/>
      <c r="W176" s="62"/>
      <c r="X176" s="62"/>
      <c r="Y176" s="63"/>
      <c r="Z176" s="63"/>
      <c r="AA176" s="63"/>
      <c r="AB176" s="63"/>
      <c r="AC176" s="63"/>
      <c r="AD176" s="63"/>
      <c r="AE176" s="63"/>
      <c r="AF176" s="63"/>
      <c r="AG176" s="63"/>
      <c r="AH176" s="63"/>
      <c r="AI176" s="63"/>
      <c r="AJ176" s="63"/>
      <c r="AK176" s="63"/>
      <c r="AL176" s="63"/>
      <c r="AM176" s="63"/>
      <c r="AN176" s="63"/>
      <c r="AO176" s="63"/>
      <c r="AP176" s="62"/>
      <c r="AQ176" s="62"/>
      <c r="AR176" s="62"/>
      <c r="AS176" s="62"/>
      <c r="AT176" s="62"/>
      <c r="AU176" s="62"/>
      <c r="AV176" s="62"/>
      <c r="AW176" s="62"/>
      <c r="AX176" s="62"/>
      <c r="AY176">
        <f>COUNTA($C$179)</f>
        <v>1</v>
      </c>
    </row>
    <row r="177" spans="1:51" ht="24.75" customHeight="1" x14ac:dyDescent="0.15">
      <c r="A177" s="54"/>
      <c r="B177" s="58" t="s">
        <v>166</v>
      </c>
      <c r="C177" s="54"/>
      <c r="D177" s="54"/>
      <c r="E177" s="54"/>
      <c r="F177" s="54"/>
      <c r="G177" s="54"/>
      <c r="H177" s="54"/>
      <c r="I177" s="54"/>
      <c r="J177" s="54"/>
      <c r="K177" s="54"/>
      <c r="L177" s="54"/>
      <c r="M177" s="54"/>
      <c r="N177" s="54"/>
      <c r="O177" s="54"/>
      <c r="P177" s="59"/>
      <c r="Q177" s="59"/>
      <c r="R177" s="59"/>
      <c r="S177" s="59"/>
      <c r="T177" s="59"/>
      <c r="U177" s="59"/>
      <c r="V177" s="59"/>
      <c r="W177" s="59"/>
      <c r="X177" s="59"/>
      <c r="Y177" s="60"/>
      <c r="Z177" s="60"/>
      <c r="AA177" s="60"/>
      <c r="AB177" s="60"/>
      <c r="AC177" s="60"/>
      <c r="AD177" s="60"/>
      <c r="AE177" s="60"/>
      <c r="AF177" s="60"/>
      <c r="AG177" s="60"/>
      <c r="AH177" s="60"/>
      <c r="AI177" s="60"/>
      <c r="AJ177" s="60"/>
      <c r="AK177" s="60"/>
      <c r="AL177" s="60"/>
      <c r="AM177" s="60"/>
      <c r="AN177" s="60"/>
      <c r="AO177" s="60"/>
      <c r="AP177" s="59"/>
      <c r="AQ177" s="59"/>
      <c r="AR177" s="59"/>
      <c r="AS177" s="59"/>
      <c r="AT177" s="59"/>
      <c r="AU177" s="59"/>
      <c r="AV177" s="59"/>
      <c r="AW177" s="59"/>
      <c r="AX177" s="59"/>
      <c r="AY177">
        <f>$AY$176</f>
        <v>1</v>
      </c>
    </row>
    <row r="178" spans="1:51" ht="59.25" customHeight="1" x14ac:dyDescent="0.15">
      <c r="A178" s="596"/>
      <c r="B178" s="596"/>
      <c r="C178" s="596" t="s">
        <v>23</v>
      </c>
      <c r="D178" s="596"/>
      <c r="E178" s="596"/>
      <c r="F178" s="596"/>
      <c r="G178" s="596"/>
      <c r="H178" s="596"/>
      <c r="I178" s="596"/>
      <c r="J178" s="597" t="s">
        <v>187</v>
      </c>
      <c r="K178" s="146"/>
      <c r="L178" s="146"/>
      <c r="M178" s="146"/>
      <c r="N178" s="146"/>
      <c r="O178" s="146"/>
      <c r="P178" s="400" t="s">
        <v>24</v>
      </c>
      <c r="Q178" s="400"/>
      <c r="R178" s="400"/>
      <c r="S178" s="400"/>
      <c r="T178" s="400"/>
      <c r="U178" s="400"/>
      <c r="V178" s="400"/>
      <c r="W178" s="400"/>
      <c r="X178" s="400"/>
      <c r="Y178" s="598" t="s">
        <v>186</v>
      </c>
      <c r="Z178" s="599"/>
      <c r="AA178" s="599"/>
      <c r="AB178" s="599"/>
      <c r="AC178" s="597" t="s">
        <v>216</v>
      </c>
      <c r="AD178" s="597"/>
      <c r="AE178" s="597"/>
      <c r="AF178" s="597"/>
      <c r="AG178" s="597"/>
      <c r="AH178" s="598" t="s">
        <v>230</v>
      </c>
      <c r="AI178" s="596"/>
      <c r="AJ178" s="596"/>
      <c r="AK178" s="596"/>
      <c r="AL178" s="596" t="s">
        <v>18</v>
      </c>
      <c r="AM178" s="596"/>
      <c r="AN178" s="596"/>
      <c r="AO178" s="600"/>
      <c r="AP178" s="618" t="s">
        <v>188</v>
      </c>
      <c r="AQ178" s="618"/>
      <c r="AR178" s="618"/>
      <c r="AS178" s="618"/>
      <c r="AT178" s="618"/>
      <c r="AU178" s="618"/>
      <c r="AV178" s="618"/>
      <c r="AW178" s="618"/>
      <c r="AX178" s="618"/>
      <c r="AY178">
        <f>$AY$176</f>
        <v>1</v>
      </c>
    </row>
    <row r="179" spans="1:51" ht="30" customHeight="1" x14ac:dyDescent="0.15">
      <c r="A179" s="607">
        <v>1</v>
      </c>
      <c r="B179" s="607">
        <v>1</v>
      </c>
      <c r="C179" s="608" t="s">
        <v>685</v>
      </c>
      <c r="D179" s="609"/>
      <c r="E179" s="609"/>
      <c r="F179" s="609"/>
      <c r="G179" s="609"/>
      <c r="H179" s="609"/>
      <c r="I179" s="609"/>
      <c r="J179" s="610">
        <v>1010001046131</v>
      </c>
      <c r="K179" s="611"/>
      <c r="L179" s="611"/>
      <c r="M179" s="611"/>
      <c r="N179" s="611"/>
      <c r="O179" s="611"/>
      <c r="P179" s="612" t="s">
        <v>660</v>
      </c>
      <c r="Q179" s="613"/>
      <c r="R179" s="613"/>
      <c r="S179" s="613"/>
      <c r="T179" s="613"/>
      <c r="U179" s="613"/>
      <c r="V179" s="613"/>
      <c r="W179" s="613"/>
      <c r="X179" s="613"/>
      <c r="Y179" s="614">
        <v>0.8</v>
      </c>
      <c r="Z179" s="615"/>
      <c r="AA179" s="615"/>
      <c r="AB179" s="616"/>
      <c r="AC179" s="623" t="s">
        <v>238</v>
      </c>
      <c r="AD179" s="624"/>
      <c r="AE179" s="624"/>
      <c r="AF179" s="624"/>
      <c r="AG179" s="624"/>
      <c r="AH179" s="601" t="s">
        <v>662</v>
      </c>
      <c r="AI179" s="602"/>
      <c r="AJ179" s="602"/>
      <c r="AK179" s="602"/>
      <c r="AL179" s="603" t="s">
        <v>260</v>
      </c>
      <c r="AM179" s="604"/>
      <c r="AN179" s="604"/>
      <c r="AO179" s="605"/>
      <c r="AP179" s="606"/>
      <c r="AQ179" s="606"/>
      <c r="AR179" s="606"/>
      <c r="AS179" s="606"/>
      <c r="AT179" s="606"/>
      <c r="AU179" s="606"/>
      <c r="AV179" s="606"/>
      <c r="AW179" s="606"/>
      <c r="AX179" s="606"/>
      <c r="AY179">
        <f>$AY$176</f>
        <v>1</v>
      </c>
    </row>
    <row r="180" spans="1:51" ht="30" customHeight="1" x14ac:dyDescent="0.15">
      <c r="A180" s="607">
        <v>2</v>
      </c>
      <c r="B180" s="607">
        <v>1</v>
      </c>
      <c r="C180" s="608" t="s">
        <v>680</v>
      </c>
      <c r="D180" s="609"/>
      <c r="E180" s="609"/>
      <c r="F180" s="609"/>
      <c r="G180" s="609"/>
      <c r="H180" s="609"/>
      <c r="I180" s="609"/>
      <c r="J180" s="610">
        <v>6010001038999</v>
      </c>
      <c r="K180" s="611"/>
      <c r="L180" s="611"/>
      <c r="M180" s="611"/>
      <c r="N180" s="611"/>
      <c r="O180" s="611"/>
      <c r="P180" s="612" t="s">
        <v>666</v>
      </c>
      <c r="Q180" s="613"/>
      <c r="R180" s="613"/>
      <c r="S180" s="613"/>
      <c r="T180" s="613"/>
      <c r="U180" s="613"/>
      <c r="V180" s="613"/>
      <c r="W180" s="613"/>
      <c r="X180" s="613"/>
      <c r="Y180" s="614">
        <v>0.1</v>
      </c>
      <c r="Z180" s="615"/>
      <c r="AA180" s="615"/>
      <c r="AB180" s="616"/>
      <c r="AC180" s="623" t="s">
        <v>238</v>
      </c>
      <c r="AD180" s="624"/>
      <c r="AE180" s="624"/>
      <c r="AF180" s="624"/>
      <c r="AG180" s="624"/>
      <c r="AH180" s="601" t="s">
        <v>662</v>
      </c>
      <c r="AI180" s="602"/>
      <c r="AJ180" s="602"/>
      <c r="AK180" s="602"/>
      <c r="AL180" s="603" t="s">
        <v>260</v>
      </c>
      <c r="AM180" s="604"/>
      <c r="AN180" s="604"/>
      <c r="AO180" s="605"/>
      <c r="AP180" s="606"/>
      <c r="AQ180" s="606"/>
      <c r="AR180" s="606"/>
      <c r="AS180" s="606"/>
      <c r="AT180" s="606"/>
      <c r="AU180" s="606"/>
      <c r="AV180" s="606"/>
      <c r="AW180" s="606"/>
      <c r="AX180" s="606"/>
      <c r="AY180">
        <f>COUNTA($C$180)</f>
        <v>1</v>
      </c>
    </row>
    <row r="181" spans="1:51" ht="24.75" customHeight="1" x14ac:dyDescent="0.15">
      <c r="A181" s="61"/>
      <c r="B181" s="61"/>
      <c r="C181" s="61"/>
      <c r="D181" s="61"/>
      <c r="E181" s="61"/>
      <c r="F181" s="61"/>
      <c r="G181" s="61"/>
      <c r="H181" s="61"/>
      <c r="I181" s="61"/>
      <c r="J181" s="61"/>
      <c r="K181" s="61"/>
      <c r="L181" s="61"/>
      <c r="M181" s="61"/>
      <c r="N181" s="61"/>
      <c r="O181" s="61"/>
      <c r="P181" s="62"/>
      <c r="Q181" s="62"/>
      <c r="R181" s="62"/>
      <c r="S181" s="62"/>
      <c r="T181" s="62"/>
      <c r="U181" s="62"/>
      <c r="V181" s="62"/>
      <c r="W181" s="62"/>
      <c r="X181" s="62"/>
      <c r="Y181" s="63"/>
      <c r="Z181" s="63"/>
      <c r="AA181" s="63"/>
      <c r="AB181" s="63"/>
      <c r="AC181" s="63"/>
      <c r="AD181" s="63"/>
      <c r="AE181" s="63"/>
      <c r="AF181" s="63"/>
      <c r="AG181" s="63"/>
      <c r="AH181" s="63"/>
      <c r="AI181" s="63"/>
      <c r="AJ181" s="63"/>
      <c r="AK181" s="63"/>
      <c r="AL181" s="63"/>
      <c r="AM181" s="63"/>
      <c r="AN181" s="63"/>
      <c r="AO181" s="63"/>
      <c r="AP181" s="62"/>
      <c r="AQ181" s="62"/>
      <c r="AR181" s="62"/>
      <c r="AS181" s="62"/>
      <c r="AT181" s="62"/>
      <c r="AU181" s="62"/>
      <c r="AV181" s="62"/>
      <c r="AW181" s="62"/>
      <c r="AX181" s="62"/>
      <c r="AY181">
        <f>COUNTA($C$184)</f>
        <v>1</v>
      </c>
    </row>
    <row r="182" spans="1:51" ht="24.75" customHeight="1" x14ac:dyDescent="0.15">
      <c r="A182" s="54"/>
      <c r="B182" s="58" t="s">
        <v>167</v>
      </c>
      <c r="C182" s="54"/>
      <c r="D182" s="54"/>
      <c r="E182" s="54"/>
      <c r="F182" s="54"/>
      <c r="G182" s="54"/>
      <c r="H182" s="54"/>
      <c r="I182" s="54"/>
      <c r="J182" s="54"/>
      <c r="K182" s="54"/>
      <c r="L182" s="54"/>
      <c r="M182" s="54"/>
      <c r="N182" s="54"/>
      <c r="O182" s="54"/>
      <c r="P182" s="59"/>
      <c r="Q182" s="59"/>
      <c r="R182" s="59"/>
      <c r="S182" s="59"/>
      <c r="T182" s="59"/>
      <c r="U182" s="59"/>
      <c r="V182" s="59"/>
      <c r="W182" s="59"/>
      <c r="X182" s="59"/>
      <c r="Y182" s="60"/>
      <c r="Z182" s="60"/>
      <c r="AA182" s="60"/>
      <c r="AB182" s="60"/>
      <c r="AC182" s="60"/>
      <c r="AD182" s="60"/>
      <c r="AE182" s="60"/>
      <c r="AF182" s="60"/>
      <c r="AG182" s="60"/>
      <c r="AH182" s="60"/>
      <c r="AI182" s="60"/>
      <c r="AJ182" s="60"/>
      <c r="AK182" s="60"/>
      <c r="AL182" s="60"/>
      <c r="AM182" s="60"/>
      <c r="AN182" s="60"/>
      <c r="AO182" s="60"/>
      <c r="AP182" s="59"/>
      <c r="AQ182" s="59"/>
      <c r="AR182" s="59"/>
      <c r="AS182" s="59"/>
      <c r="AT182" s="59"/>
      <c r="AU182" s="59"/>
      <c r="AV182" s="59"/>
      <c r="AW182" s="59"/>
      <c r="AX182" s="59"/>
      <c r="AY182">
        <f>$AY$181</f>
        <v>1</v>
      </c>
    </row>
    <row r="183" spans="1:51" ht="59.25" customHeight="1" x14ac:dyDescent="0.15">
      <c r="A183" s="596"/>
      <c r="B183" s="596"/>
      <c r="C183" s="596" t="s">
        <v>23</v>
      </c>
      <c r="D183" s="596"/>
      <c r="E183" s="596"/>
      <c r="F183" s="596"/>
      <c r="G183" s="596"/>
      <c r="H183" s="596"/>
      <c r="I183" s="596"/>
      <c r="J183" s="597" t="s">
        <v>187</v>
      </c>
      <c r="K183" s="146"/>
      <c r="L183" s="146"/>
      <c r="M183" s="146"/>
      <c r="N183" s="146"/>
      <c r="O183" s="146"/>
      <c r="P183" s="400" t="s">
        <v>24</v>
      </c>
      <c r="Q183" s="400"/>
      <c r="R183" s="400"/>
      <c r="S183" s="400"/>
      <c r="T183" s="400"/>
      <c r="U183" s="400"/>
      <c r="V183" s="400"/>
      <c r="W183" s="400"/>
      <c r="X183" s="400"/>
      <c r="Y183" s="598" t="s">
        <v>186</v>
      </c>
      <c r="Z183" s="599"/>
      <c r="AA183" s="599"/>
      <c r="AB183" s="599"/>
      <c r="AC183" s="597" t="s">
        <v>216</v>
      </c>
      <c r="AD183" s="597"/>
      <c r="AE183" s="597"/>
      <c r="AF183" s="597"/>
      <c r="AG183" s="597"/>
      <c r="AH183" s="598" t="s">
        <v>230</v>
      </c>
      <c r="AI183" s="596"/>
      <c r="AJ183" s="596"/>
      <c r="AK183" s="596"/>
      <c r="AL183" s="596" t="s">
        <v>18</v>
      </c>
      <c r="AM183" s="596"/>
      <c r="AN183" s="596"/>
      <c r="AO183" s="600"/>
      <c r="AP183" s="618" t="s">
        <v>188</v>
      </c>
      <c r="AQ183" s="618"/>
      <c r="AR183" s="618"/>
      <c r="AS183" s="618"/>
      <c r="AT183" s="618"/>
      <c r="AU183" s="618"/>
      <c r="AV183" s="618"/>
      <c r="AW183" s="618"/>
      <c r="AX183" s="618"/>
      <c r="AY183">
        <f>$AY$181</f>
        <v>1</v>
      </c>
    </row>
    <row r="184" spans="1:51" ht="30" customHeight="1" x14ac:dyDescent="0.15">
      <c r="A184" s="607">
        <v>1</v>
      </c>
      <c r="B184" s="607">
        <v>1</v>
      </c>
      <c r="C184" s="608" t="s">
        <v>686</v>
      </c>
      <c r="D184" s="609"/>
      <c r="E184" s="609"/>
      <c r="F184" s="609"/>
      <c r="G184" s="609"/>
      <c r="H184" s="609"/>
      <c r="I184" s="609"/>
      <c r="J184" s="610">
        <v>9010401028746</v>
      </c>
      <c r="K184" s="611"/>
      <c r="L184" s="611"/>
      <c r="M184" s="611"/>
      <c r="N184" s="611"/>
      <c r="O184" s="611"/>
      <c r="P184" s="613" t="s">
        <v>635</v>
      </c>
      <c r="Q184" s="613"/>
      <c r="R184" s="613"/>
      <c r="S184" s="613"/>
      <c r="T184" s="613"/>
      <c r="U184" s="613"/>
      <c r="V184" s="613"/>
      <c r="W184" s="613"/>
      <c r="X184" s="613"/>
      <c r="Y184" s="614">
        <v>14</v>
      </c>
      <c r="Z184" s="615"/>
      <c r="AA184" s="615"/>
      <c r="AB184" s="616"/>
      <c r="AC184" s="623" t="s">
        <v>636</v>
      </c>
      <c r="AD184" s="624"/>
      <c r="AE184" s="624"/>
      <c r="AF184" s="624"/>
      <c r="AG184" s="624"/>
      <c r="AH184" s="603" t="s">
        <v>260</v>
      </c>
      <c r="AI184" s="604"/>
      <c r="AJ184" s="604"/>
      <c r="AK184" s="605"/>
      <c r="AL184" s="603" t="s">
        <v>260</v>
      </c>
      <c r="AM184" s="604"/>
      <c r="AN184" s="604"/>
      <c r="AO184" s="605"/>
      <c r="AP184" s="606"/>
      <c r="AQ184" s="606"/>
      <c r="AR184" s="606"/>
      <c r="AS184" s="606"/>
      <c r="AT184" s="606"/>
      <c r="AU184" s="606"/>
      <c r="AV184" s="606"/>
      <c r="AW184" s="606"/>
      <c r="AX184" s="606"/>
      <c r="AY184">
        <f>$AY$181</f>
        <v>1</v>
      </c>
    </row>
    <row r="185" spans="1:51" ht="30" customHeight="1" x14ac:dyDescent="0.15">
      <c r="A185" s="607">
        <v>2</v>
      </c>
      <c r="B185" s="607">
        <v>1</v>
      </c>
      <c r="C185" s="608" t="s">
        <v>687</v>
      </c>
      <c r="D185" s="609"/>
      <c r="E185" s="609"/>
      <c r="F185" s="609"/>
      <c r="G185" s="609"/>
      <c r="H185" s="609"/>
      <c r="I185" s="609"/>
      <c r="J185" s="610">
        <v>5011501008212</v>
      </c>
      <c r="K185" s="611"/>
      <c r="L185" s="611"/>
      <c r="M185" s="611"/>
      <c r="N185" s="611"/>
      <c r="O185" s="611"/>
      <c r="P185" s="612" t="s">
        <v>665</v>
      </c>
      <c r="Q185" s="613"/>
      <c r="R185" s="613"/>
      <c r="S185" s="613"/>
      <c r="T185" s="613"/>
      <c r="U185" s="613"/>
      <c r="V185" s="613"/>
      <c r="W185" s="613"/>
      <c r="X185" s="613"/>
      <c r="Y185" s="614">
        <v>3</v>
      </c>
      <c r="Z185" s="615"/>
      <c r="AA185" s="615"/>
      <c r="AB185" s="616"/>
      <c r="AC185" s="623" t="s">
        <v>636</v>
      </c>
      <c r="AD185" s="624"/>
      <c r="AE185" s="624"/>
      <c r="AF185" s="624"/>
      <c r="AG185" s="624"/>
      <c r="AH185" s="603" t="s">
        <v>260</v>
      </c>
      <c r="AI185" s="604"/>
      <c r="AJ185" s="604"/>
      <c r="AK185" s="605"/>
      <c r="AL185" s="603" t="s">
        <v>260</v>
      </c>
      <c r="AM185" s="604"/>
      <c r="AN185" s="604"/>
      <c r="AO185" s="605"/>
      <c r="AP185" s="606"/>
      <c r="AQ185" s="606"/>
      <c r="AR185" s="606"/>
      <c r="AS185" s="606"/>
      <c r="AT185" s="606"/>
      <c r="AU185" s="606"/>
      <c r="AV185" s="606"/>
      <c r="AW185" s="606"/>
      <c r="AX185" s="606"/>
      <c r="AY185">
        <f>COUNTA($C$185)</f>
        <v>1</v>
      </c>
    </row>
    <row r="186" spans="1:51" ht="24.75" customHeight="1" x14ac:dyDescent="0.15">
      <c r="A186" s="61"/>
      <c r="B186" s="61"/>
      <c r="C186" s="61"/>
      <c r="D186" s="61"/>
      <c r="E186" s="61"/>
      <c r="F186" s="61"/>
      <c r="G186" s="61"/>
      <c r="H186" s="61"/>
      <c r="I186" s="61"/>
      <c r="J186" s="61"/>
      <c r="K186" s="61"/>
      <c r="L186" s="61"/>
      <c r="M186" s="61"/>
      <c r="N186" s="61"/>
      <c r="O186" s="61"/>
      <c r="P186" s="62"/>
      <c r="Q186" s="62"/>
      <c r="R186" s="62"/>
      <c r="S186" s="62"/>
      <c r="T186" s="62"/>
      <c r="U186" s="62"/>
      <c r="V186" s="62"/>
      <c r="W186" s="62"/>
      <c r="X186" s="62"/>
      <c r="Y186" s="63"/>
      <c r="Z186" s="63"/>
      <c r="AA186" s="63"/>
      <c r="AB186" s="63"/>
      <c r="AC186" s="63"/>
      <c r="AD186" s="63"/>
      <c r="AE186" s="63"/>
      <c r="AF186" s="63"/>
      <c r="AG186" s="63"/>
      <c r="AH186" s="63"/>
      <c r="AI186" s="63"/>
      <c r="AJ186" s="63"/>
      <c r="AK186" s="63"/>
      <c r="AL186" s="63"/>
      <c r="AM186" s="63"/>
      <c r="AN186" s="63"/>
      <c r="AO186" s="63"/>
      <c r="AP186" s="62"/>
      <c r="AQ186" s="62"/>
      <c r="AR186" s="62"/>
      <c r="AS186" s="62"/>
      <c r="AT186" s="62"/>
      <c r="AU186" s="62"/>
      <c r="AV186" s="62"/>
      <c r="AW186" s="62"/>
      <c r="AX186" s="62"/>
      <c r="AY186">
        <f>COUNTA($C$189)</f>
        <v>1</v>
      </c>
    </row>
    <row r="187" spans="1:51" ht="24.75" customHeight="1" x14ac:dyDescent="0.15">
      <c r="A187" s="54"/>
      <c r="B187" s="58" t="s">
        <v>168</v>
      </c>
      <c r="C187" s="54"/>
      <c r="D187" s="54"/>
      <c r="E187" s="54"/>
      <c r="F187" s="54"/>
      <c r="G187" s="54"/>
      <c r="H187" s="54"/>
      <c r="I187" s="54"/>
      <c r="J187" s="54"/>
      <c r="K187" s="54"/>
      <c r="L187" s="54"/>
      <c r="M187" s="54"/>
      <c r="N187" s="54"/>
      <c r="O187" s="54"/>
      <c r="P187" s="59"/>
      <c r="Q187" s="59"/>
      <c r="R187" s="59"/>
      <c r="S187" s="59"/>
      <c r="T187" s="59"/>
      <c r="U187" s="59"/>
      <c r="V187" s="59"/>
      <c r="W187" s="59"/>
      <c r="X187" s="59"/>
      <c r="Y187" s="60"/>
      <c r="Z187" s="60"/>
      <c r="AA187" s="60"/>
      <c r="AB187" s="60"/>
      <c r="AC187" s="60"/>
      <c r="AD187" s="60"/>
      <c r="AE187" s="60"/>
      <c r="AF187" s="60"/>
      <c r="AG187" s="60"/>
      <c r="AH187" s="60"/>
      <c r="AI187" s="60"/>
      <c r="AJ187" s="60"/>
      <c r="AK187" s="60"/>
      <c r="AL187" s="60"/>
      <c r="AM187" s="60"/>
      <c r="AN187" s="60"/>
      <c r="AO187" s="60"/>
      <c r="AP187" s="59"/>
      <c r="AQ187" s="59"/>
      <c r="AR187" s="59"/>
      <c r="AS187" s="59"/>
      <c r="AT187" s="59"/>
      <c r="AU187" s="59"/>
      <c r="AV187" s="59"/>
      <c r="AW187" s="59"/>
      <c r="AX187" s="59"/>
      <c r="AY187">
        <f>$AY$186</f>
        <v>1</v>
      </c>
    </row>
    <row r="188" spans="1:51" ht="59.25" customHeight="1" x14ac:dyDescent="0.15">
      <c r="A188" s="596"/>
      <c r="B188" s="596"/>
      <c r="C188" s="596" t="s">
        <v>23</v>
      </c>
      <c r="D188" s="596"/>
      <c r="E188" s="596"/>
      <c r="F188" s="596"/>
      <c r="G188" s="596"/>
      <c r="H188" s="596"/>
      <c r="I188" s="596"/>
      <c r="J188" s="597" t="s">
        <v>187</v>
      </c>
      <c r="K188" s="146"/>
      <c r="L188" s="146"/>
      <c r="M188" s="146"/>
      <c r="N188" s="146"/>
      <c r="O188" s="146"/>
      <c r="P188" s="400" t="s">
        <v>24</v>
      </c>
      <c r="Q188" s="400"/>
      <c r="R188" s="400"/>
      <c r="S188" s="400"/>
      <c r="T188" s="400"/>
      <c r="U188" s="400"/>
      <c r="V188" s="400"/>
      <c r="W188" s="400"/>
      <c r="X188" s="400"/>
      <c r="Y188" s="598" t="s">
        <v>186</v>
      </c>
      <c r="Z188" s="599"/>
      <c r="AA188" s="599"/>
      <c r="AB188" s="599"/>
      <c r="AC188" s="597" t="s">
        <v>216</v>
      </c>
      <c r="AD188" s="597"/>
      <c r="AE188" s="597"/>
      <c r="AF188" s="597"/>
      <c r="AG188" s="597"/>
      <c r="AH188" s="598" t="s">
        <v>230</v>
      </c>
      <c r="AI188" s="596"/>
      <c r="AJ188" s="596"/>
      <c r="AK188" s="596"/>
      <c r="AL188" s="596" t="s">
        <v>18</v>
      </c>
      <c r="AM188" s="596"/>
      <c r="AN188" s="596"/>
      <c r="AO188" s="600"/>
      <c r="AP188" s="618" t="s">
        <v>188</v>
      </c>
      <c r="AQ188" s="618"/>
      <c r="AR188" s="618"/>
      <c r="AS188" s="618"/>
      <c r="AT188" s="618"/>
      <c r="AU188" s="618"/>
      <c r="AV188" s="618"/>
      <c r="AW188" s="618"/>
      <c r="AX188" s="618"/>
      <c r="AY188">
        <f>$AY$186</f>
        <v>1</v>
      </c>
    </row>
    <row r="189" spans="1:51" ht="30" customHeight="1" x14ac:dyDescent="0.15">
      <c r="A189" s="607">
        <v>1</v>
      </c>
      <c r="B189" s="607">
        <v>1</v>
      </c>
      <c r="C189" s="608" t="s">
        <v>687</v>
      </c>
      <c r="D189" s="609"/>
      <c r="E189" s="609"/>
      <c r="F189" s="609"/>
      <c r="G189" s="609"/>
      <c r="H189" s="609"/>
      <c r="I189" s="609"/>
      <c r="J189" s="610">
        <v>5011501008212</v>
      </c>
      <c r="K189" s="611"/>
      <c r="L189" s="611"/>
      <c r="M189" s="611"/>
      <c r="N189" s="611"/>
      <c r="O189" s="611"/>
      <c r="P189" s="612" t="s">
        <v>664</v>
      </c>
      <c r="Q189" s="613"/>
      <c r="R189" s="613"/>
      <c r="S189" s="613"/>
      <c r="T189" s="613"/>
      <c r="U189" s="613"/>
      <c r="V189" s="613"/>
      <c r="W189" s="613"/>
      <c r="X189" s="613"/>
      <c r="Y189" s="614">
        <v>4</v>
      </c>
      <c r="Z189" s="615"/>
      <c r="AA189" s="615"/>
      <c r="AB189" s="616"/>
      <c r="AC189" s="623" t="s">
        <v>232</v>
      </c>
      <c r="AD189" s="624"/>
      <c r="AE189" s="624"/>
      <c r="AF189" s="624"/>
      <c r="AG189" s="624"/>
      <c r="AH189" s="620">
        <v>2</v>
      </c>
      <c r="AI189" s="621"/>
      <c r="AJ189" s="621"/>
      <c r="AK189" s="621"/>
      <c r="AL189" s="603" t="s">
        <v>260</v>
      </c>
      <c r="AM189" s="604"/>
      <c r="AN189" s="604"/>
      <c r="AO189" s="605"/>
      <c r="AP189" s="606"/>
      <c r="AQ189" s="606"/>
      <c r="AR189" s="606"/>
      <c r="AS189" s="606"/>
      <c r="AT189" s="606"/>
      <c r="AU189" s="606"/>
      <c r="AV189" s="606"/>
      <c r="AW189" s="606"/>
      <c r="AX189" s="606"/>
      <c r="AY189">
        <f>$AY$186</f>
        <v>1</v>
      </c>
    </row>
    <row r="190" spans="1:51" ht="30" customHeight="1" x14ac:dyDescent="0.15">
      <c r="A190" s="607">
        <v>2</v>
      </c>
      <c r="B190" s="607">
        <v>1</v>
      </c>
      <c r="C190" s="608" t="s">
        <v>688</v>
      </c>
      <c r="D190" s="609"/>
      <c r="E190" s="609"/>
      <c r="F190" s="609"/>
      <c r="G190" s="609"/>
      <c r="H190" s="609"/>
      <c r="I190" s="609"/>
      <c r="J190" s="610">
        <v>8010401099029</v>
      </c>
      <c r="K190" s="611"/>
      <c r="L190" s="611"/>
      <c r="M190" s="611"/>
      <c r="N190" s="611"/>
      <c r="O190" s="611"/>
      <c r="P190" s="612" t="s">
        <v>637</v>
      </c>
      <c r="Q190" s="613"/>
      <c r="R190" s="613"/>
      <c r="S190" s="613"/>
      <c r="T190" s="613"/>
      <c r="U190" s="613"/>
      <c r="V190" s="613"/>
      <c r="W190" s="613"/>
      <c r="X190" s="613"/>
      <c r="Y190" s="614">
        <v>1</v>
      </c>
      <c r="Z190" s="615"/>
      <c r="AA190" s="615"/>
      <c r="AB190" s="616"/>
      <c r="AC190" s="623" t="s">
        <v>232</v>
      </c>
      <c r="AD190" s="624"/>
      <c r="AE190" s="624"/>
      <c r="AF190" s="624"/>
      <c r="AG190" s="624"/>
      <c r="AH190" s="620">
        <v>2</v>
      </c>
      <c r="AI190" s="621"/>
      <c r="AJ190" s="621"/>
      <c r="AK190" s="621"/>
      <c r="AL190" s="603" t="s">
        <v>260</v>
      </c>
      <c r="AM190" s="604"/>
      <c r="AN190" s="604"/>
      <c r="AO190" s="605"/>
      <c r="AP190" s="606"/>
      <c r="AQ190" s="606"/>
      <c r="AR190" s="606"/>
      <c r="AS190" s="606"/>
      <c r="AT190" s="606"/>
      <c r="AU190" s="606"/>
      <c r="AV190" s="606"/>
      <c r="AW190" s="606"/>
      <c r="AX190" s="606"/>
      <c r="AY190">
        <f>COUNTA($C$190)</f>
        <v>1</v>
      </c>
    </row>
    <row r="191" spans="1:51" ht="24.75" customHeight="1" x14ac:dyDescent="0.15">
      <c r="A191" s="61"/>
      <c r="B191" s="61"/>
      <c r="C191" s="61"/>
      <c r="D191" s="61"/>
      <c r="E191" s="61"/>
      <c r="F191" s="61"/>
      <c r="G191" s="61"/>
      <c r="H191" s="61"/>
      <c r="I191" s="61"/>
      <c r="J191" s="61"/>
      <c r="K191" s="61"/>
      <c r="L191" s="61"/>
      <c r="M191" s="61"/>
      <c r="N191" s="61"/>
      <c r="O191" s="61"/>
      <c r="P191" s="62"/>
      <c r="Q191" s="62"/>
      <c r="R191" s="62"/>
      <c r="S191" s="62"/>
      <c r="T191" s="62"/>
      <c r="U191" s="62"/>
      <c r="V191" s="62"/>
      <c r="W191" s="62"/>
      <c r="X191" s="62"/>
      <c r="Y191" s="63"/>
      <c r="Z191" s="63"/>
      <c r="AA191" s="63"/>
      <c r="AB191" s="63"/>
      <c r="AC191" s="63"/>
      <c r="AD191" s="63"/>
      <c r="AE191" s="63"/>
      <c r="AF191" s="63"/>
      <c r="AG191" s="63"/>
      <c r="AH191" s="63"/>
      <c r="AI191" s="63"/>
      <c r="AJ191" s="63"/>
      <c r="AK191" s="63"/>
      <c r="AL191" s="63"/>
      <c r="AM191" s="63"/>
      <c r="AN191" s="63"/>
      <c r="AO191" s="63"/>
      <c r="AP191" s="62"/>
      <c r="AQ191" s="62"/>
      <c r="AR191" s="62"/>
      <c r="AS191" s="62"/>
      <c r="AT191" s="62"/>
      <c r="AU191" s="62"/>
      <c r="AV191" s="62"/>
      <c r="AW191" s="62"/>
      <c r="AX191" s="62"/>
      <c r="AY191">
        <f>COUNTA($C$194)</f>
        <v>1</v>
      </c>
    </row>
    <row r="192" spans="1:51" ht="24.75" customHeight="1" x14ac:dyDescent="0.15">
      <c r="A192" s="54"/>
      <c r="B192" s="58" t="s">
        <v>169</v>
      </c>
      <c r="C192" s="54"/>
      <c r="D192" s="54"/>
      <c r="E192" s="54"/>
      <c r="F192" s="54"/>
      <c r="G192" s="54"/>
      <c r="H192" s="54"/>
      <c r="I192" s="54"/>
      <c r="J192" s="54"/>
      <c r="K192" s="54"/>
      <c r="L192" s="54"/>
      <c r="M192" s="54"/>
      <c r="N192" s="54"/>
      <c r="O192" s="54"/>
      <c r="P192" s="59"/>
      <c r="Q192" s="59"/>
      <c r="R192" s="59"/>
      <c r="S192" s="59"/>
      <c r="T192" s="59"/>
      <c r="U192" s="59"/>
      <c r="V192" s="59"/>
      <c r="W192" s="59"/>
      <c r="X192" s="59"/>
      <c r="Y192" s="60"/>
      <c r="Z192" s="60"/>
      <c r="AA192" s="60"/>
      <c r="AB192" s="60"/>
      <c r="AC192" s="60"/>
      <c r="AD192" s="60"/>
      <c r="AE192" s="60"/>
      <c r="AF192" s="60"/>
      <c r="AG192" s="60"/>
      <c r="AH192" s="60"/>
      <c r="AI192" s="60"/>
      <c r="AJ192" s="60"/>
      <c r="AK192" s="60"/>
      <c r="AL192" s="60"/>
      <c r="AM192" s="60"/>
      <c r="AN192" s="60"/>
      <c r="AO192" s="60"/>
      <c r="AP192" s="59"/>
      <c r="AQ192" s="59"/>
      <c r="AR192" s="59"/>
      <c r="AS192" s="59"/>
      <c r="AT192" s="59"/>
      <c r="AU192" s="59"/>
      <c r="AV192" s="59"/>
      <c r="AW192" s="59"/>
      <c r="AX192" s="59"/>
      <c r="AY192">
        <f>$AY$191</f>
        <v>1</v>
      </c>
    </row>
    <row r="193" spans="1:51" ht="59.25" customHeight="1" x14ac:dyDescent="0.15">
      <c r="A193" s="596"/>
      <c r="B193" s="596"/>
      <c r="C193" s="596" t="s">
        <v>23</v>
      </c>
      <c r="D193" s="596"/>
      <c r="E193" s="596"/>
      <c r="F193" s="596"/>
      <c r="G193" s="596"/>
      <c r="H193" s="596"/>
      <c r="I193" s="596"/>
      <c r="J193" s="597" t="s">
        <v>187</v>
      </c>
      <c r="K193" s="146"/>
      <c r="L193" s="146"/>
      <c r="M193" s="146"/>
      <c r="N193" s="146"/>
      <c r="O193" s="146"/>
      <c r="P193" s="400" t="s">
        <v>24</v>
      </c>
      <c r="Q193" s="400"/>
      <c r="R193" s="400"/>
      <c r="S193" s="400"/>
      <c r="T193" s="400"/>
      <c r="U193" s="400"/>
      <c r="V193" s="400"/>
      <c r="W193" s="400"/>
      <c r="X193" s="400"/>
      <c r="Y193" s="598" t="s">
        <v>186</v>
      </c>
      <c r="Z193" s="599"/>
      <c r="AA193" s="599"/>
      <c r="AB193" s="599"/>
      <c r="AC193" s="597" t="s">
        <v>216</v>
      </c>
      <c r="AD193" s="597"/>
      <c r="AE193" s="597"/>
      <c r="AF193" s="597"/>
      <c r="AG193" s="597"/>
      <c r="AH193" s="598" t="s">
        <v>230</v>
      </c>
      <c r="AI193" s="596"/>
      <c r="AJ193" s="596"/>
      <c r="AK193" s="596"/>
      <c r="AL193" s="596" t="s">
        <v>18</v>
      </c>
      <c r="AM193" s="596"/>
      <c r="AN193" s="596"/>
      <c r="AO193" s="600"/>
      <c r="AP193" s="618" t="s">
        <v>188</v>
      </c>
      <c r="AQ193" s="618"/>
      <c r="AR193" s="618"/>
      <c r="AS193" s="618"/>
      <c r="AT193" s="618"/>
      <c r="AU193" s="618"/>
      <c r="AV193" s="618"/>
      <c r="AW193" s="618"/>
      <c r="AX193" s="618"/>
      <c r="AY193">
        <f>$AY$191</f>
        <v>1</v>
      </c>
    </row>
    <row r="194" spans="1:51" ht="30" customHeight="1" x14ac:dyDescent="0.15">
      <c r="A194" s="607">
        <v>1</v>
      </c>
      <c r="B194" s="607">
        <v>1</v>
      </c>
      <c r="C194" s="608" t="s">
        <v>689</v>
      </c>
      <c r="D194" s="609"/>
      <c r="E194" s="609"/>
      <c r="F194" s="609"/>
      <c r="G194" s="609"/>
      <c r="H194" s="609"/>
      <c r="I194" s="609"/>
      <c r="J194" s="610">
        <v>7010001025724</v>
      </c>
      <c r="K194" s="611"/>
      <c r="L194" s="611"/>
      <c r="M194" s="611"/>
      <c r="N194" s="611"/>
      <c r="O194" s="611"/>
      <c r="P194" s="613" t="s">
        <v>638</v>
      </c>
      <c r="Q194" s="613"/>
      <c r="R194" s="613"/>
      <c r="S194" s="613"/>
      <c r="T194" s="613"/>
      <c r="U194" s="613"/>
      <c r="V194" s="613"/>
      <c r="W194" s="613"/>
      <c r="X194" s="613"/>
      <c r="Y194" s="614">
        <v>1</v>
      </c>
      <c r="Z194" s="615"/>
      <c r="AA194" s="615"/>
      <c r="AB194" s="616"/>
      <c r="AC194" s="623" t="s">
        <v>239</v>
      </c>
      <c r="AD194" s="624"/>
      <c r="AE194" s="624"/>
      <c r="AF194" s="624"/>
      <c r="AG194" s="624"/>
      <c r="AH194" s="603" t="s">
        <v>260</v>
      </c>
      <c r="AI194" s="604"/>
      <c r="AJ194" s="604"/>
      <c r="AK194" s="605"/>
      <c r="AL194" s="603" t="s">
        <v>260</v>
      </c>
      <c r="AM194" s="604"/>
      <c r="AN194" s="604"/>
      <c r="AO194" s="605"/>
      <c r="AP194" s="606"/>
      <c r="AQ194" s="606"/>
      <c r="AR194" s="606"/>
      <c r="AS194" s="606"/>
      <c r="AT194" s="606"/>
      <c r="AU194" s="606"/>
      <c r="AV194" s="606"/>
      <c r="AW194" s="606"/>
      <c r="AX194" s="606"/>
      <c r="AY194">
        <f>$AY$191</f>
        <v>1</v>
      </c>
    </row>
    <row r="195" spans="1:51" ht="24.75" customHeight="1" x14ac:dyDescent="0.15">
      <c r="A195" s="61"/>
      <c r="B195" s="61"/>
      <c r="C195" s="61"/>
      <c r="D195" s="61"/>
      <c r="E195" s="61"/>
      <c r="F195" s="61"/>
      <c r="G195" s="61"/>
      <c r="H195" s="61"/>
      <c r="I195" s="61"/>
      <c r="J195" s="61"/>
      <c r="K195" s="61"/>
      <c r="L195" s="61"/>
      <c r="M195" s="61"/>
      <c r="N195" s="61"/>
      <c r="O195" s="61"/>
      <c r="P195" s="62"/>
      <c r="Q195" s="62"/>
      <c r="R195" s="62"/>
      <c r="S195" s="62"/>
      <c r="T195" s="62"/>
      <c r="U195" s="62"/>
      <c r="V195" s="62"/>
      <c r="W195" s="62"/>
      <c r="X195" s="62"/>
      <c r="Y195" s="63"/>
      <c r="Z195" s="63"/>
      <c r="AA195" s="63"/>
      <c r="AB195" s="63"/>
      <c r="AC195" s="63"/>
      <c r="AD195" s="63"/>
      <c r="AE195" s="63"/>
      <c r="AF195" s="63"/>
      <c r="AG195" s="63"/>
      <c r="AH195" s="63"/>
      <c r="AI195" s="63"/>
      <c r="AJ195" s="63"/>
      <c r="AK195" s="63"/>
      <c r="AL195" s="63"/>
      <c r="AM195" s="63"/>
      <c r="AN195" s="63"/>
      <c r="AO195" s="63"/>
      <c r="AP195" s="62"/>
      <c r="AQ195" s="62"/>
      <c r="AR195" s="62"/>
      <c r="AS195" s="62"/>
      <c r="AT195" s="62"/>
      <c r="AU195" s="62"/>
      <c r="AV195" s="62"/>
      <c r="AW195" s="62"/>
      <c r="AX195" s="62"/>
      <c r="AY195">
        <f>COUNTA($C$198)</f>
        <v>1</v>
      </c>
    </row>
    <row r="196" spans="1:51" ht="24.75" customHeight="1" x14ac:dyDescent="0.15">
      <c r="A196" s="54"/>
      <c r="B196" s="58" t="s">
        <v>170</v>
      </c>
      <c r="C196" s="54"/>
      <c r="D196" s="54"/>
      <c r="E196" s="54"/>
      <c r="F196" s="54"/>
      <c r="G196" s="54"/>
      <c r="H196" s="54"/>
      <c r="I196" s="54"/>
      <c r="J196" s="54"/>
      <c r="K196" s="54"/>
      <c r="L196" s="54"/>
      <c r="M196" s="54"/>
      <c r="N196" s="54"/>
      <c r="O196" s="54"/>
      <c r="P196" s="59"/>
      <c r="Q196" s="59"/>
      <c r="R196" s="59"/>
      <c r="S196" s="59"/>
      <c r="T196" s="59"/>
      <c r="U196" s="59"/>
      <c r="V196" s="59"/>
      <c r="W196" s="59"/>
      <c r="X196" s="59"/>
      <c r="Y196" s="60"/>
      <c r="Z196" s="60"/>
      <c r="AA196" s="60"/>
      <c r="AB196" s="60"/>
      <c r="AC196" s="60"/>
      <c r="AD196" s="60"/>
      <c r="AE196" s="60"/>
      <c r="AF196" s="60"/>
      <c r="AG196" s="60"/>
      <c r="AH196" s="60"/>
      <c r="AI196" s="60"/>
      <c r="AJ196" s="60"/>
      <c r="AK196" s="60"/>
      <c r="AL196" s="60"/>
      <c r="AM196" s="60"/>
      <c r="AN196" s="60"/>
      <c r="AO196" s="60"/>
      <c r="AP196" s="59"/>
      <c r="AQ196" s="59"/>
      <c r="AR196" s="59"/>
      <c r="AS196" s="59"/>
      <c r="AT196" s="59"/>
      <c r="AU196" s="59"/>
      <c r="AV196" s="59"/>
      <c r="AW196" s="59"/>
      <c r="AX196" s="59"/>
      <c r="AY196">
        <f>$AY$195</f>
        <v>1</v>
      </c>
    </row>
    <row r="197" spans="1:51" ht="59.25" customHeight="1" x14ac:dyDescent="0.15">
      <c r="A197" s="596"/>
      <c r="B197" s="596"/>
      <c r="C197" s="596" t="s">
        <v>23</v>
      </c>
      <c r="D197" s="596"/>
      <c r="E197" s="596"/>
      <c r="F197" s="596"/>
      <c r="G197" s="596"/>
      <c r="H197" s="596"/>
      <c r="I197" s="596"/>
      <c r="J197" s="597" t="s">
        <v>187</v>
      </c>
      <c r="K197" s="146"/>
      <c r="L197" s="146"/>
      <c r="M197" s="146"/>
      <c r="N197" s="146"/>
      <c r="O197" s="146"/>
      <c r="P197" s="400" t="s">
        <v>24</v>
      </c>
      <c r="Q197" s="400"/>
      <c r="R197" s="400"/>
      <c r="S197" s="400"/>
      <c r="T197" s="400"/>
      <c r="U197" s="400"/>
      <c r="V197" s="400"/>
      <c r="W197" s="400"/>
      <c r="X197" s="400"/>
      <c r="Y197" s="598" t="s">
        <v>186</v>
      </c>
      <c r="Z197" s="599"/>
      <c r="AA197" s="599"/>
      <c r="AB197" s="599"/>
      <c r="AC197" s="597" t="s">
        <v>216</v>
      </c>
      <c r="AD197" s="597"/>
      <c r="AE197" s="597"/>
      <c r="AF197" s="597"/>
      <c r="AG197" s="597"/>
      <c r="AH197" s="598" t="s">
        <v>230</v>
      </c>
      <c r="AI197" s="596"/>
      <c r="AJ197" s="596"/>
      <c r="AK197" s="596"/>
      <c r="AL197" s="596" t="s">
        <v>18</v>
      </c>
      <c r="AM197" s="596"/>
      <c r="AN197" s="596"/>
      <c r="AO197" s="600"/>
      <c r="AP197" s="618" t="s">
        <v>188</v>
      </c>
      <c r="AQ197" s="618"/>
      <c r="AR197" s="618"/>
      <c r="AS197" s="618"/>
      <c r="AT197" s="618"/>
      <c r="AU197" s="618"/>
      <c r="AV197" s="618"/>
      <c r="AW197" s="618"/>
      <c r="AX197" s="618"/>
      <c r="AY197">
        <f>$AY$195</f>
        <v>1</v>
      </c>
    </row>
    <row r="198" spans="1:51" ht="30" customHeight="1" x14ac:dyDescent="0.15">
      <c r="A198" s="607">
        <v>1</v>
      </c>
      <c r="B198" s="607">
        <v>1</v>
      </c>
      <c r="C198" s="640" t="s">
        <v>690</v>
      </c>
      <c r="D198" s="641"/>
      <c r="E198" s="641"/>
      <c r="F198" s="641"/>
      <c r="G198" s="641"/>
      <c r="H198" s="641"/>
      <c r="I198" s="642"/>
      <c r="J198" s="631">
        <v>9010001087242</v>
      </c>
      <c r="K198" s="632"/>
      <c r="L198" s="632"/>
      <c r="M198" s="632"/>
      <c r="N198" s="632"/>
      <c r="O198" s="633"/>
      <c r="P198" s="634" t="s">
        <v>661</v>
      </c>
      <c r="Q198" s="635"/>
      <c r="R198" s="635"/>
      <c r="S198" s="635"/>
      <c r="T198" s="635"/>
      <c r="U198" s="635"/>
      <c r="V198" s="635"/>
      <c r="W198" s="635"/>
      <c r="X198" s="636"/>
      <c r="Y198" s="614">
        <v>0.6</v>
      </c>
      <c r="Z198" s="615"/>
      <c r="AA198" s="615"/>
      <c r="AB198" s="616"/>
      <c r="AC198" s="637" t="s">
        <v>238</v>
      </c>
      <c r="AD198" s="638"/>
      <c r="AE198" s="638"/>
      <c r="AF198" s="638"/>
      <c r="AG198" s="639"/>
      <c r="AH198" s="625" t="s">
        <v>662</v>
      </c>
      <c r="AI198" s="626"/>
      <c r="AJ198" s="626"/>
      <c r="AK198" s="627"/>
      <c r="AL198" s="603" t="s">
        <v>662</v>
      </c>
      <c r="AM198" s="604"/>
      <c r="AN198" s="604"/>
      <c r="AO198" s="605"/>
      <c r="AP198" s="628"/>
      <c r="AQ198" s="629"/>
      <c r="AR198" s="629"/>
      <c r="AS198" s="629"/>
      <c r="AT198" s="629"/>
      <c r="AU198" s="629"/>
      <c r="AV198" s="629"/>
      <c r="AW198" s="629"/>
      <c r="AX198" s="630"/>
      <c r="AY198">
        <f>$AY$195</f>
        <v>1</v>
      </c>
    </row>
    <row r="199" spans="1:51" ht="30" customHeight="1" x14ac:dyDescent="0.15">
      <c r="A199" s="607">
        <v>2</v>
      </c>
      <c r="B199" s="607">
        <v>1</v>
      </c>
      <c r="C199" s="608" t="s">
        <v>691</v>
      </c>
      <c r="D199" s="609"/>
      <c r="E199" s="609"/>
      <c r="F199" s="609"/>
      <c r="G199" s="609"/>
      <c r="H199" s="609"/>
      <c r="I199" s="609"/>
      <c r="J199" s="631">
        <v>1010001004155</v>
      </c>
      <c r="K199" s="632"/>
      <c r="L199" s="632"/>
      <c r="M199" s="632"/>
      <c r="N199" s="632"/>
      <c r="O199" s="633"/>
      <c r="P199" s="634" t="s">
        <v>663</v>
      </c>
      <c r="Q199" s="635"/>
      <c r="R199" s="635"/>
      <c r="S199" s="635"/>
      <c r="T199" s="635"/>
      <c r="U199" s="635"/>
      <c r="V199" s="635"/>
      <c r="W199" s="635"/>
      <c r="X199" s="636"/>
      <c r="Y199" s="614">
        <v>0.6</v>
      </c>
      <c r="Z199" s="615"/>
      <c r="AA199" s="615"/>
      <c r="AB199" s="616"/>
      <c r="AC199" s="637" t="s">
        <v>238</v>
      </c>
      <c r="AD199" s="638"/>
      <c r="AE199" s="638"/>
      <c r="AF199" s="638"/>
      <c r="AG199" s="639"/>
      <c r="AH199" s="625" t="s">
        <v>662</v>
      </c>
      <c r="AI199" s="626"/>
      <c r="AJ199" s="626"/>
      <c r="AK199" s="627"/>
      <c r="AL199" s="603" t="s">
        <v>662</v>
      </c>
      <c r="AM199" s="604"/>
      <c r="AN199" s="604"/>
      <c r="AO199" s="605"/>
      <c r="AP199" s="628"/>
      <c r="AQ199" s="629"/>
      <c r="AR199" s="629"/>
      <c r="AS199" s="629"/>
      <c r="AT199" s="629"/>
      <c r="AU199" s="629"/>
      <c r="AV199" s="629"/>
      <c r="AW199" s="629"/>
      <c r="AX199" s="630"/>
      <c r="AY199">
        <f>COUNTA($C$199)</f>
        <v>1</v>
      </c>
    </row>
    <row r="200" spans="1:51" ht="30" customHeight="1" x14ac:dyDescent="0.15">
      <c r="A200" s="607">
        <v>3</v>
      </c>
      <c r="B200" s="607">
        <v>1</v>
      </c>
      <c r="C200" s="608" t="s">
        <v>692</v>
      </c>
      <c r="D200" s="609"/>
      <c r="E200" s="609"/>
      <c r="F200" s="609"/>
      <c r="G200" s="609"/>
      <c r="H200" s="609"/>
      <c r="I200" s="609"/>
      <c r="J200" s="610">
        <v>4013301005010</v>
      </c>
      <c r="K200" s="611"/>
      <c r="L200" s="611"/>
      <c r="M200" s="611"/>
      <c r="N200" s="611"/>
      <c r="O200" s="611"/>
      <c r="P200" s="634" t="s">
        <v>663</v>
      </c>
      <c r="Q200" s="635"/>
      <c r="R200" s="635"/>
      <c r="S200" s="635"/>
      <c r="T200" s="635"/>
      <c r="U200" s="635"/>
      <c r="V200" s="635"/>
      <c r="W200" s="635"/>
      <c r="X200" s="636"/>
      <c r="Y200" s="614">
        <v>0.6</v>
      </c>
      <c r="Z200" s="615"/>
      <c r="AA200" s="615"/>
      <c r="AB200" s="616"/>
      <c r="AC200" s="637" t="s">
        <v>238</v>
      </c>
      <c r="AD200" s="638"/>
      <c r="AE200" s="638"/>
      <c r="AF200" s="638"/>
      <c r="AG200" s="639"/>
      <c r="AH200" s="625" t="s">
        <v>662</v>
      </c>
      <c r="AI200" s="626"/>
      <c r="AJ200" s="626"/>
      <c r="AK200" s="627"/>
      <c r="AL200" s="603" t="s">
        <v>662</v>
      </c>
      <c r="AM200" s="604"/>
      <c r="AN200" s="604"/>
      <c r="AO200" s="605"/>
      <c r="AP200" s="606"/>
      <c r="AQ200" s="606"/>
      <c r="AR200" s="606"/>
      <c r="AS200" s="606"/>
      <c r="AT200" s="606"/>
      <c r="AU200" s="606"/>
      <c r="AV200" s="606"/>
      <c r="AW200" s="606"/>
      <c r="AX200" s="606"/>
      <c r="AY200">
        <f>COUNTA($C$200)</f>
        <v>1</v>
      </c>
    </row>
    <row r="201" spans="1:51" ht="30" customHeight="1" x14ac:dyDescent="0.15">
      <c r="A201" s="607">
        <v>4</v>
      </c>
      <c r="B201" s="607">
        <v>1</v>
      </c>
      <c r="C201" s="608" t="s">
        <v>692</v>
      </c>
      <c r="D201" s="609"/>
      <c r="E201" s="609"/>
      <c r="F201" s="609"/>
      <c r="G201" s="609"/>
      <c r="H201" s="609"/>
      <c r="I201" s="609"/>
      <c r="J201" s="610">
        <v>4013301005010</v>
      </c>
      <c r="K201" s="611"/>
      <c r="L201" s="611"/>
      <c r="M201" s="611"/>
      <c r="N201" s="611"/>
      <c r="O201" s="611"/>
      <c r="P201" s="634" t="s">
        <v>663</v>
      </c>
      <c r="Q201" s="635"/>
      <c r="R201" s="635"/>
      <c r="S201" s="635"/>
      <c r="T201" s="635"/>
      <c r="U201" s="635"/>
      <c r="V201" s="635"/>
      <c r="W201" s="635"/>
      <c r="X201" s="636"/>
      <c r="Y201" s="614">
        <v>0.3</v>
      </c>
      <c r="Z201" s="615"/>
      <c r="AA201" s="615"/>
      <c r="AB201" s="616"/>
      <c r="AC201" s="637" t="s">
        <v>238</v>
      </c>
      <c r="AD201" s="638"/>
      <c r="AE201" s="638"/>
      <c r="AF201" s="638"/>
      <c r="AG201" s="639"/>
      <c r="AH201" s="625" t="s">
        <v>662</v>
      </c>
      <c r="AI201" s="626"/>
      <c r="AJ201" s="626"/>
      <c r="AK201" s="627"/>
      <c r="AL201" s="603" t="s">
        <v>662</v>
      </c>
      <c r="AM201" s="604"/>
      <c r="AN201" s="604"/>
      <c r="AO201" s="605"/>
      <c r="AP201" s="606"/>
      <c r="AQ201" s="606"/>
      <c r="AR201" s="606"/>
      <c r="AS201" s="606"/>
      <c r="AT201" s="606"/>
      <c r="AU201" s="606"/>
      <c r="AV201" s="606"/>
      <c r="AW201" s="606"/>
      <c r="AX201" s="606"/>
      <c r="AY201">
        <f>COUNTA($C$201)</f>
        <v>1</v>
      </c>
    </row>
    <row r="202" spans="1:51" ht="30" customHeight="1" x14ac:dyDescent="0.15">
      <c r="A202" s="607">
        <v>5</v>
      </c>
      <c r="B202" s="607">
        <v>1</v>
      </c>
      <c r="C202" s="608" t="s">
        <v>693</v>
      </c>
      <c r="D202" s="609"/>
      <c r="E202" s="609"/>
      <c r="F202" s="609"/>
      <c r="G202" s="609"/>
      <c r="H202" s="609"/>
      <c r="I202" s="609"/>
      <c r="J202" s="610">
        <v>9010001105037</v>
      </c>
      <c r="K202" s="611"/>
      <c r="L202" s="611"/>
      <c r="M202" s="611"/>
      <c r="N202" s="611"/>
      <c r="O202" s="611"/>
      <c r="P202" s="634" t="s">
        <v>663</v>
      </c>
      <c r="Q202" s="635"/>
      <c r="R202" s="635"/>
      <c r="S202" s="635"/>
      <c r="T202" s="635"/>
      <c r="U202" s="635"/>
      <c r="V202" s="635"/>
      <c r="W202" s="635"/>
      <c r="X202" s="636"/>
      <c r="Y202" s="614">
        <v>0.3</v>
      </c>
      <c r="Z202" s="615"/>
      <c r="AA202" s="615"/>
      <c r="AB202" s="616"/>
      <c r="AC202" s="637" t="s">
        <v>238</v>
      </c>
      <c r="AD202" s="638"/>
      <c r="AE202" s="638"/>
      <c r="AF202" s="638"/>
      <c r="AG202" s="639"/>
      <c r="AH202" s="625" t="s">
        <v>662</v>
      </c>
      <c r="AI202" s="626"/>
      <c r="AJ202" s="626"/>
      <c r="AK202" s="627"/>
      <c r="AL202" s="603" t="s">
        <v>662</v>
      </c>
      <c r="AM202" s="604"/>
      <c r="AN202" s="604"/>
      <c r="AO202" s="605"/>
      <c r="AP202" s="606"/>
      <c r="AQ202" s="606"/>
      <c r="AR202" s="606"/>
      <c r="AS202" s="606"/>
      <c r="AT202" s="606"/>
      <c r="AU202" s="606"/>
      <c r="AV202" s="606"/>
      <c r="AW202" s="606"/>
      <c r="AX202" s="606"/>
      <c r="AY202">
        <f>COUNTA($C$202)</f>
        <v>1</v>
      </c>
    </row>
    <row r="203" spans="1:51" ht="30" customHeight="1" x14ac:dyDescent="0.15">
      <c r="A203" s="607">
        <v>6</v>
      </c>
      <c r="B203" s="607">
        <v>1</v>
      </c>
      <c r="C203" s="608" t="s">
        <v>694</v>
      </c>
      <c r="D203" s="609"/>
      <c r="E203" s="609"/>
      <c r="F203" s="609"/>
      <c r="G203" s="609"/>
      <c r="H203" s="609"/>
      <c r="I203" s="609"/>
      <c r="J203" s="610">
        <v>8010001034947</v>
      </c>
      <c r="K203" s="611"/>
      <c r="L203" s="611"/>
      <c r="M203" s="611"/>
      <c r="N203" s="611"/>
      <c r="O203" s="611"/>
      <c r="P203" s="643" t="s">
        <v>670</v>
      </c>
      <c r="Q203" s="644"/>
      <c r="R203" s="644"/>
      <c r="S203" s="644"/>
      <c r="T203" s="644"/>
      <c r="U203" s="644"/>
      <c r="V203" s="644"/>
      <c r="W203" s="644"/>
      <c r="X203" s="644"/>
      <c r="Y203" s="614">
        <v>0.1</v>
      </c>
      <c r="Z203" s="615"/>
      <c r="AA203" s="615"/>
      <c r="AB203" s="616"/>
      <c r="AC203" s="637" t="s">
        <v>238</v>
      </c>
      <c r="AD203" s="638"/>
      <c r="AE203" s="638"/>
      <c r="AF203" s="638"/>
      <c r="AG203" s="639"/>
      <c r="AH203" s="625" t="s">
        <v>662</v>
      </c>
      <c r="AI203" s="626"/>
      <c r="AJ203" s="626"/>
      <c r="AK203" s="627"/>
      <c r="AL203" s="603" t="s">
        <v>662</v>
      </c>
      <c r="AM203" s="604"/>
      <c r="AN203" s="604"/>
      <c r="AO203" s="605"/>
      <c r="AP203" s="606"/>
      <c r="AQ203" s="606"/>
      <c r="AR203" s="606"/>
      <c r="AS203" s="606"/>
      <c r="AT203" s="606"/>
      <c r="AU203" s="606"/>
      <c r="AV203" s="606"/>
      <c r="AW203" s="606"/>
      <c r="AX203" s="606"/>
      <c r="AY203">
        <f>COUNTA($C$203)</f>
        <v>1</v>
      </c>
    </row>
    <row r="204" spans="1:51" ht="24.75" customHeight="1" x14ac:dyDescent="0.15">
      <c r="A204" s="645" t="s">
        <v>553</v>
      </c>
      <c r="B204" s="646"/>
      <c r="C204" s="646"/>
      <c r="D204" s="646"/>
      <c r="E204" s="646"/>
      <c r="F204" s="646"/>
      <c r="G204" s="646"/>
      <c r="H204" s="646"/>
      <c r="I204" s="646"/>
      <c r="J204" s="646"/>
      <c r="K204" s="646"/>
      <c r="L204" s="646"/>
      <c r="M204" s="646"/>
      <c r="N204" s="646"/>
      <c r="O204" s="646"/>
      <c r="P204" s="646"/>
      <c r="Q204" s="646"/>
      <c r="R204" s="646"/>
      <c r="S204" s="646"/>
      <c r="T204" s="646"/>
      <c r="U204" s="646"/>
      <c r="V204" s="646"/>
      <c r="W204" s="646"/>
      <c r="X204" s="646"/>
      <c r="Y204" s="646"/>
      <c r="Z204" s="646"/>
      <c r="AA204" s="646"/>
      <c r="AB204" s="646"/>
      <c r="AC204" s="646"/>
      <c r="AD204" s="646"/>
      <c r="AE204" s="646"/>
      <c r="AF204" s="646"/>
      <c r="AG204" s="646"/>
      <c r="AH204" s="646"/>
      <c r="AI204" s="646"/>
      <c r="AJ204" s="646"/>
      <c r="AK204" s="647"/>
      <c r="AL204" s="648" t="s">
        <v>217</v>
      </c>
      <c r="AM204" s="649"/>
      <c r="AN204" s="649"/>
      <c r="AO204" s="74" t="s">
        <v>655</v>
      </c>
      <c r="AP204" s="64"/>
      <c r="AQ204" s="64"/>
      <c r="AR204" s="64"/>
      <c r="AS204" s="64"/>
      <c r="AT204" s="64"/>
      <c r="AU204" s="64"/>
      <c r="AV204" s="64"/>
      <c r="AW204" s="64"/>
      <c r="AX204" s="65"/>
      <c r="AY204">
        <f>COUNTIF($AO$204,"☑")</f>
        <v>1</v>
      </c>
    </row>
    <row r="205" spans="1:51" ht="24.75" customHeight="1" x14ac:dyDescent="0.15">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c r="AD205" s="51"/>
      <c r="AE205" s="51"/>
      <c r="AF205" s="51"/>
      <c r="AG205" s="51"/>
      <c r="AH205" s="51"/>
      <c r="AI205" s="51"/>
      <c r="AJ205" s="51"/>
      <c r="AK205" s="51"/>
      <c r="AL205" s="66"/>
      <c r="AM205" s="66"/>
      <c r="AN205" s="66"/>
      <c r="AO205" s="66"/>
      <c r="AP205" s="66"/>
      <c r="AQ205" s="66"/>
      <c r="AR205" s="66"/>
      <c r="AS205" s="66"/>
      <c r="AT205" s="66"/>
      <c r="AU205" s="66"/>
      <c r="AV205" s="66"/>
      <c r="AW205" s="66"/>
      <c r="AX205" s="66"/>
    </row>
    <row r="206" spans="1:51" ht="24.75" customHeight="1" x14ac:dyDescent="0.15">
      <c r="A206" s="55"/>
      <c r="B206" s="67" t="s">
        <v>206</v>
      </c>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row>
    <row r="207" spans="1:51" ht="58.5" customHeight="1" x14ac:dyDescent="0.15">
      <c r="A207" s="650"/>
      <c r="B207" s="650"/>
      <c r="C207" s="597" t="s">
        <v>185</v>
      </c>
      <c r="D207" s="651"/>
      <c r="E207" s="597" t="s">
        <v>184</v>
      </c>
      <c r="F207" s="651"/>
      <c r="G207" s="651"/>
      <c r="H207" s="651"/>
      <c r="I207" s="651"/>
      <c r="J207" s="597" t="s">
        <v>187</v>
      </c>
      <c r="K207" s="597"/>
      <c r="L207" s="597"/>
      <c r="M207" s="597"/>
      <c r="N207" s="597"/>
      <c r="O207" s="597"/>
      <c r="P207" s="597" t="s">
        <v>24</v>
      </c>
      <c r="Q207" s="597"/>
      <c r="R207" s="597"/>
      <c r="S207" s="597"/>
      <c r="T207" s="597"/>
      <c r="U207" s="597"/>
      <c r="V207" s="597"/>
      <c r="W207" s="597"/>
      <c r="X207" s="597"/>
      <c r="Y207" s="597" t="s">
        <v>189</v>
      </c>
      <c r="Z207" s="651"/>
      <c r="AA207" s="651"/>
      <c r="AB207" s="651"/>
      <c r="AC207" s="597" t="s">
        <v>174</v>
      </c>
      <c r="AD207" s="597"/>
      <c r="AE207" s="597"/>
      <c r="AF207" s="597"/>
      <c r="AG207" s="597"/>
      <c r="AH207" s="597" t="s">
        <v>180</v>
      </c>
      <c r="AI207" s="651"/>
      <c r="AJ207" s="651"/>
      <c r="AK207" s="651"/>
      <c r="AL207" s="651" t="s">
        <v>18</v>
      </c>
      <c r="AM207" s="651"/>
      <c r="AN207" s="651"/>
      <c r="AO207" s="650"/>
      <c r="AP207" s="618" t="s">
        <v>212</v>
      </c>
      <c r="AQ207" s="618"/>
      <c r="AR207" s="618"/>
      <c r="AS207" s="618"/>
      <c r="AT207" s="618"/>
      <c r="AU207" s="618"/>
      <c r="AV207" s="618"/>
      <c r="AW207" s="618"/>
      <c r="AX207" s="618"/>
    </row>
    <row r="208" spans="1:51" ht="39" customHeight="1" x14ac:dyDescent="0.15">
      <c r="A208" s="607">
        <v>1</v>
      </c>
      <c r="B208" s="607">
        <v>1</v>
      </c>
      <c r="C208" s="652" t="s">
        <v>640</v>
      </c>
      <c r="D208" s="652"/>
      <c r="E208" s="653" t="s">
        <v>695</v>
      </c>
      <c r="F208" s="654"/>
      <c r="G208" s="654"/>
      <c r="H208" s="654"/>
      <c r="I208" s="654"/>
      <c r="J208" s="610">
        <v>9010401028746</v>
      </c>
      <c r="K208" s="611"/>
      <c r="L208" s="611"/>
      <c r="M208" s="611"/>
      <c r="N208" s="611"/>
      <c r="O208" s="611"/>
      <c r="P208" s="612" t="s">
        <v>704</v>
      </c>
      <c r="Q208" s="613"/>
      <c r="R208" s="613"/>
      <c r="S208" s="613"/>
      <c r="T208" s="613"/>
      <c r="U208" s="613"/>
      <c r="V208" s="613"/>
      <c r="W208" s="613"/>
      <c r="X208" s="613"/>
      <c r="Y208" s="614">
        <v>130</v>
      </c>
      <c r="Z208" s="615"/>
      <c r="AA208" s="615"/>
      <c r="AB208" s="616"/>
      <c r="AC208" s="623" t="s">
        <v>232</v>
      </c>
      <c r="AD208" s="624"/>
      <c r="AE208" s="624"/>
      <c r="AF208" s="624"/>
      <c r="AG208" s="624"/>
      <c r="AH208" s="620">
        <v>1</v>
      </c>
      <c r="AI208" s="621"/>
      <c r="AJ208" s="621"/>
      <c r="AK208" s="621"/>
      <c r="AL208" s="603" t="s">
        <v>260</v>
      </c>
      <c r="AM208" s="604"/>
      <c r="AN208" s="604"/>
      <c r="AO208" s="605"/>
      <c r="AP208" s="606"/>
      <c r="AQ208" s="606"/>
      <c r="AR208" s="606"/>
      <c r="AS208" s="606"/>
      <c r="AT208" s="606"/>
      <c r="AU208" s="606"/>
      <c r="AV208" s="606"/>
      <c r="AW208" s="606"/>
      <c r="AX208" s="606"/>
    </row>
    <row r="209" spans="1:51" ht="30" customHeight="1" x14ac:dyDescent="0.15">
      <c r="A209" s="607">
        <v>2</v>
      </c>
      <c r="B209" s="607">
        <v>1</v>
      </c>
      <c r="C209" s="652" t="s">
        <v>641</v>
      </c>
      <c r="D209" s="652"/>
      <c r="E209" s="653" t="s">
        <v>696</v>
      </c>
      <c r="F209" s="654"/>
      <c r="G209" s="654"/>
      <c r="H209" s="654"/>
      <c r="I209" s="654"/>
      <c r="J209" s="610">
        <v>5011501008212</v>
      </c>
      <c r="K209" s="611"/>
      <c r="L209" s="611"/>
      <c r="M209" s="611"/>
      <c r="N209" s="611"/>
      <c r="O209" s="611"/>
      <c r="P209" s="612" t="s">
        <v>665</v>
      </c>
      <c r="Q209" s="613"/>
      <c r="R209" s="613"/>
      <c r="S209" s="613"/>
      <c r="T209" s="613"/>
      <c r="U209" s="613"/>
      <c r="V209" s="613"/>
      <c r="W209" s="613"/>
      <c r="X209" s="613"/>
      <c r="Y209" s="614">
        <v>3</v>
      </c>
      <c r="Z209" s="615"/>
      <c r="AA209" s="615"/>
      <c r="AB209" s="616"/>
      <c r="AC209" s="623" t="s">
        <v>232</v>
      </c>
      <c r="AD209" s="624"/>
      <c r="AE209" s="624"/>
      <c r="AF209" s="624"/>
      <c r="AG209" s="624"/>
      <c r="AH209" s="620">
        <v>2</v>
      </c>
      <c r="AI209" s="621"/>
      <c r="AJ209" s="621"/>
      <c r="AK209" s="621"/>
      <c r="AL209" s="603" t="s">
        <v>260</v>
      </c>
      <c r="AM209" s="604"/>
      <c r="AN209" s="604"/>
      <c r="AO209" s="605"/>
      <c r="AP209" s="606"/>
      <c r="AQ209" s="606"/>
      <c r="AR209" s="606"/>
      <c r="AS209" s="606"/>
      <c r="AT209" s="606"/>
      <c r="AU209" s="606"/>
      <c r="AV209" s="606"/>
      <c r="AW209" s="606"/>
      <c r="AX209" s="606"/>
      <c r="AY209">
        <f>COUNTA($E$209)</f>
        <v>1</v>
      </c>
    </row>
  </sheetData>
  <sheetProtection formatRows="0"/>
  <dataConsolidate link="1"/>
  <mergeCells count="846">
    <mergeCell ref="AM52:AP52"/>
    <mergeCell ref="AQ52:AT52"/>
    <mergeCell ref="AU52:AX52"/>
    <mergeCell ref="AR98:AS98"/>
    <mergeCell ref="AU98:AV98"/>
    <mergeCell ref="E100:F100"/>
    <mergeCell ref="G100:I100"/>
    <mergeCell ref="J100:K100"/>
    <mergeCell ref="Q100:R100"/>
    <mergeCell ref="S100:U100"/>
    <mergeCell ref="V100:W100"/>
    <mergeCell ref="AC100:AD100"/>
    <mergeCell ref="AE100:AG100"/>
    <mergeCell ref="AH100:AI100"/>
    <mergeCell ref="AQ100:AS100"/>
    <mergeCell ref="E98:G98"/>
    <mergeCell ref="I98:J98"/>
    <mergeCell ref="L98:M98"/>
    <mergeCell ref="O98:P98"/>
    <mergeCell ref="Q98:S98"/>
    <mergeCell ref="U98:V98"/>
    <mergeCell ref="X98:Y98"/>
    <mergeCell ref="Y52:AA52"/>
    <mergeCell ref="AB52:AD52"/>
    <mergeCell ref="AE52:AH52"/>
    <mergeCell ref="AI52:AL52"/>
    <mergeCell ref="B48:F52"/>
    <mergeCell ref="G48:O49"/>
    <mergeCell ref="P48:X49"/>
    <mergeCell ref="Y48:AA49"/>
    <mergeCell ref="AB48:AD49"/>
    <mergeCell ref="AE48:AH49"/>
    <mergeCell ref="AI48:AL49"/>
    <mergeCell ref="G50:O52"/>
    <mergeCell ref="P50:X52"/>
    <mergeCell ref="Y50:AA50"/>
    <mergeCell ref="AB50:AD50"/>
    <mergeCell ref="AE50:AH50"/>
    <mergeCell ref="AI50:AL50"/>
    <mergeCell ref="G45:AA47"/>
    <mergeCell ref="AB45:AX47"/>
    <mergeCell ref="Y51:AA51"/>
    <mergeCell ref="AB51:AD51"/>
    <mergeCell ref="AE51:AH51"/>
    <mergeCell ref="AI51:AL51"/>
    <mergeCell ref="AM51:AP51"/>
    <mergeCell ref="AQ51:AT51"/>
    <mergeCell ref="AU51:AX51"/>
    <mergeCell ref="AM48:AP49"/>
    <mergeCell ref="AQ48:AT48"/>
    <mergeCell ref="AU48:AX48"/>
    <mergeCell ref="AQ49:AR49"/>
    <mergeCell ref="AS49:AT49"/>
    <mergeCell ref="AU49:AV49"/>
    <mergeCell ref="AW49:AX49"/>
    <mergeCell ref="AM50:AP50"/>
    <mergeCell ref="AQ50:AT50"/>
    <mergeCell ref="AU50:AX50"/>
    <mergeCell ref="AP208:AX208"/>
    <mergeCell ref="A209:B209"/>
    <mergeCell ref="C209:D209"/>
    <mergeCell ref="E209:I209"/>
    <mergeCell ref="J209:O209"/>
    <mergeCell ref="P209:X209"/>
    <mergeCell ref="Y209:AB209"/>
    <mergeCell ref="AC207:AG207"/>
    <mergeCell ref="AH207:AK207"/>
    <mergeCell ref="AL207:AO207"/>
    <mergeCell ref="AP207:AX207"/>
    <mergeCell ref="A208:B208"/>
    <mergeCell ref="C208:D208"/>
    <mergeCell ref="E208:I208"/>
    <mergeCell ref="J208:O208"/>
    <mergeCell ref="P208:X208"/>
    <mergeCell ref="Y208:AB208"/>
    <mergeCell ref="AC209:AG209"/>
    <mergeCell ref="AH209:AK209"/>
    <mergeCell ref="AL209:AO209"/>
    <mergeCell ref="AP209:AX209"/>
    <mergeCell ref="A204:AK204"/>
    <mergeCell ref="AL204:AN204"/>
    <mergeCell ref="A207:B207"/>
    <mergeCell ref="C207:D207"/>
    <mergeCell ref="E207:I207"/>
    <mergeCell ref="J207:O207"/>
    <mergeCell ref="P207:X207"/>
    <mergeCell ref="Y207:AB207"/>
    <mergeCell ref="AC208:AG208"/>
    <mergeCell ref="AH208:AK208"/>
    <mergeCell ref="AL208:AO208"/>
    <mergeCell ref="AL203:AO203"/>
    <mergeCell ref="AP203:AX203"/>
    <mergeCell ref="AH202:AK202"/>
    <mergeCell ref="AL202:AO202"/>
    <mergeCell ref="AP202:AX202"/>
    <mergeCell ref="A203:B203"/>
    <mergeCell ref="C203:I203"/>
    <mergeCell ref="J203:O203"/>
    <mergeCell ref="P203:X203"/>
    <mergeCell ref="Y203:AB203"/>
    <mergeCell ref="AC203:AG203"/>
    <mergeCell ref="AH203:AK203"/>
    <mergeCell ref="A202:B202"/>
    <mergeCell ref="C202:I202"/>
    <mergeCell ref="J202:O202"/>
    <mergeCell ref="P202:X202"/>
    <mergeCell ref="Y202:AB202"/>
    <mergeCell ref="AC202:AG202"/>
    <mergeCell ref="AP200:AX200"/>
    <mergeCell ref="A201:B201"/>
    <mergeCell ref="C201:I201"/>
    <mergeCell ref="J201:O201"/>
    <mergeCell ref="P201:X201"/>
    <mergeCell ref="Y201:AB201"/>
    <mergeCell ref="AC201:AG201"/>
    <mergeCell ref="AH201:AK201"/>
    <mergeCell ref="AL201:AO201"/>
    <mergeCell ref="AP201:AX201"/>
    <mergeCell ref="A200:B200"/>
    <mergeCell ref="C200:I200"/>
    <mergeCell ref="J200:O200"/>
    <mergeCell ref="P200:X200"/>
    <mergeCell ref="Y200:AB200"/>
    <mergeCell ref="AC200:AG200"/>
    <mergeCell ref="AH200:AK200"/>
    <mergeCell ref="AL200:AO200"/>
    <mergeCell ref="A197:B197"/>
    <mergeCell ref="C197:I197"/>
    <mergeCell ref="J197:O197"/>
    <mergeCell ref="P197:X197"/>
    <mergeCell ref="Y197:AB197"/>
    <mergeCell ref="AC197:AG197"/>
    <mergeCell ref="AH197:AK197"/>
    <mergeCell ref="AL197:AO197"/>
    <mergeCell ref="AP197:AX197"/>
    <mergeCell ref="AH198:AK198"/>
    <mergeCell ref="AL198:AO198"/>
    <mergeCell ref="AP198:AX198"/>
    <mergeCell ref="A199:B199"/>
    <mergeCell ref="C199:I199"/>
    <mergeCell ref="J199:O199"/>
    <mergeCell ref="P199:X199"/>
    <mergeCell ref="Y199:AB199"/>
    <mergeCell ref="AC199:AG199"/>
    <mergeCell ref="AH199:AK199"/>
    <mergeCell ref="A198:B198"/>
    <mergeCell ref="C198:I198"/>
    <mergeCell ref="J198:O198"/>
    <mergeCell ref="P198:X198"/>
    <mergeCell ref="Y198:AB198"/>
    <mergeCell ref="AC198:AG198"/>
    <mergeCell ref="AL199:AO199"/>
    <mergeCell ref="AP199:AX199"/>
    <mergeCell ref="AC189:AG189"/>
    <mergeCell ref="AH189:AK189"/>
    <mergeCell ref="AL189:AO189"/>
    <mergeCell ref="AH193:AK193"/>
    <mergeCell ref="AL193:AO193"/>
    <mergeCell ref="AP193:AX193"/>
    <mergeCell ref="A194:B194"/>
    <mergeCell ref="C194:I194"/>
    <mergeCell ref="J194:O194"/>
    <mergeCell ref="P194:X194"/>
    <mergeCell ref="Y194:AB194"/>
    <mergeCell ref="AC194:AG194"/>
    <mergeCell ref="AH194:AK194"/>
    <mergeCell ref="A193:B193"/>
    <mergeCell ref="C193:I193"/>
    <mergeCell ref="J193:O193"/>
    <mergeCell ref="P193:X193"/>
    <mergeCell ref="Y193:AB193"/>
    <mergeCell ref="AC193:AG193"/>
    <mergeCell ref="AL194:AO194"/>
    <mergeCell ref="AP194:AX194"/>
    <mergeCell ref="A188:B188"/>
    <mergeCell ref="C188:I188"/>
    <mergeCell ref="J188:O188"/>
    <mergeCell ref="P188:X188"/>
    <mergeCell ref="Y188:AB188"/>
    <mergeCell ref="AC188:AG188"/>
    <mergeCell ref="AH188:AK188"/>
    <mergeCell ref="AP189:AX189"/>
    <mergeCell ref="A190:B190"/>
    <mergeCell ref="C190:I190"/>
    <mergeCell ref="J190:O190"/>
    <mergeCell ref="P190:X190"/>
    <mergeCell ref="Y190:AB190"/>
    <mergeCell ref="AC190:AG190"/>
    <mergeCell ref="AH190:AK190"/>
    <mergeCell ref="AL190:AO190"/>
    <mergeCell ref="AP190:AX190"/>
    <mergeCell ref="AL188:AO188"/>
    <mergeCell ref="AP188:AX188"/>
    <mergeCell ref="A189:B189"/>
    <mergeCell ref="C189:I189"/>
    <mergeCell ref="J189:O189"/>
    <mergeCell ref="P189:X189"/>
    <mergeCell ref="Y189:AB189"/>
    <mergeCell ref="AH185:AK185"/>
    <mergeCell ref="AL185:AO185"/>
    <mergeCell ref="AP185:AX185"/>
    <mergeCell ref="A185:B185"/>
    <mergeCell ref="C185:I185"/>
    <mergeCell ref="J185:O185"/>
    <mergeCell ref="P185:X185"/>
    <mergeCell ref="Y185:AB185"/>
    <mergeCell ref="AC185:AG185"/>
    <mergeCell ref="AP183:AX183"/>
    <mergeCell ref="A184:B184"/>
    <mergeCell ref="C184:I184"/>
    <mergeCell ref="J184:O184"/>
    <mergeCell ref="P184:X184"/>
    <mergeCell ref="Y184:AB184"/>
    <mergeCell ref="AC184:AG184"/>
    <mergeCell ref="AH184:AK184"/>
    <mergeCell ref="AL184:AO184"/>
    <mergeCell ref="AP184:AX184"/>
    <mergeCell ref="A183:B183"/>
    <mergeCell ref="C183:I183"/>
    <mergeCell ref="J183:O183"/>
    <mergeCell ref="P183:X183"/>
    <mergeCell ref="Y183:AB183"/>
    <mergeCell ref="AC183:AG183"/>
    <mergeCell ref="AH183:AK183"/>
    <mergeCell ref="AL183:AO183"/>
    <mergeCell ref="AL180:AO180"/>
    <mergeCell ref="AP180:AX180"/>
    <mergeCell ref="AH179:AK179"/>
    <mergeCell ref="AL179:AO179"/>
    <mergeCell ref="AP179:AX179"/>
    <mergeCell ref="A180:B180"/>
    <mergeCell ref="C180:I180"/>
    <mergeCell ref="J180:O180"/>
    <mergeCell ref="P180:X180"/>
    <mergeCell ref="Y180:AB180"/>
    <mergeCell ref="AC180:AG180"/>
    <mergeCell ref="AH180:AK180"/>
    <mergeCell ref="A179:B179"/>
    <mergeCell ref="C179:I179"/>
    <mergeCell ref="J179:O179"/>
    <mergeCell ref="P179:X179"/>
    <mergeCell ref="Y179:AB179"/>
    <mergeCell ref="AC179:AG179"/>
    <mergeCell ref="A178:B178"/>
    <mergeCell ref="C178:I178"/>
    <mergeCell ref="J178:O178"/>
    <mergeCell ref="P178:X178"/>
    <mergeCell ref="Y178:AB178"/>
    <mergeCell ref="AC178:AG178"/>
    <mergeCell ref="AH178:AK178"/>
    <mergeCell ref="AL178:AO178"/>
    <mergeCell ref="AP178:AX178"/>
    <mergeCell ref="AL175:AO175"/>
    <mergeCell ref="AP175:AX175"/>
    <mergeCell ref="AH174:AK174"/>
    <mergeCell ref="AL174:AO174"/>
    <mergeCell ref="AP174:AX174"/>
    <mergeCell ref="A175:B175"/>
    <mergeCell ref="C175:I175"/>
    <mergeCell ref="J175:O175"/>
    <mergeCell ref="P175:X175"/>
    <mergeCell ref="Y175:AB175"/>
    <mergeCell ref="AC175:AG175"/>
    <mergeCell ref="AH175:AK175"/>
    <mergeCell ref="A174:B174"/>
    <mergeCell ref="C174:I174"/>
    <mergeCell ref="J174:O174"/>
    <mergeCell ref="P174:X174"/>
    <mergeCell ref="Y174:AB174"/>
    <mergeCell ref="AC174:AG174"/>
    <mergeCell ref="AP171:AX171"/>
    <mergeCell ref="AL170:AO170"/>
    <mergeCell ref="AP170:AX170"/>
    <mergeCell ref="A171:B171"/>
    <mergeCell ref="C171:I171"/>
    <mergeCell ref="J171:O171"/>
    <mergeCell ref="P171:X171"/>
    <mergeCell ref="Y171:AB171"/>
    <mergeCell ref="AC171:AG171"/>
    <mergeCell ref="AH171:AK171"/>
    <mergeCell ref="AL171:AO171"/>
    <mergeCell ref="A168:B168"/>
    <mergeCell ref="C168:I168"/>
    <mergeCell ref="J168:O168"/>
    <mergeCell ref="P168:X168"/>
    <mergeCell ref="Y168:AB168"/>
    <mergeCell ref="AC168:AG168"/>
    <mergeCell ref="AH168:AK168"/>
    <mergeCell ref="AL168:AO168"/>
    <mergeCell ref="AP168:AX168"/>
    <mergeCell ref="AH169:AK169"/>
    <mergeCell ref="AL169:AO169"/>
    <mergeCell ref="AP169:AX169"/>
    <mergeCell ref="A170:B170"/>
    <mergeCell ref="C170:I170"/>
    <mergeCell ref="J170:O170"/>
    <mergeCell ref="P170:X170"/>
    <mergeCell ref="Y170:AB170"/>
    <mergeCell ref="AC170:AG170"/>
    <mergeCell ref="AH170:AK170"/>
    <mergeCell ref="A169:B169"/>
    <mergeCell ref="C169:I169"/>
    <mergeCell ref="J169:O169"/>
    <mergeCell ref="P169:X169"/>
    <mergeCell ref="Y169:AB169"/>
    <mergeCell ref="AC169:AG169"/>
    <mergeCell ref="AL166:AO166"/>
    <mergeCell ref="AP166:AX166"/>
    <mergeCell ref="A167:B167"/>
    <mergeCell ref="C167:I167"/>
    <mergeCell ref="J167:O167"/>
    <mergeCell ref="P167:X167"/>
    <mergeCell ref="Y167:AB167"/>
    <mergeCell ref="AC167:AG167"/>
    <mergeCell ref="AH167:AK167"/>
    <mergeCell ref="AL167:AO167"/>
    <mergeCell ref="A166:B166"/>
    <mergeCell ref="C166:I166"/>
    <mergeCell ref="J166:O166"/>
    <mergeCell ref="P166:X166"/>
    <mergeCell ref="Y166:AB166"/>
    <mergeCell ref="AC166:AG166"/>
    <mergeCell ref="AH166:AK166"/>
    <mergeCell ref="AP167:AX167"/>
    <mergeCell ref="A162:B162"/>
    <mergeCell ref="C162:I162"/>
    <mergeCell ref="J162:O162"/>
    <mergeCell ref="P162:X162"/>
    <mergeCell ref="Y162:AB162"/>
    <mergeCell ref="AC162:AG162"/>
    <mergeCell ref="AH162:AK162"/>
    <mergeCell ref="AL162:AO162"/>
    <mergeCell ref="AP162:AX162"/>
    <mergeCell ref="AH163:AK163"/>
    <mergeCell ref="AL163:AO163"/>
    <mergeCell ref="AP163:AX163"/>
    <mergeCell ref="A163:B163"/>
    <mergeCell ref="C163:I163"/>
    <mergeCell ref="J163:O163"/>
    <mergeCell ref="P163:X163"/>
    <mergeCell ref="Y163:AB163"/>
    <mergeCell ref="AC163:AG163"/>
    <mergeCell ref="G154:K154"/>
    <mergeCell ref="L154:X154"/>
    <mergeCell ref="Y154:AB154"/>
    <mergeCell ref="AC154:AG154"/>
    <mergeCell ref="AH154:AT154"/>
    <mergeCell ref="AU154:AX154"/>
    <mergeCell ref="A156:AK156"/>
    <mergeCell ref="AL156:AN156"/>
    <mergeCell ref="A161:B161"/>
    <mergeCell ref="C161:I161"/>
    <mergeCell ref="J161:O161"/>
    <mergeCell ref="P161:X161"/>
    <mergeCell ref="Y161:AB161"/>
    <mergeCell ref="AC161:AG161"/>
    <mergeCell ref="AH161:AK161"/>
    <mergeCell ref="AL161:AO161"/>
    <mergeCell ref="G155:K155"/>
    <mergeCell ref="L155:X155"/>
    <mergeCell ref="Y155:AB155"/>
    <mergeCell ref="AC155:AG155"/>
    <mergeCell ref="AH155:AT155"/>
    <mergeCell ref="AU155:AX155"/>
    <mergeCell ref="AP161:AX161"/>
    <mergeCell ref="G150:K150"/>
    <mergeCell ref="L150:X150"/>
    <mergeCell ref="Y150:AB150"/>
    <mergeCell ref="AC150:AG150"/>
    <mergeCell ref="AH150:AT150"/>
    <mergeCell ref="AU150:AX150"/>
    <mergeCell ref="G152:AB152"/>
    <mergeCell ref="AC152:AX152"/>
    <mergeCell ref="G153:K153"/>
    <mergeCell ref="L153:X153"/>
    <mergeCell ref="Y153:AB153"/>
    <mergeCell ref="AC153:AG153"/>
    <mergeCell ref="AH153:AT153"/>
    <mergeCell ref="AU153:AX153"/>
    <mergeCell ref="G151:K151"/>
    <mergeCell ref="L151:X151"/>
    <mergeCell ref="Y151:AB151"/>
    <mergeCell ref="AC151:AG151"/>
    <mergeCell ref="AH151:AT151"/>
    <mergeCell ref="AU151:AX151"/>
    <mergeCell ref="G146:K146"/>
    <mergeCell ref="L146:X146"/>
    <mergeCell ref="Y146:AB146"/>
    <mergeCell ref="AC146:AG146"/>
    <mergeCell ref="AH146:AT146"/>
    <mergeCell ref="AU146:AX146"/>
    <mergeCell ref="G148:AB148"/>
    <mergeCell ref="AC148:AX148"/>
    <mergeCell ref="G149:K149"/>
    <mergeCell ref="L149:X149"/>
    <mergeCell ref="Y149:AB149"/>
    <mergeCell ref="AC149:AG149"/>
    <mergeCell ref="AH149:AT149"/>
    <mergeCell ref="AU149:AX149"/>
    <mergeCell ref="G147:K147"/>
    <mergeCell ref="L147:X147"/>
    <mergeCell ref="Y147:AB147"/>
    <mergeCell ref="AC147:AG147"/>
    <mergeCell ref="AH147:AT147"/>
    <mergeCell ref="AU147:AX147"/>
    <mergeCell ref="AC145:AG145"/>
    <mergeCell ref="AH145:AT145"/>
    <mergeCell ref="AU145:AX145"/>
    <mergeCell ref="G143:K143"/>
    <mergeCell ref="L143:X143"/>
    <mergeCell ref="Y143:AB143"/>
    <mergeCell ref="AC143:AG143"/>
    <mergeCell ref="AH143:AT143"/>
    <mergeCell ref="AU143:AX143"/>
    <mergeCell ref="AM99:AN99"/>
    <mergeCell ref="AO99:AP99"/>
    <mergeCell ref="AR99:AS99"/>
    <mergeCell ref="AU99:AV99"/>
    <mergeCell ref="A100:D100"/>
    <mergeCell ref="O100:P100"/>
    <mergeCell ref="U99:V99"/>
    <mergeCell ref="X99:Y99"/>
    <mergeCell ref="AA99:AB99"/>
    <mergeCell ref="AC99:AE99"/>
    <mergeCell ref="AG99:AH99"/>
    <mergeCell ref="AJ99:AK99"/>
    <mergeCell ref="A99:D99"/>
    <mergeCell ref="E99:G99"/>
    <mergeCell ref="I99:J99"/>
    <mergeCell ref="L99:M99"/>
    <mergeCell ref="O99:P99"/>
    <mergeCell ref="Q99:S99"/>
    <mergeCell ref="L100:N100"/>
    <mergeCell ref="AM100:AN100"/>
    <mergeCell ref="AO100:AP100"/>
    <mergeCell ref="A101:F139"/>
    <mergeCell ref="A140:F155"/>
    <mergeCell ref="G140:AB140"/>
    <mergeCell ref="AC140:AX140"/>
    <mergeCell ref="G141:K141"/>
    <mergeCell ref="L141:X141"/>
    <mergeCell ref="AA100:AB100"/>
    <mergeCell ref="Y141:AB141"/>
    <mergeCell ref="AC141:AG141"/>
    <mergeCell ref="AH141:AT141"/>
    <mergeCell ref="AU141:AX141"/>
    <mergeCell ref="G142:K142"/>
    <mergeCell ref="L142:X142"/>
    <mergeCell ref="Y142:AB142"/>
    <mergeCell ref="AC142:AG142"/>
    <mergeCell ref="AH142:AT142"/>
    <mergeCell ref="AU142:AX142"/>
    <mergeCell ref="G144:AB144"/>
    <mergeCell ref="AC144:AX144"/>
    <mergeCell ref="G145:K145"/>
    <mergeCell ref="L145:X145"/>
    <mergeCell ref="Y145:AB145"/>
    <mergeCell ref="A93:D93"/>
    <mergeCell ref="E93:P93"/>
    <mergeCell ref="Q93:AB93"/>
    <mergeCell ref="AC93:AN93"/>
    <mergeCell ref="AO93:AX93"/>
    <mergeCell ref="A94:D94"/>
    <mergeCell ref="E94:P94"/>
    <mergeCell ref="Q94:AB94"/>
    <mergeCell ref="AC94:AN94"/>
    <mergeCell ref="AO94:AX94"/>
    <mergeCell ref="A97:D97"/>
    <mergeCell ref="E97:P97"/>
    <mergeCell ref="Q97:AB97"/>
    <mergeCell ref="AC97:AN97"/>
    <mergeCell ref="AO97:AX97"/>
    <mergeCell ref="A98:D98"/>
    <mergeCell ref="A95:D95"/>
    <mergeCell ref="E95:P95"/>
    <mergeCell ref="Q95:AB95"/>
    <mergeCell ref="AC95:AN95"/>
    <mergeCell ref="AO95:AX95"/>
    <mergeCell ref="A96:D96"/>
    <mergeCell ref="E96:P96"/>
    <mergeCell ref="Q96:AB96"/>
    <mergeCell ref="AC96:AN96"/>
    <mergeCell ref="AO96:AX96"/>
    <mergeCell ref="AA98:AB98"/>
    <mergeCell ref="AC98:AE98"/>
    <mergeCell ref="AG98:AH98"/>
    <mergeCell ref="AJ98:AK98"/>
    <mergeCell ref="AM98:AN98"/>
    <mergeCell ref="AO98:AP98"/>
    <mergeCell ref="A86:E86"/>
    <mergeCell ref="F86:AX86"/>
    <mergeCell ref="A87:AX87"/>
    <mergeCell ref="A88:AX88"/>
    <mergeCell ref="A89:AX89"/>
    <mergeCell ref="A90:D90"/>
    <mergeCell ref="E90:P90"/>
    <mergeCell ref="Q90:AB90"/>
    <mergeCell ref="AC90:AN90"/>
    <mergeCell ref="AO90:AX90"/>
    <mergeCell ref="E91:P91"/>
    <mergeCell ref="Q91:AB91"/>
    <mergeCell ref="AC91:AN91"/>
    <mergeCell ref="AO91:AX91"/>
    <mergeCell ref="A92:D92"/>
    <mergeCell ref="E92:P92"/>
    <mergeCell ref="Q92:AB92"/>
    <mergeCell ref="AC92:AN92"/>
    <mergeCell ref="AO92:AX92"/>
    <mergeCell ref="A72:B78"/>
    <mergeCell ref="C72:AC72"/>
    <mergeCell ref="AD72:AF72"/>
    <mergeCell ref="AG72:AX78"/>
    <mergeCell ref="J76:L76"/>
    <mergeCell ref="M76:N76"/>
    <mergeCell ref="C77:D77"/>
    <mergeCell ref="E77:G77"/>
    <mergeCell ref="H77:I77"/>
    <mergeCell ref="J77:L77"/>
    <mergeCell ref="M77:N77"/>
    <mergeCell ref="C78:D78"/>
    <mergeCell ref="E78:G78"/>
    <mergeCell ref="H78:I78"/>
    <mergeCell ref="J78:L78"/>
    <mergeCell ref="A68:B71"/>
    <mergeCell ref="C68:AC68"/>
    <mergeCell ref="AD68:AF68"/>
    <mergeCell ref="AG68:AX68"/>
    <mergeCell ref="C69:AC69"/>
    <mergeCell ref="AD69:AF69"/>
    <mergeCell ref="AG69:AX69"/>
    <mergeCell ref="C70:AC70"/>
    <mergeCell ref="AD70:AF70"/>
    <mergeCell ref="AG70:AX70"/>
    <mergeCell ref="C71:AC71"/>
    <mergeCell ref="AD71:AF71"/>
    <mergeCell ref="AD61:AF61"/>
    <mergeCell ref="AG61:AX61"/>
    <mergeCell ref="C62:AC62"/>
    <mergeCell ref="AD62:AF62"/>
    <mergeCell ref="AG62:AX62"/>
    <mergeCell ref="C63:AC63"/>
    <mergeCell ref="AD63:AF63"/>
    <mergeCell ref="AG63:AX63"/>
    <mergeCell ref="AG71:AX71"/>
    <mergeCell ref="C66:AC66"/>
    <mergeCell ref="AD66:AF66"/>
    <mergeCell ref="AG66:AX66"/>
    <mergeCell ref="C67:AC67"/>
    <mergeCell ref="AD67:AF67"/>
    <mergeCell ref="AG67:AX67"/>
    <mergeCell ref="C64:AC64"/>
    <mergeCell ref="AD64:AF64"/>
    <mergeCell ref="AG64:AX64"/>
    <mergeCell ref="C65:AC65"/>
    <mergeCell ref="AD65:AF65"/>
    <mergeCell ref="AG65:AX65"/>
    <mergeCell ref="A53:AX53"/>
    <mergeCell ref="C54:AC54"/>
    <mergeCell ref="AD54:AF54"/>
    <mergeCell ref="AG54:AX54"/>
    <mergeCell ref="A58:B67"/>
    <mergeCell ref="C58:AC58"/>
    <mergeCell ref="AD58:AF58"/>
    <mergeCell ref="AG58:AX60"/>
    <mergeCell ref="C59:D60"/>
    <mergeCell ref="E59:AC59"/>
    <mergeCell ref="AD59:AF59"/>
    <mergeCell ref="E60:AC60"/>
    <mergeCell ref="AD60:AF60"/>
    <mergeCell ref="C61:AC61"/>
    <mergeCell ref="A55:B57"/>
    <mergeCell ref="C55:AC55"/>
    <mergeCell ref="AD55:AF55"/>
    <mergeCell ref="AG55:AX55"/>
    <mergeCell ref="C56:AC56"/>
    <mergeCell ref="AD56:AF56"/>
    <mergeCell ref="AG56:AX56"/>
    <mergeCell ref="C57:AC57"/>
    <mergeCell ref="AD57:AF57"/>
    <mergeCell ref="AG57:AX57"/>
    <mergeCell ref="AM37:AP37"/>
    <mergeCell ref="AQ37:AT37"/>
    <mergeCell ref="AB37:AD37"/>
    <mergeCell ref="AE37:AH37"/>
    <mergeCell ref="AM40:AP40"/>
    <mergeCell ref="AQ40:AX40"/>
    <mergeCell ref="G40:X40"/>
    <mergeCell ref="Y40:AA40"/>
    <mergeCell ref="AB40:AD40"/>
    <mergeCell ref="AE40:AH40"/>
    <mergeCell ref="AI40:AL40"/>
    <mergeCell ref="AM38:AP38"/>
    <mergeCell ref="AQ38:AT38"/>
    <mergeCell ref="AU37:AX37"/>
    <mergeCell ref="G38:O39"/>
    <mergeCell ref="P38:X39"/>
    <mergeCell ref="Y38:AA38"/>
    <mergeCell ref="AB38:AD38"/>
    <mergeCell ref="AE38:AH38"/>
    <mergeCell ref="AI38:AL38"/>
    <mergeCell ref="A40:F42"/>
    <mergeCell ref="AU38:AX38"/>
    <mergeCell ref="Y39:AA39"/>
    <mergeCell ref="AB39:AD39"/>
    <mergeCell ref="AE39:AH39"/>
    <mergeCell ref="AI39:AL39"/>
    <mergeCell ref="AM39:AP39"/>
    <mergeCell ref="AQ39:AT39"/>
    <mergeCell ref="AU39:AX39"/>
    <mergeCell ref="AB42:AD42"/>
    <mergeCell ref="AE42:AH42"/>
    <mergeCell ref="AI42:AL42"/>
    <mergeCell ref="A37:F39"/>
    <mergeCell ref="AM42:AP42"/>
    <mergeCell ref="AQ42:AX42"/>
    <mergeCell ref="G41:X42"/>
    <mergeCell ref="Y41:AA41"/>
    <mergeCell ref="AB41:AD41"/>
    <mergeCell ref="AE41:AH41"/>
    <mergeCell ref="AI41:AL41"/>
    <mergeCell ref="AM41:AP41"/>
    <mergeCell ref="AQ41:AX41"/>
    <mergeCell ref="Y42:AA42"/>
    <mergeCell ref="G35:O36"/>
    <mergeCell ref="P35:X36"/>
    <mergeCell ref="Y35:AA35"/>
    <mergeCell ref="AB35:AD35"/>
    <mergeCell ref="AE35:AH35"/>
    <mergeCell ref="AI35:AL35"/>
    <mergeCell ref="G37:O37"/>
    <mergeCell ref="P37:X37"/>
    <mergeCell ref="Y37:AA37"/>
    <mergeCell ref="AI37:AL37"/>
    <mergeCell ref="Y36:AA36"/>
    <mergeCell ref="AB36:AD36"/>
    <mergeCell ref="AE36:AH36"/>
    <mergeCell ref="AI36:AL36"/>
    <mergeCell ref="AM36:AP36"/>
    <mergeCell ref="AQ36:AT36"/>
    <mergeCell ref="AU36:AX36"/>
    <mergeCell ref="AI34:AL34"/>
    <mergeCell ref="AM34:AP34"/>
    <mergeCell ref="AQ34:AT34"/>
    <mergeCell ref="AU34:AX34"/>
    <mergeCell ref="AM35:AP35"/>
    <mergeCell ref="AQ35:AT35"/>
    <mergeCell ref="AU35:AX35"/>
    <mergeCell ref="AI31:AL31"/>
    <mergeCell ref="AM31:AP31"/>
    <mergeCell ref="AQ31:AT31"/>
    <mergeCell ref="AU31:AX31"/>
    <mergeCell ref="A31:F33"/>
    <mergeCell ref="G31:O31"/>
    <mergeCell ref="P31:X31"/>
    <mergeCell ref="Y31:AA31"/>
    <mergeCell ref="AB31:AD31"/>
    <mergeCell ref="AE31:AH31"/>
    <mergeCell ref="AB34:AD34"/>
    <mergeCell ref="AE34:AH34"/>
    <mergeCell ref="AM32:AP32"/>
    <mergeCell ref="AQ32:AT32"/>
    <mergeCell ref="AU32:AX32"/>
    <mergeCell ref="Y33:AA33"/>
    <mergeCell ref="AB33:AD33"/>
    <mergeCell ref="AE33:AH33"/>
    <mergeCell ref="AI33:AL33"/>
    <mergeCell ref="AM33:AP33"/>
    <mergeCell ref="AQ33:AT33"/>
    <mergeCell ref="AU33:AX33"/>
    <mergeCell ref="A22:F29"/>
    <mergeCell ref="G22:O22"/>
    <mergeCell ref="P22:V22"/>
    <mergeCell ref="W22:AC22"/>
    <mergeCell ref="A43:A52"/>
    <mergeCell ref="B43:F47"/>
    <mergeCell ref="G43:AA44"/>
    <mergeCell ref="AB43:AX44"/>
    <mergeCell ref="G29:O29"/>
    <mergeCell ref="P29:V29"/>
    <mergeCell ref="W29:AC29"/>
    <mergeCell ref="A30:F30"/>
    <mergeCell ref="G30:AX30"/>
    <mergeCell ref="A34:F36"/>
    <mergeCell ref="G34:O34"/>
    <mergeCell ref="P34:X34"/>
    <mergeCell ref="Y34:AA34"/>
    <mergeCell ref="G32:O33"/>
    <mergeCell ref="P32:X33"/>
    <mergeCell ref="Y32:AA32"/>
    <mergeCell ref="AB32:AD32"/>
    <mergeCell ref="AE32:AH32"/>
    <mergeCell ref="AI32:AL32"/>
    <mergeCell ref="W25:AC25"/>
    <mergeCell ref="G23:O23"/>
    <mergeCell ref="P23:V23"/>
    <mergeCell ref="W23:AC23"/>
    <mergeCell ref="AD23:AX29"/>
    <mergeCell ref="G24:O24"/>
    <mergeCell ref="G21:O21"/>
    <mergeCell ref="P21:V21"/>
    <mergeCell ref="W21:AC21"/>
    <mergeCell ref="AD21:AJ21"/>
    <mergeCell ref="AK21:AQ21"/>
    <mergeCell ref="AR21:AX21"/>
    <mergeCell ref="G27:O27"/>
    <mergeCell ref="P27:V27"/>
    <mergeCell ref="W27:AC27"/>
    <mergeCell ref="G28:O28"/>
    <mergeCell ref="P28:V28"/>
    <mergeCell ref="W28:AC28"/>
    <mergeCell ref="P24:V24"/>
    <mergeCell ref="W24:AC24"/>
    <mergeCell ref="G25:O25"/>
    <mergeCell ref="P25:V25"/>
    <mergeCell ref="G26:O26"/>
    <mergeCell ref="P26:V26"/>
    <mergeCell ref="W26:AC26"/>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9:F9"/>
    <mergeCell ref="G9:AX9"/>
    <mergeCell ref="AE5:AP5"/>
    <mergeCell ref="AQ5:AX5"/>
    <mergeCell ref="A6:F6"/>
    <mergeCell ref="G6:AX6"/>
    <mergeCell ref="A7:F7"/>
    <mergeCell ref="G7:X7"/>
    <mergeCell ref="Y7:AD7"/>
    <mergeCell ref="AE7:AX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O73:AF73"/>
    <mergeCell ref="C73:N73"/>
    <mergeCell ref="X100:Z100"/>
    <mergeCell ref="AJ100:AL100"/>
    <mergeCell ref="C76:D76"/>
    <mergeCell ref="E76:G76"/>
    <mergeCell ref="H76:I76"/>
    <mergeCell ref="A81:AX81"/>
    <mergeCell ref="A82:AX82"/>
    <mergeCell ref="A83:AX83"/>
    <mergeCell ref="A84:E84"/>
    <mergeCell ref="F84:AX84"/>
    <mergeCell ref="A85:AX85"/>
    <mergeCell ref="A79:B80"/>
    <mergeCell ref="C79:F79"/>
    <mergeCell ref="G79:AX79"/>
    <mergeCell ref="C80:F80"/>
    <mergeCell ref="G80:AX80"/>
    <mergeCell ref="A91:D91"/>
    <mergeCell ref="AT100:AU100"/>
    <mergeCell ref="AV100:AW100"/>
    <mergeCell ref="C75:D75"/>
    <mergeCell ref="E75:G75"/>
    <mergeCell ref="H75:I75"/>
    <mergeCell ref="M78:N78"/>
    <mergeCell ref="C74:D74"/>
    <mergeCell ref="E74:G74"/>
    <mergeCell ref="H74:I74"/>
    <mergeCell ref="J74:L74"/>
    <mergeCell ref="M74:N74"/>
    <mergeCell ref="O74:AF74"/>
    <mergeCell ref="O75:AF75"/>
    <mergeCell ref="O76:AF76"/>
    <mergeCell ref="O77:AF77"/>
    <mergeCell ref="O78:AF78"/>
    <mergeCell ref="J75:L75"/>
    <mergeCell ref="M75:N75"/>
  </mergeCells>
  <phoneticPr fontId="5"/>
  <conditionalFormatting sqref="P14:AQ14">
    <cfRule type="expression" dxfId="307" priority="1151">
      <formula>IF(RIGHT(TEXT(P14,"0.#"),1)=".",FALSE,TRUE)</formula>
    </cfRule>
    <cfRule type="expression" dxfId="306" priority="1152">
      <formula>IF(RIGHT(TEXT(P14,"0.#"),1)=".",TRUE,FALSE)</formula>
    </cfRule>
  </conditionalFormatting>
  <conditionalFormatting sqref="P18:AX18">
    <cfRule type="expression" dxfId="305" priority="1149">
      <formula>IF(RIGHT(TEXT(P18,"0.#"),1)=".",FALSE,TRUE)</formula>
    </cfRule>
    <cfRule type="expression" dxfId="304" priority="1150">
      <formula>IF(RIGHT(TEXT(P18,"0.#"),1)=".",TRUE,FALSE)</formula>
    </cfRule>
  </conditionalFormatting>
  <conditionalFormatting sqref="Y143">
    <cfRule type="expression" dxfId="303" priority="1145">
      <formula>IF(RIGHT(TEXT(Y143,"0.#"),1)=".",FALSE,TRUE)</formula>
    </cfRule>
    <cfRule type="expression" dxfId="302" priority="1146">
      <formula>IF(RIGHT(TEXT(Y143,"0.#"),1)=".",TRUE,FALSE)</formula>
    </cfRule>
  </conditionalFormatting>
  <conditionalFormatting sqref="P16:AQ17 P15:AX15 P13:AX13">
    <cfRule type="expression" dxfId="301" priority="1143">
      <formula>IF(RIGHT(TEXT(P13,"0.#"),1)=".",FALSE,TRUE)</formula>
    </cfRule>
    <cfRule type="expression" dxfId="300" priority="1144">
      <formula>IF(RIGHT(TEXT(P13,"0.#"),1)=".",TRUE,FALSE)</formula>
    </cfRule>
  </conditionalFormatting>
  <conditionalFormatting sqref="P19:AJ19">
    <cfRule type="expression" dxfId="299" priority="1141">
      <formula>IF(RIGHT(TEXT(P19,"0.#"),1)=".",FALSE,TRUE)</formula>
    </cfRule>
    <cfRule type="expression" dxfId="298" priority="1142">
      <formula>IF(RIGHT(TEXT(P19,"0.#"),1)=".",TRUE,FALSE)</formula>
    </cfRule>
  </conditionalFormatting>
  <conditionalFormatting sqref="AE32 AQ32">
    <cfRule type="expression" dxfId="297" priority="1139">
      <formula>IF(RIGHT(TEXT(AE32,"0.#"),1)=".",FALSE,TRUE)</formula>
    </cfRule>
    <cfRule type="expression" dxfId="296" priority="1140">
      <formula>IF(RIGHT(TEXT(AE32,"0.#"),1)=".",TRUE,FALSE)</formula>
    </cfRule>
  </conditionalFormatting>
  <conditionalFormatting sqref="AU143">
    <cfRule type="expression" dxfId="295" priority="1133">
      <formula>IF(RIGHT(TEXT(AU143,"0.#"),1)=".",FALSE,TRUE)</formula>
    </cfRule>
    <cfRule type="expression" dxfId="294" priority="1134">
      <formula>IF(RIGHT(TEXT(AU143,"0.#"),1)=".",TRUE,FALSE)</formula>
    </cfRule>
  </conditionalFormatting>
  <conditionalFormatting sqref="Y155 Y151 Y147">
    <cfRule type="expression" dxfId="293" priority="1127">
      <formula>IF(RIGHT(TEXT(Y147,"0.#"),1)=".",FALSE,TRUE)</formula>
    </cfRule>
    <cfRule type="expression" dxfId="292" priority="1128">
      <formula>IF(RIGHT(TEXT(Y147,"0.#"),1)=".",TRUE,FALSE)</formula>
    </cfRule>
  </conditionalFormatting>
  <conditionalFormatting sqref="AU155 AU151 AU147">
    <cfRule type="expression" dxfId="291" priority="1121">
      <formula>IF(RIGHT(TEXT(AU147,"0.#"),1)=".",FALSE,TRUE)</formula>
    </cfRule>
    <cfRule type="expression" dxfId="290" priority="1122">
      <formula>IF(RIGHT(TEXT(AU147,"0.#"),1)=".",TRUE,FALSE)</formula>
    </cfRule>
  </conditionalFormatting>
  <conditionalFormatting sqref="AU154">
    <cfRule type="expression" dxfId="289" priority="1119">
      <formula>IF(RIGHT(TEXT(AU154,"0.#"),1)=".",FALSE,TRUE)</formula>
    </cfRule>
    <cfRule type="expression" dxfId="288" priority="1120">
      <formula>IF(RIGHT(TEXT(AU154,"0.#"),1)=".",TRUE,FALSE)</formula>
    </cfRule>
  </conditionalFormatting>
  <conditionalFormatting sqref="AI32">
    <cfRule type="expression" dxfId="287" priority="1117">
      <formula>IF(RIGHT(TEXT(AI32,"0.#"),1)=".",FALSE,TRUE)</formula>
    </cfRule>
    <cfRule type="expression" dxfId="286" priority="1118">
      <formula>IF(RIGHT(TEXT(AI32,"0.#"),1)=".",TRUE,FALSE)</formula>
    </cfRule>
  </conditionalFormatting>
  <conditionalFormatting sqref="AM32">
    <cfRule type="expression" dxfId="285" priority="1115">
      <formula>IF(RIGHT(TEXT(AM32,"0.#"),1)=".",FALSE,TRUE)</formula>
    </cfRule>
    <cfRule type="expression" dxfId="284" priority="1116">
      <formula>IF(RIGHT(TEXT(AM32,"0.#"),1)=".",TRUE,FALSE)</formula>
    </cfRule>
  </conditionalFormatting>
  <conditionalFormatting sqref="AE33">
    <cfRule type="expression" dxfId="283" priority="1113">
      <formula>IF(RIGHT(TEXT(AE33,"0.#"),1)=".",FALSE,TRUE)</formula>
    </cfRule>
    <cfRule type="expression" dxfId="282" priority="1114">
      <formula>IF(RIGHT(TEXT(AE33,"0.#"),1)=".",TRUE,FALSE)</formula>
    </cfRule>
  </conditionalFormatting>
  <conditionalFormatting sqref="AI33">
    <cfRule type="expression" dxfId="281" priority="1111">
      <formula>IF(RIGHT(TEXT(AI33,"0.#"),1)=".",FALSE,TRUE)</formula>
    </cfRule>
    <cfRule type="expression" dxfId="280" priority="1112">
      <formula>IF(RIGHT(TEXT(AI33,"0.#"),1)=".",TRUE,FALSE)</formula>
    </cfRule>
  </conditionalFormatting>
  <conditionalFormatting sqref="AM33">
    <cfRule type="expression" dxfId="279" priority="1109">
      <formula>IF(RIGHT(TEXT(AM33,"0.#"),1)=".",FALSE,TRUE)</formula>
    </cfRule>
    <cfRule type="expression" dxfId="278" priority="1110">
      <formula>IF(RIGHT(TEXT(AM33,"0.#"),1)=".",TRUE,FALSE)</formula>
    </cfRule>
  </conditionalFormatting>
  <conditionalFormatting sqref="AQ33">
    <cfRule type="expression" dxfId="277" priority="1107">
      <formula>IF(RIGHT(TEXT(AQ33,"0.#"),1)=".",FALSE,TRUE)</formula>
    </cfRule>
    <cfRule type="expression" dxfId="276" priority="1108">
      <formula>IF(RIGHT(TEXT(AQ33,"0.#"),1)=".",TRUE,FALSE)</formula>
    </cfRule>
  </conditionalFormatting>
  <conditionalFormatting sqref="W23">
    <cfRule type="expression" dxfId="275" priority="1065">
      <formula>IF(RIGHT(TEXT(W23,"0.#"),1)=".",FALSE,TRUE)</formula>
    </cfRule>
    <cfRule type="expression" dxfId="274" priority="1066">
      <formula>IF(RIGHT(TEXT(W23,"0.#"),1)=".",TRUE,FALSE)</formula>
    </cfRule>
  </conditionalFormatting>
  <conditionalFormatting sqref="W24:W27">
    <cfRule type="expression" dxfId="273" priority="1063">
      <formula>IF(RIGHT(TEXT(W24,"0.#"),1)=".",FALSE,TRUE)</formula>
    </cfRule>
    <cfRule type="expression" dxfId="272" priority="1064">
      <formula>IF(RIGHT(TEXT(W24,"0.#"),1)=".",TRUE,FALSE)</formula>
    </cfRule>
  </conditionalFormatting>
  <conditionalFormatting sqref="W28">
    <cfRule type="expression" dxfId="271" priority="1061">
      <formula>IF(RIGHT(TEXT(W28,"0.#"),1)=".",FALSE,TRUE)</formula>
    </cfRule>
    <cfRule type="expression" dxfId="270" priority="1062">
      <formula>IF(RIGHT(TEXT(W28,"0.#"),1)=".",TRUE,FALSE)</formula>
    </cfRule>
  </conditionalFormatting>
  <conditionalFormatting sqref="P23">
    <cfRule type="expression" dxfId="269" priority="1059">
      <formula>IF(RIGHT(TEXT(P23,"0.#"),1)=".",FALSE,TRUE)</formula>
    </cfRule>
    <cfRule type="expression" dxfId="268" priority="1060">
      <formula>IF(RIGHT(TEXT(P23,"0.#"),1)=".",TRUE,FALSE)</formula>
    </cfRule>
  </conditionalFormatting>
  <conditionalFormatting sqref="P24:P27">
    <cfRule type="expression" dxfId="267" priority="1057">
      <formula>IF(RIGHT(TEXT(P24,"0.#"),1)=".",FALSE,TRUE)</formula>
    </cfRule>
    <cfRule type="expression" dxfId="266" priority="1058">
      <formula>IF(RIGHT(TEXT(P24,"0.#"),1)=".",TRUE,FALSE)</formula>
    </cfRule>
  </conditionalFormatting>
  <conditionalFormatting sqref="P28">
    <cfRule type="expression" dxfId="265" priority="1055">
      <formula>IF(RIGHT(TEXT(P28,"0.#"),1)=".",FALSE,TRUE)</formula>
    </cfRule>
    <cfRule type="expression" dxfId="264" priority="1056">
      <formula>IF(RIGHT(TEXT(P28,"0.#"),1)=".",TRUE,FALSE)</formula>
    </cfRule>
  </conditionalFormatting>
  <conditionalFormatting sqref="Y200:Y203">
    <cfRule type="expression" dxfId="263" priority="933">
      <formula>IF(RIGHT(TEXT(Y200,"0.#"),1)=".",FALSE,TRUE)</formula>
    </cfRule>
    <cfRule type="expression" dxfId="262" priority="934">
      <formula>IF(RIGHT(TEXT(Y200,"0.#"),1)=".",TRUE,FALSE)</formula>
    </cfRule>
  </conditionalFormatting>
  <conditionalFormatting sqref="AL198:AO198">
    <cfRule type="expression" dxfId="261" priority="929">
      <formula>IF(AND(AL198&gt;=0, RIGHT(TEXT(AL198,"0.#"),1)&lt;&gt;"."),TRUE,FALSE)</formula>
    </cfRule>
    <cfRule type="expression" dxfId="260" priority="930">
      <formula>IF(AND(AL198&gt;=0, RIGHT(TEXT(AL198,"0.#"),1)="."),TRUE,FALSE)</formula>
    </cfRule>
    <cfRule type="expression" dxfId="259" priority="931">
      <formula>IF(AND(AL198&lt;0, RIGHT(TEXT(AL198,"0.#"),1)&lt;&gt;"."),TRUE,FALSE)</formula>
    </cfRule>
    <cfRule type="expression" dxfId="258" priority="932">
      <formula>IF(AND(AL198&lt;0, RIGHT(TEXT(AL198,"0.#"),1)="."),TRUE,FALSE)</formula>
    </cfRule>
  </conditionalFormatting>
  <conditionalFormatting sqref="Y198:Y199">
    <cfRule type="expression" dxfId="257" priority="927">
      <formula>IF(RIGHT(TEXT(Y198,"0.#"),1)=".",FALSE,TRUE)</formula>
    </cfRule>
    <cfRule type="expression" dxfId="256" priority="928">
      <formula>IF(RIGHT(TEXT(Y198,"0.#"),1)=".",TRUE,FALSE)</formula>
    </cfRule>
  </conditionalFormatting>
  <conditionalFormatting sqref="AU33">
    <cfRule type="expression" dxfId="255" priority="923">
      <formula>IF(RIGHT(TEXT(AU33,"0.#"),1)=".",FALSE,TRUE)</formula>
    </cfRule>
    <cfRule type="expression" dxfId="254" priority="924">
      <formula>IF(RIGHT(TEXT(AU33,"0.#"),1)=".",TRUE,FALSE)</formula>
    </cfRule>
  </conditionalFormatting>
  <conditionalFormatting sqref="AU32">
    <cfRule type="expression" dxfId="253" priority="925">
      <formula>IF(RIGHT(TEXT(AU32,"0.#"),1)=".",FALSE,TRUE)</formula>
    </cfRule>
    <cfRule type="expression" dxfId="252" priority="926">
      <formula>IF(RIGHT(TEXT(AU32,"0.#"),1)=".",TRUE,FALSE)</formula>
    </cfRule>
  </conditionalFormatting>
  <conditionalFormatting sqref="P29:AC29">
    <cfRule type="expression" dxfId="251" priority="921">
      <formula>IF(RIGHT(TEXT(P29,"0.#"),1)=".",FALSE,TRUE)</formula>
    </cfRule>
    <cfRule type="expression" dxfId="250" priority="922">
      <formula>IF(RIGHT(TEXT(P29,"0.#"),1)=".",TRUE,FALSE)</formula>
    </cfRule>
  </conditionalFormatting>
  <conditionalFormatting sqref="AE35 AQ35">
    <cfRule type="expression" dxfId="249" priority="863">
      <formula>IF(RIGHT(TEXT(AE35,"0.#"),1)=".",FALSE,TRUE)</formula>
    </cfRule>
    <cfRule type="expression" dxfId="248" priority="864">
      <formula>IF(RIGHT(TEXT(AE35,"0.#"),1)=".",TRUE,FALSE)</formula>
    </cfRule>
  </conditionalFormatting>
  <conditionalFormatting sqref="AI35">
    <cfRule type="expression" dxfId="247" priority="861">
      <formula>IF(RIGHT(TEXT(AI35,"0.#"),1)=".",FALSE,TRUE)</formula>
    </cfRule>
    <cfRule type="expression" dxfId="246" priority="862">
      <formula>IF(RIGHT(TEXT(AI35,"0.#"),1)=".",TRUE,FALSE)</formula>
    </cfRule>
  </conditionalFormatting>
  <conditionalFormatting sqref="AM35">
    <cfRule type="expression" dxfId="245" priority="859">
      <formula>IF(RIGHT(TEXT(AM35,"0.#"),1)=".",FALSE,TRUE)</formula>
    </cfRule>
    <cfRule type="expression" dxfId="244" priority="860">
      <formula>IF(RIGHT(TEXT(AM35,"0.#"),1)=".",TRUE,FALSE)</formula>
    </cfRule>
  </conditionalFormatting>
  <conditionalFormatting sqref="AE36">
    <cfRule type="expression" dxfId="243" priority="857">
      <formula>IF(RIGHT(TEXT(AE36,"0.#"),1)=".",FALSE,TRUE)</formula>
    </cfRule>
    <cfRule type="expression" dxfId="242" priority="858">
      <formula>IF(RIGHT(TEXT(AE36,"0.#"),1)=".",TRUE,FALSE)</formula>
    </cfRule>
  </conditionalFormatting>
  <conditionalFormatting sqref="AI36">
    <cfRule type="expression" dxfId="241" priority="855">
      <formula>IF(RIGHT(TEXT(AI36,"0.#"),1)=".",FALSE,TRUE)</formula>
    </cfRule>
    <cfRule type="expression" dxfId="240" priority="856">
      <formula>IF(RIGHT(TEXT(AI36,"0.#"),1)=".",TRUE,FALSE)</formula>
    </cfRule>
  </conditionalFormatting>
  <conditionalFormatting sqref="AM36">
    <cfRule type="expression" dxfId="239" priority="853">
      <formula>IF(RIGHT(TEXT(AM36,"0.#"),1)=".",FALSE,TRUE)</formula>
    </cfRule>
    <cfRule type="expression" dxfId="238" priority="854">
      <formula>IF(RIGHT(TEXT(AM36,"0.#"),1)=".",TRUE,FALSE)</formula>
    </cfRule>
  </conditionalFormatting>
  <conditionalFormatting sqref="AQ36">
    <cfRule type="expression" dxfId="237" priority="851">
      <formula>IF(RIGHT(TEXT(AQ36,"0.#"),1)=".",FALSE,TRUE)</formula>
    </cfRule>
    <cfRule type="expression" dxfId="236" priority="852">
      <formula>IF(RIGHT(TEXT(AQ36,"0.#"),1)=".",TRUE,FALSE)</formula>
    </cfRule>
  </conditionalFormatting>
  <conditionalFormatting sqref="AU35">
    <cfRule type="expression" dxfId="235" priority="849">
      <formula>IF(RIGHT(TEXT(AU35,"0.#"),1)=".",FALSE,TRUE)</formula>
    </cfRule>
    <cfRule type="expression" dxfId="234" priority="850">
      <formula>IF(RIGHT(TEXT(AU35,"0.#"),1)=".",TRUE,FALSE)</formula>
    </cfRule>
  </conditionalFormatting>
  <conditionalFormatting sqref="AU36">
    <cfRule type="expression" dxfId="233" priority="847">
      <formula>IF(RIGHT(TEXT(AU36,"0.#"),1)=".",FALSE,TRUE)</formula>
    </cfRule>
    <cfRule type="expression" dxfId="232" priority="848">
      <formula>IF(RIGHT(TEXT(AU36,"0.#"),1)=".",TRUE,FALSE)</formula>
    </cfRule>
  </conditionalFormatting>
  <conditionalFormatting sqref="AE38 AQ38">
    <cfRule type="expression" dxfId="231" priority="809">
      <formula>IF(RIGHT(TEXT(AE38,"0.#"),1)=".",FALSE,TRUE)</formula>
    </cfRule>
    <cfRule type="expression" dxfId="230" priority="810">
      <formula>IF(RIGHT(TEXT(AE38,"0.#"),1)=".",TRUE,FALSE)</formula>
    </cfRule>
  </conditionalFormatting>
  <conditionalFormatting sqref="AI38">
    <cfRule type="expression" dxfId="229" priority="807">
      <formula>IF(RIGHT(TEXT(AI38,"0.#"),1)=".",FALSE,TRUE)</formula>
    </cfRule>
    <cfRule type="expression" dxfId="228" priority="808">
      <formula>IF(RIGHT(TEXT(AI38,"0.#"),1)=".",TRUE,FALSE)</formula>
    </cfRule>
  </conditionalFormatting>
  <conditionalFormatting sqref="AM38">
    <cfRule type="expression" dxfId="227" priority="805">
      <formula>IF(RIGHT(TEXT(AM38,"0.#"),1)=".",FALSE,TRUE)</formula>
    </cfRule>
    <cfRule type="expression" dxfId="226" priority="806">
      <formula>IF(RIGHT(TEXT(AM38,"0.#"),1)=".",TRUE,FALSE)</formula>
    </cfRule>
  </conditionalFormatting>
  <conditionalFormatting sqref="AE39">
    <cfRule type="expression" dxfId="225" priority="803">
      <formula>IF(RIGHT(TEXT(AE39,"0.#"),1)=".",FALSE,TRUE)</formula>
    </cfRule>
    <cfRule type="expression" dxfId="224" priority="804">
      <formula>IF(RIGHT(TEXT(AE39,"0.#"),1)=".",TRUE,FALSE)</formula>
    </cfRule>
  </conditionalFormatting>
  <conditionalFormatting sqref="AI39">
    <cfRule type="expression" dxfId="223" priority="801">
      <formula>IF(RIGHT(TEXT(AI39,"0.#"),1)=".",FALSE,TRUE)</formula>
    </cfRule>
    <cfRule type="expression" dxfId="222" priority="802">
      <formula>IF(RIGHT(TEXT(AI39,"0.#"),1)=".",TRUE,FALSE)</formula>
    </cfRule>
  </conditionalFormatting>
  <conditionalFormatting sqref="AM39">
    <cfRule type="expression" dxfId="221" priority="799">
      <formula>IF(RIGHT(TEXT(AM39,"0.#"),1)=".",FALSE,TRUE)</formula>
    </cfRule>
    <cfRule type="expression" dxfId="220" priority="800">
      <formula>IF(RIGHT(TEXT(AM39,"0.#"),1)=".",TRUE,FALSE)</formula>
    </cfRule>
  </conditionalFormatting>
  <conditionalFormatting sqref="AQ39">
    <cfRule type="expression" dxfId="219" priority="797">
      <formula>IF(RIGHT(TEXT(AQ39,"0.#"),1)=".",FALSE,TRUE)</formula>
    </cfRule>
    <cfRule type="expression" dxfId="218" priority="798">
      <formula>IF(RIGHT(TEXT(AQ39,"0.#"),1)=".",TRUE,FALSE)</formula>
    </cfRule>
  </conditionalFormatting>
  <conditionalFormatting sqref="AU38">
    <cfRule type="expression" dxfId="217" priority="795">
      <formula>IF(RIGHT(TEXT(AU38,"0.#"),1)=".",FALSE,TRUE)</formula>
    </cfRule>
    <cfRule type="expression" dxfId="216" priority="796">
      <formula>IF(RIGHT(TEXT(AU38,"0.#"),1)=".",TRUE,FALSE)</formula>
    </cfRule>
  </conditionalFormatting>
  <conditionalFormatting sqref="AU39">
    <cfRule type="expression" dxfId="215" priority="793">
      <formula>IF(RIGHT(TEXT(AU39,"0.#"),1)=".",FALSE,TRUE)</formula>
    </cfRule>
    <cfRule type="expression" dxfId="214" priority="794">
      <formula>IF(RIGHT(TEXT(AU39,"0.#"),1)=".",TRUE,FALSE)</formula>
    </cfRule>
  </conditionalFormatting>
  <conditionalFormatting sqref="AM41">
    <cfRule type="expression" dxfId="213" priority="775">
      <formula>IF(RIGHT(TEXT(AM41,"0.#"),1)=".",FALSE,TRUE)</formula>
    </cfRule>
    <cfRule type="expression" dxfId="212" priority="776">
      <formula>IF(RIGHT(TEXT(AM41,"0.#"),1)=".",TRUE,FALSE)</formula>
    </cfRule>
  </conditionalFormatting>
  <conditionalFormatting sqref="AQ41">
    <cfRule type="expression" dxfId="211" priority="779">
      <formula>IF(RIGHT(TEXT(AQ41,"0.#"),1)=".",FALSE,TRUE)</formula>
    </cfRule>
    <cfRule type="expression" dxfId="210" priority="780">
      <formula>IF(RIGHT(TEXT(AQ41,"0.#"),1)=".",TRUE,FALSE)</formula>
    </cfRule>
  </conditionalFormatting>
  <conditionalFormatting sqref="AE50">
    <cfRule type="expression" dxfId="209" priority="399">
      <formula>IF(RIGHT(TEXT(AE50,"0.#"),1)=".",FALSE,TRUE)</formula>
    </cfRule>
    <cfRule type="expression" dxfId="208" priority="400">
      <formula>IF(RIGHT(TEXT(AE50,"0.#"),1)=".",TRUE,FALSE)</formula>
    </cfRule>
  </conditionalFormatting>
  <conditionalFormatting sqref="AE51">
    <cfRule type="expression" dxfId="207" priority="397">
      <formula>IF(RIGHT(TEXT(AE51,"0.#"),1)=".",FALSE,TRUE)</formula>
    </cfRule>
    <cfRule type="expression" dxfId="206" priority="398">
      <formula>IF(RIGHT(TEXT(AE51,"0.#"),1)=".",TRUE,FALSE)</formula>
    </cfRule>
  </conditionalFormatting>
  <conditionalFormatting sqref="AM50">
    <cfRule type="expression" dxfId="205" priority="387">
      <formula>IF(RIGHT(TEXT(AM50,"0.#"),1)=".",FALSE,TRUE)</formula>
    </cfRule>
    <cfRule type="expression" dxfId="204" priority="388">
      <formula>IF(RIGHT(TEXT(AM50,"0.#"),1)=".",TRUE,FALSE)</formula>
    </cfRule>
  </conditionalFormatting>
  <conditionalFormatting sqref="AE52">
    <cfRule type="expression" dxfId="203" priority="395">
      <formula>IF(RIGHT(TEXT(AE52,"0.#"),1)=".",FALSE,TRUE)</formula>
    </cfRule>
    <cfRule type="expression" dxfId="202" priority="396">
      <formula>IF(RIGHT(TEXT(AE52,"0.#"),1)=".",TRUE,FALSE)</formula>
    </cfRule>
  </conditionalFormatting>
  <conditionalFormatting sqref="AI52">
    <cfRule type="expression" dxfId="201" priority="393">
      <formula>IF(RIGHT(TEXT(AI52,"0.#"),1)=".",FALSE,TRUE)</formula>
    </cfRule>
    <cfRule type="expression" dxfId="200" priority="394">
      <formula>IF(RIGHT(TEXT(AI52,"0.#"),1)=".",TRUE,FALSE)</formula>
    </cfRule>
  </conditionalFormatting>
  <conditionalFormatting sqref="AI51">
    <cfRule type="expression" dxfId="199" priority="391">
      <formula>IF(RIGHT(TEXT(AI51,"0.#"),1)=".",FALSE,TRUE)</formula>
    </cfRule>
    <cfRule type="expression" dxfId="198" priority="392">
      <formula>IF(RIGHT(TEXT(AI51,"0.#"),1)=".",TRUE,FALSE)</formula>
    </cfRule>
  </conditionalFormatting>
  <conditionalFormatting sqref="AI50">
    <cfRule type="expression" dxfId="197" priority="389">
      <formula>IF(RIGHT(TEXT(AI50,"0.#"),1)=".",FALSE,TRUE)</formula>
    </cfRule>
    <cfRule type="expression" dxfId="196" priority="390">
      <formula>IF(RIGHT(TEXT(AI50,"0.#"),1)=".",TRUE,FALSE)</formula>
    </cfRule>
  </conditionalFormatting>
  <conditionalFormatting sqref="AM51">
    <cfRule type="expression" dxfId="195" priority="385">
      <formula>IF(RIGHT(TEXT(AM51,"0.#"),1)=".",FALSE,TRUE)</formula>
    </cfRule>
    <cfRule type="expression" dxfId="194" priority="386">
      <formula>IF(RIGHT(TEXT(AM51,"0.#"),1)=".",TRUE,FALSE)</formula>
    </cfRule>
  </conditionalFormatting>
  <conditionalFormatting sqref="AM52">
    <cfRule type="expression" dxfId="193" priority="383">
      <formula>IF(RIGHT(TEXT(AM52,"0.#"),1)=".",FALSE,TRUE)</formula>
    </cfRule>
    <cfRule type="expression" dxfId="192" priority="384">
      <formula>IF(RIGHT(TEXT(AM52,"0.#"),1)=".",TRUE,FALSE)</formula>
    </cfRule>
  </conditionalFormatting>
  <conditionalFormatting sqref="AQ50:AQ52">
    <cfRule type="expression" dxfId="191" priority="381">
      <formula>IF(RIGHT(TEXT(AQ50,"0.#"),1)=".",FALSE,TRUE)</formula>
    </cfRule>
    <cfRule type="expression" dxfId="190" priority="382">
      <formula>IF(RIGHT(TEXT(AQ50,"0.#"),1)=".",TRUE,FALSE)</formula>
    </cfRule>
  </conditionalFormatting>
  <conditionalFormatting sqref="AU50:AU52">
    <cfRule type="expression" dxfId="189" priority="379">
      <formula>IF(RIGHT(TEXT(AU50,"0.#"),1)=".",FALSE,TRUE)</formula>
    </cfRule>
    <cfRule type="expression" dxfId="188" priority="380">
      <formula>IF(RIGHT(TEXT(AU50,"0.#"),1)=".",TRUE,FALSE)</formula>
    </cfRule>
  </conditionalFormatting>
  <conditionalFormatting sqref="Y142">
    <cfRule type="expression" dxfId="187" priority="245">
      <formula>IF(RIGHT(TEXT(Y142,"0.#"),1)=".",FALSE,TRUE)</formula>
    </cfRule>
    <cfRule type="expression" dxfId="186" priority="246">
      <formula>IF(RIGHT(TEXT(Y142,"0.#"),1)=".",TRUE,FALSE)</formula>
    </cfRule>
  </conditionalFormatting>
  <conditionalFormatting sqref="AU142">
    <cfRule type="expression" dxfId="185" priority="243">
      <formula>IF(RIGHT(TEXT(AU142,"0.#"),1)=".",FALSE,TRUE)</formula>
    </cfRule>
    <cfRule type="expression" dxfId="184" priority="244">
      <formula>IF(RIGHT(TEXT(AU142,"0.#"),1)=".",TRUE,FALSE)</formula>
    </cfRule>
  </conditionalFormatting>
  <conditionalFormatting sqref="Y146">
    <cfRule type="expression" dxfId="183" priority="241">
      <formula>IF(RIGHT(TEXT(Y146,"0.#"),1)=".",FALSE,TRUE)</formula>
    </cfRule>
    <cfRule type="expression" dxfId="182" priority="242">
      <formula>IF(RIGHT(TEXT(Y146,"0.#"),1)=".",TRUE,FALSE)</formula>
    </cfRule>
  </conditionalFormatting>
  <conditionalFormatting sqref="AU146">
    <cfRule type="expression" dxfId="181" priority="239">
      <formula>IF(RIGHT(TEXT(AU146,"0.#"),1)=".",FALSE,TRUE)</formula>
    </cfRule>
    <cfRule type="expression" dxfId="180" priority="240">
      <formula>IF(RIGHT(TEXT(AU146,"0.#"),1)=".",TRUE,FALSE)</formula>
    </cfRule>
  </conditionalFormatting>
  <conditionalFormatting sqref="AL162:AO163">
    <cfRule type="expression" dxfId="179" priority="229">
      <formula>IF(AND(AL162&gt;=0, RIGHT(TEXT(AL162,"0.#"),1)&lt;&gt;"."),TRUE,FALSE)</formula>
    </cfRule>
    <cfRule type="expression" dxfId="178" priority="230">
      <formula>IF(AND(AL162&gt;=0, RIGHT(TEXT(AL162,"0.#"),1)="."),TRUE,FALSE)</formula>
    </cfRule>
    <cfRule type="expression" dxfId="177" priority="231">
      <formula>IF(AND(AL162&lt;0, RIGHT(TEXT(AL162,"0.#"),1)&lt;&gt;"."),TRUE,FALSE)</formula>
    </cfRule>
    <cfRule type="expression" dxfId="176" priority="232">
      <formula>IF(AND(AL162&lt;0, RIGHT(TEXT(AL162,"0.#"),1)="."),TRUE,FALSE)</formula>
    </cfRule>
  </conditionalFormatting>
  <conditionalFormatting sqref="Y162:Y163">
    <cfRule type="expression" dxfId="175" priority="227">
      <formula>IF(RIGHT(TEXT(Y162,"0.#"),1)=".",FALSE,TRUE)</formula>
    </cfRule>
    <cfRule type="expression" dxfId="174" priority="228">
      <formula>IF(RIGHT(TEXT(Y162,"0.#"),1)=".",TRUE,FALSE)</formula>
    </cfRule>
  </conditionalFormatting>
  <conditionalFormatting sqref="Y169:Y171">
    <cfRule type="expression" dxfId="173" priority="221">
      <formula>IF(RIGHT(TEXT(Y169,"0.#"),1)=".",FALSE,TRUE)</formula>
    </cfRule>
    <cfRule type="expression" dxfId="172" priority="222">
      <formula>IF(RIGHT(TEXT(Y169,"0.#"),1)=".",TRUE,FALSE)</formula>
    </cfRule>
  </conditionalFormatting>
  <conditionalFormatting sqref="Y167:Y168">
    <cfRule type="expression" dxfId="171" priority="215">
      <formula>IF(RIGHT(TEXT(Y167,"0.#"),1)=".",FALSE,TRUE)</formula>
    </cfRule>
    <cfRule type="expression" dxfId="170" priority="216">
      <formula>IF(RIGHT(TEXT(Y167,"0.#"),1)=".",TRUE,FALSE)</formula>
    </cfRule>
  </conditionalFormatting>
  <conditionalFormatting sqref="AL169:AO171">
    <cfRule type="expression" dxfId="169" priority="223">
      <formula>IF(AND(AL169&gt;=0, RIGHT(TEXT(AL169,"0.#"),1)&lt;&gt;"."),TRUE,FALSE)</formula>
    </cfRule>
    <cfRule type="expression" dxfId="168" priority="224">
      <formula>IF(AND(AL169&gt;=0, RIGHT(TEXT(AL169,"0.#"),1)="."),TRUE,FALSE)</formula>
    </cfRule>
    <cfRule type="expression" dxfId="167" priority="225">
      <formula>IF(AND(AL169&lt;0, RIGHT(TEXT(AL169,"0.#"),1)&lt;&gt;"."),TRUE,FALSE)</formula>
    </cfRule>
    <cfRule type="expression" dxfId="166" priority="226">
      <formula>IF(AND(AL169&lt;0, RIGHT(TEXT(AL169,"0.#"),1)="."),TRUE,FALSE)</formula>
    </cfRule>
  </conditionalFormatting>
  <conditionalFormatting sqref="AL167:AO168">
    <cfRule type="expression" dxfId="165" priority="217">
      <formula>IF(AND(AL167&gt;=0, RIGHT(TEXT(AL167,"0.#"),1)&lt;&gt;"."),TRUE,FALSE)</formula>
    </cfRule>
    <cfRule type="expression" dxfId="164" priority="218">
      <formula>IF(AND(AL167&gt;=0, RIGHT(TEXT(AL167,"0.#"),1)="."),TRUE,FALSE)</formula>
    </cfRule>
    <cfRule type="expression" dxfId="163" priority="219">
      <formula>IF(AND(AL167&lt;0, RIGHT(TEXT(AL167,"0.#"),1)&lt;&gt;"."),TRUE,FALSE)</formula>
    </cfRule>
    <cfRule type="expression" dxfId="162" priority="220">
      <formula>IF(AND(AL167&lt;0, RIGHT(TEXT(AL167,"0.#"),1)="."),TRUE,FALSE)</formula>
    </cfRule>
  </conditionalFormatting>
  <conditionalFormatting sqref="Y175">
    <cfRule type="expression" dxfId="161" priority="213">
      <formula>IF(RIGHT(TEXT(Y175,"0.#"),1)=".",FALSE,TRUE)</formula>
    </cfRule>
    <cfRule type="expression" dxfId="160" priority="214">
      <formula>IF(RIGHT(TEXT(Y175,"0.#"),1)=".",TRUE,FALSE)</formula>
    </cfRule>
  </conditionalFormatting>
  <conditionalFormatting sqref="AL175:AO175">
    <cfRule type="expression" dxfId="159" priority="209">
      <formula>IF(AND(AL175&gt;=0, RIGHT(TEXT(AL175,"0.#"),1)&lt;&gt;"."),TRUE,FALSE)</formula>
    </cfRule>
    <cfRule type="expression" dxfId="158" priority="210">
      <formula>IF(AND(AL175&gt;=0, RIGHT(TEXT(AL175,"0.#"),1)="."),TRUE,FALSE)</formula>
    </cfRule>
    <cfRule type="expression" dxfId="157" priority="211">
      <formula>IF(AND(AL175&lt;0, RIGHT(TEXT(AL175,"0.#"),1)&lt;&gt;"."),TRUE,FALSE)</formula>
    </cfRule>
    <cfRule type="expression" dxfId="156" priority="212">
      <formula>IF(AND(AL175&lt;0, RIGHT(TEXT(AL175,"0.#"),1)="."),TRUE,FALSE)</formula>
    </cfRule>
  </conditionalFormatting>
  <conditionalFormatting sqref="Y179">
    <cfRule type="expression" dxfId="155" priority="205">
      <formula>IF(RIGHT(TEXT(Y179,"0.#"),1)=".",FALSE,TRUE)</formula>
    </cfRule>
    <cfRule type="expression" dxfId="154" priority="206">
      <formula>IF(RIGHT(TEXT(Y179,"0.#"),1)=".",TRUE,FALSE)</formula>
    </cfRule>
  </conditionalFormatting>
  <conditionalFormatting sqref="AL179:AO179">
    <cfRule type="expression" dxfId="153" priority="197">
      <formula>IF(AND(AL179&gt;=0, RIGHT(TEXT(AL179,"0.#"),1)&lt;&gt;"."),TRUE,FALSE)</formula>
    </cfRule>
    <cfRule type="expression" dxfId="152" priority="198">
      <formula>IF(AND(AL179&gt;=0, RIGHT(TEXT(AL179,"0.#"),1)="."),TRUE,FALSE)</formula>
    </cfRule>
    <cfRule type="expression" dxfId="151" priority="199">
      <formula>IF(AND(AL179&lt;0, RIGHT(TEXT(AL179,"0.#"),1)&lt;&gt;"."),TRUE,FALSE)</formula>
    </cfRule>
    <cfRule type="expression" dxfId="150" priority="200">
      <formula>IF(AND(AL179&lt;0, RIGHT(TEXT(AL179,"0.#"),1)="."),TRUE,FALSE)</formula>
    </cfRule>
  </conditionalFormatting>
  <conditionalFormatting sqref="Y208:Y209">
    <cfRule type="expression" dxfId="149" priority="159">
      <formula>IF(RIGHT(TEXT(Y208,"0.#"),1)=".",FALSE,TRUE)</formula>
    </cfRule>
    <cfRule type="expression" dxfId="148" priority="160">
      <formula>IF(RIGHT(TEXT(Y208,"0.#"),1)=".",TRUE,FALSE)</formula>
    </cfRule>
  </conditionalFormatting>
  <conditionalFormatting sqref="AL208:AO209">
    <cfRule type="expression" dxfId="147" priority="155">
      <formula>IF(AND(AL208&gt;=0, RIGHT(TEXT(AL208,"0.#"),1)&lt;&gt;"."),TRUE,FALSE)</formula>
    </cfRule>
    <cfRule type="expression" dxfId="146" priority="156">
      <formula>IF(AND(AL208&gt;=0, RIGHT(TEXT(AL208,"0.#"),1)="."),TRUE,FALSE)</formula>
    </cfRule>
    <cfRule type="expression" dxfId="145" priority="157">
      <formula>IF(AND(AL208&lt;0, RIGHT(TEXT(AL208,"0.#"),1)&lt;&gt;"."),TRUE,FALSE)</formula>
    </cfRule>
    <cfRule type="expression" dxfId="144" priority="158">
      <formula>IF(AND(AL208&lt;0, RIGHT(TEXT(AL208,"0.#"),1)="."),TRUE,FALSE)</formula>
    </cfRule>
  </conditionalFormatting>
  <conditionalFormatting sqref="AQ42">
    <cfRule type="expression" dxfId="143" priority="143">
      <formula>IF(RIGHT(TEXT(AQ42,"0.#"),1)=".",FALSE,TRUE)</formula>
    </cfRule>
    <cfRule type="expression" dxfId="142" priority="144">
      <formula>IF(RIGHT(TEXT(AQ42,"0.#"),1)=".",TRUE,FALSE)</formula>
    </cfRule>
  </conditionalFormatting>
  <conditionalFormatting sqref="AM42">
    <cfRule type="expression" dxfId="141" priority="141">
      <formula>IF(RIGHT(TEXT(AM42,"0.#"),1)=".",FALSE,TRUE)</formula>
    </cfRule>
    <cfRule type="expression" dxfId="140" priority="142">
      <formula>IF(RIGHT(TEXT(AM42,"0.#"),1)=".",TRUE,FALSE)</formula>
    </cfRule>
  </conditionalFormatting>
  <conditionalFormatting sqref="Y154">
    <cfRule type="expression" dxfId="139" priority="87">
      <formula>IF(RIGHT(TEXT(Y154,"0.#"),1)=".",FALSE,TRUE)</formula>
    </cfRule>
    <cfRule type="expression" dxfId="138" priority="88">
      <formula>IF(RIGHT(TEXT(Y154,"0.#"),1)=".",TRUE,FALSE)</formula>
    </cfRule>
  </conditionalFormatting>
  <conditionalFormatting sqref="AU150">
    <cfRule type="expression" dxfId="137" priority="85">
      <formula>IF(RIGHT(TEXT(AU150,"0.#"),1)=".",FALSE,TRUE)</formula>
    </cfRule>
    <cfRule type="expression" dxfId="136" priority="86">
      <formula>IF(RIGHT(TEXT(AU150,"0.#"),1)=".",TRUE,FALSE)</formula>
    </cfRule>
  </conditionalFormatting>
  <conditionalFormatting sqref="Y150">
    <cfRule type="expression" dxfId="135" priority="83">
      <formula>IF(RIGHT(TEXT(Y150,"0.#"),1)=".",FALSE,TRUE)</formula>
    </cfRule>
    <cfRule type="expression" dxfId="134" priority="84">
      <formula>IF(RIGHT(TEXT(Y150,"0.#"),1)=".",TRUE,FALSE)</formula>
    </cfRule>
  </conditionalFormatting>
  <conditionalFormatting sqref="AL199:AO199">
    <cfRule type="expression" dxfId="133" priority="79">
      <formula>IF(AND(AL199&gt;=0, RIGHT(TEXT(AL199,"0.#"),1)&lt;&gt;"."),TRUE,FALSE)</formula>
    </cfRule>
    <cfRule type="expression" dxfId="132" priority="80">
      <formula>IF(AND(AL199&gt;=0, RIGHT(TEXT(AL199,"0.#"),1)="."),TRUE,FALSE)</formula>
    </cfRule>
    <cfRule type="expression" dxfId="131" priority="81">
      <formula>IF(AND(AL199&lt;0, RIGHT(TEXT(AL199,"0.#"),1)&lt;&gt;"."),TRUE,FALSE)</formula>
    </cfRule>
    <cfRule type="expression" dxfId="130" priority="82">
      <formula>IF(AND(AL199&lt;0, RIGHT(TEXT(AL199,"0.#"),1)="."),TRUE,FALSE)</formula>
    </cfRule>
  </conditionalFormatting>
  <conditionalFormatting sqref="AL200:AO200">
    <cfRule type="expression" dxfId="129" priority="75">
      <formula>IF(AND(AL200&gt;=0, RIGHT(TEXT(AL200,"0.#"),1)&lt;&gt;"."),TRUE,FALSE)</formula>
    </cfRule>
    <cfRule type="expression" dxfId="128" priority="76">
      <formula>IF(AND(AL200&gt;=0, RIGHT(TEXT(AL200,"0.#"),1)="."),TRUE,FALSE)</formula>
    </cfRule>
    <cfRule type="expression" dxfId="127" priority="77">
      <formula>IF(AND(AL200&lt;0, RIGHT(TEXT(AL200,"0.#"),1)&lt;&gt;"."),TRUE,FALSE)</formula>
    </cfRule>
    <cfRule type="expression" dxfId="126" priority="78">
      <formula>IF(AND(AL200&lt;0, RIGHT(TEXT(AL200,"0.#"),1)="."),TRUE,FALSE)</formula>
    </cfRule>
  </conditionalFormatting>
  <conditionalFormatting sqref="AL201:AO201">
    <cfRule type="expression" dxfId="125" priority="71">
      <formula>IF(AND(AL201&gt;=0, RIGHT(TEXT(AL201,"0.#"),1)&lt;&gt;"."),TRUE,FALSE)</formula>
    </cfRule>
    <cfRule type="expression" dxfId="124" priority="72">
      <formula>IF(AND(AL201&gt;=0, RIGHT(TEXT(AL201,"0.#"),1)="."),TRUE,FALSE)</formula>
    </cfRule>
    <cfRule type="expression" dxfId="123" priority="73">
      <formula>IF(AND(AL201&lt;0, RIGHT(TEXT(AL201,"0.#"),1)&lt;&gt;"."),TRUE,FALSE)</formula>
    </cfRule>
    <cfRule type="expression" dxfId="122" priority="74">
      <formula>IF(AND(AL201&lt;0, RIGHT(TEXT(AL201,"0.#"),1)="."),TRUE,FALSE)</formula>
    </cfRule>
  </conditionalFormatting>
  <conditionalFormatting sqref="AL202:AO202">
    <cfRule type="expression" dxfId="121" priority="67">
      <formula>IF(AND(AL202&gt;=0, RIGHT(TEXT(AL202,"0.#"),1)&lt;&gt;"."),TRUE,FALSE)</formula>
    </cfRule>
    <cfRule type="expression" dxfId="120" priority="68">
      <formula>IF(AND(AL202&gt;=0, RIGHT(TEXT(AL202,"0.#"),1)="."),TRUE,FALSE)</formula>
    </cfRule>
    <cfRule type="expression" dxfId="119" priority="69">
      <formula>IF(AND(AL202&lt;0, RIGHT(TEXT(AL202,"0.#"),1)&lt;&gt;"."),TRUE,FALSE)</formula>
    </cfRule>
    <cfRule type="expression" dxfId="118" priority="70">
      <formula>IF(AND(AL202&lt;0, RIGHT(TEXT(AL202,"0.#"),1)="."),TRUE,FALSE)</formula>
    </cfRule>
  </conditionalFormatting>
  <conditionalFormatting sqref="AL203:AO203">
    <cfRule type="expression" dxfId="117" priority="63">
      <formula>IF(AND(AL203&gt;=0, RIGHT(TEXT(AL203,"0.#"),1)&lt;&gt;"."),TRUE,FALSE)</formula>
    </cfRule>
    <cfRule type="expression" dxfId="116" priority="64">
      <formula>IF(AND(AL203&gt;=0, RIGHT(TEXT(AL203,"0.#"),1)="."),TRUE,FALSE)</formula>
    </cfRule>
    <cfRule type="expression" dxfId="115" priority="65">
      <formula>IF(AND(AL203&lt;0, RIGHT(TEXT(AL203,"0.#"),1)&lt;&gt;"."),TRUE,FALSE)</formula>
    </cfRule>
    <cfRule type="expression" dxfId="114" priority="66">
      <formula>IF(AND(AL203&lt;0, RIGHT(TEXT(AL203,"0.#"),1)="."),TRUE,FALSE)</formula>
    </cfRule>
  </conditionalFormatting>
  <conditionalFormatting sqref="Y194">
    <cfRule type="expression" dxfId="113" priority="61">
      <formula>IF(RIGHT(TEXT(Y194,"0.#"),1)=".",FALSE,TRUE)</formula>
    </cfRule>
    <cfRule type="expression" dxfId="112" priority="62">
      <formula>IF(RIGHT(TEXT(Y194,"0.#"),1)=".",TRUE,FALSE)</formula>
    </cfRule>
  </conditionalFormatting>
  <conditionalFormatting sqref="AH194:AK194">
    <cfRule type="expression" dxfId="111" priority="57">
      <formula>IF(AND(AH194&gt;=0, RIGHT(TEXT(AH194,"0.#"),1)&lt;&gt;"."),TRUE,FALSE)</formula>
    </cfRule>
    <cfRule type="expression" dxfId="110" priority="58">
      <formula>IF(AND(AH194&gt;=0, RIGHT(TEXT(AH194,"0.#"),1)="."),TRUE,FALSE)</formula>
    </cfRule>
    <cfRule type="expression" dxfId="109" priority="59">
      <formula>IF(AND(AH194&lt;0, RIGHT(TEXT(AH194,"0.#"),1)&lt;&gt;"."),TRUE,FALSE)</formula>
    </cfRule>
    <cfRule type="expression" dxfId="108" priority="60">
      <formula>IF(AND(AH194&lt;0, RIGHT(TEXT(AH194,"0.#"),1)="."),TRUE,FALSE)</formula>
    </cfRule>
  </conditionalFormatting>
  <conditionalFormatting sqref="AL194:AO194">
    <cfRule type="expression" dxfId="107" priority="53">
      <formula>IF(AND(AL194&gt;=0, RIGHT(TEXT(AL194,"0.#"),1)&lt;&gt;"."),TRUE,FALSE)</formula>
    </cfRule>
    <cfRule type="expression" dxfId="106" priority="54">
      <formula>IF(AND(AL194&gt;=0, RIGHT(TEXT(AL194,"0.#"),1)="."),TRUE,FALSE)</formula>
    </cfRule>
    <cfRule type="expression" dxfId="105" priority="55">
      <formula>IF(AND(AL194&lt;0, RIGHT(TEXT(AL194,"0.#"),1)&lt;&gt;"."),TRUE,FALSE)</formula>
    </cfRule>
    <cfRule type="expression" dxfId="104" priority="56">
      <formula>IF(AND(AL194&lt;0, RIGHT(TEXT(AL194,"0.#"),1)="."),TRUE,FALSE)</formula>
    </cfRule>
  </conditionalFormatting>
  <conditionalFormatting sqref="Y189">
    <cfRule type="expression" dxfId="103" priority="49">
      <formula>IF(RIGHT(TEXT(Y189,"0.#"),1)=".",FALSE,TRUE)</formula>
    </cfRule>
    <cfRule type="expression" dxfId="102" priority="50">
      <formula>IF(RIGHT(TEXT(Y189,"0.#"),1)=".",TRUE,FALSE)</formula>
    </cfRule>
  </conditionalFormatting>
  <conditionalFormatting sqref="AL189:AO189">
    <cfRule type="expression" dxfId="101" priority="41">
      <formula>IF(AND(AL189&gt;=0, RIGHT(TEXT(AL189,"0.#"),1)&lt;&gt;"."),TRUE,FALSE)</formula>
    </cfRule>
    <cfRule type="expression" dxfId="100" priority="42">
      <formula>IF(AND(AL189&gt;=0, RIGHT(TEXT(AL189,"0.#"),1)="."),TRUE,FALSE)</formula>
    </cfRule>
    <cfRule type="expression" dxfId="99" priority="43">
      <formula>IF(AND(AL189&lt;0, RIGHT(TEXT(AL189,"0.#"),1)&lt;&gt;"."),TRUE,FALSE)</formula>
    </cfRule>
    <cfRule type="expression" dxfId="98" priority="44">
      <formula>IF(AND(AL189&lt;0, RIGHT(TEXT(AL189,"0.#"),1)="."),TRUE,FALSE)</formula>
    </cfRule>
  </conditionalFormatting>
  <conditionalFormatting sqref="Y184">
    <cfRule type="expression" dxfId="97" priority="39">
      <formula>IF(RIGHT(TEXT(Y184,"0.#"),1)=".",FALSE,TRUE)</formula>
    </cfRule>
    <cfRule type="expression" dxfId="96" priority="40">
      <formula>IF(RIGHT(TEXT(Y184,"0.#"),1)=".",TRUE,FALSE)</formula>
    </cfRule>
  </conditionalFormatting>
  <conditionalFormatting sqref="AH184:AK184">
    <cfRule type="expression" dxfId="95" priority="35">
      <formula>IF(AND(AH184&gt;=0, RIGHT(TEXT(AH184,"0.#"),1)&lt;&gt;"."),TRUE,FALSE)</formula>
    </cfRule>
    <cfRule type="expression" dxfId="94" priority="36">
      <formula>IF(AND(AH184&gt;=0, RIGHT(TEXT(AH184,"0.#"),1)="."),TRUE,FALSE)</formula>
    </cfRule>
    <cfRule type="expression" dxfId="93" priority="37">
      <formula>IF(AND(AH184&lt;0, RIGHT(TEXT(AH184,"0.#"),1)&lt;&gt;"."),TRUE,FALSE)</formula>
    </cfRule>
    <cfRule type="expression" dxfId="92" priority="38">
      <formula>IF(AND(AH184&lt;0, RIGHT(TEXT(AH184,"0.#"),1)="."),TRUE,FALSE)</formula>
    </cfRule>
  </conditionalFormatting>
  <conditionalFormatting sqref="AL184:AO184">
    <cfRule type="expression" dxfId="91" priority="31">
      <formula>IF(AND(AL184&gt;=0, RIGHT(TEXT(AL184,"0.#"),1)&lt;&gt;"."),TRUE,FALSE)</formula>
    </cfRule>
    <cfRule type="expression" dxfId="90" priority="32">
      <formula>IF(AND(AL184&gt;=0, RIGHT(TEXT(AL184,"0.#"),1)="."),TRUE,FALSE)</formula>
    </cfRule>
    <cfRule type="expression" dxfId="89" priority="33">
      <formula>IF(AND(AL184&lt;0, RIGHT(TEXT(AL184,"0.#"),1)&lt;&gt;"."),TRUE,FALSE)</formula>
    </cfRule>
    <cfRule type="expression" dxfId="88" priority="34">
      <formula>IF(AND(AL184&lt;0, RIGHT(TEXT(AL184,"0.#"),1)="."),TRUE,FALSE)</formula>
    </cfRule>
  </conditionalFormatting>
  <conditionalFormatting sqref="Y180">
    <cfRule type="expression" dxfId="87" priority="29">
      <formula>IF(RIGHT(TEXT(Y180,"0.#"),1)=".",FALSE,TRUE)</formula>
    </cfRule>
    <cfRule type="expression" dxfId="86" priority="30">
      <formula>IF(RIGHT(TEXT(Y180,"0.#"),1)=".",TRUE,FALSE)</formula>
    </cfRule>
  </conditionalFormatting>
  <conditionalFormatting sqref="AL180:AO180">
    <cfRule type="expression" dxfId="85" priority="25">
      <formula>IF(AND(AL180&gt;=0, RIGHT(TEXT(AL180,"0.#"),1)&lt;&gt;"."),TRUE,FALSE)</formula>
    </cfRule>
    <cfRule type="expression" dxfId="84" priority="26">
      <formula>IF(AND(AL180&gt;=0, RIGHT(TEXT(AL180,"0.#"),1)="."),TRUE,FALSE)</formula>
    </cfRule>
    <cfRule type="expression" dxfId="83" priority="27">
      <formula>IF(AND(AL180&lt;0, RIGHT(TEXT(AL180,"0.#"),1)&lt;&gt;"."),TRUE,FALSE)</formula>
    </cfRule>
    <cfRule type="expression" dxfId="82" priority="28">
      <formula>IF(AND(AL180&lt;0, RIGHT(TEXT(AL180,"0.#"),1)="."),TRUE,FALSE)</formula>
    </cfRule>
  </conditionalFormatting>
  <conditionalFormatting sqref="Y185">
    <cfRule type="expression" dxfId="81" priority="23">
      <formula>IF(RIGHT(TEXT(Y185,"0.#"),1)=".",FALSE,TRUE)</formula>
    </cfRule>
    <cfRule type="expression" dxfId="80" priority="24">
      <formula>IF(RIGHT(TEXT(Y185,"0.#"),1)=".",TRUE,FALSE)</formula>
    </cfRule>
  </conditionalFormatting>
  <conditionalFormatting sqref="AL185:AO185">
    <cfRule type="expression" dxfId="79" priority="19">
      <formula>IF(AND(AL185&gt;=0, RIGHT(TEXT(AL185,"0.#"),1)&lt;&gt;"."),TRUE,FALSE)</formula>
    </cfRule>
    <cfRule type="expression" dxfId="78" priority="20">
      <formula>IF(AND(AL185&gt;=0, RIGHT(TEXT(AL185,"0.#"),1)="."),TRUE,FALSE)</formula>
    </cfRule>
    <cfRule type="expression" dxfId="77" priority="21">
      <formula>IF(AND(AL185&lt;0, RIGHT(TEXT(AL185,"0.#"),1)&lt;&gt;"."),TRUE,FALSE)</formula>
    </cfRule>
    <cfRule type="expression" dxfId="76" priority="22">
      <formula>IF(AND(AL185&lt;0, RIGHT(TEXT(AL185,"0.#"),1)="."),TRUE,FALSE)</formula>
    </cfRule>
  </conditionalFormatting>
  <conditionalFormatting sqref="AH185:AK185">
    <cfRule type="expression" dxfId="75" priority="15">
      <formula>IF(AND(AH185&gt;=0, RIGHT(TEXT(AH185,"0.#"),1)&lt;&gt;"."),TRUE,FALSE)</formula>
    </cfRule>
    <cfRule type="expression" dxfId="74" priority="16">
      <formula>IF(AND(AH185&gt;=0, RIGHT(TEXT(AH185,"0.#"),1)="."),TRUE,FALSE)</formula>
    </cfRule>
    <cfRule type="expression" dxfId="73" priority="17">
      <formula>IF(AND(AH185&lt;0, RIGHT(TEXT(AH185,"0.#"),1)&lt;&gt;"."),TRUE,FALSE)</formula>
    </cfRule>
    <cfRule type="expression" dxfId="72" priority="18">
      <formula>IF(AND(AH185&lt;0, RIGHT(TEXT(AH185,"0.#"),1)="."),TRUE,FALSE)</formula>
    </cfRule>
  </conditionalFormatting>
  <conditionalFormatting sqref="Y190">
    <cfRule type="expression" dxfId="71" priority="13">
      <formula>IF(RIGHT(TEXT(Y190,"0.#"),1)=".",FALSE,TRUE)</formula>
    </cfRule>
    <cfRule type="expression" dxfId="70" priority="14">
      <formula>IF(RIGHT(TEXT(Y190,"0.#"),1)=".",TRUE,FALSE)</formula>
    </cfRule>
  </conditionalFormatting>
  <conditionalFormatting sqref="AL190:AO190">
    <cfRule type="expression" dxfId="69" priority="9">
      <formula>IF(AND(AL190&gt;=0, RIGHT(TEXT(AL190,"0.#"),1)&lt;&gt;"."),TRUE,FALSE)</formula>
    </cfRule>
    <cfRule type="expression" dxfId="68" priority="10">
      <formula>IF(AND(AL190&gt;=0, RIGHT(TEXT(AL190,"0.#"),1)="."),TRUE,FALSE)</formula>
    </cfRule>
    <cfRule type="expression" dxfId="67" priority="11">
      <formula>IF(AND(AL190&lt;0, RIGHT(TEXT(AL190,"0.#"),1)&lt;&gt;"."),TRUE,FALSE)</formula>
    </cfRule>
    <cfRule type="expression" dxfId="66" priority="12">
      <formula>IF(AND(AL190&lt;0, RIGHT(TEXT(AL190,"0.#"),1)="."),TRUE,FALSE)</formula>
    </cfRule>
  </conditionalFormatting>
  <conditionalFormatting sqref="AE41">
    <cfRule type="expression" dxfId="65" priority="7">
      <formula>IF(RIGHT(TEXT(AE41,"0.#"),1)=".",FALSE,TRUE)</formula>
    </cfRule>
    <cfRule type="expression" dxfId="64" priority="8">
      <formula>IF(RIGHT(TEXT(AE41,"0.#"),1)=".",TRUE,FALSE)</formula>
    </cfRule>
  </conditionalFormatting>
  <conditionalFormatting sqref="AI41">
    <cfRule type="expression" dxfId="63" priority="5">
      <formula>IF(RIGHT(TEXT(AI41,"0.#"),1)=".",FALSE,TRUE)</formula>
    </cfRule>
    <cfRule type="expression" dxfId="62" priority="6">
      <formula>IF(RIGHT(TEXT(AI41,"0.#"),1)=".",TRUE,FALSE)</formula>
    </cfRule>
  </conditionalFormatting>
  <conditionalFormatting sqref="AE42">
    <cfRule type="expression" dxfId="61" priority="3">
      <formula>IF(RIGHT(TEXT(AE42,"0.#"),1)=".",FALSE,TRUE)</formula>
    </cfRule>
    <cfRule type="expression" dxfId="60" priority="4">
      <formula>IF(RIGHT(TEXT(AE42,"0.#"),1)=".",TRUE,FALSE)</formula>
    </cfRule>
  </conditionalFormatting>
  <conditionalFormatting sqref="AI42">
    <cfRule type="expression" dxfId="59" priority="1">
      <formula>IF(RIGHT(TEXT(AI42,"0.#"),1)=".",FALSE,TRUE)</formula>
    </cfRule>
    <cfRule type="expression" dxfId="58" priority="2">
      <formula>IF(RIGHT(TEXT(AI42,"0.#"),1)=".",TRUE,FALSE)</formula>
    </cfRule>
  </conditionalFormatting>
  <dataValidations disablePrompts="1" count="17">
    <dataValidation type="whole" allowBlank="1" showInputMessage="1" showErrorMessage="1" sqref="O98:P99 AX98:AX100 AA98:AB99 AM98:AN99">
      <formula1>0</formula1>
      <formula2>99</formula2>
    </dataValidation>
    <dataValidation type="whole" allowBlank="1" showInputMessage="1" showErrorMessage="1" sqref="AJ98:AK99 X98:Y99 AJ100 L98:L100 M98:M99 X100 AU98:AV99 J74:J78">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4:E84">
      <formula1>T行政事業レビュー推進チームの所見</formula1>
    </dataValidation>
    <dataValidation type="custom" imeMode="disabled" allowBlank="1" showInputMessage="1" showErrorMessage="1" sqref="AH162:AK163 AH167:AK171 AH175:AK175 AH179:AK180 AH184:AK185 AH189:AK190 AH194:AK194 AH198:AK203 AH208:AK209">
      <formula1>OR(AND(MOD(IF(ISNUMBER(AH162), AH162, 0.5),1)=0, 0&lt;=AH162), AH162="-")</formula1>
    </dataValidation>
    <dataValidation type="whole" imeMode="disabled" allowBlank="1" showInputMessage="1" showErrorMessage="1" sqref="AW2:AX2">
      <formula1>0</formula1>
      <formula2>99</formula2>
    </dataValidation>
    <dataValidation type="list" allowBlank="1" showInputMessage="1" showErrorMessage="1" sqref="A86:E86">
      <formula1>T所見を踏まえた改善点</formula1>
    </dataValidation>
    <dataValidation type="list" allowBlank="1" showInputMessage="1" showErrorMessage="1" error="プルダウンリストから選択してください。" sqref="AD59:AF60">
      <formula1>"有,無"</formula1>
    </dataValidation>
    <dataValidation type="list" allowBlank="1" showInputMessage="1" showErrorMessage="1" error="プルダウンリストから選択してください。" sqref="AD55:AF58 AD61:AD72 AE61:AF65 AE67:AF72">
      <formula1>"○,△,×,‐"</formula1>
    </dataValidation>
    <dataValidation type="list" allowBlank="1" showInputMessage="1" showErrorMessage="1" sqref="AO156 AO204">
      <formula1>"　, ☑"</formula1>
    </dataValidation>
    <dataValidation type="list" allowBlank="1" showInputMessage="1" showErrorMessage="1" sqref="S5:X5">
      <formula1>T終了年度</formula1>
    </dataValidation>
    <dataValidation type="list" allowBlank="1" showInputMessage="1" showErrorMessage="1" sqref="H74:I78">
      <formula1>T事業番号</formula1>
    </dataValidation>
    <dataValidation type="custom" imeMode="disabled" allowBlank="1" showInputMessage="1" showErrorMessage="1" sqref="AY23 P13:AX13 AR15:AX15 P14:AQ18 AR18:AX18 P19:AJ19 AL208:AO209 P23:AC29 Y142:AB142 AU142:AX142 Y146:AB146 AU146:AX146 Y150:AB150 AU150:AX150 Y154:AB154 AU154:AX154 Y162:AB163 AL162:AO163 Y167:AB171 AL167:AO171 Y175:AB175 AL175:AO175 Y179:AB180 AL179:AO180 Y184:AB185 AL184:AO185 Y189:AB190 AL189:AO190 Y194:AB194 AL194:AO194 Y198:AB203 AL198:AO203 Y208:AB209 AE32:AX33 AE38:AX39 AE41:AX41 AE35:AX36 AU49:AX49 AE50:AX52 AQ49:AR49">
      <formula1>OR(ISNUMBER(P13), P13="-")</formula1>
    </dataValidation>
    <dataValidation type="list" allowBlank="1" showInputMessage="1" showErrorMessage="1" sqref="Q100:R100 AC100:AD100 AO100:AP100">
      <formula1>#REF!</formula1>
    </dataValidation>
    <dataValidation type="custom" allowBlank="1" showInputMessage="1" showErrorMessage="1" errorTitle="法人番号チェック" error="法人番号は13桁の数字で入力してください。" sqref="J208:O209 J198:O203 J194:O194 J189:O190 J184:O185 J179:O180 J175:O175 J167:O171 J162:O163">
      <formula1>OR(J162="-",AND(LEN(J162)=13,IFERROR(SEARCH("-",J162),"")="",IFERROR(SEARCH(".",J162),"")="",ISNUMBER(J162)))</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39" max="16383" man="1"/>
    <brk id="80" max="16383" man="1"/>
    <brk id="100" max="16383" man="1"/>
    <brk id="139" max="16383" man="1"/>
    <brk id="156" max="16383" man="1"/>
    <brk id="186" max="16383" man="1"/>
  </rowBreaks>
  <drawing r:id="rId2"/>
  <extLst>
    <ext xmlns:x14="http://schemas.microsoft.com/office/spreadsheetml/2009/9/main" uri="{CCE6A557-97BC-4b89-ADB6-D9C93CAAB3DF}">
      <x14:dataValidations xmlns:xm="http://schemas.microsoft.com/office/excel/2006/main" disablePrompts="1" count="11">
        <x14:dataValidation type="list" allowBlank="1" showInputMessage="1" showErrorMessage="1">
          <x14:formula1>
            <xm:f>入力規則等!$AK$2:$AK$49</xm:f>
          </x14:formula1>
          <xm:sqref>C208:D209</xm:sqref>
        </x14:dataValidation>
        <x14:dataValidation type="list" allowBlank="1" showInputMessage="1" showErrorMessage="1">
          <x14:formula1>
            <xm:f>入力規則等!$AP$2:$AP$10</xm:f>
          </x14:formula1>
          <xm:sqref>AC208:AG209</xm:sqref>
        </x14:dataValidation>
        <x14:dataValidation type="list" allowBlank="1" showInputMessage="1" showErrorMessage="1">
          <x14:formula1>
            <xm:f>入力規則等!$U$7:$U$9</xm:f>
          </x14:formula1>
          <xm:sqref>U99:V99 I99:J99 AG99:AH99 AR99:AS99</xm:sqref>
        </x14:dataValidation>
        <x14:dataValidation type="list" allowBlank="1" showInputMessage="1" showErrorMessage="1">
          <x14:formula1>
            <xm:f>入力規則等!$U$40:$U$42</xm:f>
          </x14:formula1>
          <xm:sqref>AG98:AH98 U98:V98 I98:J98 AR98:AS98</xm:sqref>
        </x14:dataValidation>
        <x14:dataValidation type="list" allowBlank="1" showInputMessage="1" showErrorMessage="1">
          <x14:formula1>
            <xm:f>入力規則等!$AG$2:$AG$13</xm:f>
          </x14:formula1>
          <xm:sqref>AC162:AG163 AC167:AG171 AC175:AG175 AC179:AG180 AC184:AG185 AC189:AG190 AC194:AG194 AC198:AG203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AO98:AP99 Q98:S99 AC98:AE99 E98:G99</xm:sqref>
        </x14:dataValidation>
        <x14:dataValidation type="list" allowBlank="1" showInputMessage="1" showErrorMessage="1">
          <x14:formula1>
            <xm:f>入力規則等!$U$48</xm:f>
          </x14:formula1>
          <xm:sqref>E100:F100</xm:sqref>
        </x14:dataValidation>
        <x14:dataValidation type="list" allowBlank="1" showInputMessage="1" showErrorMessage="1">
          <x14:formula1>
            <xm:f>入力規則等!$U$13:$U$35</xm:f>
          </x14:formula1>
          <xm:sqref>AJ2:AM2 E74:G78 AE100:AG100 G100:I100 AQ100:AS100 S100:U100</xm:sqref>
        </x14:dataValidation>
        <x14:dataValidation type="list" allowBlank="1" showInputMessage="1" showErrorMessage="1">
          <x14:formula1>
            <xm:f>入力規則等!$U$56:$U$58</xm:f>
          </x14:formula1>
          <xm:sqref>J100:K100 AT100:AU100 AH100:AI100 V100:W100</xm:sqref>
        </x14:dataValidation>
        <x14:dataValidation type="list" allowBlank="1" showInputMessage="1" showErrorMessage="1">
          <x14:formula1>
            <xm:f>入力規則等!$U$49</xm:f>
          </x14:formula1>
          <xm:sqref>C74:D78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95</v>
      </c>
      <c r="L1" s="25" t="s">
        <v>78</v>
      </c>
      <c r="O1" s="13"/>
      <c r="P1" s="26" t="s">
        <v>5</v>
      </c>
      <c r="Q1" s="26" t="s">
        <v>67</v>
      </c>
      <c r="T1" s="13"/>
      <c r="U1" s="29" t="s">
        <v>158</v>
      </c>
      <c r="W1" s="29" t="s">
        <v>157</v>
      </c>
      <c r="Y1" s="29" t="s">
        <v>75</v>
      </c>
      <c r="Z1" s="29" t="s">
        <v>393</v>
      </c>
      <c r="AA1" s="29" t="s">
        <v>76</v>
      </c>
      <c r="AB1" s="29" t="s">
        <v>394</v>
      </c>
      <c r="AC1" s="29" t="s">
        <v>31</v>
      </c>
      <c r="AD1" s="28"/>
      <c r="AE1" s="29" t="s">
        <v>43</v>
      </c>
      <c r="AF1" s="30"/>
      <c r="AG1" s="50" t="s">
        <v>174</v>
      </c>
      <c r="AI1" s="50" t="s">
        <v>176</v>
      </c>
      <c r="AK1" s="50" t="s">
        <v>181</v>
      </c>
      <c r="AM1" s="76"/>
      <c r="AN1" s="76"/>
      <c r="AP1" s="28" t="s">
        <v>223</v>
      </c>
    </row>
    <row r="2" spans="1:42" ht="13.5" customHeight="1" x14ac:dyDescent="0.15">
      <c r="A2" s="14" t="s">
        <v>79</v>
      </c>
      <c r="B2" s="15"/>
      <c r="C2" s="13" t="str">
        <f>IF(B2="","",A2)</f>
        <v/>
      </c>
      <c r="D2" s="13" t="str">
        <f>IF(C2="","",IF(D1&lt;&gt;"",CONCATENATE(D1,"、",C2),C2))</f>
        <v/>
      </c>
      <c r="F2" s="12" t="s">
        <v>66</v>
      </c>
      <c r="G2" s="17" t="s">
        <v>602</v>
      </c>
      <c r="H2" s="13" t="str">
        <f>IF(G2="","",F2)</f>
        <v>一般会計</v>
      </c>
      <c r="I2" s="13" t="str">
        <f>IF(H2="","",IF(I1&lt;&gt;"",CONCATENATE(I1,"、",H2),H2))</f>
        <v>一般会計</v>
      </c>
      <c r="K2" s="14" t="s">
        <v>96</v>
      </c>
      <c r="L2" s="15"/>
      <c r="M2" s="13" t="str">
        <f>IF(L2="","",K2)</f>
        <v/>
      </c>
      <c r="N2" s="13" t="str">
        <f>IF(M2="","",IF(N1&lt;&gt;"",CONCATENATE(N1,"、",M2),M2))</f>
        <v/>
      </c>
      <c r="O2" s="13"/>
      <c r="P2" s="12" t="s">
        <v>68</v>
      </c>
      <c r="Q2" s="17" t="s">
        <v>602</v>
      </c>
      <c r="R2" s="13" t="str">
        <f>IF(Q2="","",P2)</f>
        <v>直接実施</v>
      </c>
      <c r="S2" s="13" t="str">
        <f>IF(R2="","",IF(S1&lt;&gt;"",CONCATENATE(S1,"、",R2),R2))</f>
        <v>直接実施</v>
      </c>
      <c r="T2" s="13"/>
      <c r="U2" s="90">
        <v>21</v>
      </c>
      <c r="W2" s="32" t="s">
        <v>163</v>
      </c>
      <c r="Y2" s="32" t="s">
        <v>62</v>
      </c>
      <c r="Z2" s="32" t="s">
        <v>62</v>
      </c>
      <c r="AA2" s="83" t="s">
        <v>263</v>
      </c>
      <c r="AB2" s="83" t="s">
        <v>488</v>
      </c>
      <c r="AC2" s="84" t="s">
        <v>128</v>
      </c>
      <c r="AD2" s="28"/>
      <c r="AE2" s="42" t="s">
        <v>159</v>
      </c>
      <c r="AF2" s="30"/>
      <c r="AG2" s="52" t="s">
        <v>232</v>
      </c>
      <c r="AI2" s="50" t="s">
        <v>260</v>
      </c>
      <c r="AK2" s="50" t="s">
        <v>182</v>
      </c>
      <c r="AM2" s="76"/>
      <c r="AN2" s="76"/>
      <c r="AP2" s="52" t="s">
        <v>232</v>
      </c>
    </row>
    <row r="3" spans="1:42" ht="13.5" customHeight="1" x14ac:dyDescent="0.15">
      <c r="A3" s="14" t="s">
        <v>80</v>
      </c>
      <c r="B3" s="15"/>
      <c r="C3" s="13" t="str">
        <f t="shared" ref="C3:C11" si="0">IF(B3="","",A3)</f>
        <v/>
      </c>
      <c r="D3" s="13" t="str">
        <f>IF(C3="",D2,IF(D2&lt;&gt;"",CONCATENATE(D2,"、",C3),C3))</f>
        <v/>
      </c>
      <c r="F3" s="18" t="s">
        <v>105</v>
      </c>
      <c r="G3" s="17"/>
      <c r="H3" s="13" t="str">
        <f t="shared" ref="H3:H37" si="1">IF(G3="","",F3)</f>
        <v/>
      </c>
      <c r="I3" s="13" t="str">
        <f>IF(H3="",I2,IF(I2&lt;&gt;"",CONCATENATE(I2,"、",H3),H3))</f>
        <v>一般会計</v>
      </c>
      <c r="K3" s="14" t="s">
        <v>97</v>
      </c>
      <c r="L3" s="15"/>
      <c r="M3" s="13" t="str">
        <f t="shared" ref="M3:M11" si="2">IF(L3="","",K3)</f>
        <v/>
      </c>
      <c r="N3" s="13" t="str">
        <f>IF(M3="",N2,IF(N2&lt;&gt;"",CONCATENATE(N2,"、",M3),M3))</f>
        <v/>
      </c>
      <c r="O3" s="13"/>
      <c r="P3" s="12" t="s">
        <v>69</v>
      </c>
      <c r="Q3" s="17"/>
      <c r="R3" s="13" t="str">
        <f t="shared" ref="R3:R8" si="3">IF(Q3="","",P3)</f>
        <v/>
      </c>
      <c r="S3" s="13" t="str">
        <f t="shared" ref="S3:S8" si="4">IF(R3="",S2,IF(S2&lt;&gt;"",CONCATENATE(S2,"、",R3),R3))</f>
        <v>直接実施</v>
      </c>
      <c r="T3" s="13"/>
      <c r="U3" s="32" t="s">
        <v>519</v>
      </c>
      <c r="W3" s="32" t="s">
        <v>138</v>
      </c>
      <c r="Y3" s="32" t="s">
        <v>63</v>
      </c>
      <c r="Z3" s="32" t="s">
        <v>395</v>
      </c>
      <c r="AA3" s="83" t="s">
        <v>361</v>
      </c>
      <c r="AB3" s="83" t="s">
        <v>489</v>
      </c>
      <c r="AC3" s="84" t="s">
        <v>129</v>
      </c>
      <c r="AD3" s="28"/>
      <c r="AE3" s="42" t="s">
        <v>160</v>
      </c>
      <c r="AF3" s="30"/>
      <c r="AG3" s="52" t="s">
        <v>233</v>
      </c>
      <c r="AI3" s="50" t="s">
        <v>175</v>
      </c>
      <c r="AK3" s="50" t="str">
        <f>CHAR(CODE(AK2)+1)</f>
        <v>B</v>
      </c>
      <c r="AM3" s="76"/>
      <c r="AN3" s="76"/>
      <c r="AP3" s="52" t="s">
        <v>233</v>
      </c>
    </row>
    <row r="4" spans="1:42" ht="13.5" customHeight="1" x14ac:dyDescent="0.15">
      <c r="A4" s="14" t="s">
        <v>81</v>
      </c>
      <c r="B4" s="15"/>
      <c r="C4" s="13" t="str">
        <f t="shared" si="0"/>
        <v/>
      </c>
      <c r="D4" s="13" t="str">
        <f>IF(C4="",D3,IF(D3&lt;&gt;"",CONCATENATE(D3,"、",C4),C4))</f>
        <v/>
      </c>
      <c r="F4" s="18" t="s">
        <v>106</v>
      </c>
      <c r="G4" s="17"/>
      <c r="H4" s="13" t="str">
        <f t="shared" si="1"/>
        <v/>
      </c>
      <c r="I4" s="13" t="str">
        <f t="shared" ref="I4:I37" si="5">IF(H4="",I3,IF(I3&lt;&gt;"",CONCATENATE(I3,"、",H4),H4))</f>
        <v>一般会計</v>
      </c>
      <c r="K4" s="14" t="s">
        <v>98</v>
      </c>
      <c r="L4" s="15"/>
      <c r="M4" s="13" t="str">
        <f t="shared" si="2"/>
        <v/>
      </c>
      <c r="N4" s="13" t="str">
        <f t="shared" ref="N4:N11" si="6">IF(M4="",N3,IF(N3&lt;&gt;"",CONCATENATE(N3,"、",M4),M4))</f>
        <v/>
      </c>
      <c r="O4" s="13"/>
      <c r="P4" s="12" t="s">
        <v>70</v>
      </c>
      <c r="Q4" s="17"/>
      <c r="R4" s="13" t="str">
        <f t="shared" si="3"/>
        <v/>
      </c>
      <c r="S4" s="13" t="str">
        <f t="shared" si="4"/>
        <v>直接実施</v>
      </c>
      <c r="T4" s="13"/>
      <c r="U4" s="32" t="s">
        <v>573</v>
      </c>
      <c r="W4" s="32" t="s">
        <v>139</v>
      </c>
      <c r="Y4" s="32" t="s">
        <v>268</v>
      </c>
      <c r="Z4" s="32" t="s">
        <v>396</v>
      </c>
      <c r="AA4" s="83" t="s">
        <v>362</v>
      </c>
      <c r="AB4" s="83" t="s">
        <v>490</v>
      </c>
      <c r="AC4" s="83" t="s">
        <v>130</v>
      </c>
      <c r="AD4" s="28"/>
      <c r="AE4" s="42" t="s">
        <v>161</v>
      </c>
      <c r="AF4" s="30"/>
      <c r="AG4" s="52" t="s">
        <v>234</v>
      </c>
      <c r="AI4" s="50" t="s">
        <v>177</v>
      </c>
      <c r="AK4" s="50" t="str">
        <f t="shared" ref="AK4:AK49" si="7">CHAR(CODE(AK3)+1)</f>
        <v>C</v>
      </c>
      <c r="AM4" s="76"/>
      <c r="AN4" s="76"/>
      <c r="AP4" s="52" t="s">
        <v>234</v>
      </c>
    </row>
    <row r="5" spans="1:42" ht="13.5" customHeight="1" x14ac:dyDescent="0.15">
      <c r="A5" s="14" t="s">
        <v>82</v>
      </c>
      <c r="B5" s="15"/>
      <c r="C5" s="13" t="str">
        <f t="shared" si="0"/>
        <v/>
      </c>
      <c r="D5" s="13" t="str">
        <f>IF(C5="",D4,IF(D4&lt;&gt;"",CONCATENATE(D4,"、",C5),C5))</f>
        <v/>
      </c>
      <c r="F5" s="18" t="s">
        <v>107</v>
      </c>
      <c r="G5" s="17"/>
      <c r="H5" s="13" t="str">
        <f t="shared" si="1"/>
        <v/>
      </c>
      <c r="I5" s="13" t="str">
        <f t="shared" si="5"/>
        <v>一般会計</v>
      </c>
      <c r="K5" s="14" t="s">
        <v>99</v>
      </c>
      <c r="L5" s="15"/>
      <c r="M5" s="13" t="str">
        <f t="shared" si="2"/>
        <v/>
      </c>
      <c r="N5" s="13" t="str">
        <f t="shared" si="6"/>
        <v/>
      </c>
      <c r="O5" s="13"/>
      <c r="P5" s="12" t="s">
        <v>71</v>
      </c>
      <c r="Q5" s="17"/>
      <c r="R5" s="13" t="str">
        <f t="shared" si="3"/>
        <v/>
      </c>
      <c r="S5" s="13" t="str">
        <f t="shared" si="4"/>
        <v>直接実施</v>
      </c>
      <c r="T5" s="13"/>
      <c r="W5" s="32" t="s">
        <v>543</v>
      </c>
      <c r="Y5" s="32" t="s">
        <v>269</v>
      </c>
      <c r="Z5" s="32" t="s">
        <v>397</v>
      </c>
      <c r="AA5" s="83" t="s">
        <v>363</v>
      </c>
      <c r="AB5" s="83" t="s">
        <v>491</v>
      </c>
      <c r="AC5" s="83" t="s">
        <v>162</v>
      </c>
      <c r="AD5" s="31"/>
      <c r="AE5" s="42" t="s">
        <v>243</v>
      </c>
      <c r="AF5" s="30"/>
      <c r="AG5" s="52" t="s">
        <v>235</v>
      </c>
      <c r="AI5" s="50" t="s">
        <v>266</v>
      </c>
      <c r="AK5" s="50" t="str">
        <f t="shared" si="7"/>
        <v>D</v>
      </c>
      <c r="AP5" s="52" t="s">
        <v>235</v>
      </c>
    </row>
    <row r="6" spans="1:42" ht="13.5" customHeight="1" x14ac:dyDescent="0.15">
      <c r="A6" s="14" t="s">
        <v>83</v>
      </c>
      <c r="B6" s="15"/>
      <c r="C6" s="13" t="str">
        <f t="shared" si="0"/>
        <v/>
      </c>
      <c r="D6" s="13" t="str">
        <f t="shared" ref="D6:D21" si="8">IF(C6="",D5,IF(D5&lt;&gt;"",CONCATENATE(D5,"、",C6),C6))</f>
        <v/>
      </c>
      <c r="F6" s="18" t="s">
        <v>108</v>
      </c>
      <c r="G6" s="17"/>
      <c r="H6" s="13" t="str">
        <f t="shared" si="1"/>
        <v/>
      </c>
      <c r="I6" s="13" t="str">
        <f t="shared" si="5"/>
        <v>一般会計</v>
      </c>
      <c r="K6" s="14" t="s">
        <v>100</v>
      </c>
      <c r="L6" s="15"/>
      <c r="M6" s="13" t="str">
        <f t="shared" si="2"/>
        <v/>
      </c>
      <c r="N6" s="13" t="str">
        <f t="shared" si="6"/>
        <v/>
      </c>
      <c r="O6" s="13"/>
      <c r="P6" s="12" t="s">
        <v>72</v>
      </c>
      <c r="Q6" s="17"/>
      <c r="R6" s="13" t="str">
        <f t="shared" si="3"/>
        <v/>
      </c>
      <c r="S6" s="13" t="str">
        <f t="shared" si="4"/>
        <v>直接実施</v>
      </c>
      <c r="T6" s="13"/>
      <c r="U6" s="32" t="s">
        <v>245</v>
      </c>
      <c r="W6" s="32" t="s">
        <v>545</v>
      </c>
      <c r="Y6" s="32" t="s">
        <v>270</v>
      </c>
      <c r="Z6" s="32" t="s">
        <v>398</v>
      </c>
      <c r="AA6" s="83" t="s">
        <v>364</v>
      </c>
      <c r="AB6" s="83" t="s">
        <v>492</v>
      </c>
      <c r="AC6" s="83" t="s">
        <v>131</v>
      </c>
      <c r="AD6" s="31"/>
      <c r="AE6" s="42" t="s">
        <v>241</v>
      </c>
      <c r="AF6" s="30"/>
      <c r="AG6" s="52" t="s">
        <v>236</v>
      </c>
      <c r="AI6" s="50" t="s">
        <v>267</v>
      </c>
      <c r="AK6" s="50" t="str">
        <f>CHAR(CODE(AK5)+1)</f>
        <v>E</v>
      </c>
      <c r="AP6" s="52" t="s">
        <v>236</v>
      </c>
    </row>
    <row r="7" spans="1:42" ht="13.5" customHeight="1" x14ac:dyDescent="0.15">
      <c r="A7" s="14" t="s">
        <v>84</v>
      </c>
      <c r="B7" s="15"/>
      <c r="C7" s="13" t="str">
        <f t="shared" si="0"/>
        <v/>
      </c>
      <c r="D7" s="13" t="str">
        <f t="shared" si="8"/>
        <v/>
      </c>
      <c r="F7" s="18" t="s">
        <v>190</v>
      </c>
      <c r="G7" s="17"/>
      <c r="H7" s="13" t="str">
        <f t="shared" si="1"/>
        <v/>
      </c>
      <c r="I7" s="13" t="str">
        <f t="shared" si="5"/>
        <v>一般会計</v>
      </c>
      <c r="K7" s="14" t="s">
        <v>101</v>
      </c>
      <c r="L7" s="15"/>
      <c r="M7" s="13" t="str">
        <f t="shared" si="2"/>
        <v/>
      </c>
      <c r="N7" s="13" t="str">
        <f t="shared" si="6"/>
        <v/>
      </c>
      <c r="O7" s="13"/>
      <c r="P7" s="12" t="s">
        <v>73</v>
      </c>
      <c r="Q7" s="17"/>
      <c r="R7" s="13" t="str">
        <f t="shared" si="3"/>
        <v/>
      </c>
      <c r="S7" s="13" t="str">
        <f t="shared" si="4"/>
        <v>直接実施</v>
      </c>
      <c r="T7" s="13"/>
      <c r="U7" s="32"/>
      <c r="W7" s="32" t="s">
        <v>140</v>
      </c>
      <c r="Y7" s="32" t="s">
        <v>271</v>
      </c>
      <c r="Z7" s="32" t="s">
        <v>399</v>
      </c>
      <c r="AA7" s="83" t="s">
        <v>365</v>
      </c>
      <c r="AB7" s="83" t="s">
        <v>493</v>
      </c>
      <c r="AC7" s="31"/>
      <c r="AD7" s="31"/>
      <c r="AE7" s="32" t="s">
        <v>131</v>
      </c>
      <c r="AF7" s="30"/>
      <c r="AG7" s="52" t="s">
        <v>237</v>
      </c>
      <c r="AH7" s="79"/>
      <c r="AI7" s="52" t="s">
        <v>257</v>
      </c>
      <c r="AK7" s="50" t="str">
        <f>CHAR(CODE(AK6)+1)</f>
        <v>F</v>
      </c>
      <c r="AP7" s="52" t="s">
        <v>237</v>
      </c>
    </row>
    <row r="8" spans="1:42" ht="13.5" customHeight="1" x14ac:dyDescent="0.15">
      <c r="A8" s="14" t="s">
        <v>85</v>
      </c>
      <c r="B8" s="15"/>
      <c r="C8" s="13" t="str">
        <f t="shared" si="0"/>
        <v/>
      </c>
      <c r="D8" s="13" t="str">
        <f t="shared" si="8"/>
        <v/>
      </c>
      <c r="F8" s="18" t="s">
        <v>109</v>
      </c>
      <c r="G8" s="17"/>
      <c r="H8" s="13" t="str">
        <f t="shared" si="1"/>
        <v/>
      </c>
      <c r="I8" s="13" t="str">
        <f t="shared" si="5"/>
        <v>一般会計</v>
      </c>
      <c r="K8" s="14" t="s">
        <v>102</v>
      </c>
      <c r="L8" s="15"/>
      <c r="M8" s="13" t="str">
        <f t="shared" si="2"/>
        <v/>
      </c>
      <c r="N8" s="13" t="str">
        <f t="shared" si="6"/>
        <v/>
      </c>
      <c r="O8" s="13"/>
      <c r="P8" s="12" t="s">
        <v>74</v>
      </c>
      <c r="Q8" s="17"/>
      <c r="R8" s="13" t="str">
        <f t="shared" si="3"/>
        <v/>
      </c>
      <c r="S8" s="13" t="str">
        <f t="shared" si="4"/>
        <v>直接実施</v>
      </c>
      <c r="T8" s="13"/>
      <c r="U8" s="32" t="s">
        <v>264</v>
      </c>
      <c r="W8" s="32" t="s">
        <v>141</v>
      </c>
      <c r="Y8" s="32" t="s">
        <v>272</v>
      </c>
      <c r="Z8" s="32" t="s">
        <v>400</v>
      </c>
      <c r="AA8" s="83" t="s">
        <v>366</v>
      </c>
      <c r="AB8" s="83" t="s">
        <v>494</v>
      </c>
      <c r="AC8" s="31"/>
      <c r="AD8" s="31"/>
      <c r="AE8" s="31"/>
      <c r="AF8" s="30"/>
      <c r="AG8" s="52" t="s">
        <v>238</v>
      </c>
      <c r="AI8" s="50" t="s">
        <v>258</v>
      </c>
      <c r="AK8" s="50" t="str">
        <f t="shared" si="7"/>
        <v>G</v>
      </c>
      <c r="AP8" s="52" t="s">
        <v>238</v>
      </c>
    </row>
    <row r="9" spans="1:42" ht="13.5" customHeight="1" x14ac:dyDescent="0.15">
      <c r="A9" s="14" t="s">
        <v>86</v>
      </c>
      <c r="B9" s="15"/>
      <c r="C9" s="13" t="str">
        <f t="shared" si="0"/>
        <v/>
      </c>
      <c r="D9" s="13" t="str">
        <f t="shared" si="8"/>
        <v/>
      </c>
      <c r="F9" s="18" t="s">
        <v>191</v>
      </c>
      <c r="G9" s="17"/>
      <c r="H9" s="13" t="str">
        <f t="shared" si="1"/>
        <v/>
      </c>
      <c r="I9" s="13" t="str">
        <f t="shared" si="5"/>
        <v>一般会計</v>
      </c>
      <c r="K9" s="14" t="s">
        <v>103</v>
      </c>
      <c r="L9" s="15"/>
      <c r="M9" s="13" t="str">
        <f t="shared" si="2"/>
        <v/>
      </c>
      <c r="N9" s="13" t="str">
        <f t="shared" si="6"/>
        <v/>
      </c>
      <c r="O9" s="13"/>
      <c r="P9" s="13"/>
      <c r="Q9" s="19"/>
      <c r="T9" s="13"/>
      <c r="U9" s="32" t="s">
        <v>265</v>
      </c>
      <c r="W9" s="32" t="s">
        <v>142</v>
      </c>
      <c r="Y9" s="32" t="s">
        <v>273</v>
      </c>
      <c r="Z9" s="32" t="s">
        <v>401</v>
      </c>
      <c r="AA9" s="83" t="s">
        <v>367</v>
      </c>
      <c r="AB9" s="83" t="s">
        <v>495</v>
      </c>
      <c r="AC9" s="31"/>
      <c r="AD9" s="31"/>
      <c r="AE9" s="31"/>
      <c r="AF9" s="30"/>
      <c r="AG9" s="52" t="s">
        <v>239</v>
      </c>
      <c r="AI9" s="75"/>
      <c r="AK9" s="50" t="str">
        <f t="shared" si="7"/>
        <v>H</v>
      </c>
      <c r="AP9" s="52" t="s">
        <v>239</v>
      </c>
    </row>
    <row r="10" spans="1:42" ht="13.5" customHeight="1" x14ac:dyDescent="0.15">
      <c r="A10" s="14" t="s">
        <v>211</v>
      </c>
      <c r="B10" s="15"/>
      <c r="C10" s="13" t="str">
        <f t="shared" si="0"/>
        <v/>
      </c>
      <c r="D10" s="13" t="str">
        <f t="shared" si="8"/>
        <v/>
      </c>
      <c r="F10" s="18" t="s">
        <v>110</v>
      </c>
      <c r="G10" s="17"/>
      <c r="H10" s="13" t="str">
        <f t="shared" si="1"/>
        <v/>
      </c>
      <c r="I10" s="13" t="str">
        <f t="shared" si="5"/>
        <v>一般会計</v>
      </c>
      <c r="K10" s="14" t="s">
        <v>213</v>
      </c>
      <c r="L10" s="15"/>
      <c r="M10" s="13" t="str">
        <f t="shared" si="2"/>
        <v/>
      </c>
      <c r="N10" s="13" t="str">
        <f t="shared" si="6"/>
        <v/>
      </c>
      <c r="O10" s="13"/>
      <c r="P10" s="13" t="str">
        <f>S8</f>
        <v>直接実施</v>
      </c>
      <c r="Q10" s="19"/>
      <c r="T10" s="13"/>
      <c r="W10" s="32" t="s">
        <v>143</v>
      </c>
      <c r="Y10" s="32" t="s">
        <v>274</v>
      </c>
      <c r="Z10" s="32" t="s">
        <v>402</v>
      </c>
      <c r="AA10" s="83" t="s">
        <v>368</v>
      </c>
      <c r="AB10" s="83" t="s">
        <v>496</v>
      </c>
      <c r="AC10" s="31"/>
      <c r="AD10" s="31"/>
      <c r="AE10" s="31"/>
      <c r="AF10" s="30"/>
      <c r="AG10" s="52" t="s">
        <v>226</v>
      </c>
      <c r="AK10" s="50" t="str">
        <f t="shared" si="7"/>
        <v>I</v>
      </c>
      <c r="AP10" s="50" t="s">
        <v>224</v>
      </c>
    </row>
    <row r="11" spans="1:42" ht="13.5" customHeight="1" x14ac:dyDescent="0.15">
      <c r="A11" s="14" t="s">
        <v>87</v>
      </c>
      <c r="B11" s="15"/>
      <c r="C11" s="13" t="str">
        <f t="shared" si="0"/>
        <v/>
      </c>
      <c r="D11" s="13" t="str">
        <f t="shared" si="8"/>
        <v/>
      </c>
      <c r="F11" s="18" t="s">
        <v>111</v>
      </c>
      <c r="G11" s="17"/>
      <c r="H11" s="13" t="str">
        <f t="shared" si="1"/>
        <v/>
      </c>
      <c r="I11" s="13" t="str">
        <f t="shared" si="5"/>
        <v>一般会計</v>
      </c>
      <c r="K11" s="14" t="s">
        <v>104</v>
      </c>
      <c r="L11" s="15" t="s">
        <v>602</v>
      </c>
      <c r="M11" s="13" t="str">
        <f t="shared" si="2"/>
        <v>その他の事項経費</v>
      </c>
      <c r="N11" s="13" t="str">
        <f t="shared" si="6"/>
        <v>その他の事項経費</v>
      </c>
      <c r="O11" s="13"/>
      <c r="P11" s="13"/>
      <c r="Q11" s="19"/>
      <c r="T11" s="13"/>
      <c r="W11" s="32" t="s">
        <v>570</v>
      </c>
      <c r="Y11" s="32" t="s">
        <v>275</v>
      </c>
      <c r="Z11" s="32" t="s">
        <v>403</v>
      </c>
      <c r="AA11" s="83" t="s">
        <v>369</v>
      </c>
      <c r="AB11" s="83" t="s">
        <v>497</v>
      </c>
      <c r="AC11" s="31"/>
      <c r="AD11" s="31"/>
      <c r="AE11" s="31"/>
      <c r="AF11" s="30"/>
      <c r="AG11" s="50" t="s">
        <v>229</v>
      </c>
      <c r="AK11" s="50" t="str">
        <f t="shared" si="7"/>
        <v>J</v>
      </c>
    </row>
    <row r="12" spans="1:42" ht="13.5" customHeight="1" x14ac:dyDescent="0.15">
      <c r="A12" s="14" t="s">
        <v>88</v>
      </c>
      <c r="B12" s="15"/>
      <c r="C12" s="13" t="str">
        <f t="shared" ref="C12:C23" si="9">IF(B12="","",A12)</f>
        <v/>
      </c>
      <c r="D12" s="13" t="str">
        <f t="shared" si="8"/>
        <v/>
      </c>
      <c r="F12" s="18" t="s">
        <v>112</v>
      </c>
      <c r="G12" s="17"/>
      <c r="H12" s="13" t="str">
        <f t="shared" si="1"/>
        <v/>
      </c>
      <c r="I12" s="13" t="str">
        <f t="shared" si="5"/>
        <v>一般会計</v>
      </c>
      <c r="K12" s="13"/>
      <c r="L12" s="13"/>
      <c r="O12" s="13"/>
      <c r="P12" s="13"/>
      <c r="Q12" s="19"/>
      <c r="T12" s="13"/>
      <c r="U12" s="29" t="s">
        <v>520</v>
      </c>
      <c r="W12" s="32" t="s">
        <v>144</v>
      </c>
      <c r="Y12" s="32" t="s">
        <v>276</v>
      </c>
      <c r="Z12" s="32" t="s">
        <v>404</v>
      </c>
      <c r="AA12" s="83" t="s">
        <v>370</v>
      </c>
      <c r="AB12" s="83" t="s">
        <v>498</v>
      </c>
      <c r="AC12" s="31"/>
      <c r="AD12" s="31"/>
      <c r="AE12" s="31"/>
      <c r="AF12" s="30"/>
      <c r="AG12" s="50" t="s">
        <v>227</v>
      </c>
      <c r="AK12" s="50" t="str">
        <f t="shared" si="7"/>
        <v>K</v>
      </c>
    </row>
    <row r="13" spans="1:42" ht="13.5" customHeight="1" x14ac:dyDescent="0.15">
      <c r="A13" s="14" t="s">
        <v>89</v>
      </c>
      <c r="B13" s="15"/>
      <c r="C13" s="13" t="str">
        <f t="shared" si="9"/>
        <v/>
      </c>
      <c r="D13" s="13" t="str">
        <f t="shared" si="8"/>
        <v/>
      </c>
      <c r="F13" s="18" t="s">
        <v>113</v>
      </c>
      <c r="G13" s="17"/>
      <c r="H13" s="13" t="str">
        <f t="shared" si="1"/>
        <v/>
      </c>
      <c r="I13" s="13" t="str">
        <f t="shared" si="5"/>
        <v>一般会計</v>
      </c>
      <c r="K13" s="13" t="str">
        <f>N11</f>
        <v>その他の事項経費</v>
      </c>
      <c r="L13" s="13"/>
      <c r="O13" s="13"/>
      <c r="P13" s="13"/>
      <c r="Q13" s="19"/>
      <c r="T13" s="13"/>
      <c r="U13" s="32" t="s">
        <v>163</v>
      </c>
      <c r="W13" s="32" t="s">
        <v>145</v>
      </c>
      <c r="Y13" s="32" t="s">
        <v>277</v>
      </c>
      <c r="Z13" s="32" t="s">
        <v>405</v>
      </c>
      <c r="AA13" s="83" t="s">
        <v>371</v>
      </c>
      <c r="AB13" s="83" t="s">
        <v>499</v>
      </c>
      <c r="AC13" s="31"/>
      <c r="AD13" s="31"/>
      <c r="AE13" s="31"/>
      <c r="AF13" s="30"/>
      <c r="AG13" s="50" t="s">
        <v>228</v>
      </c>
      <c r="AK13" s="50" t="str">
        <f t="shared" si="7"/>
        <v>L</v>
      </c>
    </row>
    <row r="14" spans="1:42" ht="13.5" customHeight="1" x14ac:dyDescent="0.15">
      <c r="A14" s="14" t="s">
        <v>90</v>
      </c>
      <c r="B14" s="15"/>
      <c r="C14" s="13" t="str">
        <f t="shared" si="9"/>
        <v/>
      </c>
      <c r="D14" s="13" t="str">
        <f t="shared" si="8"/>
        <v/>
      </c>
      <c r="F14" s="18" t="s">
        <v>114</v>
      </c>
      <c r="G14" s="17"/>
      <c r="H14" s="13" t="str">
        <f t="shared" si="1"/>
        <v/>
      </c>
      <c r="I14" s="13" t="str">
        <f t="shared" si="5"/>
        <v>一般会計</v>
      </c>
      <c r="K14" s="13"/>
      <c r="L14" s="13"/>
      <c r="O14" s="13"/>
      <c r="P14" s="13"/>
      <c r="Q14" s="19"/>
      <c r="T14" s="13"/>
      <c r="U14" s="32" t="s">
        <v>521</v>
      </c>
      <c r="W14" s="32" t="s">
        <v>146</v>
      </c>
      <c r="Y14" s="32" t="s">
        <v>278</v>
      </c>
      <c r="Z14" s="32" t="s">
        <v>406</v>
      </c>
      <c r="AA14" s="83" t="s">
        <v>372</v>
      </c>
      <c r="AB14" s="83" t="s">
        <v>500</v>
      </c>
      <c r="AC14" s="31"/>
      <c r="AD14" s="31"/>
      <c r="AE14" s="31"/>
      <c r="AF14" s="30"/>
      <c r="AG14" s="75"/>
      <c r="AK14" s="50" t="str">
        <f t="shared" si="7"/>
        <v>M</v>
      </c>
    </row>
    <row r="15" spans="1:42" ht="13.5" customHeight="1" x14ac:dyDescent="0.15">
      <c r="A15" s="14" t="s">
        <v>91</v>
      </c>
      <c r="B15" s="15"/>
      <c r="C15" s="13" t="str">
        <f t="shared" si="9"/>
        <v/>
      </c>
      <c r="D15" s="13" t="str">
        <f t="shared" si="8"/>
        <v/>
      </c>
      <c r="F15" s="18" t="s">
        <v>115</v>
      </c>
      <c r="G15" s="17"/>
      <c r="H15" s="13" t="str">
        <f t="shared" si="1"/>
        <v/>
      </c>
      <c r="I15" s="13" t="str">
        <f t="shared" si="5"/>
        <v>一般会計</v>
      </c>
      <c r="K15" s="13"/>
      <c r="L15" s="13"/>
      <c r="O15" s="13"/>
      <c r="P15" s="13"/>
      <c r="Q15" s="19"/>
      <c r="T15" s="13"/>
      <c r="U15" s="32" t="s">
        <v>522</v>
      </c>
      <c r="W15" s="32" t="s">
        <v>147</v>
      </c>
      <c r="Y15" s="32" t="s">
        <v>279</v>
      </c>
      <c r="Z15" s="32" t="s">
        <v>407</v>
      </c>
      <c r="AA15" s="83" t="s">
        <v>373</v>
      </c>
      <c r="AB15" s="83" t="s">
        <v>501</v>
      </c>
      <c r="AC15" s="31"/>
      <c r="AD15" s="31"/>
      <c r="AE15" s="31"/>
      <c r="AF15" s="30"/>
      <c r="AG15" s="76"/>
      <c r="AK15" s="50" t="str">
        <f t="shared" si="7"/>
        <v>N</v>
      </c>
    </row>
    <row r="16" spans="1:42" ht="13.5" customHeight="1" x14ac:dyDescent="0.15">
      <c r="A16" s="14" t="s">
        <v>92</v>
      </c>
      <c r="B16" s="15"/>
      <c r="C16" s="13" t="str">
        <f t="shared" si="9"/>
        <v/>
      </c>
      <c r="D16" s="13" t="str">
        <f t="shared" si="8"/>
        <v/>
      </c>
      <c r="F16" s="18" t="s">
        <v>116</v>
      </c>
      <c r="G16" s="17"/>
      <c r="H16" s="13" t="str">
        <f t="shared" si="1"/>
        <v/>
      </c>
      <c r="I16" s="13" t="str">
        <f t="shared" si="5"/>
        <v>一般会計</v>
      </c>
      <c r="K16" s="13"/>
      <c r="L16" s="13"/>
      <c r="O16" s="13"/>
      <c r="P16" s="13"/>
      <c r="Q16" s="19"/>
      <c r="T16" s="13"/>
      <c r="U16" s="32" t="s">
        <v>523</v>
      </c>
      <c r="W16" s="32" t="s">
        <v>148</v>
      </c>
      <c r="Y16" s="32" t="s">
        <v>280</v>
      </c>
      <c r="Z16" s="32" t="s">
        <v>408</v>
      </c>
      <c r="AA16" s="83" t="s">
        <v>374</v>
      </c>
      <c r="AB16" s="83" t="s">
        <v>502</v>
      </c>
      <c r="AC16" s="31"/>
      <c r="AD16" s="31"/>
      <c r="AE16" s="31"/>
      <c r="AF16" s="30"/>
      <c r="AG16" s="76"/>
      <c r="AK16" s="50" t="str">
        <f t="shared" si="7"/>
        <v>O</v>
      </c>
    </row>
    <row r="17" spans="1:37" ht="13.5" customHeight="1" x14ac:dyDescent="0.15">
      <c r="A17" s="14" t="s">
        <v>93</v>
      </c>
      <c r="B17" s="15"/>
      <c r="C17" s="13" t="str">
        <f t="shared" si="9"/>
        <v/>
      </c>
      <c r="D17" s="13" t="str">
        <f t="shared" si="8"/>
        <v/>
      </c>
      <c r="F17" s="18" t="s">
        <v>117</v>
      </c>
      <c r="G17" s="17"/>
      <c r="H17" s="13" t="str">
        <f t="shared" si="1"/>
        <v/>
      </c>
      <c r="I17" s="13" t="str">
        <f t="shared" si="5"/>
        <v>一般会計</v>
      </c>
      <c r="K17" s="13"/>
      <c r="L17" s="13"/>
      <c r="O17" s="13"/>
      <c r="P17" s="13"/>
      <c r="Q17" s="19"/>
      <c r="T17" s="13"/>
      <c r="U17" s="32" t="s">
        <v>541</v>
      </c>
      <c r="W17" s="32" t="s">
        <v>149</v>
      </c>
      <c r="Y17" s="32" t="s">
        <v>281</v>
      </c>
      <c r="Z17" s="32" t="s">
        <v>409</v>
      </c>
      <c r="AA17" s="83" t="s">
        <v>375</v>
      </c>
      <c r="AB17" s="83" t="s">
        <v>503</v>
      </c>
      <c r="AC17" s="31"/>
      <c r="AD17" s="31"/>
      <c r="AE17" s="31"/>
      <c r="AF17" s="30"/>
      <c r="AG17" s="76"/>
      <c r="AK17" s="50" t="str">
        <f t="shared" si="7"/>
        <v>P</v>
      </c>
    </row>
    <row r="18" spans="1:37" ht="13.5" customHeight="1" x14ac:dyDescent="0.15">
      <c r="A18" s="14" t="s">
        <v>94</v>
      </c>
      <c r="B18" s="15"/>
      <c r="C18" s="13" t="str">
        <f t="shared" si="9"/>
        <v/>
      </c>
      <c r="D18" s="13" t="str">
        <f t="shared" si="8"/>
        <v/>
      </c>
      <c r="F18" s="18" t="s">
        <v>118</v>
      </c>
      <c r="G18" s="17"/>
      <c r="H18" s="13" t="str">
        <f t="shared" si="1"/>
        <v/>
      </c>
      <c r="I18" s="13" t="str">
        <f t="shared" si="5"/>
        <v>一般会計</v>
      </c>
      <c r="K18" s="13"/>
      <c r="L18" s="13"/>
      <c r="O18" s="13"/>
      <c r="P18" s="13"/>
      <c r="Q18" s="19"/>
      <c r="T18" s="13"/>
      <c r="U18" s="32" t="s">
        <v>524</v>
      </c>
      <c r="W18" s="32" t="s">
        <v>150</v>
      </c>
      <c r="Y18" s="32" t="s">
        <v>282</v>
      </c>
      <c r="Z18" s="32" t="s">
        <v>410</v>
      </c>
      <c r="AA18" s="83" t="s">
        <v>376</v>
      </c>
      <c r="AB18" s="83" t="s">
        <v>504</v>
      </c>
      <c r="AC18" s="31"/>
      <c r="AD18" s="31"/>
      <c r="AE18" s="31"/>
      <c r="AF18" s="30"/>
      <c r="AK18" s="50" t="str">
        <f t="shared" si="7"/>
        <v>Q</v>
      </c>
    </row>
    <row r="19" spans="1:37" ht="13.5" customHeight="1" x14ac:dyDescent="0.15">
      <c r="A19" s="14" t="s">
        <v>201</v>
      </c>
      <c r="B19" s="15"/>
      <c r="C19" s="13" t="str">
        <f t="shared" si="9"/>
        <v/>
      </c>
      <c r="D19" s="13" t="str">
        <f t="shared" si="8"/>
        <v/>
      </c>
      <c r="F19" s="18" t="s">
        <v>119</v>
      </c>
      <c r="G19" s="17"/>
      <c r="H19" s="13" t="str">
        <f t="shared" si="1"/>
        <v/>
      </c>
      <c r="I19" s="13" t="str">
        <f t="shared" si="5"/>
        <v>一般会計</v>
      </c>
      <c r="K19" s="13"/>
      <c r="L19" s="13"/>
      <c r="O19" s="13"/>
      <c r="P19" s="13"/>
      <c r="Q19" s="19"/>
      <c r="T19" s="13"/>
      <c r="U19" s="32" t="s">
        <v>525</v>
      </c>
      <c r="W19" s="32" t="s">
        <v>151</v>
      </c>
      <c r="Y19" s="32" t="s">
        <v>283</v>
      </c>
      <c r="Z19" s="32" t="s">
        <v>411</v>
      </c>
      <c r="AA19" s="83" t="s">
        <v>377</v>
      </c>
      <c r="AB19" s="83" t="s">
        <v>505</v>
      </c>
      <c r="AC19" s="31"/>
      <c r="AD19" s="31"/>
      <c r="AE19" s="31"/>
      <c r="AF19" s="30"/>
      <c r="AK19" s="50" t="str">
        <f t="shared" si="7"/>
        <v>R</v>
      </c>
    </row>
    <row r="20" spans="1:37" ht="13.5" customHeight="1" x14ac:dyDescent="0.15">
      <c r="A20" s="14" t="s">
        <v>202</v>
      </c>
      <c r="B20" s="15"/>
      <c r="C20" s="13" t="str">
        <f t="shared" si="9"/>
        <v/>
      </c>
      <c r="D20" s="13" t="str">
        <f t="shared" si="8"/>
        <v/>
      </c>
      <c r="F20" s="18" t="s">
        <v>200</v>
      </c>
      <c r="G20" s="17"/>
      <c r="H20" s="13" t="str">
        <f t="shared" si="1"/>
        <v/>
      </c>
      <c r="I20" s="13" t="str">
        <f t="shared" si="5"/>
        <v>一般会計</v>
      </c>
      <c r="K20" s="13"/>
      <c r="L20" s="13"/>
      <c r="O20" s="13"/>
      <c r="P20" s="13"/>
      <c r="Q20" s="19"/>
      <c r="T20" s="13"/>
      <c r="U20" s="32" t="s">
        <v>526</v>
      </c>
      <c r="W20" s="32" t="s">
        <v>152</v>
      </c>
      <c r="Y20" s="32" t="s">
        <v>284</v>
      </c>
      <c r="Z20" s="32" t="s">
        <v>412</v>
      </c>
      <c r="AA20" s="83" t="s">
        <v>378</v>
      </c>
      <c r="AB20" s="83" t="s">
        <v>506</v>
      </c>
      <c r="AC20" s="31"/>
      <c r="AD20" s="31"/>
      <c r="AE20" s="31"/>
      <c r="AF20" s="30"/>
      <c r="AK20" s="50" t="str">
        <f t="shared" si="7"/>
        <v>S</v>
      </c>
    </row>
    <row r="21" spans="1:37" ht="13.5" customHeight="1" x14ac:dyDescent="0.15">
      <c r="A21" s="14" t="s">
        <v>203</v>
      </c>
      <c r="B21" s="15"/>
      <c r="C21" s="13" t="str">
        <f t="shared" si="9"/>
        <v/>
      </c>
      <c r="D21" s="13" t="str">
        <f t="shared" si="8"/>
        <v/>
      </c>
      <c r="F21" s="18" t="s">
        <v>120</v>
      </c>
      <c r="G21" s="17"/>
      <c r="H21" s="13" t="str">
        <f t="shared" si="1"/>
        <v/>
      </c>
      <c r="I21" s="13" t="str">
        <f t="shared" si="5"/>
        <v>一般会計</v>
      </c>
      <c r="K21" s="13"/>
      <c r="L21" s="13"/>
      <c r="O21" s="13"/>
      <c r="P21" s="13"/>
      <c r="Q21" s="19"/>
      <c r="T21" s="13"/>
      <c r="U21" s="32" t="s">
        <v>527</v>
      </c>
      <c r="W21" s="32" t="s">
        <v>153</v>
      </c>
      <c r="Y21" s="32" t="s">
        <v>285</v>
      </c>
      <c r="Z21" s="32" t="s">
        <v>413</v>
      </c>
      <c r="AA21" s="83" t="s">
        <v>379</v>
      </c>
      <c r="AB21" s="83" t="s">
        <v>507</v>
      </c>
      <c r="AC21" s="31"/>
      <c r="AD21" s="31"/>
      <c r="AE21" s="31"/>
      <c r="AF21" s="30"/>
      <c r="AK21" s="50" t="str">
        <f t="shared" si="7"/>
        <v>T</v>
      </c>
    </row>
    <row r="22" spans="1:37" ht="13.5" customHeight="1" x14ac:dyDescent="0.15">
      <c r="A22" s="14" t="s">
        <v>204</v>
      </c>
      <c r="B22" s="15"/>
      <c r="C22" s="13" t="str">
        <f t="shared" si="9"/>
        <v/>
      </c>
      <c r="D22" s="13" t="str">
        <f>IF(C22="",D21,IF(D21&lt;&gt;"",CONCATENATE(D21,"、",C22),C22))</f>
        <v/>
      </c>
      <c r="F22" s="18" t="s">
        <v>121</v>
      </c>
      <c r="G22" s="17"/>
      <c r="H22" s="13" t="str">
        <f t="shared" si="1"/>
        <v/>
      </c>
      <c r="I22" s="13" t="str">
        <f t="shared" si="5"/>
        <v>一般会計</v>
      </c>
      <c r="K22" s="13"/>
      <c r="L22" s="13"/>
      <c r="O22" s="13"/>
      <c r="P22" s="13"/>
      <c r="Q22" s="19"/>
      <c r="T22" s="13"/>
      <c r="U22" s="32" t="s">
        <v>572</v>
      </c>
      <c r="W22" s="32" t="s">
        <v>154</v>
      </c>
      <c r="Y22" s="32" t="s">
        <v>286</v>
      </c>
      <c r="Z22" s="32" t="s">
        <v>414</v>
      </c>
      <c r="AA22" s="83" t="s">
        <v>380</v>
      </c>
      <c r="AB22" s="83" t="s">
        <v>508</v>
      </c>
      <c r="AC22" s="31"/>
      <c r="AD22" s="31"/>
      <c r="AE22" s="31"/>
      <c r="AF22" s="30"/>
      <c r="AK22" s="50" t="str">
        <f t="shared" si="7"/>
        <v>U</v>
      </c>
    </row>
    <row r="23" spans="1:37" ht="13.5" customHeight="1" x14ac:dyDescent="0.15">
      <c r="A23" s="82" t="s">
        <v>259</v>
      </c>
      <c r="B23" s="15"/>
      <c r="C23" s="13" t="str">
        <f t="shared" si="9"/>
        <v/>
      </c>
      <c r="D23" s="13" t="str">
        <f>IF(C23="",D22,IF(D22&lt;&gt;"",CONCATENATE(D22,"、",C23),C23))</f>
        <v/>
      </c>
      <c r="F23" s="18" t="s">
        <v>122</v>
      </c>
      <c r="G23" s="17"/>
      <c r="H23" s="13" t="str">
        <f t="shared" si="1"/>
        <v/>
      </c>
      <c r="I23" s="13" t="str">
        <f t="shared" si="5"/>
        <v>一般会計</v>
      </c>
      <c r="K23" s="13"/>
      <c r="L23" s="13"/>
      <c r="O23" s="13"/>
      <c r="P23" s="13"/>
      <c r="Q23" s="19"/>
      <c r="T23" s="13"/>
      <c r="U23" s="32" t="s">
        <v>528</v>
      </c>
      <c r="W23" s="32" t="s">
        <v>155</v>
      </c>
      <c r="Y23" s="32" t="s">
        <v>287</v>
      </c>
      <c r="Z23" s="32" t="s">
        <v>415</v>
      </c>
      <c r="AA23" s="83" t="s">
        <v>381</v>
      </c>
      <c r="AB23" s="83" t="s">
        <v>509</v>
      </c>
      <c r="AC23" s="31"/>
      <c r="AD23" s="31"/>
      <c r="AE23" s="31"/>
      <c r="AF23" s="30"/>
      <c r="AK23" s="50" t="str">
        <f t="shared" si="7"/>
        <v>V</v>
      </c>
    </row>
    <row r="24" spans="1:37" ht="13.5" customHeight="1" x14ac:dyDescent="0.15">
      <c r="A24" s="93"/>
      <c r="B24" s="80"/>
      <c r="F24" s="18" t="s">
        <v>261</v>
      </c>
      <c r="G24" s="17"/>
      <c r="H24" s="13" t="str">
        <f t="shared" si="1"/>
        <v/>
      </c>
      <c r="I24" s="13" t="str">
        <f t="shared" si="5"/>
        <v>一般会計</v>
      </c>
      <c r="K24" s="13"/>
      <c r="L24" s="13"/>
      <c r="O24" s="13"/>
      <c r="P24" s="13"/>
      <c r="Q24" s="19"/>
      <c r="T24" s="13"/>
      <c r="U24" s="32" t="s">
        <v>529</v>
      </c>
      <c r="W24" s="32" t="s">
        <v>156</v>
      </c>
      <c r="Y24" s="32" t="s">
        <v>288</v>
      </c>
      <c r="Z24" s="32" t="s">
        <v>416</v>
      </c>
      <c r="AA24" s="83" t="s">
        <v>382</v>
      </c>
      <c r="AB24" s="83" t="s">
        <v>510</v>
      </c>
      <c r="AC24" s="31"/>
      <c r="AD24" s="31"/>
      <c r="AE24" s="31"/>
      <c r="AF24" s="30"/>
      <c r="AK24" s="50" t="str">
        <f>CHAR(CODE(AK23)+1)</f>
        <v>W</v>
      </c>
    </row>
    <row r="25" spans="1:37" ht="13.5" customHeight="1" x14ac:dyDescent="0.15">
      <c r="A25" s="81"/>
      <c r="B25" s="80"/>
      <c r="F25" s="18" t="s">
        <v>123</v>
      </c>
      <c r="G25" s="17"/>
      <c r="H25" s="13" t="str">
        <f t="shared" si="1"/>
        <v/>
      </c>
      <c r="I25" s="13" t="str">
        <f t="shared" si="5"/>
        <v>一般会計</v>
      </c>
      <c r="K25" s="13"/>
      <c r="L25" s="13"/>
      <c r="O25" s="13"/>
      <c r="P25" s="13"/>
      <c r="Q25" s="19"/>
      <c r="T25" s="13"/>
      <c r="U25" s="32" t="s">
        <v>530</v>
      </c>
      <c r="W25" s="73"/>
      <c r="Y25" s="32" t="s">
        <v>289</v>
      </c>
      <c r="Z25" s="32" t="s">
        <v>417</v>
      </c>
      <c r="AA25" s="83" t="s">
        <v>383</v>
      </c>
      <c r="AB25" s="83" t="s">
        <v>511</v>
      </c>
      <c r="AC25" s="31"/>
      <c r="AD25" s="31"/>
      <c r="AE25" s="31"/>
      <c r="AF25" s="30"/>
      <c r="AK25" s="50" t="str">
        <f t="shared" si="7"/>
        <v>X</v>
      </c>
    </row>
    <row r="26" spans="1:37" ht="13.5" customHeight="1" x14ac:dyDescent="0.15">
      <c r="A26" s="81"/>
      <c r="B26" s="80"/>
      <c r="F26" s="18" t="s">
        <v>124</v>
      </c>
      <c r="G26" s="17"/>
      <c r="H26" s="13" t="str">
        <f t="shared" si="1"/>
        <v/>
      </c>
      <c r="I26" s="13" t="str">
        <f t="shared" si="5"/>
        <v>一般会計</v>
      </c>
      <c r="K26" s="13"/>
      <c r="L26" s="13"/>
      <c r="O26" s="13"/>
      <c r="P26" s="13"/>
      <c r="Q26" s="19"/>
      <c r="T26" s="13"/>
      <c r="U26" s="32" t="s">
        <v>531</v>
      </c>
      <c r="Y26" s="32" t="s">
        <v>290</v>
      </c>
      <c r="Z26" s="32" t="s">
        <v>418</v>
      </c>
      <c r="AA26" s="83" t="s">
        <v>384</v>
      </c>
      <c r="AB26" s="83" t="s">
        <v>512</v>
      </c>
      <c r="AC26" s="31"/>
      <c r="AD26" s="31"/>
      <c r="AE26" s="31"/>
      <c r="AF26" s="30"/>
      <c r="AK26" s="50" t="str">
        <f t="shared" si="7"/>
        <v>Y</v>
      </c>
    </row>
    <row r="27" spans="1:37" ht="13.5" customHeight="1" x14ac:dyDescent="0.15">
      <c r="A27" s="13" t="str">
        <f>IF(D23="", "-", D23)</f>
        <v>-</v>
      </c>
      <c r="B27" s="13"/>
      <c r="F27" s="18" t="s">
        <v>125</v>
      </c>
      <c r="G27" s="17"/>
      <c r="H27" s="13" t="str">
        <f t="shared" si="1"/>
        <v/>
      </c>
      <c r="I27" s="13" t="str">
        <f t="shared" si="5"/>
        <v>一般会計</v>
      </c>
      <c r="K27" s="13"/>
      <c r="L27" s="13"/>
      <c r="O27" s="13"/>
      <c r="P27" s="13"/>
      <c r="Q27" s="19"/>
      <c r="T27" s="13"/>
      <c r="U27" s="32" t="s">
        <v>532</v>
      </c>
      <c r="Y27" s="32" t="s">
        <v>291</v>
      </c>
      <c r="Z27" s="32" t="s">
        <v>419</v>
      </c>
      <c r="AA27" s="83" t="s">
        <v>385</v>
      </c>
      <c r="AB27" s="83" t="s">
        <v>513</v>
      </c>
      <c r="AC27" s="31"/>
      <c r="AD27" s="31"/>
      <c r="AE27" s="31"/>
      <c r="AF27" s="30"/>
      <c r="AK27" s="50" t="str">
        <f>CHAR(CODE(AK26)+1)</f>
        <v>Z</v>
      </c>
    </row>
    <row r="28" spans="1:37" ht="13.5" customHeight="1" x14ac:dyDescent="0.15">
      <c r="B28" s="13"/>
      <c r="F28" s="18" t="s">
        <v>126</v>
      </c>
      <c r="G28" s="17"/>
      <c r="H28" s="13" t="str">
        <f t="shared" si="1"/>
        <v/>
      </c>
      <c r="I28" s="13" t="str">
        <f t="shared" si="5"/>
        <v>一般会計</v>
      </c>
      <c r="K28" s="13"/>
      <c r="L28" s="13"/>
      <c r="O28" s="13"/>
      <c r="P28" s="13"/>
      <c r="Q28" s="19"/>
      <c r="T28" s="13"/>
      <c r="U28" s="32" t="s">
        <v>533</v>
      </c>
      <c r="Y28" s="32" t="s">
        <v>292</v>
      </c>
      <c r="Z28" s="32" t="s">
        <v>420</v>
      </c>
      <c r="AA28" s="83" t="s">
        <v>386</v>
      </c>
      <c r="AB28" s="83" t="s">
        <v>514</v>
      </c>
      <c r="AC28" s="31"/>
      <c r="AD28" s="31"/>
      <c r="AE28" s="31"/>
      <c r="AF28" s="30"/>
      <c r="AK28" s="50" t="s">
        <v>183</v>
      </c>
    </row>
    <row r="29" spans="1:37" ht="13.5" customHeight="1" x14ac:dyDescent="0.15">
      <c r="A29" s="13"/>
      <c r="B29" s="13"/>
      <c r="F29" s="18" t="s">
        <v>192</v>
      </c>
      <c r="G29" s="17"/>
      <c r="H29" s="13" t="str">
        <f t="shared" si="1"/>
        <v/>
      </c>
      <c r="I29" s="13" t="str">
        <f t="shared" si="5"/>
        <v>一般会計</v>
      </c>
      <c r="K29" s="13"/>
      <c r="L29" s="13"/>
      <c r="O29" s="13"/>
      <c r="P29" s="13"/>
      <c r="Q29" s="19"/>
      <c r="T29" s="13"/>
      <c r="U29" s="32" t="s">
        <v>534</v>
      </c>
      <c r="Y29" s="32" t="s">
        <v>293</v>
      </c>
      <c r="Z29" s="32" t="s">
        <v>421</v>
      </c>
      <c r="AA29" s="83" t="s">
        <v>387</v>
      </c>
      <c r="AB29" s="83" t="s">
        <v>515</v>
      </c>
      <c r="AC29" s="31"/>
      <c r="AD29" s="31"/>
      <c r="AE29" s="31"/>
      <c r="AF29" s="30"/>
      <c r="AK29" s="50" t="str">
        <f t="shared" si="7"/>
        <v>b</v>
      </c>
    </row>
    <row r="30" spans="1:37" ht="13.5" customHeight="1" x14ac:dyDescent="0.15">
      <c r="A30" s="13"/>
      <c r="B30" s="13"/>
      <c r="F30" s="18" t="s">
        <v>193</v>
      </c>
      <c r="G30" s="17"/>
      <c r="H30" s="13" t="str">
        <f t="shared" si="1"/>
        <v/>
      </c>
      <c r="I30" s="13" t="str">
        <f t="shared" si="5"/>
        <v>一般会計</v>
      </c>
      <c r="K30" s="13"/>
      <c r="L30" s="13"/>
      <c r="O30" s="13"/>
      <c r="P30" s="13"/>
      <c r="Q30" s="19"/>
      <c r="T30" s="13"/>
      <c r="U30" s="32" t="s">
        <v>535</v>
      </c>
      <c r="Y30" s="32" t="s">
        <v>294</v>
      </c>
      <c r="Z30" s="32" t="s">
        <v>422</v>
      </c>
      <c r="AA30" s="83" t="s">
        <v>388</v>
      </c>
      <c r="AB30" s="83" t="s">
        <v>516</v>
      </c>
      <c r="AC30" s="31"/>
      <c r="AD30" s="31"/>
      <c r="AE30" s="31"/>
      <c r="AF30" s="30"/>
      <c r="AK30" s="50" t="str">
        <f t="shared" si="7"/>
        <v>c</v>
      </c>
    </row>
    <row r="31" spans="1:37" ht="13.5" customHeight="1" x14ac:dyDescent="0.15">
      <c r="A31" s="13"/>
      <c r="B31" s="13"/>
      <c r="F31" s="18" t="s">
        <v>194</v>
      </c>
      <c r="G31" s="17"/>
      <c r="H31" s="13" t="str">
        <f t="shared" si="1"/>
        <v/>
      </c>
      <c r="I31" s="13" t="str">
        <f t="shared" si="5"/>
        <v>一般会計</v>
      </c>
      <c r="K31" s="13"/>
      <c r="L31" s="13"/>
      <c r="O31" s="13"/>
      <c r="P31" s="13"/>
      <c r="Q31" s="19"/>
      <c r="T31" s="13"/>
      <c r="U31" s="32" t="s">
        <v>536</v>
      </c>
      <c r="Y31" s="32" t="s">
        <v>295</v>
      </c>
      <c r="Z31" s="32" t="s">
        <v>423</v>
      </c>
      <c r="AA31" s="83" t="s">
        <v>389</v>
      </c>
      <c r="AB31" s="83" t="s">
        <v>517</v>
      </c>
      <c r="AC31" s="31"/>
      <c r="AD31" s="31"/>
      <c r="AE31" s="31"/>
      <c r="AF31" s="30"/>
      <c r="AK31" s="50" t="str">
        <f t="shared" si="7"/>
        <v>d</v>
      </c>
    </row>
    <row r="32" spans="1:37" ht="13.5" customHeight="1" x14ac:dyDescent="0.15">
      <c r="A32" s="13"/>
      <c r="B32" s="13"/>
      <c r="F32" s="18" t="s">
        <v>195</v>
      </c>
      <c r="G32" s="17"/>
      <c r="H32" s="13" t="str">
        <f t="shared" si="1"/>
        <v/>
      </c>
      <c r="I32" s="13" t="str">
        <f t="shared" si="5"/>
        <v>一般会計</v>
      </c>
      <c r="K32" s="13"/>
      <c r="L32" s="13"/>
      <c r="O32" s="13"/>
      <c r="P32" s="13"/>
      <c r="Q32" s="19"/>
      <c r="T32" s="13"/>
      <c r="U32" s="32" t="s">
        <v>537</v>
      </c>
      <c r="Y32" s="32" t="s">
        <v>296</v>
      </c>
      <c r="Z32" s="32" t="s">
        <v>424</v>
      </c>
      <c r="AA32" s="83" t="s">
        <v>64</v>
      </c>
      <c r="AB32" s="83" t="s">
        <v>64</v>
      </c>
      <c r="AC32" s="31"/>
      <c r="AD32" s="31"/>
      <c r="AE32" s="31"/>
      <c r="AF32" s="30"/>
      <c r="AK32" s="50" t="str">
        <f t="shared" si="7"/>
        <v>e</v>
      </c>
    </row>
    <row r="33" spans="1:37" ht="13.5" customHeight="1" x14ac:dyDescent="0.15">
      <c r="A33" s="13"/>
      <c r="B33" s="13"/>
      <c r="F33" s="18" t="s">
        <v>196</v>
      </c>
      <c r="G33" s="17"/>
      <c r="H33" s="13" t="str">
        <f t="shared" si="1"/>
        <v/>
      </c>
      <c r="I33" s="13" t="str">
        <f t="shared" si="5"/>
        <v>一般会計</v>
      </c>
      <c r="K33" s="13"/>
      <c r="L33" s="13"/>
      <c r="O33" s="13"/>
      <c r="P33" s="13"/>
      <c r="Q33" s="19"/>
      <c r="T33" s="13"/>
      <c r="U33" s="32" t="s">
        <v>538</v>
      </c>
      <c r="Y33" s="32" t="s">
        <v>297</v>
      </c>
      <c r="Z33" s="32" t="s">
        <v>425</v>
      </c>
      <c r="AA33" s="73"/>
      <c r="AB33" s="31"/>
      <c r="AC33" s="31"/>
      <c r="AD33" s="31"/>
      <c r="AE33" s="31"/>
      <c r="AF33" s="30"/>
      <c r="AK33" s="50" t="str">
        <f t="shared" si="7"/>
        <v>f</v>
      </c>
    </row>
    <row r="34" spans="1:37" ht="13.5" customHeight="1" x14ac:dyDescent="0.15">
      <c r="A34" s="13"/>
      <c r="B34" s="13"/>
      <c r="F34" s="18" t="s">
        <v>197</v>
      </c>
      <c r="G34" s="17"/>
      <c r="H34" s="13" t="str">
        <f t="shared" si="1"/>
        <v/>
      </c>
      <c r="I34" s="13" t="str">
        <f t="shared" si="5"/>
        <v>一般会計</v>
      </c>
      <c r="K34" s="13"/>
      <c r="L34" s="13"/>
      <c r="O34" s="13"/>
      <c r="P34" s="13"/>
      <c r="Q34" s="19"/>
      <c r="T34" s="13"/>
      <c r="U34" s="32" t="s">
        <v>539</v>
      </c>
      <c r="Y34" s="32" t="s">
        <v>298</v>
      </c>
      <c r="Z34" s="32" t="s">
        <v>426</v>
      </c>
      <c r="AB34" s="31"/>
      <c r="AC34" s="31"/>
      <c r="AD34" s="31"/>
      <c r="AE34" s="31"/>
      <c r="AF34" s="30"/>
      <c r="AK34" s="50" t="str">
        <f t="shared" si="7"/>
        <v>g</v>
      </c>
    </row>
    <row r="35" spans="1:37" ht="13.5" customHeight="1" x14ac:dyDescent="0.15">
      <c r="A35" s="13"/>
      <c r="B35" s="13"/>
      <c r="F35" s="18" t="s">
        <v>198</v>
      </c>
      <c r="G35" s="17"/>
      <c r="H35" s="13" t="str">
        <f t="shared" si="1"/>
        <v/>
      </c>
      <c r="I35" s="13" t="str">
        <f t="shared" si="5"/>
        <v>一般会計</v>
      </c>
      <c r="K35" s="13"/>
      <c r="L35" s="13"/>
      <c r="O35" s="13"/>
      <c r="P35" s="13"/>
      <c r="Q35" s="19"/>
      <c r="T35" s="13"/>
      <c r="U35" s="32" t="s">
        <v>540</v>
      </c>
      <c r="Y35" s="32" t="s">
        <v>299</v>
      </c>
      <c r="Z35" s="32" t="s">
        <v>427</v>
      </c>
      <c r="AC35" s="31"/>
      <c r="AF35" s="30"/>
      <c r="AK35" s="50" t="str">
        <f t="shared" si="7"/>
        <v>h</v>
      </c>
    </row>
    <row r="36" spans="1:37" ht="13.5" customHeight="1" x14ac:dyDescent="0.15">
      <c r="A36" s="13"/>
      <c r="B36" s="13"/>
      <c r="F36" s="18" t="s">
        <v>199</v>
      </c>
      <c r="G36" s="17"/>
      <c r="H36" s="13" t="str">
        <f t="shared" si="1"/>
        <v/>
      </c>
      <c r="I36" s="13" t="str">
        <f t="shared" si="5"/>
        <v>一般会計</v>
      </c>
      <c r="K36" s="13"/>
      <c r="L36" s="13"/>
      <c r="O36" s="13"/>
      <c r="P36" s="13"/>
      <c r="Q36" s="19"/>
      <c r="T36" s="13"/>
      <c r="Y36" s="32" t="s">
        <v>300</v>
      </c>
      <c r="Z36" s="32" t="s">
        <v>428</v>
      </c>
      <c r="AF36" s="30"/>
      <c r="AK36" s="5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301</v>
      </c>
      <c r="Z37" s="32" t="s">
        <v>429</v>
      </c>
      <c r="AF37" s="30"/>
      <c r="AK37" s="50" t="str">
        <f t="shared" si="7"/>
        <v>j</v>
      </c>
    </row>
    <row r="38" spans="1:37" x14ac:dyDescent="0.15">
      <c r="A38" s="13"/>
      <c r="B38" s="13"/>
      <c r="F38" s="13"/>
      <c r="G38" s="19"/>
      <c r="K38" s="13"/>
      <c r="L38" s="13"/>
      <c r="O38" s="13"/>
      <c r="P38" s="13"/>
      <c r="Q38" s="19"/>
      <c r="T38" s="13"/>
      <c r="Y38" s="32" t="s">
        <v>302</v>
      </c>
      <c r="Z38" s="32" t="s">
        <v>430</v>
      </c>
      <c r="AF38" s="30"/>
      <c r="AK38" s="50" t="str">
        <f t="shared" si="7"/>
        <v>k</v>
      </c>
    </row>
    <row r="39" spans="1:37" x14ac:dyDescent="0.15">
      <c r="A39" s="13"/>
      <c r="B39" s="13"/>
      <c r="F39" s="13" t="str">
        <f>I37</f>
        <v>一般会計</v>
      </c>
      <c r="G39" s="19"/>
      <c r="K39" s="13"/>
      <c r="L39" s="13"/>
      <c r="O39" s="13"/>
      <c r="P39" s="13"/>
      <c r="Q39" s="19"/>
      <c r="T39" s="13"/>
      <c r="U39" s="32" t="s">
        <v>542</v>
      </c>
      <c r="Y39" s="32" t="s">
        <v>303</v>
      </c>
      <c r="Z39" s="32" t="s">
        <v>431</v>
      </c>
      <c r="AF39" s="30"/>
      <c r="AK39" s="50" t="str">
        <f t="shared" si="7"/>
        <v>l</v>
      </c>
    </row>
    <row r="40" spans="1:37" x14ac:dyDescent="0.15">
      <c r="A40" s="13"/>
      <c r="B40" s="13"/>
      <c r="F40" s="13"/>
      <c r="G40" s="19"/>
      <c r="K40" s="13"/>
      <c r="L40" s="13"/>
      <c r="O40" s="13"/>
      <c r="P40" s="13"/>
      <c r="Q40" s="19"/>
      <c r="T40" s="13"/>
      <c r="U40" s="32"/>
      <c r="Y40" s="32" t="s">
        <v>304</v>
      </c>
      <c r="Z40" s="32" t="s">
        <v>432</v>
      </c>
      <c r="AF40" s="30"/>
      <c r="AK40" s="50" t="str">
        <f t="shared" si="7"/>
        <v>m</v>
      </c>
    </row>
    <row r="41" spans="1:37" x14ac:dyDescent="0.15">
      <c r="A41" s="13"/>
      <c r="B41" s="13"/>
      <c r="F41" s="13"/>
      <c r="G41" s="19"/>
      <c r="K41" s="13"/>
      <c r="L41" s="13"/>
      <c r="O41" s="13"/>
      <c r="P41" s="13"/>
      <c r="Q41" s="19"/>
      <c r="T41" s="13"/>
      <c r="U41" s="32" t="s">
        <v>246</v>
      </c>
      <c r="Y41" s="32" t="s">
        <v>305</v>
      </c>
      <c r="Z41" s="32" t="s">
        <v>433</v>
      </c>
      <c r="AF41" s="30"/>
      <c r="AK41" s="50" t="str">
        <f t="shared" si="7"/>
        <v>n</v>
      </c>
    </row>
    <row r="42" spans="1:37" x14ac:dyDescent="0.15">
      <c r="A42" s="13"/>
      <c r="B42" s="13"/>
      <c r="F42" s="13"/>
      <c r="G42" s="19"/>
      <c r="K42" s="13"/>
      <c r="L42" s="13"/>
      <c r="O42" s="13"/>
      <c r="P42" s="13"/>
      <c r="Q42" s="19"/>
      <c r="T42" s="13"/>
      <c r="U42" s="32" t="s">
        <v>256</v>
      </c>
      <c r="Y42" s="32" t="s">
        <v>306</v>
      </c>
      <c r="Z42" s="32" t="s">
        <v>434</v>
      </c>
      <c r="AF42" s="30"/>
      <c r="AK42" s="50" t="str">
        <f t="shared" si="7"/>
        <v>o</v>
      </c>
    </row>
    <row r="43" spans="1:37" x14ac:dyDescent="0.15">
      <c r="A43" s="13"/>
      <c r="B43" s="13"/>
      <c r="F43" s="13"/>
      <c r="G43" s="19"/>
      <c r="K43" s="13"/>
      <c r="L43" s="13"/>
      <c r="O43" s="13"/>
      <c r="P43" s="13"/>
      <c r="Q43" s="19"/>
      <c r="T43" s="13"/>
      <c r="Y43" s="32" t="s">
        <v>307</v>
      </c>
      <c r="Z43" s="32" t="s">
        <v>435</v>
      </c>
      <c r="AF43" s="30"/>
      <c r="AK43" s="50" t="str">
        <f t="shared" si="7"/>
        <v>p</v>
      </c>
    </row>
    <row r="44" spans="1:37" x14ac:dyDescent="0.15">
      <c r="A44" s="13"/>
      <c r="B44" s="13"/>
      <c r="F44" s="13"/>
      <c r="G44" s="19"/>
      <c r="K44" s="13"/>
      <c r="L44" s="13"/>
      <c r="O44" s="13"/>
      <c r="P44" s="13"/>
      <c r="Q44" s="19"/>
      <c r="T44" s="13"/>
      <c r="Y44" s="32" t="s">
        <v>308</v>
      </c>
      <c r="Z44" s="32" t="s">
        <v>436</v>
      </c>
      <c r="AF44" s="30"/>
      <c r="AK44" s="50" t="str">
        <f t="shared" si="7"/>
        <v>q</v>
      </c>
    </row>
    <row r="45" spans="1:37" x14ac:dyDescent="0.15">
      <c r="A45" s="13"/>
      <c r="B45" s="13"/>
      <c r="F45" s="13"/>
      <c r="G45" s="19"/>
      <c r="K45" s="13"/>
      <c r="L45" s="13"/>
      <c r="O45" s="13"/>
      <c r="P45" s="13"/>
      <c r="Q45" s="19"/>
      <c r="T45" s="13"/>
      <c r="U45" s="29" t="s">
        <v>158</v>
      </c>
      <c r="Y45" s="32" t="s">
        <v>309</v>
      </c>
      <c r="Z45" s="32" t="s">
        <v>437</v>
      </c>
      <c r="AF45" s="30"/>
      <c r="AK45" s="50" t="str">
        <f t="shared" si="7"/>
        <v>r</v>
      </c>
    </row>
    <row r="46" spans="1:37" x14ac:dyDescent="0.15">
      <c r="A46" s="13"/>
      <c r="B46" s="13"/>
      <c r="F46" s="13"/>
      <c r="G46" s="19"/>
      <c r="K46" s="13"/>
      <c r="L46" s="13"/>
      <c r="O46" s="13"/>
      <c r="P46" s="13"/>
      <c r="Q46" s="19"/>
      <c r="T46" s="13"/>
      <c r="U46" s="90" t="s">
        <v>571</v>
      </c>
      <c r="Y46" s="32" t="s">
        <v>310</v>
      </c>
      <c r="Z46" s="32" t="s">
        <v>438</v>
      </c>
      <c r="AF46" s="30"/>
      <c r="AK46" s="50" t="str">
        <f t="shared" si="7"/>
        <v>s</v>
      </c>
    </row>
    <row r="47" spans="1:37" x14ac:dyDescent="0.15">
      <c r="A47" s="13"/>
      <c r="B47" s="13"/>
      <c r="F47" s="13"/>
      <c r="G47" s="19"/>
      <c r="K47" s="13"/>
      <c r="L47" s="13"/>
      <c r="O47" s="13"/>
      <c r="P47" s="13"/>
      <c r="Q47" s="19"/>
      <c r="T47" s="13"/>
      <c r="Y47" s="32" t="s">
        <v>311</v>
      </c>
      <c r="Z47" s="32" t="s">
        <v>439</v>
      </c>
      <c r="AF47" s="30"/>
      <c r="AK47" s="50" t="str">
        <f t="shared" si="7"/>
        <v>t</v>
      </c>
    </row>
    <row r="48" spans="1:37" x14ac:dyDescent="0.15">
      <c r="A48" s="13"/>
      <c r="B48" s="13"/>
      <c r="F48" s="13"/>
      <c r="G48" s="19"/>
      <c r="K48" s="13"/>
      <c r="L48" s="13"/>
      <c r="O48" s="13"/>
      <c r="P48" s="13"/>
      <c r="Q48" s="19"/>
      <c r="T48" s="13"/>
      <c r="U48" s="90">
        <v>2021</v>
      </c>
      <c r="Y48" s="32" t="s">
        <v>312</v>
      </c>
      <c r="Z48" s="32" t="s">
        <v>440</v>
      </c>
      <c r="AF48" s="30"/>
      <c r="AK48" s="50" t="str">
        <f t="shared" si="7"/>
        <v>u</v>
      </c>
    </row>
    <row r="49" spans="1:37" x14ac:dyDescent="0.15">
      <c r="A49" s="13"/>
      <c r="B49" s="13"/>
      <c r="F49" s="13"/>
      <c r="G49" s="19"/>
      <c r="K49" s="13"/>
      <c r="L49" s="13"/>
      <c r="O49" s="13"/>
      <c r="P49" s="13"/>
      <c r="Q49" s="19"/>
      <c r="T49" s="13"/>
      <c r="U49" s="90">
        <v>2022</v>
      </c>
      <c r="Y49" s="32" t="s">
        <v>313</v>
      </c>
      <c r="Z49" s="32" t="s">
        <v>441</v>
      </c>
      <c r="AF49" s="30"/>
      <c r="AK49" s="50" t="str">
        <f t="shared" si="7"/>
        <v>v</v>
      </c>
    </row>
    <row r="50" spans="1:37" x14ac:dyDescent="0.15">
      <c r="A50" s="13"/>
      <c r="B50" s="13"/>
      <c r="F50" s="13"/>
      <c r="G50" s="19"/>
      <c r="K50" s="13"/>
      <c r="L50" s="13"/>
      <c r="O50" s="13"/>
      <c r="P50" s="13"/>
      <c r="Q50" s="19"/>
      <c r="T50" s="13"/>
      <c r="U50" s="90">
        <v>2023</v>
      </c>
      <c r="Y50" s="32" t="s">
        <v>314</v>
      </c>
      <c r="Z50" s="32" t="s">
        <v>442</v>
      </c>
      <c r="AF50" s="30"/>
    </row>
    <row r="51" spans="1:37" x14ac:dyDescent="0.15">
      <c r="A51" s="13"/>
      <c r="B51" s="13"/>
      <c r="F51" s="13"/>
      <c r="G51" s="19"/>
      <c r="K51" s="13"/>
      <c r="L51" s="13"/>
      <c r="O51" s="13"/>
      <c r="P51" s="13"/>
      <c r="Q51" s="19"/>
      <c r="T51" s="13"/>
      <c r="U51" s="90">
        <v>2024</v>
      </c>
      <c r="Y51" s="32" t="s">
        <v>315</v>
      </c>
      <c r="Z51" s="32" t="s">
        <v>443</v>
      </c>
      <c r="AF51" s="30"/>
    </row>
    <row r="52" spans="1:37" x14ac:dyDescent="0.15">
      <c r="A52" s="13"/>
      <c r="B52" s="13"/>
      <c r="F52" s="13"/>
      <c r="G52" s="19"/>
      <c r="K52" s="13"/>
      <c r="L52" s="13"/>
      <c r="O52" s="13"/>
      <c r="P52" s="13"/>
      <c r="Q52" s="19"/>
      <c r="T52" s="13"/>
      <c r="U52" s="90">
        <v>2025</v>
      </c>
      <c r="Y52" s="32" t="s">
        <v>316</v>
      </c>
      <c r="Z52" s="32" t="s">
        <v>444</v>
      </c>
      <c r="AF52" s="30"/>
    </row>
    <row r="53" spans="1:37" x14ac:dyDescent="0.15">
      <c r="A53" s="13"/>
      <c r="B53" s="13"/>
      <c r="F53" s="13"/>
      <c r="G53" s="19"/>
      <c r="K53" s="13"/>
      <c r="L53" s="13"/>
      <c r="O53" s="13"/>
      <c r="P53" s="13"/>
      <c r="Q53" s="19"/>
      <c r="T53" s="13"/>
      <c r="U53" s="90">
        <v>2026</v>
      </c>
      <c r="Y53" s="32" t="s">
        <v>317</v>
      </c>
      <c r="Z53" s="32" t="s">
        <v>445</v>
      </c>
      <c r="AF53" s="30"/>
    </row>
    <row r="54" spans="1:37" x14ac:dyDescent="0.15">
      <c r="A54" s="13"/>
      <c r="B54" s="13"/>
      <c r="F54" s="13"/>
      <c r="G54" s="19"/>
      <c r="K54" s="13"/>
      <c r="L54" s="13"/>
      <c r="O54" s="13"/>
      <c r="P54" s="20"/>
      <c r="Q54" s="19"/>
      <c r="T54" s="13"/>
      <c r="Y54" s="32" t="s">
        <v>318</v>
      </c>
      <c r="Z54" s="32" t="s">
        <v>446</v>
      </c>
      <c r="AF54" s="30"/>
    </row>
    <row r="55" spans="1:37" x14ac:dyDescent="0.15">
      <c r="A55" s="13"/>
      <c r="B55" s="13"/>
      <c r="F55" s="13"/>
      <c r="G55" s="19"/>
      <c r="K55" s="13"/>
      <c r="L55" s="13"/>
      <c r="O55" s="13"/>
      <c r="P55" s="13"/>
      <c r="Q55" s="19"/>
      <c r="T55" s="13"/>
      <c r="Y55" s="32" t="s">
        <v>319</v>
      </c>
      <c r="Z55" s="32" t="s">
        <v>447</v>
      </c>
      <c r="AF55" s="30"/>
    </row>
    <row r="56" spans="1:37" x14ac:dyDescent="0.15">
      <c r="A56" s="13"/>
      <c r="B56" s="13"/>
      <c r="F56" s="13"/>
      <c r="G56" s="19"/>
      <c r="K56" s="13"/>
      <c r="L56" s="13"/>
      <c r="O56" s="13"/>
      <c r="P56" s="13"/>
      <c r="Q56" s="19"/>
      <c r="T56" s="13"/>
      <c r="U56" s="90">
        <v>20</v>
      </c>
      <c r="Y56" s="32" t="s">
        <v>320</v>
      </c>
      <c r="Z56" s="32" t="s">
        <v>448</v>
      </c>
      <c r="AF56" s="30"/>
    </row>
    <row r="57" spans="1:37" x14ac:dyDescent="0.15">
      <c r="A57" s="13"/>
      <c r="B57" s="13"/>
      <c r="F57" s="13"/>
      <c r="G57" s="19"/>
      <c r="K57" s="13"/>
      <c r="L57" s="13"/>
      <c r="O57" s="13"/>
      <c r="P57" s="13"/>
      <c r="Q57" s="19"/>
      <c r="T57" s="13"/>
      <c r="U57" s="32" t="s">
        <v>518</v>
      </c>
      <c r="Y57" s="32" t="s">
        <v>321</v>
      </c>
      <c r="Z57" s="32" t="s">
        <v>449</v>
      </c>
      <c r="AF57" s="30"/>
    </row>
    <row r="58" spans="1:37" x14ac:dyDescent="0.15">
      <c r="A58" s="13"/>
      <c r="B58" s="13"/>
      <c r="F58" s="13"/>
      <c r="G58" s="19"/>
      <c r="K58" s="13"/>
      <c r="L58" s="13"/>
      <c r="O58" s="13"/>
      <c r="P58" s="13"/>
      <c r="Q58" s="19"/>
      <c r="T58" s="13"/>
      <c r="U58" s="32" t="s">
        <v>519</v>
      </c>
      <c r="Y58" s="32" t="s">
        <v>322</v>
      </c>
      <c r="Z58" s="32" t="s">
        <v>450</v>
      </c>
      <c r="AF58" s="30"/>
    </row>
    <row r="59" spans="1:37" x14ac:dyDescent="0.15">
      <c r="A59" s="13"/>
      <c r="B59" s="13"/>
      <c r="F59" s="13"/>
      <c r="G59" s="19"/>
      <c r="K59" s="13"/>
      <c r="L59" s="13"/>
      <c r="O59" s="13"/>
      <c r="P59" s="13"/>
      <c r="Q59" s="19"/>
      <c r="T59" s="13"/>
      <c r="Y59" s="32" t="s">
        <v>323</v>
      </c>
      <c r="Z59" s="32" t="s">
        <v>451</v>
      </c>
      <c r="AF59" s="30"/>
    </row>
    <row r="60" spans="1:37" x14ac:dyDescent="0.15">
      <c r="A60" s="13"/>
      <c r="B60" s="13"/>
      <c r="F60" s="13"/>
      <c r="G60" s="19"/>
      <c r="K60" s="13"/>
      <c r="L60" s="13"/>
      <c r="O60" s="13"/>
      <c r="P60" s="13"/>
      <c r="Q60" s="19"/>
      <c r="T60" s="13"/>
      <c r="Y60" s="32" t="s">
        <v>324</v>
      </c>
      <c r="Z60" s="32" t="s">
        <v>452</v>
      </c>
      <c r="AF60" s="30"/>
    </row>
    <row r="61" spans="1:37" x14ac:dyDescent="0.15">
      <c r="A61" s="13"/>
      <c r="B61" s="13"/>
      <c r="F61" s="13"/>
      <c r="G61" s="19"/>
      <c r="K61" s="13"/>
      <c r="L61" s="13"/>
      <c r="O61" s="13"/>
      <c r="P61" s="13"/>
      <c r="Q61" s="19"/>
      <c r="T61" s="13"/>
      <c r="Y61" s="32" t="s">
        <v>325</v>
      </c>
      <c r="Z61" s="32" t="s">
        <v>453</v>
      </c>
      <c r="AF61" s="30"/>
    </row>
    <row r="62" spans="1:37" x14ac:dyDescent="0.15">
      <c r="A62" s="13"/>
      <c r="B62" s="13"/>
      <c r="F62" s="13"/>
      <c r="G62" s="19"/>
      <c r="K62" s="13"/>
      <c r="L62" s="13"/>
      <c r="O62" s="13"/>
      <c r="P62" s="13"/>
      <c r="Q62" s="19"/>
      <c r="T62" s="13"/>
      <c r="Y62" s="32" t="s">
        <v>326</v>
      </c>
      <c r="Z62" s="32" t="s">
        <v>454</v>
      </c>
      <c r="AF62" s="30"/>
    </row>
    <row r="63" spans="1:37" x14ac:dyDescent="0.15">
      <c r="A63" s="13"/>
      <c r="B63" s="13"/>
      <c r="F63" s="13"/>
      <c r="G63" s="19"/>
      <c r="K63" s="13"/>
      <c r="L63" s="13"/>
      <c r="O63" s="13"/>
      <c r="P63" s="13"/>
      <c r="Q63" s="19"/>
      <c r="T63" s="13"/>
      <c r="Y63" s="32" t="s">
        <v>327</v>
      </c>
      <c r="Z63" s="32" t="s">
        <v>455</v>
      </c>
      <c r="AF63" s="30"/>
    </row>
    <row r="64" spans="1:37" x14ac:dyDescent="0.15">
      <c r="A64" s="13"/>
      <c r="B64" s="13"/>
      <c r="F64" s="13"/>
      <c r="G64" s="19"/>
      <c r="K64" s="13"/>
      <c r="L64" s="13"/>
      <c r="O64" s="13"/>
      <c r="P64" s="13"/>
      <c r="Q64" s="19"/>
      <c r="T64" s="13"/>
      <c r="Y64" s="32" t="s">
        <v>328</v>
      </c>
      <c r="Z64" s="32" t="s">
        <v>456</v>
      </c>
      <c r="AF64" s="30"/>
    </row>
    <row r="65" spans="1:32" x14ac:dyDescent="0.15">
      <c r="A65" s="13"/>
      <c r="B65" s="13"/>
      <c r="F65" s="13"/>
      <c r="G65" s="19"/>
      <c r="K65" s="13"/>
      <c r="L65" s="13"/>
      <c r="O65" s="13"/>
      <c r="P65" s="13"/>
      <c r="Q65" s="19"/>
      <c r="T65" s="13"/>
      <c r="Y65" s="32" t="s">
        <v>329</v>
      </c>
      <c r="Z65" s="32" t="s">
        <v>457</v>
      </c>
      <c r="AF65" s="30"/>
    </row>
    <row r="66" spans="1:32" x14ac:dyDescent="0.15">
      <c r="A66" s="13"/>
      <c r="B66" s="13"/>
      <c r="F66" s="13"/>
      <c r="G66" s="19"/>
      <c r="K66" s="13"/>
      <c r="L66" s="13"/>
      <c r="O66" s="13"/>
      <c r="P66" s="13"/>
      <c r="Q66" s="19"/>
      <c r="T66" s="13"/>
      <c r="Y66" s="32" t="s">
        <v>65</v>
      </c>
      <c r="Z66" s="32" t="s">
        <v>458</v>
      </c>
      <c r="AF66" s="30"/>
    </row>
    <row r="67" spans="1:32" x14ac:dyDescent="0.15">
      <c r="A67" s="13"/>
      <c r="B67" s="13"/>
      <c r="F67" s="13"/>
      <c r="G67" s="19"/>
      <c r="K67" s="13"/>
      <c r="L67" s="13"/>
      <c r="O67" s="13"/>
      <c r="P67" s="13"/>
      <c r="Q67" s="19"/>
      <c r="T67" s="13"/>
      <c r="Y67" s="32" t="s">
        <v>330</v>
      </c>
      <c r="Z67" s="32" t="s">
        <v>459</v>
      </c>
      <c r="AF67" s="30"/>
    </row>
    <row r="68" spans="1:32" x14ac:dyDescent="0.15">
      <c r="A68" s="13"/>
      <c r="B68" s="13"/>
      <c r="F68" s="13"/>
      <c r="G68" s="19"/>
      <c r="K68" s="13"/>
      <c r="L68" s="13"/>
      <c r="O68" s="13"/>
      <c r="P68" s="13"/>
      <c r="Q68" s="19"/>
      <c r="T68" s="13"/>
      <c r="Y68" s="32" t="s">
        <v>331</v>
      </c>
      <c r="Z68" s="32" t="s">
        <v>460</v>
      </c>
      <c r="AF68" s="30"/>
    </row>
    <row r="69" spans="1:32" x14ac:dyDescent="0.15">
      <c r="A69" s="13"/>
      <c r="B69" s="13"/>
      <c r="F69" s="13"/>
      <c r="G69" s="19"/>
      <c r="K69" s="13"/>
      <c r="L69" s="13"/>
      <c r="O69" s="13"/>
      <c r="P69" s="13"/>
      <c r="Q69" s="19"/>
      <c r="T69" s="13"/>
      <c r="Y69" s="32" t="s">
        <v>332</v>
      </c>
      <c r="Z69" s="32" t="s">
        <v>461</v>
      </c>
      <c r="AF69" s="30"/>
    </row>
    <row r="70" spans="1:32" x14ac:dyDescent="0.15">
      <c r="A70" s="13"/>
      <c r="B70" s="13"/>
      <c r="Y70" s="32" t="s">
        <v>333</v>
      </c>
      <c r="Z70" s="32" t="s">
        <v>462</v>
      </c>
    </row>
    <row r="71" spans="1:32" x14ac:dyDescent="0.15">
      <c r="Y71" s="32" t="s">
        <v>334</v>
      </c>
      <c r="Z71" s="32" t="s">
        <v>463</v>
      </c>
    </row>
    <row r="72" spans="1:32" x14ac:dyDescent="0.15">
      <c r="Y72" s="32" t="s">
        <v>335</v>
      </c>
      <c r="Z72" s="32" t="s">
        <v>464</v>
      </c>
    </row>
    <row r="73" spans="1:32" x14ac:dyDescent="0.15">
      <c r="Y73" s="32" t="s">
        <v>336</v>
      </c>
      <c r="Z73" s="32" t="s">
        <v>465</v>
      </c>
    </row>
    <row r="74" spans="1:32" x14ac:dyDescent="0.15">
      <c r="Y74" s="32" t="s">
        <v>337</v>
      </c>
      <c r="Z74" s="32" t="s">
        <v>466</v>
      </c>
    </row>
    <row r="75" spans="1:32" x14ac:dyDescent="0.15">
      <c r="Y75" s="32" t="s">
        <v>338</v>
      </c>
      <c r="Z75" s="32" t="s">
        <v>467</v>
      </c>
    </row>
    <row r="76" spans="1:32" x14ac:dyDescent="0.15">
      <c r="Y76" s="32" t="s">
        <v>339</v>
      </c>
      <c r="Z76" s="32" t="s">
        <v>468</v>
      </c>
    </row>
    <row r="77" spans="1:32" x14ac:dyDescent="0.15">
      <c r="Y77" s="32" t="s">
        <v>340</v>
      </c>
      <c r="Z77" s="32" t="s">
        <v>469</v>
      </c>
    </row>
    <row r="78" spans="1:32" x14ac:dyDescent="0.15">
      <c r="Y78" s="32" t="s">
        <v>341</v>
      </c>
      <c r="Z78" s="32" t="s">
        <v>470</v>
      </c>
    </row>
    <row r="79" spans="1:32" x14ac:dyDescent="0.15">
      <c r="Y79" s="32" t="s">
        <v>342</v>
      </c>
      <c r="Z79" s="32" t="s">
        <v>471</v>
      </c>
    </row>
    <row r="80" spans="1:32" x14ac:dyDescent="0.15">
      <c r="Y80" s="32" t="s">
        <v>343</v>
      </c>
      <c r="Z80" s="32" t="s">
        <v>472</v>
      </c>
    </row>
    <row r="81" spans="25:26" x14ac:dyDescent="0.15">
      <c r="Y81" s="32" t="s">
        <v>344</v>
      </c>
      <c r="Z81" s="32" t="s">
        <v>473</v>
      </c>
    </row>
    <row r="82" spans="25:26" x14ac:dyDescent="0.15">
      <c r="Y82" s="32" t="s">
        <v>345</v>
      </c>
      <c r="Z82" s="32" t="s">
        <v>474</v>
      </c>
    </row>
    <row r="83" spans="25:26" x14ac:dyDescent="0.15">
      <c r="Y83" s="32" t="s">
        <v>346</v>
      </c>
      <c r="Z83" s="32" t="s">
        <v>475</v>
      </c>
    </row>
    <row r="84" spans="25:26" x14ac:dyDescent="0.15">
      <c r="Y84" s="32" t="s">
        <v>347</v>
      </c>
      <c r="Z84" s="32" t="s">
        <v>476</v>
      </c>
    </row>
    <row r="85" spans="25:26" x14ac:dyDescent="0.15">
      <c r="Y85" s="32" t="s">
        <v>348</v>
      </c>
      <c r="Z85" s="32" t="s">
        <v>477</v>
      </c>
    </row>
    <row r="86" spans="25:26" x14ac:dyDescent="0.15">
      <c r="Y86" s="32" t="s">
        <v>349</v>
      </c>
      <c r="Z86" s="32" t="s">
        <v>478</v>
      </c>
    </row>
    <row r="87" spans="25:26" x14ac:dyDescent="0.15">
      <c r="Y87" s="32" t="s">
        <v>350</v>
      </c>
      <c r="Z87" s="32" t="s">
        <v>479</v>
      </c>
    </row>
    <row r="88" spans="25:26" x14ac:dyDescent="0.15">
      <c r="Y88" s="32" t="s">
        <v>351</v>
      </c>
      <c r="Z88" s="32" t="s">
        <v>480</v>
      </c>
    </row>
    <row r="89" spans="25:26" x14ac:dyDescent="0.15">
      <c r="Y89" s="32" t="s">
        <v>352</v>
      </c>
      <c r="Z89" s="32" t="s">
        <v>481</v>
      </c>
    </row>
    <row r="90" spans="25:26" x14ac:dyDescent="0.15">
      <c r="Y90" s="32" t="s">
        <v>353</v>
      </c>
      <c r="Z90" s="32" t="s">
        <v>482</v>
      </c>
    </row>
    <row r="91" spans="25:26" x14ac:dyDescent="0.15">
      <c r="Y91" s="32" t="s">
        <v>354</v>
      </c>
      <c r="Z91" s="32" t="s">
        <v>483</v>
      </c>
    </row>
    <row r="92" spans="25:26" x14ac:dyDescent="0.15">
      <c r="Y92" s="32" t="s">
        <v>355</v>
      </c>
      <c r="Z92" s="32" t="s">
        <v>484</v>
      </c>
    </row>
    <row r="93" spans="25:26" x14ac:dyDescent="0.15">
      <c r="Y93" s="32" t="s">
        <v>356</v>
      </c>
      <c r="Z93" s="32" t="s">
        <v>485</v>
      </c>
    </row>
    <row r="94" spans="25:26" x14ac:dyDescent="0.15">
      <c r="Y94" s="32" t="s">
        <v>357</v>
      </c>
      <c r="Z94" s="32" t="s">
        <v>486</v>
      </c>
    </row>
    <row r="95" spans="25:26" x14ac:dyDescent="0.15">
      <c r="Y95" s="32" t="s">
        <v>358</v>
      </c>
      <c r="Z95" s="32" t="s">
        <v>487</v>
      </c>
    </row>
    <row r="96" spans="25:26" x14ac:dyDescent="0.15">
      <c r="Y96" s="32" t="s">
        <v>262</v>
      </c>
      <c r="Z96" s="32" t="s">
        <v>488</v>
      </c>
    </row>
    <row r="97" spans="25:26" x14ac:dyDescent="0.15">
      <c r="Y97" s="32" t="s">
        <v>359</v>
      </c>
      <c r="Z97" s="32" t="s">
        <v>489</v>
      </c>
    </row>
    <row r="98" spans="25:26" x14ac:dyDescent="0.15">
      <c r="Y98" s="32" t="s">
        <v>360</v>
      </c>
      <c r="Z98" s="32" t="s">
        <v>490</v>
      </c>
    </row>
    <row r="99" spans="25:26" x14ac:dyDescent="0.15">
      <c r="Y99" s="32" t="s">
        <v>390</v>
      </c>
      <c r="Z99" s="32" t="s">
        <v>491</v>
      </c>
    </row>
    <row r="100" spans="25:26" x14ac:dyDescent="0.15">
      <c r="Y100" s="32" t="s">
        <v>575</v>
      </c>
      <c r="Z100" s="32" t="s">
        <v>492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6"/>
  <sheetViews>
    <sheetView view="pageBreakPreview" zoomScale="70" zoomScaleNormal="75" zoomScaleSheetLayoutView="70" zoomScalePageLayoutView="70" workbookViewId="0"/>
  </sheetViews>
  <sheetFormatPr defaultColWidth="9" defaultRowHeight="13.5" x14ac:dyDescent="0.15"/>
  <cols>
    <col min="1" max="49" width="2.625" style="34" customWidth="1"/>
    <col min="50" max="50" width="4.375" style="34" customWidth="1"/>
    <col min="51" max="51" width="8.875" style="34" hidden="1" customWidth="1"/>
    <col min="52" max="57" width="2.25" style="34" customWidth="1"/>
    <col min="58" max="61" width="9" style="34"/>
    <col min="62" max="62" width="27.875" style="34" customWidth="1"/>
    <col min="63" max="63" width="12.25" style="34" customWidth="1"/>
    <col min="64" max="16384" width="9" style="34"/>
  </cols>
  <sheetData>
    <row r="1" spans="1:51" ht="23.25" customHeight="1" thickBot="1" x14ac:dyDescent="0.2">
      <c r="AP1" s="35"/>
      <c r="AQ1" s="35"/>
      <c r="AR1" s="35"/>
      <c r="AS1" s="35"/>
      <c r="AT1" s="35"/>
      <c r="AU1" s="35"/>
      <c r="AV1" s="35"/>
      <c r="AW1" s="36"/>
    </row>
    <row r="2" spans="1:51" ht="30" customHeight="1" x14ac:dyDescent="0.15">
      <c r="A2" s="718" t="s">
        <v>25</v>
      </c>
      <c r="B2" s="719"/>
      <c r="C2" s="719"/>
      <c r="D2" s="719"/>
      <c r="E2" s="719"/>
      <c r="F2" s="720"/>
      <c r="G2" s="561" t="s">
        <v>656</v>
      </c>
      <c r="H2" s="562"/>
      <c r="I2" s="562"/>
      <c r="J2" s="562"/>
      <c r="K2" s="562"/>
      <c r="L2" s="562"/>
      <c r="M2" s="562"/>
      <c r="N2" s="562"/>
      <c r="O2" s="562"/>
      <c r="P2" s="562"/>
      <c r="Q2" s="562"/>
      <c r="R2" s="562"/>
      <c r="S2" s="562"/>
      <c r="T2" s="562"/>
      <c r="U2" s="562"/>
      <c r="V2" s="562"/>
      <c r="W2" s="562"/>
      <c r="X2" s="562"/>
      <c r="Y2" s="562"/>
      <c r="Z2" s="562"/>
      <c r="AA2" s="562"/>
      <c r="AB2" s="563"/>
      <c r="AC2" s="561" t="s">
        <v>231</v>
      </c>
      <c r="AD2" s="721"/>
      <c r="AE2" s="721"/>
      <c r="AF2" s="721"/>
      <c r="AG2" s="721"/>
      <c r="AH2" s="721"/>
      <c r="AI2" s="721"/>
      <c r="AJ2" s="721"/>
      <c r="AK2" s="721"/>
      <c r="AL2" s="721"/>
      <c r="AM2" s="721"/>
      <c r="AN2" s="721"/>
      <c r="AO2" s="721"/>
      <c r="AP2" s="721"/>
      <c r="AQ2" s="721"/>
      <c r="AR2" s="721"/>
      <c r="AS2" s="721"/>
      <c r="AT2" s="721"/>
      <c r="AU2" s="721"/>
      <c r="AV2" s="721"/>
      <c r="AW2" s="721"/>
      <c r="AX2" s="722"/>
      <c r="AY2">
        <f>COUNTA($G$4,$AC$4)</f>
        <v>1</v>
      </c>
    </row>
    <row r="3" spans="1:51" ht="24.75" customHeight="1" x14ac:dyDescent="0.15">
      <c r="A3" s="715"/>
      <c r="B3" s="716"/>
      <c r="C3" s="716"/>
      <c r="D3" s="716"/>
      <c r="E3" s="716"/>
      <c r="F3" s="717"/>
      <c r="G3" s="136" t="s">
        <v>14</v>
      </c>
      <c r="H3" s="565"/>
      <c r="I3" s="565"/>
      <c r="J3" s="565"/>
      <c r="K3" s="565"/>
      <c r="L3" s="566" t="s">
        <v>15</v>
      </c>
      <c r="M3" s="565"/>
      <c r="N3" s="565"/>
      <c r="O3" s="565"/>
      <c r="P3" s="565"/>
      <c r="Q3" s="565"/>
      <c r="R3" s="565"/>
      <c r="S3" s="565"/>
      <c r="T3" s="565"/>
      <c r="U3" s="565"/>
      <c r="V3" s="565"/>
      <c r="W3" s="565"/>
      <c r="X3" s="567"/>
      <c r="Y3" s="568" t="s">
        <v>16</v>
      </c>
      <c r="Z3" s="569"/>
      <c r="AA3" s="569"/>
      <c r="AB3" s="570"/>
      <c r="AC3" s="136" t="s">
        <v>14</v>
      </c>
      <c r="AD3" s="565"/>
      <c r="AE3" s="565"/>
      <c r="AF3" s="565"/>
      <c r="AG3" s="565"/>
      <c r="AH3" s="566" t="s">
        <v>15</v>
      </c>
      <c r="AI3" s="565"/>
      <c r="AJ3" s="565"/>
      <c r="AK3" s="565"/>
      <c r="AL3" s="565"/>
      <c r="AM3" s="565"/>
      <c r="AN3" s="565"/>
      <c r="AO3" s="565"/>
      <c r="AP3" s="565"/>
      <c r="AQ3" s="565"/>
      <c r="AR3" s="565"/>
      <c r="AS3" s="565"/>
      <c r="AT3" s="567"/>
      <c r="AU3" s="568" t="s">
        <v>16</v>
      </c>
      <c r="AV3" s="569"/>
      <c r="AW3" s="569"/>
      <c r="AX3" s="571"/>
      <c r="AY3" s="34">
        <f>$AY$2</f>
        <v>1</v>
      </c>
    </row>
    <row r="4" spans="1:51" ht="24.75" customHeight="1" x14ac:dyDescent="0.15">
      <c r="A4" s="715"/>
      <c r="B4" s="716"/>
      <c r="C4" s="716"/>
      <c r="D4" s="716"/>
      <c r="E4" s="716"/>
      <c r="F4" s="717"/>
      <c r="G4" s="572" t="s">
        <v>657</v>
      </c>
      <c r="H4" s="573"/>
      <c r="I4" s="573"/>
      <c r="J4" s="573"/>
      <c r="K4" s="574"/>
      <c r="L4" s="575" t="s">
        <v>658</v>
      </c>
      <c r="M4" s="576"/>
      <c r="N4" s="576"/>
      <c r="O4" s="576"/>
      <c r="P4" s="576"/>
      <c r="Q4" s="576"/>
      <c r="R4" s="576"/>
      <c r="S4" s="576"/>
      <c r="T4" s="576"/>
      <c r="U4" s="576"/>
      <c r="V4" s="576"/>
      <c r="W4" s="576"/>
      <c r="X4" s="577"/>
      <c r="Y4" s="578">
        <v>4</v>
      </c>
      <c r="Z4" s="579"/>
      <c r="AA4" s="579"/>
      <c r="AB4" s="580"/>
      <c r="AC4" s="572"/>
      <c r="AD4" s="573"/>
      <c r="AE4" s="573"/>
      <c r="AF4" s="573"/>
      <c r="AG4" s="574"/>
      <c r="AH4" s="575"/>
      <c r="AI4" s="576"/>
      <c r="AJ4" s="576"/>
      <c r="AK4" s="576"/>
      <c r="AL4" s="576"/>
      <c r="AM4" s="576"/>
      <c r="AN4" s="576"/>
      <c r="AO4" s="576"/>
      <c r="AP4" s="576"/>
      <c r="AQ4" s="576"/>
      <c r="AR4" s="576"/>
      <c r="AS4" s="576"/>
      <c r="AT4" s="577"/>
      <c r="AU4" s="578"/>
      <c r="AV4" s="579"/>
      <c r="AW4" s="579"/>
      <c r="AX4" s="581"/>
      <c r="AY4" s="34">
        <f t="shared" ref="AY4:AY5" si="0">$AY$2</f>
        <v>1</v>
      </c>
    </row>
    <row r="5" spans="1:51" ht="24.75" customHeight="1" x14ac:dyDescent="0.15">
      <c r="A5" s="715"/>
      <c r="B5" s="716"/>
      <c r="C5" s="716"/>
      <c r="D5" s="716"/>
      <c r="E5" s="716"/>
      <c r="F5" s="717"/>
      <c r="G5" s="582" t="s">
        <v>17</v>
      </c>
      <c r="H5" s="583"/>
      <c r="I5" s="583"/>
      <c r="J5" s="583"/>
      <c r="K5" s="583"/>
      <c r="L5" s="584"/>
      <c r="M5" s="585"/>
      <c r="N5" s="585"/>
      <c r="O5" s="585"/>
      <c r="P5" s="585"/>
      <c r="Q5" s="585"/>
      <c r="R5" s="585"/>
      <c r="S5" s="585"/>
      <c r="T5" s="585"/>
      <c r="U5" s="585"/>
      <c r="V5" s="585"/>
      <c r="W5" s="585"/>
      <c r="X5" s="586"/>
      <c r="Y5" s="587">
        <f>SUM(Y4:AB4)</f>
        <v>4</v>
      </c>
      <c r="Z5" s="588"/>
      <c r="AA5" s="588"/>
      <c r="AB5" s="589"/>
      <c r="AC5" s="582" t="s">
        <v>17</v>
      </c>
      <c r="AD5" s="583"/>
      <c r="AE5" s="583"/>
      <c r="AF5" s="583"/>
      <c r="AG5" s="583"/>
      <c r="AH5" s="584"/>
      <c r="AI5" s="585"/>
      <c r="AJ5" s="585"/>
      <c r="AK5" s="585"/>
      <c r="AL5" s="585"/>
      <c r="AM5" s="585"/>
      <c r="AN5" s="585"/>
      <c r="AO5" s="585"/>
      <c r="AP5" s="585"/>
      <c r="AQ5" s="585"/>
      <c r="AR5" s="585"/>
      <c r="AS5" s="585"/>
      <c r="AT5" s="586"/>
      <c r="AU5" s="587">
        <f>SUM(AU4:AX4)</f>
        <v>0</v>
      </c>
      <c r="AV5" s="588"/>
      <c r="AW5" s="588"/>
      <c r="AX5" s="590"/>
      <c r="AY5" s="34">
        <f t="shared" si="0"/>
        <v>1</v>
      </c>
    </row>
    <row r="6" spans="1:51" ht="24.75" customHeight="1" x14ac:dyDescent="0.15">
      <c r="A6" s="37"/>
      <c r="B6" s="37"/>
      <c r="C6" s="37"/>
      <c r="D6" s="37"/>
      <c r="E6" s="37"/>
      <c r="F6" s="37"/>
      <c r="G6" s="38"/>
      <c r="H6" s="38"/>
      <c r="I6" s="38"/>
      <c r="J6" s="38"/>
      <c r="K6" s="38"/>
      <c r="L6" s="39"/>
      <c r="M6" s="38"/>
      <c r="N6" s="38"/>
      <c r="O6" s="38"/>
      <c r="P6" s="38"/>
      <c r="Q6" s="38"/>
      <c r="R6" s="38"/>
      <c r="S6" s="38"/>
      <c r="T6" s="38"/>
      <c r="U6" s="38"/>
      <c r="V6" s="38"/>
      <c r="W6" s="38"/>
      <c r="X6" s="38"/>
      <c r="Y6" s="40"/>
      <c r="Z6" s="40"/>
      <c r="AA6" s="40"/>
      <c r="AB6" s="40"/>
      <c r="AC6" s="38"/>
      <c r="AD6" s="38"/>
      <c r="AE6" s="38"/>
      <c r="AF6" s="38"/>
      <c r="AG6" s="38"/>
      <c r="AH6" s="39"/>
      <c r="AI6" s="38"/>
      <c r="AJ6" s="38"/>
      <c r="AK6" s="38"/>
      <c r="AL6" s="38"/>
      <c r="AM6" s="38"/>
      <c r="AN6" s="38"/>
      <c r="AO6" s="38"/>
      <c r="AP6" s="38"/>
      <c r="AQ6" s="38"/>
      <c r="AR6" s="38"/>
      <c r="AS6" s="38"/>
      <c r="AT6" s="38"/>
      <c r="AU6" s="40"/>
      <c r="AV6" s="40"/>
      <c r="AW6" s="40"/>
      <c r="AX6" s="40"/>
    </row>
  </sheetData>
  <sheetProtection formatRows="0"/>
  <mergeCells count="21">
    <mergeCell ref="L4:X4"/>
    <mergeCell ref="Y4:AB4"/>
    <mergeCell ref="AC4:AG4"/>
    <mergeCell ref="AH4:AT4"/>
    <mergeCell ref="AU4:AX4"/>
    <mergeCell ref="A2:F5"/>
    <mergeCell ref="G2:AB2"/>
    <mergeCell ref="AC2:AX2"/>
    <mergeCell ref="G3:K3"/>
    <mergeCell ref="L3:X3"/>
    <mergeCell ref="Y3:AB3"/>
    <mergeCell ref="AC3:AG3"/>
    <mergeCell ref="AH3:AT3"/>
    <mergeCell ref="AU3:AX3"/>
    <mergeCell ref="G4:K4"/>
    <mergeCell ref="G5:K5"/>
    <mergeCell ref="L5:X5"/>
    <mergeCell ref="Y5:AB5"/>
    <mergeCell ref="AC5:AG5"/>
    <mergeCell ref="AH5:AT5"/>
    <mergeCell ref="AU5:AX5"/>
  </mergeCells>
  <phoneticPr fontId="5"/>
  <conditionalFormatting sqref="Y5">
    <cfRule type="expression" dxfId="57" priority="269">
      <formula>IF(RIGHT(TEXT(Y5,"0.#"),1)=".",FALSE,TRUE)</formula>
    </cfRule>
    <cfRule type="expression" dxfId="56" priority="270">
      <formula>IF(RIGHT(TEXT(Y5,"0.#"),1)=".",TRUE,FALSE)</formula>
    </cfRule>
  </conditionalFormatting>
  <conditionalFormatting sqref="Y4">
    <cfRule type="expression" dxfId="55" priority="267">
      <formula>IF(RIGHT(TEXT(Y4,"0.#"),1)=".",FALSE,TRUE)</formula>
    </cfRule>
    <cfRule type="expression" dxfId="54" priority="268">
      <formula>IF(RIGHT(TEXT(Y4,"0.#"),1)=".",TRUE,FALSE)</formula>
    </cfRule>
  </conditionalFormatting>
  <conditionalFormatting sqref="AU5">
    <cfRule type="expression" dxfId="53" priority="263">
      <formula>IF(RIGHT(TEXT(AU5,"0.#"),1)=".",FALSE,TRUE)</formula>
    </cfRule>
    <cfRule type="expression" dxfId="52" priority="264">
      <formula>IF(RIGHT(TEXT(AU5,"0.#"),1)=".",TRUE,FALSE)</formula>
    </cfRule>
  </conditionalFormatting>
  <conditionalFormatting sqref="AU4">
    <cfRule type="expression" dxfId="51" priority="261">
      <formula>IF(RIGHT(TEXT(AU4,"0.#"),1)=".",FALSE,TRUE)</formula>
    </cfRule>
    <cfRule type="expression" dxfId="50" priority="262">
      <formula>IF(RIGHT(TEXT(AU4,"0.#"),1)=".",TRUE,FALSE)</formula>
    </cfRule>
  </conditionalFormatting>
  <dataValidations count="1">
    <dataValidation type="custom" imeMode="disabled" allowBlank="1" showInputMessage="1" showErrorMessage="1" sqref="Y4:AB4 AU4:AX4">
      <formula1>OR(ISNUMBER(Y4), Y4="-")</formula1>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firstHeader>&amp;R&amp;"-,太字"&amp;18別紙２</firstHeader>
  </headerFooter>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Z9"/>
  <sheetViews>
    <sheetView view="pageBreakPreview" zoomScale="85" zoomScaleNormal="75" zoomScaleSheetLayoutView="85" zoomScalePageLayoutView="70" workbookViewId="0"/>
  </sheetViews>
  <sheetFormatPr defaultColWidth="9" defaultRowHeight="13.5" x14ac:dyDescent="0.15"/>
  <cols>
    <col min="1" max="2" width="2.625" style="34" customWidth="1"/>
    <col min="3" max="33" width="2.625" style="68" customWidth="1"/>
    <col min="34" max="37" width="3.5" style="68" customWidth="1"/>
    <col min="38" max="41" width="2.625" style="68" customWidth="1"/>
    <col min="42" max="50" width="3.25" style="69" customWidth="1"/>
    <col min="51" max="51" width="11.125" style="34" hidden="1" customWidth="1"/>
    <col min="52" max="57" width="2.25" style="34" customWidth="1"/>
    <col min="58" max="61" width="9" style="34"/>
    <col min="62" max="62" width="27.875" style="34" customWidth="1"/>
    <col min="63" max="63" width="12.25" style="34" customWidth="1"/>
    <col min="64" max="16384" width="9" style="34"/>
  </cols>
  <sheetData>
    <row r="1" spans="1:52" ht="23.25" customHeight="1" x14ac:dyDescent="0.15">
      <c r="P1" s="69"/>
      <c r="Q1" s="69"/>
      <c r="R1" s="69"/>
      <c r="S1" s="69"/>
      <c r="T1" s="69"/>
      <c r="U1" s="69"/>
      <c r="V1" s="69"/>
      <c r="W1" s="69"/>
      <c r="X1" s="69"/>
      <c r="Y1" s="70"/>
      <c r="Z1" s="70"/>
      <c r="AA1" s="70"/>
      <c r="AB1" s="70"/>
      <c r="AC1" s="70"/>
      <c r="AD1" s="70"/>
      <c r="AE1" s="70"/>
      <c r="AF1" s="70"/>
      <c r="AG1" s="70"/>
      <c r="AH1" s="70"/>
      <c r="AI1" s="70"/>
      <c r="AJ1" s="70"/>
      <c r="AK1" s="70"/>
      <c r="AL1" s="70"/>
      <c r="AM1" s="70"/>
      <c r="AN1" s="70"/>
      <c r="AO1" s="70"/>
      <c r="AP1" s="71"/>
      <c r="AQ1" s="71"/>
      <c r="AR1" s="71"/>
      <c r="AS1" s="71"/>
      <c r="AT1" s="71"/>
      <c r="AU1" s="71"/>
      <c r="AV1" s="71"/>
      <c r="AW1" s="72"/>
    </row>
    <row r="2" spans="1:52" x14ac:dyDescent="0.15">
      <c r="A2" s="9"/>
      <c r="B2" s="49" t="s">
        <v>208</v>
      </c>
      <c r="C2" s="54"/>
      <c r="D2" s="54"/>
      <c r="E2" s="54"/>
      <c r="F2" s="54"/>
      <c r="G2" s="54"/>
      <c r="H2" s="54"/>
      <c r="I2" s="54"/>
      <c r="J2" s="54"/>
      <c r="K2" s="54"/>
      <c r="L2" s="54"/>
      <c r="M2" s="54"/>
      <c r="N2" s="54"/>
      <c r="O2" s="54"/>
      <c r="P2" s="59"/>
      <c r="Q2" s="59"/>
      <c r="R2" s="59"/>
      <c r="S2" s="59"/>
      <c r="T2" s="59"/>
      <c r="U2" s="59"/>
      <c r="V2" s="59"/>
      <c r="W2" s="59"/>
      <c r="X2" s="59"/>
      <c r="Y2" s="60"/>
      <c r="Z2" s="60"/>
      <c r="AA2" s="60"/>
      <c r="AB2" s="60"/>
      <c r="AC2" s="60"/>
      <c r="AD2" s="60"/>
      <c r="AE2" s="60"/>
      <c r="AF2" s="60"/>
      <c r="AG2" s="60"/>
      <c r="AH2" s="60"/>
      <c r="AI2" s="60"/>
      <c r="AJ2" s="60"/>
      <c r="AK2" s="60"/>
      <c r="AL2" s="60"/>
      <c r="AM2" s="60"/>
      <c r="AN2" s="60"/>
      <c r="AO2" s="60"/>
      <c r="AP2" s="59"/>
      <c r="AQ2" s="59"/>
      <c r="AR2" s="59"/>
      <c r="AS2" s="59"/>
      <c r="AT2" s="59"/>
      <c r="AU2" s="59"/>
      <c r="AV2" s="59"/>
      <c r="AW2" s="59"/>
      <c r="AX2" s="59"/>
      <c r="AY2">
        <f>COUNTA($C$4)</f>
        <v>1</v>
      </c>
    </row>
    <row r="3" spans="1:52" customFormat="1" ht="59.25" customHeight="1" x14ac:dyDescent="0.15">
      <c r="A3" s="596"/>
      <c r="B3" s="596"/>
      <c r="C3" s="596" t="s">
        <v>23</v>
      </c>
      <c r="D3" s="596"/>
      <c r="E3" s="596"/>
      <c r="F3" s="596"/>
      <c r="G3" s="596"/>
      <c r="H3" s="596"/>
      <c r="I3" s="596"/>
      <c r="J3" s="724" t="s">
        <v>187</v>
      </c>
      <c r="K3" s="725"/>
      <c r="L3" s="725"/>
      <c r="M3" s="725"/>
      <c r="N3" s="725"/>
      <c r="O3" s="725"/>
      <c r="P3" s="400" t="s">
        <v>24</v>
      </c>
      <c r="Q3" s="400"/>
      <c r="R3" s="400"/>
      <c r="S3" s="400"/>
      <c r="T3" s="400"/>
      <c r="U3" s="400"/>
      <c r="V3" s="400"/>
      <c r="W3" s="400"/>
      <c r="X3" s="400"/>
      <c r="Y3" s="598" t="s">
        <v>221</v>
      </c>
      <c r="Z3" s="599"/>
      <c r="AA3" s="599"/>
      <c r="AB3" s="599"/>
      <c r="AC3" s="724" t="s">
        <v>216</v>
      </c>
      <c r="AD3" s="724"/>
      <c r="AE3" s="724"/>
      <c r="AF3" s="724"/>
      <c r="AG3" s="724"/>
      <c r="AH3" s="598" t="s">
        <v>180</v>
      </c>
      <c r="AI3" s="596"/>
      <c r="AJ3" s="596"/>
      <c r="AK3" s="596"/>
      <c r="AL3" s="596" t="s">
        <v>18</v>
      </c>
      <c r="AM3" s="596"/>
      <c r="AN3" s="596"/>
      <c r="AO3" s="600"/>
      <c r="AP3" s="726" t="s">
        <v>188</v>
      </c>
      <c r="AQ3" s="726"/>
      <c r="AR3" s="726"/>
      <c r="AS3" s="726"/>
      <c r="AT3" s="726"/>
      <c r="AU3" s="726"/>
      <c r="AV3" s="726"/>
      <c r="AW3" s="726"/>
      <c r="AX3" s="726"/>
      <c r="AY3">
        <f>$AY$2</f>
        <v>1</v>
      </c>
      <c r="AZ3" s="34"/>
    </row>
    <row r="4" spans="1:52" ht="26.25" customHeight="1" x14ac:dyDescent="0.15">
      <c r="A4" s="723">
        <v>1</v>
      </c>
      <c r="B4" s="723">
        <v>1</v>
      </c>
      <c r="C4" s="608" t="s">
        <v>650</v>
      </c>
      <c r="D4" s="609"/>
      <c r="E4" s="609"/>
      <c r="F4" s="609"/>
      <c r="G4" s="609"/>
      <c r="H4" s="609"/>
      <c r="I4" s="609"/>
      <c r="J4" s="610"/>
      <c r="K4" s="611"/>
      <c r="L4" s="611"/>
      <c r="M4" s="611"/>
      <c r="N4" s="611"/>
      <c r="O4" s="611"/>
      <c r="P4" s="613" t="s">
        <v>639</v>
      </c>
      <c r="Q4" s="613"/>
      <c r="R4" s="613"/>
      <c r="S4" s="613"/>
      <c r="T4" s="613"/>
      <c r="U4" s="613"/>
      <c r="V4" s="613"/>
      <c r="W4" s="613"/>
      <c r="X4" s="613"/>
      <c r="Y4" s="614">
        <v>4</v>
      </c>
      <c r="Z4" s="615"/>
      <c r="AA4" s="615"/>
      <c r="AB4" s="616"/>
      <c r="AC4" s="623" t="s">
        <v>74</v>
      </c>
      <c r="AD4" s="624"/>
      <c r="AE4" s="624"/>
      <c r="AF4" s="624"/>
      <c r="AG4" s="624"/>
      <c r="AH4" s="603" t="s">
        <v>260</v>
      </c>
      <c r="AI4" s="604"/>
      <c r="AJ4" s="604"/>
      <c r="AK4" s="605"/>
      <c r="AL4" s="603" t="s">
        <v>260</v>
      </c>
      <c r="AM4" s="604"/>
      <c r="AN4" s="604"/>
      <c r="AO4" s="605"/>
      <c r="AP4" s="606"/>
      <c r="AQ4" s="606"/>
      <c r="AR4" s="606"/>
      <c r="AS4" s="606"/>
      <c r="AT4" s="606"/>
      <c r="AU4" s="606"/>
      <c r="AV4" s="606"/>
      <c r="AW4" s="606"/>
      <c r="AX4" s="606"/>
      <c r="AY4">
        <f>$AY$2</f>
        <v>1</v>
      </c>
    </row>
    <row r="5" spans="1:52" ht="26.25" customHeight="1" x14ac:dyDescent="0.15">
      <c r="A5" s="723">
        <v>2</v>
      </c>
      <c r="B5" s="723">
        <v>1</v>
      </c>
      <c r="C5" s="608" t="s">
        <v>651</v>
      </c>
      <c r="D5" s="609"/>
      <c r="E5" s="609"/>
      <c r="F5" s="609"/>
      <c r="G5" s="609"/>
      <c r="H5" s="609"/>
      <c r="I5" s="609"/>
      <c r="J5" s="610"/>
      <c r="K5" s="611"/>
      <c r="L5" s="611"/>
      <c r="M5" s="611"/>
      <c r="N5" s="611"/>
      <c r="O5" s="611"/>
      <c r="P5" s="613" t="s">
        <v>639</v>
      </c>
      <c r="Q5" s="613"/>
      <c r="R5" s="613"/>
      <c r="S5" s="613"/>
      <c r="T5" s="613"/>
      <c r="U5" s="613"/>
      <c r="V5" s="613"/>
      <c r="W5" s="613"/>
      <c r="X5" s="613"/>
      <c r="Y5" s="614">
        <v>4</v>
      </c>
      <c r="Z5" s="615"/>
      <c r="AA5" s="615"/>
      <c r="AB5" s="616"/>
      <c r="AC5" s="623" t="s">
        <v>74</v>
      </c>
      <c r="AD5" s="624"/>
      <c r="AE5" s="624"/>
      <c r="AF5" s="624"/>
      <c r="AG5" s="624"/>
      <c r="AH5" s="603" t="s">
        <v>260</v>
      </c>
      <c r="AI5" s="604"/>
      <c r="AJ5" s="604"/>
      <c r="AK5" s="605"/>
      <c r="AL5" s="603" t="s">
        <v>260</v>
      </c>
      <c r="AM5" s="604"/>
      <c r="AN5" s="604"/>
      <c r="AO5" s="605"/>
      <c r="AP5" s="606"/>
      <c r="AQ5" s="606"/>
      <c r="AR5" s="606"/>
      <c r="AS5" s="606"/>
      <c r="AT5" s="606"/>
      <c r="AU5" s="606"/>
      <c r="AV5" s="606"/>
      <c r="AW5" s="606"/>
      <c r="AX5" s="606"/>
      <c r="AY5">
        <f>COUNTA($C$5)</f>
        <v>1</v>
      </c>
    </row>
    <row r="6" spans="1:52" ht="26.25" customHeight="1" x14ac:dyDescent="0.15">
      <c r="A6" s="723">
        <v>3</v>
      </c>
      <c r="B6" s="723">
        <v>1</v>
      </c>
      <c r="C6" s="608" t="s">
        <v>652</v>
      </c>
      <c r="D6" s="609"/>
      <c r="E6" s="609"/>
      <c r="F6" s="609"/>
      <c r="G6" s="609"/>
      <c r="H6" s="609"/>
      <c r="I6" s="609"/>
      <c r="J6" s="610"/>
      <c r="K6" s="611"/>
      <c r="L6" s="611"/>
      <c r="M6" s="611"/>
      <c r="N6" s="611"/>
      <c r="O6" s="611"/>
      <c r="P6" s="613" t="s">
        <v>639</v>
      </c>
      <c r="Q6" s="613"/>
      <c r="R6" s="613"/>
      <c r="S6" s="613"/>
      <c r="T6" s="613"/>
      <c r="U6" s="613"/>
      <c r="V6" s="613"/>
      <c r="W6" s="613"/>
      <c r="X6" s="613"/>
      <c r="Y6" s="614">
        <v>4</v>
      </c>
      <c r="Z6" s="615"/>
      <c r="AA6" s="615"/>
      <c r="AB6" s="616"/>
      <c r="AC6" s="623" t="s">
        <v>74</v>
      </c>
      <c r="AD6" s="624"/>
      <c r="AE6" s="624"/>
      <c r="AF6" s="624"/>
      <c r="AG6" s="624"/>
      <c r="AH6" s="603" t="s">
        <v>260</v>
      </c>
      <c r="AI6" s="604"/>
      <c r="AJ6" s="604"/>
      <c r="AK6" s="605"/>
      <c r="AL6" s="603" t="s">
        <v>260</v>
      </c>
      <c r="AM6" s="604"/>
      <c r="AN6" s="604"/>
      <c r="AO6" s="605"/>
      <c r="AP6" s="606"/>
      <c r="AQ6" s="606"/>
      <c r="AR6" s="606"/>
      <c r="AS6" s="606"/>
      <c r="AT6" s="606"/>
      <c r="AU6" s="606"/>
      <c r="AV6" s="606"/>
      <c r="AW6" s="606"/>
      <c r="AX6" s="606"/>
      <c r="AY6">
        <f>COUNTA($C$6)</f>
        <v>1</v>
      </c>
    </row>
    <row r="7" spans="1:52" ht="26.25" customHeight="1" x14ac:dyDescent="0.15">
      <c r="A7" s="723">
        <v>4</v>
      </c>
      <c r="B7" s="723">
        <v>1</v>
      </c>
      <c r="C7" s="608" t="s">
        <v>653</v>
      </c>
      <c r="D7" s="609"/>
      <c r="E7" s="609"/>
      <c r="F7" s="609"/>
      <c r="G7" s="609"/>
      <c r="H7" s="609"/>
      <c r="I7" s="609"/>
      <c r="J7" s="610"/>
      <c r="K7" s="611"/>
      <c r="L7" s="611"/>
      <c r="M7" s="611"/>
      <c r="N7" s="611"/>
      <c r="O7" s="611"/>
      <c r="P7" s="613" t="s">
        <v>639</v>
      </c>
      <c r="Q7" s="613"/>
      <c r="R7" s="613"/>
      <c r="S7" s="613"/>
      <c r="T7" s="613"/>
      <c r="U7" s="613"/>
      <c r="V7" s="613"/>
      <c r="W7" s="613"/>
      <c r="X7" s="613"/>
      <c r="Y7" s="614">
        <v>3</v>
      </c>
      <c r="Z7" s="615"/>
      <c r="AA7" s="615"/>
      <c r="AB7" s="616"/>
      <c r="AC7" s="623" t="s">
        <v>74</v>
      </c>
      <c r="AD7" s="624"/>
      <c r="AE7" s="624"/>
      <c r="AF7" s="624"/>
      <c r="AG7" s="624"/>
      <c r="AH7" s="603" t="s">
        <v>260</v>
      </c>
      <c r="AI7" s="604"/>
      <c r="AJ7" s="604"/>
      <c r="AK7" s="605"/>
      <c r="AL7" s="603" t="s">
        <v>260</v>
      </c>
      <c r="AM7" s="604"/>
      <c r="AN7" s="604"/>
      <c r="AO7" s="605"/>
      <c r="AP7" s="606"/>
      <c r="AQ7" s="606"/>
      <c r="AR7" s="606"/>
      <c r="AS7" s="606"/>
      <c r="AT7" s="606"/>
      <c r="AU7" s="606"/>
      <c r="AV7" s="606"/>
      <c r="AW7" s="606"/>
      <c r="AX7" s="606"/>
      <c r="AY7">
        <f>COUNTA($C$7)</f>
        <v>1</v>
      </c>
    </row>
    <row r="8" spans="1:52" ht="26.25" customHeight="1" x14ac:dyDescent="0.15">
      <c r="A8" s="723">
        <v>5</v>
      </c>
      <c r="B8" s="723">
        <v>1</v>
      </c>
      <c r="C8" s="609" t="s">
        <v>592</v>
      </c>
      <c r="D8" s="609"/>
      <c r="E8" s="609"/>
      <c r="F8" s="609"/>
      <c r="G8" s="609"/>
      <c r="H8" s="609"/>
      <c r="I8" s="609"/>
      <c r="J8" s="610">
        <v>6000012070001</v>
      </c>
      <c r="K8" s="611"/>
      <c r="L8" s="611"/>
      <c r="M8" s="611"/>
      <c r="N8" s="611"/>
      <c r="O8" s="611"/>
      <c r="P8" s="643" t="s">
        <v>654</v>
      </c>
      <c r="Q8" s="644"/>
      <c r="R8" s="644"/>
      <c r="S8" s="644"/>
      <c r="T8" s="644"/>
      <c r="U8" s="644"/>
      <c r="V8" s="644"/>
      <c r="W8" s="644"/>
      <c r="X8" s="644"/>
      <c r="Y8" s="614">
        <v>2</v>
      </c>
      <c r="Z8" s="615"/>
      <c r="AA8" s="615"/>
      <c r="AB8" s="616"/>
      <c r="AC8" s="623" t="s">
        <v>74</v>
      </c>
      <c r="AD8" s="624"/>
      <c r="AE8" s="624"/>
      <c r="AF8" s="624"/>
      <c r="AG8" s="624"/>
      <c r="AH8" s="603" t="s">
        <v>260</v>
      </c>
      <c r="AI8" s="604"/>
      <c r="AJ8" s="604"/>
      <c r="AK8" s="605"/>
      <c r="AL8" s="603" t="s">
        <v>260</v>
      </c>
      <c r="AM8" s="604"/>
      <c r="AN8" s="604"/>
      <c r="AO8" s="605"/>
      <c r="AP8" s="606"/>
      <c r="AQ8" s="606"/>
      <c r="AR8" s="606"/>
      <c r="AS8" s="606"/>
      <c r="AT8" s="606"/>
      <c r="AU8" s="606"/>
      <c r="AV8" s="606"/>
      <c r="AW8" s="606"/>
      <c r="AX8" s="606"/>
      <c r="AY8">
        <f>COUNTA($C$8)</f>
        <v>1</v>
      </c>
    </row>
    <row r="9" spans="1:52" x14ac:dyDescent="0.15">
      <c r="A9" s="41"/>
      <c r="B9" s="41"/>
      <c r="P9" s="69"/>
      <c r="Q9" s="69"/>
      <c r="R9" s="69"/>
      <c r="S9" s="69"/>
      <c r="T9" s="69"/>
      <c r="U9" s="69"/>
      <c r="V9" s="69"/>
      <c r="W9" s="69"/>
      <c r="X9" s="69"/>
      <c r="Y9" s="70"/>
      <c r="Z9" s="70"/>
      <c r="AA9" s="70"/>
      <c r="AB9" s="70"/>
      <c r="AC9" s="70"/>
      <c r="AD9" s="70"/>
      <c r="AE9" s="70"/>
      <c r="AF9" s="70"/>
      <c r="AG9" s="70"/>
      <c r="AH9" s="70"/>
      <c r="AI9" s="70"/>
      <c r="AJ9" s="70"/>
      <c r="AK9" s="70"/>
      <c r="AL9" s="70"/>
      <c r="AM9" s="70"/>
      <c r="AN9" s="70"/>
      <c r="AO9" s="70"/>
      <c r="AY9">
        <f>COUNTA(#REF!)</f>
        <v>1</v>
      </c>
    </row>
  </sheetData>
  <sheetProtection formatRows="0"/>
  <mergeCells count="54">
    <mergeCell ref="C4:I4"/>
    <mergeCell ref="J4:O4"/>
    <mergeCell ref="P4:X4"/>
    <mergeCell ref="Y4:AB4"/>
    <mergeCell ref="AC4:AG4"/>
    <mergeCell ref="AH4:AK4"/>
    <mergeCell ref="AL4:AO4"/>
    <mergeCell ref="AP4:AX4"/>
    <mergeCell ref="C5:I5"/>
    <mergeCell ref="J5:O5"/>
    <mergeCell ref="P5:X5"/>
    <mergeCell ref="Y5:AB5"/>
    <mergeCell ref="AC5:AG5"/>
    <mergeCell ref="AH5:AK5"/>
    <mergeCell ref="AL5:AO5"/>
    <mergeCell ref="AP5:AX5"/>
    <mergeCell ref="C6:I6"/>
    <mergeCell ref="J6:O6"/>
    <mergeCell ref="P6:X6"/>
    <mergeCell ref="Y6:AB6"/>
    <mergeCell ref="AC6:AG6"/>
    <mergeCell ref="AH6:AK6"/>
    <mergeCell ref="AL6:AO6"/>
    <mergeCell ref="AP6:AX6"/>
    <mergeCell ref="A3:B3"/>
    <mergeCell ref="A6:B6"/>
    <mergeCell ref="A5:B5"/>
    <mergeCell ref="A4:B4"/>
    <mergeCell ref="C3:I3"/>
    <mergeCell ref="J3:O3"/>
    <mergeCell ref="P3:X3"/>
    <mergeCell ref="Y3:AB3"/>
    <mergeCell ref="AC3:AG3"/>
    <mergeCell ref="AH3:AK3"/>
    <mergeCell ref="AL3:AO3"/>
    <mergeCell ref="AP3:AX3"/>
    <mergeCell ref="A8:B8"/>
    <mergeCell ref="A7:B7"/>
    <mergeCell ref="C7:I7"/>
    <mergeCell ref="J7:O7"/>
    <mergeCell ref="P7:X7"/>
    <mergeCell ref="Y7:AB7"/>
    <mergeCell ref="AC7:AG7"/>
    <mergeCell ref="AH7:AK7"/>
    <mergeCell ref="AL7:AO7"/>
    <mergeCell ref="AP7:AX7"/>
    <mergeCell ref="C8:I8"/>
    <mergeCell ref="J8:O8"/>
    <mergeCell ref="P8:X8"/>
    <mergeCell ref="Y8:AB8"/>
    <mergeCell ref="AC8:AG8"/>
    <mergeCell ref="AH8:AK8"/>
    <mergeCell ref="AL8:AO8"/>
    <mergeCell ref="AP8:AX8"/>
  </mergeCells>
  <phoneticPr fontId="5"/>
  <conditionalFormatting sqref="Y8">
    <cfRule type="expression" dxfId="49" priority="49">
      <formula>IF(RIGHT(TEXT(Y8,"0.#"),1)=".",FALSE,TRUE)</formula>
    </cfRule>
    <cfRule type="expression" dxfId="48" priority="50">
      <formula>IF(RIGHT(TEXT(Y8,"0.#"),1)=".",TRUE,FALSE)</formula>
    </cfRule>
  </conditionalFormatting>
  <conditionalFormatting sqref="Y4">
    <cfRule type="expression" dxfId="47" priority="47">
      <formula>IF(RIGHT(TEXT(Y4,"0.#"),1)=".",FALSE,TRUE)</formula>
    </cfRule>
    <cfRule type="expression" dxfId="46" priority="48">
      <formula>IF(RIGHT(TEXT(Y4,"0.#"),1)=".",TRUE,FALSE)</formula>
    </cfRule>
  </conditionalFormatting>
  <conditionalFormatting sqref="AH4:AK4">
    <cfRule type="expression" dxfId="45" priority="43">
      <formula>IF(AND(AH4&gt;=0, RIGHT(TEXT(AH4,"0.#"),1)&lt;&gt;"."),TRUE,FALSE)</formula>
    </cfRule>
    <cfRule type="expression" dxfId="44" priority="44">
      <formula>IF(AND(AH4&gt;=0, RIGHT(TEXT(AH4,"0.#"),1)="."),TRUE,FALSE)</formula>
    </cfRule>
    <cfRule type="expression" dxfId="43" priority="45">
      <formula>IF(AND(AH4&lt;0, RIGHT(TEXT(AH4,"0.#"),1)&lt;&gt;"."),TRUE,FALSE)</formula>
    </cfRule>
    <cfRule type="expression" dxfId="42" priority="46">
      <formula>IF(AND(AH4&lt;0, RIGHT(TEXT(AH4,"0.#"),1)="."),TRUE,FALSE)</formula>
    </cfRule>
  </conditionalFormatting>
  <conditionalFormatting sqref="AL4:AO4">
    <cfRule type="expression" dxfId="41" priority="39">
      <formula>IF(AND(AL4&gt;=0, RIGHT(TEXT(AL4,"0.#"),1)&lt;&gt;"."),TRUE,FALSE)</formula>
    </cfRule>
    <cfRule type="expression" dxfId="40" priority="40">
      <formula>IF(AND(AL4&gt;=0, RIGHT(TEXT(AL4,"0.#"),1)="."),TRUE,FALSE)</formula>
    </cfRule>
    <cfRule type="expression" dxfId="39" priority="41">
      <formula>IF(AND(AL4&lt;0, RIGHT(TEXT(AL4,"0.#"),1)&lt;&gt;"."),TRUE,FALSE)</formula>
    </cfRule>
    <cfRule type="expression" dxfId="38" priority="42">
      <formula>IF(AND(AL4&lt;0, RIGHT(TEXT(AL4,"0.#"),1)="."),TRUE,FALSE)</formula>
    </cfRule>
  </conditionalFormatting>
  <conditionalFormatting sqref="Y5">
    <cfRule type="expression" dxfId="37" priority="37">
      <formula>IF(RIGHT(TEXT(Y5,"0.#"),1)=".",FALSE,TRUE)</formula>
    </cfRule>
    <cfRule type="expression" dxfId="36" priority="38">
      <formula>IF(RIGHT(TEXT(Y5,"0.#"),1)=".",TRUE,FALSE)</formula>
    </cfRule>
  </conditionalFormatting>
  <conditionalFormatting sqref="AH5:AK5">
    <cfRule type="expression" dxfId="35" priority="33">
      <formula>IF(AND(AH5&gt;=0, RIGHT(TEXT(AH5,"0.#"),1)&lt;&gt;"."),TRUE,FALSE)</formula>
    </cfRule>
    <cfRule type="expression" dxfId="34" priority="34">
      <formula>IF(AND(AH5&gt;=0, RIGHT(TEXT(AH5,"0.#"),1)="."),TRUE,FALSE)</formula>
    </cfRule>
    <cfRule type="expression" dxfId="33" priority="35">
      <formula>IF(AND(AH5&lt;0, RIGHT(TEXT(AH5,"0.#"),1)&lt;&gt;"."),TRUE,FALSE)</formula>
    </cfRule>
    <cfRule type="expression" dxfId="32" priority="36">
      <formula>IF(AND(AH5&lt;0, RIGHT(TEXT(AH5,"0.#"),1)="."),TRUE,FALSE)</formula>
    </cfRule>
  </conditionalFormatting>
  <conditionalFormatting sqref="AL5:AO5">
    <cfRule type="expression" dxfId="31" priority="29">
      <formula>IF(AND(AL5&gt;=0, RIGHT(TEXT(AL5,"0.#"),1)&lt;&gt;"."),TRUE,FALSE)</formula>
    </cfRule>
    <cfRule type="expression" dxfId="30" priority="30">
      <formula>IF(AND(AL5&gt;=0, RIGHT(TEXT(AL5,"0.#"),1)="."),TRUE,FALSE)</formula>
    </cfRule>
    <cfRule type="expression" dxfId="29" priority="31">
      <formula>IF(AND(AL5&lt;0, RIGHT(TEXT(AL5,"0.#"),1)&lt;&gt;"."),TRUE,FALSE)</formula>
    </cfRule>
    <cfRule type="expression" dxfId="28" priority="32">
      <formula>IF(AND(AL5&lt;0, RIGHT(TEXT(AL5,"0.#"),1)="."),TRUE,FALSE)</formula>
    </cfRule>
  </conditionalFormatting>
  <conditionalFormatting sqref="Y6">
    <cfRule type="expression" dxfId="27" priority="27">
      <formula>IF(RIGHT(TEXT(Y6,"0.#"),1)=".",FALSE,TRUE)</formula>
    </cfRule>
    <cfRule type="expression" dxfId="26" priority="28">
      <formula>IF(RIGHT(TEXT(Y6,"0.#"),1)=".",TRUE,FALSE)</formula>
    </cfRule>
  </conditionalFormatting>
  <conditionalFormatting sqref="AH6:AK6">
    <cfRule type="expression" dxfId="25" priority="23">
      <formula>IF(AND(AH6&gt;=0, RIGHT(TEXT(AH6,"0.#"),1)&lt;&gt;"."),TRUE,FALSE)</formula>
    </cfRule>
    <cfRule type="expression" dxfId="24" priority="24">
      <formula>IF(AND(AH6&gt;=0, RIGHT(TEXT(AH6,"0.#"),1)="."),TRUE,FALSE)</formula>
    </cfRule>
    <cfRule type="expression" dxfId="23" priority="25">
      <formula>IF(AND(AH6&lt;0, RIGHT(TEXT(AH6,"0.#"),1)&lt;&gt;"."),TRUE,FALSE)</formula>
    </cfRule>
    <cfRule type="expression" dxfId="22" priority="26">
      <formula>IF(AND(AH6&lt;0, RIGHT(TEXT(AH6,"0.#"),1)="."),TRUE,FALSE)</formula>
    </cfRule>
  </conditionalFormatting>
  <conditionalFormatting sqref="AL6:AO6">
    <cfRule type="expression" dxfId="21" priority="19">
      <formula>IF(AND(AL6&gt;=0, RIGHT(TEXT(AL6,"0.#"),1)&lt;&gt;"."),TRUE,FALSE)</formula>
    </cfRule>
    <cfRule type="expression" dxfId="20" priority="20">
      <formula>IF(AND(AL6&gt;=0, RIGHT(TEXT(AL6,"0.#"),1)="."),TRUE,FALSE)</formula>
    </cfRule>
    <cfRule type="expression" dxfId="19" priority="21">
      <formula>IF(AND(AL6&lt;0, RIGHT(TEXT(AL6,"0.#"),1)&lt;&gt;"."),TRUE,FALSE)</formula>
    </cfRule>
    <cfRule type="expression" dxfId="18" priority="22">
      <formula>IF(AND(AL6&lt;0, RIGHT(TEXT(AL6,"0.#"),1)="."),TRUE,FALSE)</formula>
    </cfRule>
  </conditionalFormatting>
  <conditionalFormatting sqref="Y7">
    <cfRule type="expression" dxfId="17" priority="17">
      <formula>IF(RIGHT(TEXT(Y7,"0.#"),1)=".",FALSE,TRUE)</formula>
    </cfRule>
    <cfRule type="expression" dxfId="16" priority="18">
      <formula>IF(RIGHT(TEXT(Y7,"0.#"),1)=".",TRUE,FALSE)</formula>
    </cfRule>
  </conditionalFormatting>
  <conditionalFormatting sqref="AH7:AK7">
    <cfRule type="expression" dxfId="15" priority="13">
      <formula>IF(AND(AH7&gt;=0, RIGHT(TEXT(AH7,"0.#"),1)&lt;&gt;"."),TRUE,FALSE)</formula>
    </cfRule>
    <cfRule type="expression" dxfId="14" priority="14">
      <formula>IF(AND(AH7&gt;=0, RIGHT(TEXT(AH7,"0.#"),1)="."),TRUE,FALSE)</formula>
    </cfRule>
    <cfRule type="expression" dxfId="13" priority="15">
      <formula>IF(AND(AH7&lt;0, RIGHT(TEXT(AH7,"0.#"),1)&lt;&gt;"."),TRUE,FALSE)</formula>
    </cfRule>
    <cfRule type="expression" dxfId="12" priority="16">
      <formula>IF(AND(AH7&lt;0, RIGHT(TEXT(AH7,"0.#"),1)="."),TRUE,FALSE)</formula>
    </cfRule>
  </conditionalFormatting>
  <conditionalFormatting sqref="AL7:AO7">
    <cfRule type="expression" dxfId="11" priority="9">
      <formula>IF(AND(AL7&gt;=0, RIGHT(TEXT(AL7,"0.#"),1)&lt;&gt;"."),TRUE,FALSE)</formula>
    </cfRule>
    <cfRule type="expression" dxfId="10" priority="10">
      <formula>IF(AND(AL7&gt;=0, RIGHT(TEXT(AL7,"0.#"),1)="."),TRUE,FALSE)</formula>
    </cfRule>
    <cfRule type="expression" dxfId="9" priority="11">
      <formula>IF(AND(AL7&lt;0, RIGHT(TEXT(AL7,"0.#"),1)&lt;&gt;"."),TRUE,FALSE)</formula>
    </cfRule>
    <cfRule type="expression" dxfId="8" priority="12">
      <formula>IF(AND(AL7&lt;0, RIGHT(TEXT(AL7,"0.#"),1)="."),TRUE,FALSE)</formula>
    </cfRule>
  </conditionalFormatting>
  <conditionalFormatting sqref="AH8:AK8">
    <cfRule type="expression" dxfId="7" priority="5">
      <formula>IF(AND(AH8&gt;=0, RIGHT(TEXT(AH8,"0.#"),1)&lt;&gt;"."),TRUE,FALSE)</formula>
    </cfRule>
    <cfRule type="expression" dxfId="6" priority="6">
      <formula>IF(AND(AH8&gt;=0, RIGHT(TEXT(AH8,"0.#"),1)="."),TRUE,FALSE)</formula>
    </cfRule>
    <cfRule type="expression" dxfId="5" priority="7">
      <formula>IF(AND(AH8&lt;0, RIGHT(TEXT(AH8,"0.#"),1)&lt;&gt;"."),TRUE,FALSE)</formula>
    </cfRule>
    <cfRule type="expression" dxfId="4" priority="8">
      <formula>IF(AND(AH8&lt;0, RIGHT(TEXT(AH8,"0.#"),1)="."),TRUE,FALSE)</formula>
    </cfRule>
  </conditionalFormatting>
  <conditionalFormatting sqref="AL8:AO8">
    <cfRule type="expression" dxfId="3" priority="1">
      <formula>IF(AND(AL8&gt;=0, RIGHT(TEXT(AL8,"0.#"),1)&lt;&gt;"."),TRUE,FALSE)</formula>
    </cfRule>
    <cfRule type="expression" dxfId="2" priority="2">
      <formula>IF(AND(AL8&gt;=0, RIGHT(TEXT(AL8,"0.#"),1)="."),TRUE,FALSE)</formula>
    </cfRule>
    <cfRule type="expression" dxfId="1" priority="3">
      <formula>IF(AND(AL8&lt;0, RIGHT(TEXT(AL8,"0.#"),1)&lt;&gt;"."),TRUE,FALSE)</formula>
    </cfRule>
    <cfRule type="expression" dxfId="0" priority="4">
      <formula>IF(AND(AL8&lt;0, RIGHT(TEXT(AL8,"0.#"),1)="."),TRUE,FALSE)</formula>
    </cfRule>
  </conditionalFormatting>
  <dataValidations count="3">
    <dataValidation type="custom" imeMode="disabled" allowBlank="1" showInputMessage="1" showErrorMessage="1" sqref="AL4:AL8 Y4:AB8">
      <formula1>OR(ISNUMBER(Y4), Y4="-")</formula1>
    </dataValidation>
    <dataValidation type="custom" imeMode="disabled" allowBlank="1" showInputMessage="1" showErrorMessage="1" sqref="AH4:AK8">
      <formula1>OR(AND(MOD(IF(ISNUMBER(AH4), AH4, 0.5),1)=0, 0&lt;=AH4), AH4="-")</formula1>
    </dataValidation>
    <dataValidation type="custom" allowBlank="1" showInputMessage="1" showErrorMessage="1" errorTitle="法人番号チェック" error="法人番号は13桁の数字で入力してください。" sqref="J4:O8">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firstHeader>&amp;R&amp;"-,太字"&amp;18別紙３</firstHeader>
  </headerFooter>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行政事業レビューシート</vt:lpstr>
      <vt:lpstr>入力規則等</vt:lpstr>
      <vt:lpstr>別紙2</vt:lpstr>
      <vt:lpstr>別紙3</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2022-08-26T07:47:03Z</dcterms:created>
  <dcterms:modified xsi:type="dcterms:W3CDTF">2022-08-26T09:28:05Z</dcterms:modified>
</cp:coreProperties>
</file>