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105"/>
  </bookViews>
  <sheets>
    <sheet name="行政事業レビューシート" sheetId="11" r:id="rId1"/>
    <sheet name="入力規則等" sheetId="4" r:id="rId2"/>
  </sheets>
  <definedNames>
    <definedName name="_xlnm._FilterDatabase" localSheetId="0" hidden="1">行政事業レビューシート!$A$3:$BH$152</definedName>
    <definedName name="_xlnm.Print_Area" localSheetId="0">行政事業レビューシート!$A$1:$AX$149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R13" i="11" l="1"/>
  <c r="AD19" i="11" l="1"/>
  <c r="AK15" i="11"/>
  <c r="AD16" i="11"/>
  <c r="P24" i="11" l="1"/>
  <c r="AY143" i="11" l="1"/>
  <c r="AY139" i="11"/>
  <c r="AY141" i="11" s="1"/>
  <c r="AY138" i="11"/>
  <c r="AY126" i="11"/>
  <c r="AY130" i="11" s="1"/>
  <c r="AY129" i="11" l="1"/>
  <c r="AY127" i="11"/>
  <c r="AY142" i="11"/>
  <c r="AY140" i="11"/>
  <c r="AY128" i="11"/>
  <c r="AY39" i="11" l="1"/>
  <c r="AY47" i="11" s="1"/>
  <c r="AY44" i="11" l="1"/>
  <c r="AY48" i="11"/>
  <c r="AY41" i="11"/>
  <c r="AY45" i="11"/>
  <c r="AY40" i="11"/>
  <c r="AY42" i="11"/>
  <c r="AY46" i="11"/>
  <c r="AY43" i="11"/>
  <c r="AW101" i="11" l="1"/>
  <c r="AT101" i="11"/>
  <c r="AQ101" i="11"/>
  <c r="AL101" i="11"/>
  <c r="AI101" i="11"/>
  <c r="AF101" i="11"/>
  <c r="Z101" i="11"/>
  <c r="W101" i="11"/>
  <c r="T101" i="11"/>
  <c r="N101" i="11"/>
  <c r="AW100" i="11"/>
  <c r="AT100" i="11"/>
  <c r="AQ100" i="11"/>
  <c r="AL100" i="11"/>
  <c r="AI100" i="11"/>
  <c r="AF100" i="11"/>
  <c r="Z100" i="11"/>
  <c r="W100" i="11"/>
  <c r="T100" i="11"/>
  <c r="N100" i="11"/>
  <c r="K100" i="11"/>
  <c r="H100" i="11"/>
  <c r="AY149" i="11" l="1"/>
  <c r="AY148" i="11"/>
  <c r="AY144" i="11"/>
  <c r="AY147" i="11" s="1"/>
  <c r="AY131" i="11"/>
  <c r="AU130" i="11"/>
  <c r="Y130" i="11"/>
  <c r="AU125" i="11"/>
  <c r="Y125" i="11"/>
  <c r="W24" i="11"/>
  <c r="AD21" i="11"/>
  <c r="W21" i="11"/>
  <c r="P21" i="11"/>
  <c r="AR18" i="11"/>
  <c r="AK18" i="11"/>
  <c r="AD18" i="11"/>
  <c r="AD20" i="11" s="1"/>
  <c r="W18" i="11"/>
  <c r="W20" i="11" s="1"/>
  <c r="P18" i="11"/>
  <c r="P20" i="11" s="1"/>
  <c r="AV2" i="11"/>
  <c r="AY146" i="11" l="1"/>
  <c r="AY14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<sst xmlns="http://schemas.openxmlformats.org/spreadsheetml/2006/main" count="813" uniqueCount="648">
  <si>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</si>
  <si>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</si>
  <si>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</si>
  <si>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</si>
  <si>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</si>
  <si>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</si>
  <si>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</si>
  <si>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</si>
  <si>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</si>
  <si>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</si>
  <si>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</si>
  <si>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</si>
  <si>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</si>
  <si>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</si>
  <si>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</si>
  <si>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</si>
  <si>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</si>
  <si>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</si>
  <si>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</si>
  <si>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</si>
  <si>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</si>
  <si>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</si>
  <si>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</si>
  <si>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</si>
  <si>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</si>
  <si>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</si>
  <si>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</si>
  <si>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</si>
  <si>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</si>
  <si>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</si>
  <si>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</si>
  <si>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</si>
  <si>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</si>
  <si>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</si>
  <si>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</si>
  <si>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</si>
  <si>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</si>
  <si>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</si>
  <si>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</si>
  <si>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</si>
  <si>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</si>
  <si>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</si>
  <si>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</si>
  <si>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</si>
  <si>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</si>
  <si>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</si>
  <si>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</si>
  <si>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</si>
  <si>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</si>
  <si>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</si>
  <si>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</si>
  <si>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</si>
  <si>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</si>
  <si>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</si>
  <si>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</si>
  <si>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</si>
  <si>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</si>
  <si>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</si>
  <si>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</si>
  <si>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</si>
  <si>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</si>
  <si>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</si>
  <si>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</si>
  <si>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</si>
  <si>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</si>
  <si>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</si>
  <si>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</si>
  <si>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</si>
  <si>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</si>
  <si>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</si>
  <si>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</si>
  <si>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</si>
  <si>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</si>
  <si>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</si>
  <si>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</si>
  <si>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</si>
  <si>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</si>
  <si>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</si>
  <si>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</si>
  <si>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</si>
  <si>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</si>
  <si>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</si>
  <si>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</si>
  <si>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</si>
  <si>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</si>
  <si>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</si>
  <si>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</si>
  <si>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</si>
  <si>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</si>
  <si>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</si>
  <si>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</si>
  <si>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</si>
  <si>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</si>
  <si>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</si>
  <si>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</si>
  <si>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</si>
  <si>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</si>
  <si>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</si>
  <si>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</si>
  <si>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</si>
  <si>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</si>
  <si>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</si>
  <si>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</si>
  <si>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</si>
  <si>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</si>
  <si>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</si>
  <si>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</si>
  <si>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</si>
  <si>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</si>
  <si>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</si>
  <si>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</si>
  <si>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</si>
  <si>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</si>
  <si>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</si>
  <si>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</si>
  <si>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</si>
  <si>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</si>
  <si>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</si>
  <si>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</si>
  <si>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</si>
  <si>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</si>
  <si>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</si>
  <si>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</si>
  <si>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</si>
  <si>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</si>
  <si>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</si>
  <si>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</si>
  <si>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</si>
  <si>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</si>
  <si>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</si>
  <si>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</si>
  <si>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</si>
  <si>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</si>
  <si>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</si>
  <si>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</si>
  <si>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</si>
  <si>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</si>
  <si>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</si>
  <si>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</si>
  <si>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</si>
  <si>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</si>
  <si>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</si>
  <si>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</si>
  <si>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</si>
  <si>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</si>
  <si>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</si>
  <si>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</si>
  <si>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</si>
  <si>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</si>
  <si>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</si>
  <si>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</si>
  <si>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</si>
  <si>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</si>
  <si>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</si>
  <si>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</si>
  <si>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</si>
  <si>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</si>
  <si>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</si>
  <si>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</si>
  <si>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</si>
  <si>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</si>
  <si>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</si>
  <si>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</si>
  <si>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</si>
  <si>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</si>
  <si>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</si>
  <si>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</si>
  <si>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</si>
  <si>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</si>
  <si>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</si>
  <si>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</si>
  <si>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</si>
  <si>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</si>
  <si>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</si>
  <si>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</si>
  <si>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</si>
  <si>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</si>
  <si>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</si>
  <si>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</si>
  <si>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</si>
  <si>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</si>
  <si>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</si>
  <si>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</si>
  <si>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</si>
  <si>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</si>
  <si>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</si>
  <si>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</si>
  <si>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</si>
  <si>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</si>
  <si>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</si>
  <si>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</si>
  <si>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</si>
  <si>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</si>
  <si>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</si>
  <si>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</si>
  <si>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</si>
  <si>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</si>
  <si>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</si>
  <si>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</si>
  <si>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</si>
  <si>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</si>
  <si>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</si>
  <si>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</si>
  <si>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</si>
  <si>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</si>
  <si>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</si>
  <si>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</si>
  <si>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</si>
  <si>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</si>
  <si>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</si>
  <si>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</si>
  <si>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</si>
  <si>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</si>
  <si>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</si>
  <si>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</si>
  <si>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</si>
  <si>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</si>
  <si>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</si>
  <si>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</si>
  <si>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</si>
  <si>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</si>
  <si>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</si>
  <si>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</si>
  <si>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</si>
  <si>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</si>
  <si>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</si>
  <si>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</si>
  <si>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</si>
  <si>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</si>
  <si>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</si>
  <si>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</si>
  <si>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</si>
  <si>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</si>
  <si>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</si>
  <si>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</si>
  <si>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</si>
  <si>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</si>
  <si>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</si>
  <si>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</si>
  <si>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</si>
  <si>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</si>
  <si>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</si>
  <si>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</si>
  <si>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</si>
  <si>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</si>
  <si>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</si>
  <si>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</si>
  <si>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</si>
  <si>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</si>
  <si>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</si>
  <si>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</si>
  <si>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</si>
  <si>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</si>
  <si>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</si>
  <si>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</si>
  <si>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</si>
  <si>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</si>
  <si>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</si>
  <si>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</si>
  <si>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</si>
  <si>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</si>
  <si>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</si>
  <si>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</si>
  <si>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</si>
  <si>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</si>
  <si>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</si>
  <si>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</si>
  <si>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</si>
  <si>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</si>
  <si>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</si>
  <si>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</si>
  <si>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</si>
  <si>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</si>
  <si>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</si>
  <si>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</si>
  <si>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</si>
  <si>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</si>
  <si>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</si>
  <si>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</si>
  <si>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</si>
  <si>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</si>
  <si>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</si>
  <si>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</si>
  <si>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</si>
  <si>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</si>
  <si>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</si>
  <si>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</si>
  <si>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</si>
  <si>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</si>
  <si>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</si>
  <si>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</si>
  <si>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</si>
  <si>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</si>
  <si>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</si>
  <si>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</si>
  <si>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</si>
  <si>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</si>
  <si>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</si>
  <si>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</si>
  <si>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</si>
  <si>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</si>
  <si>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</si>
  <si>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</si>
  <si>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</si>
  <si>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</si>
  <si>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</si>
  <si>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</si>
  <si>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</si>
  <si>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</si>
  <si>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</si>
  <si>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</si>
  <si>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</si>
  <si>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</si>
  <si>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</si>
  <si>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</si>
  <si>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</si>
  <si>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</si>
  <si>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</si>
  <si>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</si>
  <si>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</si>
  <si>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</si>
  <si>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</si>
  <si>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</si>
  <si>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</si>
  <si>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</si>
  <si>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</si>
  <si>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</si>
  <si>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</si>
  <si>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</si>
  <si>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</si>
  <si>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</si>
  <si>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</si>
  <si>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</si>
  <si>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</si>
  <si>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</si>
  <si>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</si>
  <si>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</si>
  <si>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</si>
  <si>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</si>
  <si>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</si>
  <si>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</si>
  <si>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</si>
  <si>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</si>
  <si>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</si>
  <si>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</si>
  <si>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</si>
  <si>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</si>
  <si>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</si>
  <si>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</si>
  <si>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</si>
  <si>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</si>
  <si>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</si>
  <si>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</si>
  <si>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</si>
  <si>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</si>
  <si>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</si>
  <si>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</si>
  <si>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</si>
  <si>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</si>
  <si>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</si>
  <si>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</si>
  <si>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</si>
  <si>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</si>
  <si>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</si>
  <si>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</si>
  <si>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</si>
  <si>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</si>
  <si>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</si>
  <si>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</si>
  <si>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</si>
  <si>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</si>
  <si>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</si>
  <si>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</si>
  <si>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</si>
  <si>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</si>
  <si>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</si>
  <si>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</si>
  <si>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</si>
  <si>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</si>
  <si>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</si>
  <si>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</si>
  <si>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</si>
  <si>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</si>
  <si>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</si>
  <si>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</si>
  <si>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</si>
  <si>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</si>
  <si>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</si>
  <si>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</si>
  <si>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</si>
  <si>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</si>
  <si>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</si>
  <si>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</si>
  <si>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</si>
  <si>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</si>
  <si>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</si>
  <si>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</si>
  <si>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</si>
  <si>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</si>
  <si>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</si>
  <si>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</si>
  <si>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</si>
  <si>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</si>
  <si>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</si>
  <si>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</si>
  <si>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</si>
  <si>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</si>
  <si>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</si>
  <si>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</si>
  <si>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</si>
  <si>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</si>
  <si>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</si>
  <si>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</si>
  <si>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</si>
  <si>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</si>
  <si>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</si>
  <si>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</si>
  <si>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</si>
  <si>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</si>
  <si>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</si>
  <si>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</si>
  <si>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</si>
  <si>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</si>
  <si>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</si>
  <si>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</si>
  <si>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</si>
  <si>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</si>
  <si>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</si>
  <si>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</si>
  <si>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</si>
  <si>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</si>
  <si>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</si>
  <si>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</si>
  <si>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</si>
  <si>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</si>
  <si>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</si>
  <si>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</si>
  <si>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</si>
  <si>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</si>
  <si>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</si>
  <si>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</si>
  <si>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</si>
  <si>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</si>
  <si>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</si>
  <si>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</si>
  <si>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</si>
  <si>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</si>
  <si>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</si>
  <si>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</si>
  <si>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</si>
  <si>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</si>
  <si>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</si>
  <si>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</si>
  <si>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</si>
  <si>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</si>
  <si>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</si>
  <si>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</si>
  <si>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</si>
  <si>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</si>
  <si>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</si>
  <si>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</si>
  <si>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</si>
  <si>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</si>
  <si>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</si>
  <si>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</si>
  <si>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</si>
  <si>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</si>
  <si>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</si>
  <si>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</si>
  <si>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</si>
  <si>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</si>
  <si>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</si>
  <si>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</si>
  <si>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</si>
  <si>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</si>
  <si>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</si>
  <si>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</si>
  <si>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</si>
  <si>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</si>
  <si>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</si>
  <si>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</si>
  <si>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</si>
  <si>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</si>
  <si>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</si>
  <si>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</si>
  <si>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</si>
  <si>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</si>
  <si>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</si>
  <si>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</si>
  <si>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</si>
  <si>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</si>
  <si>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</si>
  <si>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</si>
  <si>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</si>
  <si>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</si>
  <si>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</si>
  <si>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</si>
  <si>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</si>
  <si>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</si>
  <si>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</si>
  <si>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</si>
  <si>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</si>
  <si>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</si>
  <si>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</si>
  <si>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</si>
  <si>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</si>
  <si>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</si>
  <si>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</si>
  <si>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</si>
  <si>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</si>
  <si>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</si>
  <si>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</si>
  <si>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</si>
  <si>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</si>
  <si>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</si>
  <si>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</si>
  <si>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</si>
  <si>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</si>
  <si>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</si>
  <si>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</si>
  <si>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</si>
  <si>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</si>
  <si>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</si>
  <si>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</si>
  <si>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</si>
  <si>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</si>
  <si>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</si>
  <si>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</si>
  <si>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</si>
  <si>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</si>
  <si>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</si>
  <si>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</si>
  <si>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</si>
  <si>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</si>
  <si>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</si>
  <si>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</si>
  <si>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</si>
  <si>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</si>
  <si>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</si>
  <si>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</si>
  <si>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</si>
  <si>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</si>
  <si>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</si>
  <si>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</si>
  <si>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</si>
  <si>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</si>
  <si>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</si>
  <si>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</si>
  <si>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</si>
  <si>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</si>
  <si>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</si>
  <si>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</si>
  <si>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</si>
  <si>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</si>
  <si>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</si>
  <si>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</si>
  <si>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</si>
  <si>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</si>
  <si>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</si>
  <si>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</si>
  <si>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</si>
  <si>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</si>
  <si>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</si>
  <si>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</si>
  <si>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</si>
  <si>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</si>
  <si>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</si>
  <si>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</si>
  <si>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</si>
  <si>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</si>
  <si>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</si>
  <si>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</si>
  <si>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</si>
  <si>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</si>
  <si>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</si>
  <si>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</si>
  <si>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</si>
  <si>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</si>
  <si>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</si>
  <si>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災害対策本部予備施設等の改修に要する経費</t>
  </si>
  <si>
    <t>政策統括官（防災）</t>
  </si>
  <si>
    <t>参事官（復旧・復興担当）</t>
  </si>
  <si>
    <t>府</t>
  </si>
  <si>
    <t>内閣府</t>
  </si>
  <si>
    <t>災害対策基本法第28条の2、第28条の3</t>
  </si>
  <si>
    <t>-</t>
  </si>
  <si>
    <t>-</t>
    <phoneticPr fontId="5"/>
  </si>
  <si>
    <t>首都直下地震等の大規模災害が発生した場合に、
　①都心関係施設（官邸等）が甚大な被害を受けた場合に備え、国の災害対策本部機能、内閣府（中央合同庁舎第８号館）の防災専用の通信統制・情報
　　 処理のバックアップ機能等を持つ災害対策本部予備施設
　②現地対策本部の設置場所候補であり、災害対応の拠点となる東京湾臨海部基幹的広域防災拠点施設
の安定的な運用を確保するため、施設の老朽度合等に応じ、改修を行うことを目的とする。</t>
    <phoneticPr fontId="5"/>
  </si>
  <si>
    <t>経年劣化した施設・設備を改修するという事業であることから、事業の性質上、定量的な目標が示せないため、当該施設の安定的な運用を確保することを目標としている。</t>
    <phoneticPr fontId="5"/>
  </si>
  <si>
    <t>（目標）施設の安定的な運用を確保する。
（実績）施設の安定的な運用に向けて改修を進めた。</t>
    <phoneticPr fontId="5"/>
  </si>
  <si>
    <t>令和３年度までの改修予定項目の改修率を100％にする。</t>
    <phoneticPr fontId="5"/>
  </si>
  <si>
    <t>改修予定項目のうち改修が完了した割合</t>
    <phoneticPr fontId="5"/>
  </si>
  <si>
    <t>件</t>
    <rPh sb="0" eb="1">
      <t>ケン</t>
    </rPh>
    <phoneticPr fontId="5"/>
  </si>
  <si>
    <t>大規模災害発生時、官邸等が被災により使用不能である場合に緊急災害対策本部が設置される予備施設等の安定的な運用を確保する本事業は、政府の災害対策上非常に重要であり、国民及び社会のニーズに沿ったものである。</t>
    <phoneticPr fontId="5"/>
  </si>
  <si>
    <t>大規模災害発生時、官邸等が被災により使用不能である場合に緊急災害対策本部が設置される予備施設等を改修する事業であるため、国が自ら行うべきものである。</t>
    <phoneticPr fontId="5"/>
  </si>
  <si>
    <t>災害対策本部予備施設は、昭和58年5月の中央防災会議での決定を受けて整備が行われた施設（昭和63年竣工）であり、平成15年11月には官邸の予備施設としての位置づけが閣議決定されたほか、政府の災害対策資機材等の備蓄及び中央合同庁舎第8号館の情報処理・通信統制のバックアップ施設としての役割も持つ施設であり、政府の災害対策上非常に重要な施設である。</t>
    <phoneticPr fontId="5"/>
  </si>
  <si>
    <t>○</t>
  </si>
  <si>
    <t>予算執行においては、原則として一般競争入札を採用するようにしており、透明性･競争性の確保を図っている。</t>
    <phoneticPr fontId="5"/>
  </si>
  <si>
    <t>‐</t>
  </si>
  <si>
    <t>入札により予定価格以内での落札となっており、コスト水準は妥当である。</t>
  </si>
  <si>
    <t>改修工事に必要な費目に限定している。</t>
    <phoneticPr fontId="5"/>
  </si>
  <si>
    <t>発注予定であった工事費について繰越をしている。他の工事を実施していたことにより、工事の発注にまで至らなかったため。</t>
    <phoneticPr fontId="5"/>
  </si>
  <si>
    <t>施設の状況に応じて、改修内容を検討することにより、コスト削減を図っている。</t>
    <phoneticPr fontId="5"/>
  </si>
  <si>
    <t>施設の安定的な運用に向けて更新を進めている。</t>
  </si>
  <si>
    <t>おおむね見込みどおりに整備を進めている。</t>
  </si>
  <si>
    <t>改修した設備は施設の運用にあたり十分に活用している。</t>
  </si>
  <si>
    <t>災害対策本部予備施設は、昭和58年5月の中央防災会議での決定を受けて整備が行われた施設であり、平成15年11月には官邸の予備施設としての位置づけが閣議決定されたほか、政府の災害対策資機材等の備蓄及び中央合同庁舎第8号館の情報処理・通信統制のバックアップ施設としての役割も持つ施設である。予算の執行においては、原則として一般競争入札を採用し、入札情報を積極的に発信し競争性・透明性の確保を図っている。</t>
    <phoneticPr fontId="5"/>
  </si>
  <si>
    <t>支出先の選定について、今後の施設整備においても、引き続き原則として一般競争入札を採用し、入札情報を積極的に発信し競争性・透明性の確保を図る。</t>
    <phoneticPr fontId="5"/>
  </si>
  <si>
    <t>新26-0009</t>
  </si>
  <si>
    <t>新26-0015</t>
  </si>
  <si>
    <t>148</t>
  </si>
  <si>
    <t>141</t>
  </si>
  <si>
    <t>147</t>
  </si>
  <si>
    <t>154</t>
  </si>
  <si>
    <t>【支出委任】</t>
    <rPh sb="1" eb="3">
      <t>シシュツ</t>
    </rPh>
    <rPh sb="3" eb="5">
      <t>イニン</t>
    </rPh>
    <phoneticPr fontId="5"/>
  </si>
  <si>
    <t>【設計】</t>
    <rPh sb="1" eb="3">
      <t>セッケイ</t>
    </rPh>
    <phoneticPr fontId="5"/>
  </si>
  <si>
    <t>設計費</t>
    <rPh sb="0" eb="2">
      <t>セッケイ</t>
    </rPh>
    <rPh sb="2" eb="3">
      <t>ヒ</t>
    </rPh>
    <phoneticPr fontId="5"/>
  </si>
  <si>
    <t>当該施設の安定的な運用を確保するため、経年劣化した施設・設備の更新に必要な工事を行う。
令和３年度：災害対策本部予備施設の備蓄倉庫棟新築のための設計を実施する。
令和４年度：災害対策本部予備施設の備蓄倉庫棟新築のための設計を完了する。
　　　　　　　災害対策本部予備施設の自動火災報知設備改修のための設計を実施する。</t>
    <rPh sb="126" eb="128">
      <t>サイガイ</t>
    </rPh>
    <rPh sb="128" eb="130">
      <t>タイサク</t>
    </rPh>
    <rPh sb="130" eb="132">
      <t>ホンブ</t>
    </rPh>
    <rPh sb="132" eb="134">
      <t>ヨビ</t>
    </rPh>
    <rPh sb="134" eb="136">
      <t>シセツ</t>
    </rPh>
    <rPh sb="137" eb="139">
      <t>ジドウ</t>
    </rPh>
    <rPh sb="139" eb="141">
      <t>カサイ</t>
    </rPh>
    <rPh sb="141" eb="143">
      <t>ホウチ</t>
    </rPh>
    <rPh sb="143" eb="145">
      <t>セツビ</t>
    </rPh>
    <rPh sb="145" eb="147">
      <t>カイシュウ</t>
    </rPh>
    <rPh sb="151" eb="153">
      <t>セッケイ</t>
    </rPh>
    <rPh sb="154" eb="156">
      <t>ジッシ</t>
    </rPh>
    <phoneticPr fontId="5"/>
  </si>
  <si>
    <t>令和３年度：災害対策本部予備施設の備蓄倉庫棟新築のための設計を実施する。
令和４年度：災害対策本部予備施設の備蓄倉庫棟新築のための設計を完了する。
　　　　　　　災害対策本部予備施設の自動火災報知設備改修のための設計を実施する。</t>
    <phoneticPr fontId="5"/>
  </si>
  <si>
    <t>【敷地調査】</t>
    <rPh sb="1" eb="3">
      <t>シキチ</t>
    </rPh>
    <rPh sb="3" eb="5">
      <t>チョウサ</t>
    </rPh>
    <phoneticPr fontId="5"/>
  </si>
  <si>
    <t>設計費</t>
    <rPh sb="0" eb="2">
      <t>セッケイ</t>
    </rPh>
    <rPh sb="2" eb="3">
      <t>ヒ</t>
    </rPh>
    <phoneticPr fontId="5"/>
  </si>
  <si>
    <t>調査費</t>
    <rPh sb="0" eb="2">
      <t>チョウサ</t>
    </rPh>
    <rPh sb="2" eb="3">
      <t>ヒ</t>
    </rPh>
    <phoneticPr fontId="5"/>
  </si>
  <si>
    <t>立川防災合同庁舎倉庫棟設計業務</t>
    <rPh sb="0" eb="2">
      <t>タチカワ</t>
    </rPh>
    <rPh sb="2" eb="4">
      <t>ボウサイ</t>
    </rPh>
    <rPh sb="4" eb="6">
      <t>ゴウドウ</t>
    </rPh>
    <rPh sb="6" eb="8">
      <t>チョウシャ</t>
    </rPh>
    <rPh sb="8" eb="10">
      <t>ソウコ</t>
    </rPh>
    <rPh sb="10" eb="11">
      <t>トウ</t>
    </rPh>
    <rPh sb="11" eb="13">
      <t>セッケイ</t>
    </rPh>
    <rPh sb="13" eb="15">
      <t>ギョウム</t>
    </rPh>
    <phoneticPr fontId="5"/>
  </si>
  <si>
    <t>立川防災合同庁舎倉庫棟敷地調査業務</t>
    <rPh sb="0" eb="2">
      <t>タチカワ</t>
    </rPh>
    <rPh sb="2" eb="4">
      <t>ボウサイ</t>
    </rPh>
    <rPh sb="4" eb="6">
      <t>ゴウドウ</t>
    </rPh>
    <rPh sb="6" eb="8">
      <t>チョウシャ</t>
    </rPh>
    <rPh sb="8" eb="10">
      <t>ソウコ</t>
    </rPh>
    <rPh sb="10" eb="11">
      <t>トウ</t>
    </rPh>
    <rPh sb="11" eb="13">
      <t>シキチ</t>
    </rPh>
    <rPh sb="13" eb="15">
      <t>チョウサ</t>
    </rPh>
    <rPh sb="15" eb="17">
      <t>ギョウム</t>
    </rPh>
    <phoneticPr fontId="5"/>
  </si>
  <si>
    <t>立川防災合同庁舎倉庫棟設計業務</t>
    <phoneticPr fontId="5"/>
  </si>
  <si>
    <t>立川防災合同庁舎倉庫棟敷地調査業務</t>
    <phoneticPr fontId="5"/>
  </si>
  <si>
    <t>-</t>
    <phoneticPr fontId="5"/>
  </si>
  <si>
    <t>国土交通省関東地方整備局</t>
    <rPh sb="0" eb="2">
      <t>コクド</t>
    </rPh>
    <rPh sb="2" eb="5">
      <t>コウツウショウ</t>
    </rPh>
    <rPh sb="5" eb="7">
      <t>カントウ</t>
    </rPh>
    <rPh sb="7" eb="9">
      <t>チホウ</t>
    </rPh>
    <rPh sb="9" eb="11">
      <t>セイビ</t>
    </rPh>
    <rPh sb="11" eb="12">
      <t>キョク</t>
    </rPh>
    <phoneticPr fontId="5"/>
  </si>
  <si>
    <t>-</t>
    <phoneticPr fontId="5"/>
  </si>
  <si>
    <t>-</t>
    <phoneticPr fontId="5"/>
  </si>
  <si>
    <t>内閣府
１９．７百万円</t>
    <rPh sb="0" eb="2">
      <t>ナイカク</t>
    </rPh>
    <rPh sb="2" eb="3">
      <t>フ</t>
    </rPh>
    <rPh sb="8" eb="11">
      <t>ヒャクマンエン</t>
    </rPh>
    <phoneticPr fontId="5"/>
  </si>
  <si>
    <t>A.国土交通省関東地方整備局
１９．７百万円</t>
    <rPh sb="2" eb="4">
      <t>コクド</t>
    </rPh>
    <rPh sb="4" eb="7">
      <t>コウツウショウ</t>
    </rPh>
    <rPh sb="7" eb="9">
      <t>カントウ</t>
    </rPh>
    <rPh sb="9" eb="11">
      <t>チホウ</t>
    </rPh>
    <rPh sb="11" eb="13">
      <t>セイビ</t>
    </rPh>
    <rPh sb="13" eb="14">
      <t>キョク</t>
    </rPh>
    <rPh sb="19" eb="22">
      <t>ヒャクマンエン</t>
    </rPh>
    <phoneticPr fontId="5"/>
  </si>
  <si>
    <t>立川防災合同庁舎設備改修設計業務、敷地調査業務</t>
    <rPh sb="12" eb="14">
      <t>セッケイ</t>
    </rPh>
    <rPh sb="17" eb="19">
      <t>シキチ</t>
    </rPh>
    <rPh sb="19" eb="21">
      <t>チョウサ</t>
    </rPh>
    <rPh sb="21" eb="23">
      <t>ギョウム</t>
    </rPh>
    <phoneticPr fontId="5"/>
  </si>
  <si>
    <t>-</t>
    <phoneticPr fontId="5"/>
  </si>
  <si>
    <t>無</t>
  </si>
  <si>
    <t>A.国土交通省関東地方整備局</t>
    <rPh sb="2" eb="4">
      <t>コクド</t>
    </rPh>
    <rPh sb="4" eb="7">
      <t>コウツウショウ</t>
    </rPh>
    <rPh sb="7" eb="9">
      <t>カントウ</t>
    </rPh>
    <rPh sb="9" eb="11">
      <t>チホウ</t>
    </rPh>
    <rPh sb="11" eb="13">
      <t>セイビ</t>
    </rPh>
    <rPh sb="13" eb="14">
      <t>キョク</t>
    </rPh>
    <phoneticPr fontId="5"/>
  </si>
  <si>
    <t>請負【随意契約（企画競争）】</t>
    <rPh sb="3" eb="5">
      <t>ズイイ</t>
    </rPh>
    <rPh sb="5" eb="7">
      <t>ケイヤク</t>
    </rPh>
    <rPh sb="8" eb="10">
      <t>キカク</t>
    </rPh>
    <rPh sb="10" eb="12">
      <t>キョウソウ</t>
    </rPh>
    <phoneticPr fontId="5"/>
  </si>
  <si>
    <t>請負【一般競争入札（総合評価）】</t>
    <rPh sb="10" eb="12">
      <t>ソウゴウ</t>
    </rPh>
    <rPh sb="12" eb="14">
      <t>ヒョウカ</t>
    </rPh>
    <phoneticPr fontId="5"/>
  </si>
  <si>
    <t>過去の有識者の所見も踏まえつつ、引き続き、目的に適う改修工事であるか、事業の適切な進捗管理、予算の適切かつ効率的な執行に努めること。</t>
    <phoneticPr fontId="5"/>
  </si>
  <si>
    <t>過去の有識者の所見も踏まえ、目的に適う改修工事であるかを確認し、事業の適切な進捗管理、予算の適切かつ効率的な執行に努める。</t>
    <rPh sb="14" eb="16">
      <t>モクテキ</t>
    </rPh>
    <rPh sb="28" eb="30">
      <t>カクニン</t>
    </rPh>
    <phoneticPr fontId="5"/>
  </si>
  <si>
    <t>伊藤　光弘</t>
    <rPh sb="0" eb="2">
      <t>イトウ</t>
    </rPh>
    <rPh sb="3" eb="5">
      <t>ミツヒロ</t>
    </rPh>
    <phoneticPr fontId="5"/>
  </si>
  <si>
    <t>B.株式会社楠山設計
１３．８百万円</t>
    <rPh sb="2" eb="6">
      <t>カブシキガイシャ</t>
    </rPh>
    <rPh sb="6" eb="8">
      <t>クスヤマ</t>
    </rPh>
    <rPh sb="8" eb="10">
      <t>セッケイ</t>
    </rPh>
    <rPh sb="15" eb="18">
      <t>ヒャクマンエン</t>
    </rPh>
    <phoneticPr fontId="5"/>
  </si>
  <si>
    <t>C.株式会社地研コンサルタンツ
５．９百万円</t>
    <rPh sb="19" eb="22">
      <t>ヒャクマンエン</t>
    </rPh>
    <phoneticPr fontId="5"/>
  </si>
  <si>
    <t>B.株式会社楠山設計</t>
    <rPh sb="2" eb="6">
      <t>カブシキガイシャ</t>
    </rPh>
    <rPh sb="6" eb="8">
      <t>クスヤマ</t>
    </rPh>
    <rPh sb="8" eb="10">
      <t>セッケイ</t>
    </rPh>
    <phoneticPr fontId="5"/>
  </si>
  <si>
    <t>C.株式会社地研コンサルタンツ</t>
    <phoneticPr fontId="5"/>
  </si>
  <si>
    <t>株式会社楠山設計</t>
    <rPh sb="0" eb="4">
      <t>カブシキガイシャ</t>
    </rPh>
    <rPh sb="4" eb="6">
      <t>クスヤマ</t>
    </rPh>
    <rPh sb="6" eb="8">
      <t>セッケイ</t>
    </rPh>
    <phoneticPr fontId="5"/>
  </si>
  <si>
    <t>株式会社地研コンサルタンツ</t>
    <phoneticPr fontId="5"/>
  </si>
  <si>
    <t>重要政策推進枠：107</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</si>
</sst>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right" vertical="center"/>
      <protection locked="0"/>
    </xf>
    <xf numFmtId="0" fontId="11" fillId="0" borderId="0" xfId="1" applyFont="1" applyFill="1" applyBorder="1" applyAlignment="1" applyProtection="1">
      <alignment horizontal="left" vertical="center"/>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7" xfId="0" applyFont="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29"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xf>
    <xf numFmtId="0" fontId="0" fillId="6"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wrapText="1"/>
    </xf>
    <xf numFmtId="0" fontId="0" fillId="6"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1" xfId="0" applyFont="1" applyFill="1" applyBorder="1" applyAlignment="1">
      <alignment horizontal="center" vertical="center"/>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15" fillId="6" borderId="80"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8"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5" fillId="6" borderId="62" xfId="0" applyFont="1" applyFill="1" applyBorder="1" applyAlignment="1">
      <alignment horizontal="center" vertical="center" textRotation="255" wrapText="1"/>
    </xf>
    <xf numFmtId="0" fontId="13" fillId="6" borderId="85"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49" fontId="0" fillId="0" borderId="122"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0" fillId="5" borderId="72"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4" borderId="33"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3"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1" fillId="0" borderId="80" xfId="1" applyFont="1" applyFill="1" applyBorder="1" applyAlignment="1" applyProtection="1">
      <alignment horizontal="center" vertical="center" wrapText="1"/>
      <protection locked="0"/>
    </xf>
    <xf numFmtId="0" fontId="11" fillId="0" borderId="81" xfId="1" applyFont="1" applyFill="1" applyBorder="1" applyAlignment="1" applyProtection="1">
      <alignment horizontal="center" vertical="center" wrapText="1"/>
      <protection locked="0"/>
    </xf>
    <xf numFmtId="0" fontId="11" fillId="0" borderId="150" xfId="1" applyFont="1" applyFill="1" applyBorder="1" applyAlignment="1" applyProtection="1">
      <alignment horizontal="center" vertical="center" wrapText="1"/>
      <protection locked="0"/>
    </xf>
    <xf numFmtId="0" fontId="11" fillId="0" borderId="67"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1" xfId="1" applyFont="1" applyFill="1" applyBorder="1" applyAlignment="1" applyProtection="1">
      <alignment horizontal="center" vertical="center"/>
      <protection locked="0"/>
    </xf>
    <xf numFmtId="0" fontId="11" fillId="0" borderId="150" xfId="1" applyFont="1" applyFill="1" applyBorder="1" applyAlignment="1" applyProtection="1">
      <alignment horizontal="center" vertical="center"/>
      <protection locked="0"/>
    </xf>
    <xf numFmtId="0" fontId="11" fillId="0" borderId="67"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0" fillId="0" borderId="80"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0" fillId="0" borderId="150" xfId="0"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1" xfId="0" applyBorder="1" applyAlignment="1" applyProtection="1">
      <alignment horizontal="center" vertical="center"/>
      <protection locked="0"/>
    </xf>
    <xf numFmtId="0" fontId="0" fillId="0" borderId="150"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49" fontId="20" fillId="0" borderId="140"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55032</xdr:colOff>
      <xdr:row>104</xdr:row>
      <xdr:rowOff>204470</xdr:rowOff>
    </xdr:from>
    <xdr:to>
      <xdr:col>36</xdr:col>
      <xdr:colOff>166843</xdr:colOff>
      <xdr:row>105</xdr:row>
      <xdr:rowOff>166370</xdr:rowOff>
    </xdr:to>
    <xdr:sp macro="" textlink="">
      <xdr:nvSpPr>
        <xdr:cNvPr id="2" name="テキスト ボックス 1"/>
        <xdr:cNvSpPr txBox="1"/>
      </xdr:nvSpPr>
      <xdr:spPr>
        <a:xfrm>
          <a:off x="4055532" y="48810545"/>
          <a:ext cx="3312211"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四捨五入の関係で費目合計と一致しない</a:t>
          </a:r>
          <a:endParaRPr kumimoji="1" lang="en-US" altLang="ja-JP" sz="1100"/>
        </a:p>
        <a:p>
          <a:endParaRPr kumimoji="1" lang="ja-JP" altLang="en-US" sz="1100"/>
        </a:p>
      </xdr:txBody>
    </xdr:sp>
    <xdr:clientData/>
  </xdr:twoCellAnchor>
  <xdr:twoCellAnchor>
    <xdr:from>
      <xdr:col>13</xdr:col>
      <xdr:colOff>95251</xdr:colOff>
      <xdr:row>105</xdr:row>
      <xdr:rowOff>351366</xdr:rowOff>
    </xdr:from>
    <xdr:to>
      <xdr:col>13</xdr:col>
      <xdr:colOff>95251</xdr:colOff>
      <xdr:row>107</xdr:row>
      <xdr:rowOff>351366</xdr:rowOff>
    </xdr:to>
    <xdr:cxnSp macro="">
      <xdr:nvCxnSpPr>
        <xdr:cNvPr id="3" name="直線矢印コネクタ 2"/>
        <xdr:cNvCxnSpPr/>
      </xdr:nvCxnSpPr>
      <xdr:spPr>
        <a:xfrm>
          <a:off x="2695576" y="49309866"/>
          <a:ext cx="0" cy="70485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95251</xdr:colOff>
      <xdr:row>110</xdr:row>
      <xdr:rowOff>0</xdr:rowOff>
    </xdr:from>
    <xdr:to>
      <xdr:col>13</xdr:col>
      <xdr:colOff>107674</xdr:colOff>
      <xdr:row>117</xdr:row>
      <xdr:rowOff>8283</xdr:rowOff>
    </xdr:to>
    <xdr:cxnSp macro="">
      <xdr:nvCxnSpPr>
        <xdr:cNvPr id="4" name="直線矢印コネクタ 3"/>
        <xdr:cNvCxnSpPr/>
      </xdr:nvCxnSpPr>
      <xdr:spPr>
        <a:xfrm>
          <a:off x="2695576" y="50720625"/>
          <a:ext cx="12423" cy="2475258"/>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84667</xdr:colOff>
      <xdr:row>112</xdr:row>
      <xdr:rowOff>349243</xdr:rowOff>
    </xdr:from>
    <xdr:to>
      <xdr:col>24</xdr:col>
      <xdr:colOff>179917</xdr:colOff>
      <xdr:row>112</xdr:row>
      <xdr:rowOff>349243</xdr:rowOff>
    </xdr:to>
    <xdr:cxnSp macro="">
      <xdr:nvCxnSpPr>
        <xdr:cNvPr id="5" name="直線矢印コネクタ 4"/>
        <xdr:cNvCxnSpPr/>
      </xdr:nvCxnSpPr>
      <xdr:spPr>
        <a:xfrm>
          <a:off x="2684992" y="51774718"/>
          <a:ext cx="2295525"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103532</xdr:colOff>
      <xdr:row>116</xdr:row>
      <xdr:rowOff>352556</xdr:rowOff>
    </xdr:from>
    <xdr:to>
      <xdr:col>25</xdr:col>
      <xdr:colOff>0</xdr:colOff>
      <xdr:row>116</xdr:row>
      <xdr:rowOff>352556</xdr:rowOff>
    </xdr:to>
    <xdr:cxnSp macro="">
      <xdr:nvCxnSpPr>
        <xdr:cNvPr id="6" name="直線矢印コネクタ 5"/>
        <xdr:cNvCxnSpPr/>
      </xdr:nvCxnSpPr>
      <xdr:spPr>
        <a:xfrm>
          <a:off x="2703857" y="53187731"/>
          <a:ext cx="2296768"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77">
        <v>2022</v>
      </c>
      <c r="AE2" s="677"/>
      <c r="AF2" s="677"/>
      <c r="AG2" s="677"/>
      <c r="AH2" s="677"/>
      <c r="AI2" s="66" t="s">
        <v>258</v>
      </c>
      <c r="AJ2" s="677" t="s">
        <v>582</v>
      </c>
      <c r="AK2" s="677"/>
      <c r="AL2" s="677"/>
      <c r="AM2" s="677"/>
      <c r="AN2" s="66" t="s">
        <v>258</v>
      </c>
      <c r="AO2" s="677">
        <v>21</v>
      </c>
      <c r="AP2" s="677"/>
      <c r="AQ2" s="677"/>
      <c r="AR2" s="67" t="s">
        <v>258</v>
      </c>
      <c r="AS2" s="678">
        <v>188</v>
      </c>
      <c r="AT2" s="678"/>
      <c r="AU2" s="678"/>
      <c r="AV2" s="66" t="str">
        <f>IF(AW2="","","-")</f>
        <v/>
      </c>
      <c r="AW2" s="679"/>
      <c r="AX2" s="679"/>
    </row>
    <row r="3" spans="1:50" ht="21" customHeight="1" thickBot="1" x14ac:dyDescent="0.2">
      <c r="A3" s="680" t="s">
        <v>569</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23" t="s">
        <v>59</v>
      </c>
      <c r="AJ3" s="682" t="s">
        <v>583</v>
      </c>
      <c r="AK3" s="682"/>
      <c r="AL3" s="682"/>
      <c r="AM3" s="682"/>
      <c r="AN3" s="682"/>
      <c r="AO3" s="682"/>
      <c r="AP3" s="682"/>
      <c r="AQ3" s="682"/>
      <c r="AR3" s="682"/>
      <c r="AS3" s="682"/>
      <c r="AT3" s="682"/>
      <c r="AU3" s="682"/>
      <c r="AV3" s="682"/>
      <c r="AW3" s="682"/>
      <c r="AX3" s="24" t="s">
        <v>60</v>
      </c>
    </row>
    <row r="4" spans="1:50" ht="24.75" customHeight="1" x14ac:dyDescent="0.15">
      <c r="A4" s="652" t="s">
        <v>23</v>
      </c>
      <c r="B4" s="653"/>
      <c r="C4" s="653"/>
      <c r="D4" s="653"/>
      <c r="E4" s="653"/>
      <c r="F4" s="653"/>
      <c r="G4" s="654" t="s">
        <v>579</v>
      </c>
      <c r="H4" s="655"/>
      <c r="I4" s="655"/>
      <c r="J4" s="655"/>
      <c r="K4" s="655"/>
      <c r="L4" s="655"/>
      <c r="M4" s="655"/>
      <c r="N4" s="655"/>
      <c r="O4" s="655"/>
      <c r="P4" s="655"/>
      <c r="Q4" s="655"/>
      <c r="R4" s="655"/>
      <c r="S4" s="655"/>
      <c r="T4" s="655"/>
      <c r="U4" s="655"/>
      <c r="V4" s="655"/>
      <c r="W4" s="655"/>
      <c r="X4" s="655"/>
      <c r="Y4" s="656" t="s">
        <v>1</v>
      </c>
      <c r="Z4" s="657"/>
      <c r="AA4" s="657"/>
      <c r="AB4" s="657"/>
      <c r="AC4" s="657"/>
      <c r="AD4" s="658"/>
      <c r="AE4" s="659" t="s">
        <v>580</v>
      </c>
      <c r="AF4" s="660"/>
      <c r="AG4" s="660"/>
      <c r="AH4" s="660"/>
      <c r="AI4" s="660"/>
      <c r="AJ4" s="660"/>
      <c r="AK4" s="660"/>
      <c r="AL4" s="660"/>
      <c r="AM4" s="660"/>
      <c r="AN4" s="660"/>
      <c r="AO4" s="660"/>
      <c r="AP4" s="661"/>
      <c r="AQ4" s="662" t="s">
        <v>2</v>
      </c>
      <c r="AR4" s="657"/>
      <c r="AS4" s="657"/>
      <c r="AT4" s="657"/>
      <c r="AU4" s="657"/>
      <c r="AV4" s="657"/>
      <c r="AW4" s="657"/>
      <c r="AX4" s="663"/>
    </row>
    <row r="5" spans="1:50" ht="30" customHeight="1" x14ac:dyDescent="0.15">
      <c r="A5" s="664" t="s">
        <v>62</v>
      </c>
      <c r="B5" s="665"/>
      <c r="C5" s="665"/>
      <c r="D5" s="665"/>
      <c r="E5" s="665"/>
      <c r="F5" s="666"/>
      <c r="G5" s="667" t="s">
        <v>352</v>
      </c>
      <c r="H5" s="668"/>
      <c r="I5" s="668"/>
      <c r="J5" s="668"/>
      <c r="K5" s="668"/>
      <c r="L5" s="668"/>
      <c r="M5" s="669" t="s">
        <v>61</v>
      </c>
      <c r="N5" s="670"/>
      <c r="O5" s="670"/>
      <c r="P5" s="670"/>
      <c r="Q5" s="670"/>
      <c r="R5" s="671"/>
      <c r="S5" s="672" t="s">
        <v>65</v>
      </c>
      <c r="T5" s="668"/>
      <c r="U5" s="668"/>
      <c r="V5" s="668"/>
      <c r="W5" s="668"/>
      <c r="X5" s="673"/>
      <c r="Y5" s="674" t="s">
        <v>3</v>
      </c>
      <c r="Z5" s="675"/>
      <c r="AA5" s="675"/>
      <c r="AB5" s="675"/>
      <c r="AC5" s="675"/>
      <c r="AD5" s="676"/>
      <c r="AE5" s="694" t="s">
        <v>581</v>
      </c>
      <c r="AF5" s="694"/>
      <c r="AG5" s="694"/>
      <c r="AH5" s="694"/>
      <c r="AI5" s="694"/>
      <c r="AJ5" s="694"/>
      <c r="AK5" s="694"/>
      <c r="AL5" s="694"/>
      <c r="AM5" s="694"/>
      <c r="AN5" s="694"/>
      <c r="AO5" s="694"/>
      <c r="AP5" s="695"/>
      <c r="AQ5" s="696" t="s">
        <v>640</v>
      </c>
      <c r="AR5" s="697"/>
      <c r="AS5" s="697"/>
      <c r="AT5" s="697"/>
      <c r="AU5" s="697"/>
      <c r="AV5" s="697"/>
      <c r="AW5" s="697"/>
      <c r="AX5" s="698"/>
    </row>
    <row r="6" spans="1:50" ht="39" customHeight="1" x14ac:dyDescent="0.15">
      <c r="A6" s="699" t="s">
        <v>4</v>
      </c>
      <c r="B6" s="700"/>
      <c r="C6" s="700"/>
      <c r="D6" s="700"/>
      <c r="E6" s="700"/>
      <c r="F6" s="700"/>
      <c r="G6" s="611" t="str">
        <f>入力規則等!F39</f>
        <v>一般会計</v>
      </c>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c r="AP6" s="612"/>
      <c r="AQ6" s="612"/>
      <c r="AR6" s="612"/>
      <c r="AS6" s="612"/>
      <c r="AT6" s="612"/>
      <c r="AU6" s="612"/>
      <c r="AV6" s="612"/>
      <c r="AW6" s="612"/>
      <c r="AX6" s="613"/>
    </row>
    <row r="7" spans="1:50" ht="49.5" customHeight="1" x14ac:dyDescent="0.15">
      <c r="A7" s="614" t="s">
        <v>20</v>
      </c>
      <c r="B7" s="615"/>
      <c r="C7" s="615"/>
      <c r="D7" s="615"/>
      <c r="E7" s="615"/>
      <c r="F7" s="616"/>
      <c r="G7" s="617" t="s">
        <v>584</v>
      </c>
      <c r="H7" s="618"/>
      <c r="I7" s="618"/>
      <c r="J7" s="618"/>
      <c r="K7" s="618"/>
      <c r="L7" s="618"/>
      <c r="M7" s="618"/>
      <c r="N7" s="618"/>
      <c r="O7" s="618"/>
      <c r="P7" s="618"/>
      <c r="Q7" s="618"/>
      <c r="R7" s="618"/>
      <c r="S7" s="618"/>
      <c r="T7" s="618"/>
      <c r="U7" s="618"/>
      <c r="V7" s="618"/>
      <c r="W7" s="618"/>
      <c r="X7" s="619"/>
      <c r="Y7" s="620" t="s">
        <v>243</v>
      </c>
      <c r="Z7" s="462"/>
      <c r="AA7" s="462"/>
      <c r="AB7" s="462"/>
      <c r="AC7" s="462"/>
      <c r="AD7" s="621"/>
      <c r="AE7" s="622" t="s">
        <v>586</v>
      </c>
      <c r="AF7" s="623"/>
      <c r="AG7" s="623"/>
      <c r="AH7" s="623"/>
      <c r="AI7" s="623"/>
      <c r="AJ7" s="623"/>
      <c r="AK7" s="623"/>
      <c r="AL7" s="623"/>
      <c r="AM7" s="623"/>
      <c r="AN7" s="623"/>
      <c r="AO7" s="623"/>
      <c r="AP7" s="623"/>
      <c r="AQ7" s="623"/>
      <c r="AR7" s="623"/>
      <c r="AS7" s="623"/>
      <c r="AT7" s="623"/>
      <c r="AU7" s="623"/>
      <c r="AV7" s="623"/>
      <c r="AW7" s="623"/>
      <c r="AX7" s="624"/>
    </row>
    <row r="8" spans="1:50" ht="53.25" customHeight="1" x14ac:dyDescent="0.15">
      <c r="A8" s="614" t="s">
        <v>177</v>
      </c>
      <c r="B8" s="615"/>
      <c r="C8" s="615"/>
      <c r="D8" s="615"/>
      <c r="E8" s="615"/>
      <c r="F8" s="616"/>
      <c r="G8" s="683" t="str">
        <f>入力規則等!A27</f>
        <v>国土強靱化施策</v>
      </c>
      <c r="H8" s="684"/>
      <c r="I8" s="684"/>
      <c r="J8" s="684"/>
      <c r="K8" s="684"/>
      <c r="L8" s="684"/>
      <c r="M8" s="684"/>
      <c r="N8" s="684"/>
      <c r="O8" s="684"/>
      <c r="P8" s="684"/>
      <c r="Q8" s="684"/>
      <c r="R8" s="684"/>
      <c r="S8" s="684"/>
      <c r="T8" s="684"/>
      <c r="U8" s="684"/>
      <c r="V8" s="684"/>
      <c r="W8" s="684"/>
      <c r="X8" s="685"/>
      <c r="Y8" s="686" t="s">
        <v>178</v>
      </c>
      <c r="Z8" s="687"/>
      <c r="AA8" s="687"/>
      <c r="AB8" s="687"/>
      <c r="AC8" s="687"/>
      <c r="AD8" s="688"/>
      <c r="AE8" s="689" t="str">
        <f>入力規則等!K13</f>
        <v>その他の事項経費</v>
      </c>
      <c r="AF8" s="684"/>
      <c r="AG8" s="684"/>
      <c r="AH8" s="684"/>
      <c r="AI8" s="684"/>
      <c r="AJ8" s="684"/>
      <c r="AK8" s="684"/>
      <c r="AL8" s="684"/>
      <c r="AM8" s="684"/>
      <c r="AN8" s="684"/>
      <c r="AO8" s="684"/>
      <c r="AP8" s="684"/>
      <c r="AQ8" s="684"/>
      <c r="AR8" s="684"/>
      <c r="AS8" s="684"/>
      <c r="AT8" s="684"/>
      <c r="AU8" s="684"/>
      <c r="AV8" s="684"/>
      <c r="AW8" s="684"/>
      <c r="AX8" s="690"/>
    </row>
    <row r="9" spans="1:50" ht="75" customHeight="1" x14ac:dyDescent="0.15">
      <c r="A9" s="646" t="s">
        <v>21</v>
      </c>
      <c r="B9" s="647"/>
      <c r="C9" s="647"/>
      <c r="D9" s="647"/>
      <c r="E9" s="647"/>
      <c r="F9" s="647"/>
      <c r="G9" s="691" t="s">
        <v>587</v>
      </c>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692"/>
      <c r="AL9" s="692"/>
      <c r="AM9" s="692"/>
      <c r="AN9" s="692"/>
      <c r="AO9" s="692"/>
      <c r="AP9" s="692"/>
      <c r="AQ9" s="692"/>
      <c r="AR9" s="692"/>
      <c r="AS9" s="692"/>
      <c r="AT9" s="692"/>
      <c r="AU9" s="692"/>
      <c r="AV9" s="692"/>
      <c r="AW9" s="692"/>
      <c r="AX9" s="693"/>
    </row>
    <row r="10" spans="1:50" ht="105.75" customHeight="1" x14ac:dyDescent="0.15">
      <c r="A10" s="634" t="s">
        <v>27</v>
      </c>
      <c r="B10" s="635"/>
      <c r="C10" s="635"/>
      <c r="D10" s="635"/>
      <c r="E10" s="635"/>
      <c r="F10" s="635"/>
      <c r="G10" s="636" t="s">
        <v>617</v>
      </c>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c r="AI10" s="637"/>
      <c r="AJ10" s="637"/>
      <c r="AK10" s="637"/>
      <c r="AL10" s="637"/>
      <c r="AM10" s="637"/>
      <c r="AN10" s="637"/>
      <c r="AO10" s="637"/>
      <c r="AP10" s="637"/>
      <c r="AQ10" s="637"/>
      <c r="AR10" s="637"/>
      <c r="AS10" s="637"/>
      <c r="AT10" s="637"/>
      <c r="AU10" s="637"/>
      <c r="AV10" s="637"/>
      <c r="AW10" s="637"/>
      <c r="AX10" s="638"/>
    </row>
    <row r="11" spans="1:50" ht="42" customHeight="1" x14ac:dyDescent="0.15">
      <c r="A11" s="634" t="s">
        <v>5</v>
      </c>
      <c r="B11" s="635"/>
      <c r="C11" s="635"/>
      <c r="D11" s="635"/>
      <c r="E11" s="635"/>
      <c r="F11" s="639"/>
      <c r="G11" s="640" t="str">
        <f>入力規則等!P10</f>
        <v>委託・請負</v>
      </c>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41"/>
      <c r="AN11" s="641"/>
      <c r="AO11" s="641"/>
      <c r="AP11" s="641"/>
      <c r="AQ11" s="641"/>
      <c r="AR11" s="641"/>
      <c r="AS11" s="641"/>
      <c r="AT11" s="641"/>
      <c r="AU11" s="641"/>
      <c r="AV11" s="641"/>
      <c r="AW11" s="641"/>
      <c r="AX11" s="642"/>
    </row>
    <row r="12" spans="1:50" ht="21" customHeight="1" x14ac:dyDescent="0.15">
      <c r="A12" s="643" t="s">
        <v>22</v>
      </c>
      <c r="B12" s="644"/>
      <c r="C12" s="644"/>
      <c r="D12" s="644"/>
      <c r="E12" s="644"/>
      <c r="F12" s="645"/>
      <c r="G12" s="584"/>
      <c r="H12" s="585"/>
      <c r="I12" s="585"/>
      <c r="J12" s="585"/>
      <c r="K12" s="585"/>
      <c r="L12" s="585"/>
      <c r="M12" s="585"/>
      <c r="N12" s="585"/>
      <c r="O12" s="585"/>
      <c r="P12" s="430" t="s">
        <v>390</v>
      </c>
      <c r="Q12" s="431"/>
      <c r="R12" s="431"/>
      <c r="S12" s="431"/>
      <c r="T12" s="431"/>
      <c r="U12" s="431"/>
      <c r="V12" s="432"/>
      <c r="W12" s="430" t="s">
        <v>542</v>
      </c>
      <c r="X12" s="431"/>
      <c r="Y12" s="431"/>
      <c r="Z12" s="431"/>
      <c r="AA12" s="431"/>
      <c r="AB12" s="431"/>
      <c r="AC12" s="432"/>
      <c r="AD12" s="430" t="s">
        <v>544</v>
      </c>
      <c r="AE12" s="431"/>
      <c r="AF12" s="431"/>
      <c r="AG12" s="431"/>
      <c r="AH12" s="431"/>
      <c r="AI12" s="431"/>
      <c r="AJ12" s="432"/>
      <c r="AK12" s="430" t="s">
        <v>560</v>
      </c>
      <c r="AL12" s="431"/>
      <c r="AM12" s="431"/>
      <c r="AN12" s="431"/>
      <c r="AO12" s="431"/>
      <c r="AP12" s="431"/>
      <c r="AQ12" s="432"/>
      <c r="AR12" s="430" t="s">
        <v>561</v>
      </c>
      <c r="AS12" s="431"/>
      <c r="AT12" s="431"/>
      <c r="AU12" s="431"/>
      <c r="AV12" s="431"/>
      <c r="AW12" s="431"/>
      <c r="AX12" s="628"/>
    </row>
    <row r="13" spans="1:50" ht="21" customHeight="1" x14ac:dyDescent="0.15">
      <c r="A13" s="243"/>
      <c r="B13" s="244"/>
      <c r="C13" s="244"/>
      <c r="D13" s="244"/>
      <c r="E13" s="244"/>
      <c r="F13" s="245"/>
      <c r="G13" s="601" t="s">
        <v>6</v>
      </c>
      <c r="H13" s="602"/>
      <c r="I13" s="629" t="s">
        <v>7</v>
      </c>
      <c r="J13" s="630"/>
      <c r="K13" s="630"/>
      <c r="L13" s="630"/>
      <c r="M13" s="630"/>
      <c r="N13" s="630"/>
      <c r="O13" s="631"/>
      <c r="P13" s="586">
        <v>0</v>
      </c>
      <c r="Q13" s="587"/>
      <c r="R13" s="587"/>
      <c r="S13" s="587"/>
      <c r="T13" s="587"/>
      <c r="U13" s="587"/>
      <c r="V13" s="588"/>
      <c r="W13" s="586">
        <v>0</v>
      </c>
      <c r="X13" s="587"/>
      <c r="Y13" s="587"/>
      <c r="Z13" s="587"/>
      <c r="AA13" s="587"/>
      <c r="AB13" s="587"/>
      <c r="AC13" s="588"/>
      <c r="AD13" s="586">
        <v>22.977</v>
      </c>
      <c r="AE13" s="587"/>
      <c r="AF13" s="587"/>
      <c r="AG13" s="587"/>
      <c r="AH13" s="587"/>
      <c r="AI13" s="587"/>
      <c r="AJ13" s="588"/>
      <c r="AK13" s="586" t="s">
        <v>629</v>
      </c>
      <c r="AL13" s="587"/>
      <c r="AM13" s="587"/>
      <c r="AN13" s="587"/>
      <c r="AO13" s="587"/>
      <c r="AP13" s="587"/>
      <c r="AQ13" s="588"/>
      <c r="AR13" s="568">
        <f>W23</f>
        <v>107</v>
      </c>
      <c r="AS13" s="569"/>
      <c r="AT13" s="569"/>
      <c r="AU13" s="569"/>
      <c r="AV13" s="569"/>
      <c r="AW13" s="569"/>
      <c r="AX13" s="632"/>
    </row>
    <row r="14" spans="1:50" ht="21" customHeight="1" x14ac:dyDescent="0.15">
      <c r="A14" s="243"/>
      <c r="B14" s="244"/>
      <c r="C14" s="244"/>
      <c r="D14" s="244"/>
      <c r="E14" s="244"/>
      <c r="F14" s="245"/>
      <c r="G14" s="603"/>
      <c r="H14" s="604"/>
      <c r="I14" s="596" t="s">
        <v>8</v>
      </c>
      <c r="J14" s="597"/>
      <c r="K14" s="597"/>
      <c r="L14" s="597"/>
      <c r="M14" s="597"/>
      <c r="N14" s="597"/>
      <c r="O14" s="598"/>
      <c r="P14" s="586">
        <v>68.716999999999999</v>
      </c>
      <c r="Q14" s="587"/>
      <c r="R14" s="587"/>
      <c r="S14" s="587"/>
      <c r="T14" s="587"/>
      <c r="U14" s="587"/>
      <c r="V14" s="588"/>
      <c r="W14" s="586" t="s">
        <v>585</v>
      </c>
      <c r="X14" s="587"/>
      <c r="Y14" s="587"/>
      <c r="Z14" s="587"/>
      <c r="AA14" s="587"/>
      <c r="AB14" s="587"/>
      <c r="AC14" s="588"/>
      <c r="AD14" s="586" t="s">
        <v>628</v>
      </c>
      <c r="AE14" s="587"/>
      <c r="AF14" s="587"/>
      <c r="AG14" s="587"/>
      <c r="AH14" s="587"/>
      <c r="AI14" s="587"/>
      <c r="AJ14" s="588"/>
      <c r="AK14" s="586"/>
      <c r="AL14" s="587"/>
      <c r="AM14" s="587"/>
      <c r="AN14" s="587"/>
      <c r="AO14" s="587"/>
      <c r="AP14" s="587"/>
      <c r="AQ14" s="588"/>
      <c r="AR14" s="607"/>
      <c r="AS14" s="607"/>
      <c r="AT14" s="607"/>
      <c r="AU14" s="607"/>
      <c r="AV14" s="607"/>
      <c r="AW14" s="607"/>
      <c r="AX14" s="608"/>
    </row>
    <row r="15" spans="1:50" ht="21" customHeight="1" x14ac:dyDescent="0.15">
      <c r="A15" s="243"/>
      <c r="B15" s="244"/>
      <c r="C15" s="244"/>
      <c r="D15" s="244"/>
      <c r="E15" s="244"/>
      <c r="F15" s="245"/>
      <c r="G15" s="603"/>
      <c r="H15" s="604"/>
      <c r="I15" s="596" t="s">
        <v>47</v>
      </c>
      <c r="J15" s="609"/>
      <c r="K15" s="609"/>
      <c r="L15" s="609"/>
      <c r="M15" s="609"/>
      <c r="N15" s="609"/>
      <c r="O15" s="610"/>
      <c r="P15" s="586">
        <v>195.50399999999999</v>
      </c>
      <c r="Q15" s="587"/>
      <c r="R15" s="587"/>
      <c r="S15" s="587"/>
      <c r="T15" s="587"/>
      <c r="U15" s="587"/>
      <c r="V15" s="588"/>
      <c r="W15" s="586">
        <v>68.716999999999999</v>
      </c>
      <c r="X15" s="587"/>
      <c r="Y15" s="587"/>
      <c r="Z15" s="587"/>
      <c r="AA15" s="587"/>
      <c r="AB15" s="587"/>
      <c r="AC15" s="588"/>
      <c r="AD15" s="586" t="s">
        <v>258</v>
      </c>
      <c r="AE15" s="587"/>
      <c r="AF15" s="587"/>
      <c r="AG15" s="587"/>
      <c r="AH15" s="587"/>
      <c r="AI15" s="587"/>
      <c r="AJ15" s="588"/>
      <c r="AK15" s="586">
        <f>800/1000</f>
        <v>0.8</v>
      </c>
      <c r="AL15" s="587"/>
      <c r="AM15" s="587"/>
      <c r="AN15" s="587"/>
      <c r="AO15" s="587"/>
      <c r="AP15" s="587"/>
      <c r="AQ15" s="588"/>
      <c r="AR15" s="586"/>
      <c r="AS15" s="587"/>
      <c r="AT15" s="587"/>
      <c r="AU15" s="587"/>
      <c r="AV15" s="587"/>
      <c r="AW15" s="587"/>
      <c r="AX15" s="633"/>
    </row>
    <row r="16" spans="1:50" ht="21" customHeight="1" x14ac:dyDescent="0.15">
      <c r="A16" s="243"/>
      <c r="B16" s="244"/>
      <c r="C16" s="244"/>
      <c r="D16" s="244"/>
      <c r="E16" s="244"/>
      <c r="F16" s="245"/>
      <c r="G16" s="603"/>
      <c r="H16" s="604"/>
      <c r="I16" s="596" t="s">
        <v>48</v>
      </c>
      <c r="J16" s="609"/>
      <c r="K16" s="609"/>
      <c r="L16" s="609"/>
      <c r="M16" s="609"/>
      <c r="N16" s="609"/>
      <c r="O16" s="610"/>
      <c r="P16" s="586">
        <v>-68.716999999999999</v>
      </c>
      <c r="Q16" s="587"/>
      <c r="R16" s="587"/>
      <c r="S16" s="587"/>
      <c r="T16" s="587"/>
      <c r="U16" s="587"/>
      <c r="V16" s="588"/>
      <c r="W16" s="586" t="s">
        <v>585</v>
      </c>
      <c r="X16" s="587"/>
      <c r="Y16" s="587"/>
      <c r="Z16" s="587"/>
      <c r="AA16" s="587"/>
      <c r="AB16" s="587"/>
      <c r="AC16" s="588"/>
      <c r="AD16" s="586">
        <f>-800/1000</f>
        <v>-0.8</v>
      </c>
      <c r="AE16" s="587"/>
      <c r="AF16" s="587"/>
      <c r="AG16" s="587"/>
      <c r="AH16" s="587"/>
      <c r="AI16" s="587"/>
      <c r="AJ16" s="588"/>
      <c r="AK16" s="586"/>
      <c r="AL16" s="587"/>
      <c r="AM16" s="587"/>
      <c r="AN16" s="587"/>
      <c r="AO16" s="587"/>
      <c r="AP16" s="587"/>
      <c r="AQ16" s="588"/>
      <c r="AR16" s="625"/>
      <c r="AS16" s="626"/>
      <c r="AT16" s="626"/>
      <c r="AU16" s="626"/>
      <c r="AV16" s="626"/>
      <c r="AW16" s="626"/>
      <c r="AX16" s="627"/>
    </row>
    <row r="17" spans="1:50" ht="24.75" customHeight="1" x14ac:dyDescent="0.15">
      <c r="A17" s="243"/>
      <c r="B17" s="244"/>
      <c r="C17" s="244"/>
      <c r="D17" s="244"/>
      <c r="E17" s="244"/>
      <c r="F17" s="245"/>
      <c r="G17" s="603"/>
      <c r="H17" s="604"/>
      <c r="I17" s="596" t="s">
        <v>46</v>
      </c>
      <c r="J17" s="597"/>
      <c r="K17" s="597"/>
      <c r="L17" s="597"/>
      <c r="M17" s="597"/>
      <c r="N17" s="597"/>
      <c r="O17" s="598"/>
      <c r="P17" s="586" t="s">
        <v>585</v>
      </c>
      <c r="Q17" s="587"/>
      <c r="R17" s="587"/>
      <c r="S17" s="587"/>
      <c r="T17" s="587"/>
      <c r="U17" s="587"/>
      <c r="V17" s="588"/>
      <c r="W17" s="586" t="s">
        <v>585</v>
      </c>
      <c r="X17" s="587"/>
      <c r="Y17" s="587"/>
      <c r="Z17" s="587"/>
      <c r="AA17" s="587"/>
      <c r="AB17" s="587"/>
      <c r="AC17" s="588"/>
      <c r="AD17" s="586" t="s">
        <v>258</v>
      </c>
      <c r="AE17" s="587"/>
      <c r="AF17" s="587"/>
      <c r="AG17" s="587"/>
      <c r="AH17" s="587"/>
      <c r="AI17" s="587"/>
      <c r="AJ17" s="588"/>
      <c r="AK17" s="586"/>
      <c r="AL17" s="587"/>
      <c r="AM17" s="587"/>
      <c r="AN17" s="587"/>
      <c r="AO17" s="587"/>
      <c r="AP17" s="587"/>
      <c r="AQ17" s="588"/>
      <c r="AR17" s="599"/>
      <c r="AS17" s="599"/>
      <c r="AT17" s="599"/>
      <c r="AU17" s="599"/>
      <c r="AV17" s="599"/>
      <c r="AW17" s="599"/>
      <c r="AX17" s="600"/>
    </row>
    <row r="18" spans="1:50" ht="24.75" customHeight="1" x14ac:dyDescent="0.15">
      <c r="A18" s="243"/>
      <c r="B18" s="244"/>
      <c r="C18" s="244"/>
      <c r="D18" s="244"/>
      <c r="E18" s="244"/>
      <c r="F18" s="245"/>
      <c r="G18" s="605"/>
      <c r="H18" s="606"/>
      <c r="I18" s="589" t="s">
        <v>18</v>
      </c>
      <c r="J18" s="590"/>
      <c r="K18" s="590"/>
      <c r="L18" s="590"/>
      <c r="M18" s="590"/>
      <c r="N18" s="590"/>
      <c r="O18" s="591"/>
      <c r="P18" s="592">
        <f>SUM(P13:V17)</f>
        <v>195.50400000000002</v>
      </c>
      <c r="Q18" s="593"/>
      <c r="R18" s="593"/>
      <c r="S18" s="593"/>
      <c r="T18" s="593"/>
      <c r="U18" s="593"/>
      <c r="V18" s="594"/>
      <c r="W18" s="592">
        <f>SUM(W13:AC17)</f>
        <v>68.716999999999999</v>
      </c>
      <c r="X18" s="593"/>
      <c r="Y18" s="593"/>
      <c r="Z18" s="593"/>
      <c r="AA18" s="593"/>
      <c r="AB18" s="593"/>
      <c r="AC18" s="594"/>
      <c r="AD18" s="592">
        <f>SUM(AD13:AJ17)</f>
        <v>22.177</v>
      </c>
      <c r="AE18" s="593"/>
      <c r="AF18" s="593"/>
      <c r="AG18" s="593"/>
      <c r="AH18" s="593"/>
      <c r="AI18" s="593"/>
      <c r="AJ18" s="594"/>
      <c r="AK18" s="592">
        <f>SUM(AK13:AQ17)</f>
        <v>0.8</v>
      </c>
      <c r="AL18" s="593"/>
      <c r="AM18" s="593"/>
      <c r="AN18" s="593"/>
      <c r="AO18" s="593"/>
      <c r="AP18" s="593"/>
      <c r="AQ18" s="594"/>
      <c r="AR18" s="592">
        <f>SUM(AR13:AX17)</f>
        <v>107</v>
      </c>
      <c r="AS18" s="593"/>
      <c r="AT18" s="593"/>
      <c r="AU18" s="593"/>
      <c r="AV18" s="593"/>
      <c r="AW18" s="593"/>
      <c r="AX18" s="595"/>
    </row>
    <row r="19" spans="1:50" ht="24.75" customHeight="1" x14ac:dyDescent="0.15">
      <c r="A19" s="243"/>
      <c r="B19" s="244"/>
      <c r="C19" s="244"/>
      <c r="D19" s="244"/>
      <c r="E19" s="244"/>
      <c r="F19" s="245"/>
      <c r="G19" s="582" t="s">
        <v>9</v>
      </c>
      <c r="H19" s="583"/>
      <c r="I19" s="583"/>
      <c r="J19" s="583"/>
      <c r="K19" s="583"/>
      <c r="L19" s="583"/>
      <c r="M19" s="583"/>
      <c r="N19" s="583"/>
      <c r="O19" s="583"/>
      <c r="P19" s="586">
        <v>192</v>
      </c>
      <c r="Q19" s="587"/>
      <c r="R19" s="587"/>
      <c r="S19" s="587"/>
      <c r="T19" s="587"/>
      <c r="U19" s="587"/>
      <c r="V19" s="588"/>
      <c r="W19" s="586">
        <v>68.540000000000006</v>
      </c>
      <c r="X19" s="587"/>
      <c r="Y19" s="587"/>
      <c r="Z19" s="587"/>
      <c r="AA19" s="587"/>
      <c r="AB19" s="587"/>
      <c r="AC19" s="588"/>
      <c r="AD19" s="586">
        <f>(5885000+13838140)/1000000</f>
        <v>19.723140000000001</v>
      </c>
      <c r="AE19" s="587"/>
      <c r="AF19" s="587"/>
      <c r="AG19" s="587"/>
      <c r="AH19" s="587"/>
      <c r="AI19" s="587"/>
      <c r="AJ19" s="588"/>
      <c r="AK19" s="579"/>
      <c r="AL19" s="579"/>
      <c r="AM19" s="579"/>
      <c r="AN19" s="579"/>
      <c r="AO19" s="579"/>
      <c r="AP19" s="579"/>
      <c r="AQ19" s="579"/>
      <c r="AR19" s="579"/>
      <c r="AS19" s="579"/>
      <c r="AT19" s="579"/>
      <c r="AU19" s="579"/>
      <c r="AV19" s="579"/>
      <c r="AW19" s="579"/>
      <c r="AX19" s="581"/>
    </row>
    <row r="20" spans="1:50" ht="24.75" customHeight="1" x14ac:dyDescent="0.15">
      <c r="A20" s="243"/>
      <c r="B20" s="244"/>
      <c r="C20" s="244"/>
      <c r="D20" s="244"/>
      <c r="E20" s="244"/>
      <c r="F20" s="245"/>
      <c r="G20" s="582" t="s">
        <v>10</v>
      </c>
      <c r="H20" s="583"/>
      <c r="I20" s="583"/>
      <c r="J20" s="583"/>
      <c r="K20" s="583"/>
      <c r="L20" s="583"/>
      <c r="M20" s="583"/>
      <c r="N20" s="583"/>
      <c r="O20" s="583"/>
      <c r="P20" s="578">
        <f>IF(P18=0, "-", SUM(P19)/P18)</f>
        <v>0.98207709305180446</v>
      </c>
      <c r="Q20" s="578"/>
      <c r="R20" s="578"/>
      <c r="S20" s="578"/>
      <c r="T20" s="578"/>
      <c r="U20" s="578"/>
      <c r="V20" s="578"/>
      <c r="W20" s="578">
        <f>IF(W18=0, "-", SUM(W19)/W18)</f>
        <v>0.99742421817017635</v>
      </c>
      <c r="X20" s="578"/>
      <c r="Y20" s="578"/>
      <c r="Z20" s="578"/>
      <c r="AA20" s="578"/>
      <c r="AB20" s="578"/>
      <c r="AC20" s="578"/>
      <c r="AD20" s="578">
        <f>IF(AD18=0, "-", SUM(AD19)/AD18)</f>
        <v>0.88935112954863149</v>
      </c>
      <c r="AE20" s="578"/>
      <c r="AF20" s="578"/>
      <c r="AG20" s="578"/>
      <c r="AH20" s="578"/>
      <c r="AI20" s="578"/>
      <c r="AJ20" s="578"/>
      <c r="AK20" s="579"/>
      <c r="AL20" s="579"/>
      <c r="AM20" s="579"/>
      <c r="AN20" s="579"/>
      <c r="AO20" s="579"/>
      <c r="AP20" s="579"/>
      <c r="AQ20" s="580"/>
      <c r="AR20" s="580"/>
      <c r="AS20" s="580"/>
      <c r="AT20" s="580"/>
      <c r="AU20" s="579"/>
      <c r="AV20" s="579"/>
      <c r="AW20" s="579"/>
      <c r="AX20" s="581"/>
    </row>
    <row r="21" spans="1:50" ht="25.5" customHeight="1" x14ac:dyDescent="0.15">
      <c r="A21" s="646"/>
      <c r="B21" s="647"/>
      <c r="C21" s="647"/>
      <c r="D21" s="647"/>
      <c r="E21" s="647"/>
      <c r="F21" s="648"/>
      <c r="G21" s="576" t="s">
        <v>218</v>
      </c>
      <c r="H21" s="577"/>
      <c r="I21" s="577"/>
      <c r="J21" s="577"/>
      <c r="K21" s="577"/>
      <c r="L21" s="577"/>
      <c r="M21" s="577"/>
      <c r="N21" s="577"/>
      <c r="O21" s="577"/>
      <c r="P21" s="578">
        <f>IF(P19=0, "-", SUM(P19)/SUM(P13,P14))</f>
        <v>2.7940684255715471</v>
      </c>
      <c r="Q21" s="578"/>
      <c r="R21" s="578"/>
      <c r="S21" s="578"/>
      <c r="T21" s="578"/>
      <c r="U21" s="578"/>
      <c r="V21" s="578"/>
      <c r="W21" s="578" t="e">
        <f>IF(W19=0, "-", SUM(W19)/SUM(W13,W14))</f>
        <v>#DIV/0!</v>
      </c>
      <c r="X21" s="578"/>
      <c r="Y21" s="578"/>
      <c r="Z21" s="578"/>
      <c r="AA21" s="578"/>
      <c r="AB21" s="578"/>
      <c r="AC21" s="578"/>
      <c r="AD21" s="578">
        <f>IF(AD19=0, "-", SUM(AD19)/SUM(AD13,AD14))</f>
        <v>0.85838621229925582</v>
      </c>
      <c r="AE21" s="578"/>
      <c r="AF21" s="578"/>
      <c r="AG21" s="578"/>
      <c r="AH21" s="578"/>
      <c r="AI21" s="578"/>
      <c r="AJ21" s="578"/>
      <c r="AK21" s="579"/>
      <c r="AL21" s="579"/>
      <c r="AM21" s="579"/>
      <c r="AN21" s="579"/>
      <c r="AO21" s="579"/>
      <c r="AP21" s="579"/>
      <c r="AQ21" s="580"/>
      <c r="AR21" s="580"/>
      <c r="AS21" s="580"/>
      <c r="AT21" s="580"/>
      <c r="AU21" s="579"/>
      <c r="AV21" s="579"/>
      <c r="AW21" s="579"/>
      <c r="AX21" s="581"/>
    </row>
    <row r="22" spans="1:50" ht="18.75" customHeight="1" x14ac:dyDescent="0.15">
      <c r="A22" s="528" t="s">
        <v>564</v>
      </c>
      <c r="B22" s="529"/>
      <c r="C22" s="529"/>
      <c r="D22" s="529"/>
      <c r="E22" s="529"/>
      <c r="F22" s="530"/>
      <c r="G22" s="534" t="s">
        <v>210</v>
      </c>
      <c r="H22" s="535"/>
      <c r="I22" s="535"/>
      <c r="J22" s="535"/>
      <c r="K22" s="535"/>
      <c r="L22" s="535"/>
      <c r="M22" s="535"/>
      <c r="N22" s="535"/>
      <c r="O22" s="536"/>
      <c r="P22" s="537" t="s">
        <v>562</v>
      </c>
      <c r="Q22" s="535"/>
      <c r="R22" s="535"/>
      <c r="S22" s="535"/>
      <c r="T22" s="535"/>
      <c r="U22" s="535"/>
      <c r="V22" s="536"/>
      <c r="W22" s="537" t="s">
        <v>563</v>
      </c>
      <c r="X22" s="535"/>
      <c r="Y22" s="535"/>
      <c r="Z22" s="535"/>
      <c r="AA22" s="535"/>
      <c r="AB22" s="535"/>
      <c r="AC22" s="536"/>
      <c r="AD22" s="537" t="s">
        <v>209</v>
      </c>
      <c r="AE22" s="535"/>
      <c r="AF22" s="535"/>
      <c r="AG22" s="535"/>
      <c r="AH22" s="535"/>
      <c r="AI22" s="535"/>
      <c r="AJ22" s="535"/>
      <c r="AK22" s="535"/>
      <c r="AL22" s="535"/>
      <c r="AM22" s="535"/>
      <c r="AN22" s="535"/>
      <c r="AO22" s="535"/>
      <c r="AP22" s="535"/>
      <c r="AQ22" s="535"/>
      <c r="AR22" s="535"/>
      <c r="AS22" s="535"/>
      <c r="AT22" s="535"/>
      <c r="AU22" s="535"/>
      <c r="AV22" s="535"/>
      <c r="AW22" s="535"/>
      <c r="AX22" s="564"/>
    </row>
    <row r="23" spans="1:50" ht="25.5" customHeight="1" x14ac:dyDescent="0.15">
      <c r="A23" s="531"/>
      <c r="B23" s="532"/>
      <c r="C23" s="532"/>
      <c r="D23" s="532"/>
      <c r="E23" s="532"/>
      <c r="F23" s="533"/>
      <c r="G23" s="565" t="s">
        <v>633</v>
      </c>
      <c r="H23" s="566"/>
      <c r="I23" s="566"/>
      <c r="J23" s="566"/>
      <c r="K23" s="566"/>
      <c r="L23" s="566"/>
      <c r="M23" s="566"/>
      <c r="N23" s="566"/>
      <c r="O23" s="567"/>
      <c r="P23" s="568" t="s">
        <v>633</v>
      </c>
      <c r="Q23" s="569"/>
      <c r="R23" s="569"/>
      <c r="S23" s="569"/>
      <c r="T23" s="569"/>
      <c r="U23" s="569"/>
      <c r="V23" s="570"/>
      <c r="W23" s="568">
        <v>107</v>
      </c>
      <c r="X23" s="569"/>
      <c r="Y23" s="569"/>
      <c r="Z23" s="569"/>
      <c r="AA23" s="569"/>
      <c r="AB23" s="569"/>
      <c r="AC23" s="570"/>
      <c r="AD23" s="571" t="s">
        <v>647</v>
      </c>
      <c r="AE23" s="572"/>
      <c r="AF23" s="572"/>
      <c r="AG23" s="572"/>
      <c r="AH23" s="572"/>
      <c r="AI23" s="572"/>
      <c r="AJ23" s="572"/>
      <c r="AK23" s="572"/>
      <c r="AL23" s="572"/>
      <c r="AM23" s="572"/>
      <c r="AN23" s="572"/>
      <c r="AO23" s="572"/>
      <c r="AP23" s="572"/>
      <c r="AQ23" s="572"/>
      <c r="AR23" s="572"/>
      <c r="AS23" s="572"/>
      <c r="AT23" s="572"/>
      <c r="AU23" s="572"/>
      <c r="AV23" s="572"/>
      <c r="AW23" s="572"/>
      <c r="AX23" s="573"/>
    </row>
    <row r="24" spans="1:50" ht="25.5" customHeight="1" thickBot="1" x14ac:dyDescent="0.2">
      <c r="A24" s="531"/>
      <c r="B24" s="532"/>
      <c r="C24" s="532"/>
      <c r="D24" s="532"/>
      <c r="E24" s="532"/>
      <c r="F24" s="533"/>
      <c r="G24" s="234" t="s">
        <v>18</v>
      </c>
      <c r="H24" s="538"/>
      <c r="I24" s="538"/>
      <c r="J24" s="538"/>
      <c r="K24" s="538"/>
      <c r="L24" s="538"/>
      <c r="M24" s="538"/>
      <c r="N24" s="538"/>
      <c r="O24" s="539"/>
      <c r="P24" s="540" t="str">
        <f>AK13</f>
        <v>-</v>
      </c>
      <c r="Q24" s="541"/>
      <c r="R24" s="541"/>
      <c r="S24" s="541"/>
      <c r="T24" s="541"/>
      <c r="U24" s="541"/>
      <c r="V24" s="542"/>
      <c r="W24" s="543">
        <f>AR13</f>
        <v>107</v>
      </c>
      <c r="X24" s="544"/>
      <c r="Y24" s="544"/>
      <c r="Z24" s="544"/>
      <c r="AA24" s="544"/>
      <c r="AB24" s="544"/>
      <c r="AC24" s="545"/>
      <c r="AD24" s="574"/>
      <c r="AE24" s="574"/>
      <c r="AF24" s="574"/>
      <c r="AG24" s="574"/>
      <c r="AH24" s="574"/>
      <c r="AI24" s="574"/>
      <c r="AJ24" s="574"/>
      <c r="AK24" s="574"/>
      <c r="AL24" s="574"/>
      <c r="AM24" s="574"/>
      <c r="AN24" s="574"/>
      <c r="AO24" s="574"/>
      <c r="AP24" s="574"/>
      <c r="AQ24" s="574"/>
      <c r="AR24" s="574"/>
      <c r="AS24" s="574"/>
      <c r="AT24" s="574"/>
      <c r="AU24" s="574"/>
      <c r="AV24" s="574"/>
      <c r="AW24" s="574"/>
      <c r="AX24" s="575"/>
    </row>
    <row r="25" spans="1:50" ht="47.25" customHeight="1" x14ac:dyDescent="0.15">
      <c r="A25" s="546" t="s">
        <v>551</v>
      </c>
      <c r="B25" s="547"/>
      <c r="C25" s="547"/>
      <c r="D25" s="547"/>
      <c r="E25" s="547"/>
      <c r="F25" s="548"/>
      <c r="G25" s="549" t="s">
        <v>618</v>
      </c>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550"/>
      <c r="AV25" s="550"/>
      <c r="AW25" s="550"/>
      <c r="AX25" s="551"/>
    </row>
    <row r="26" spans="1:50" ht="31.5" customHeight="1" x14ac:dyDescent="0.15">
      <c r="A26" s="474" t="s">
        <v>552</v>
      </c>
      <c r="B26" s="100"/>
      <c r="C26" s="100"/>
      <c r="D26" s="100"/>
      <c r="E26" s="100"/>
      <c r="F26" s="101"/>
      <c r="G26" s="475" t="s">
        <v>546</v>
      </c>
      <c r="H26" s="476"/>
      <c r="I26" s="476"/>
      <c r="J26" s="476"/>
      <c r="K26" s="476"/>
      <c r="L26" s="476"/>
      <c r="M26" s="476"/>
      <c r="N26" s="476"/>
      <c r="O26" s="476"/>
      <c r="P26" s="477" t="s">
        <v>545</v>
      </c>
      <c r="Q26" s="476"/>
      <c r="R26" s="476"/>
      <c r="S26" s="476"/>
      <c r="T26" s="476"/>
      <c r="U26" s="476"/>
      <c r="V26" s="476"/>
      <c r="W26" s="476"/>
      <c r="X26" s="478"/>
      <c r="Y26" s="479"/>
      <c r="Z26" s="480"/>
      <c r="AA26" s="481"/>
      <c r="AB26" s="482" t="s">
        <v>11</v>
      </c>
      <c r="AC26" s="482"/>
      <c r="AD26" s="482"/>
      <c r="AE26" s="116" t="s">
        <v>390</v>
      </c>
      <c r="AF26" s="483"/>
      <c r="AG26" s="483"/>
      <c r="AH26" s="484"/>
      <c r="AI26" s="116" t="s">
        <v>542</v>
      </c>
      <c r="AJ26" s="483"/>
      <c r="AK26" s="483"/>
      <c r="AL26" s="484"/>
      <c r="AM26" s="116" t="s">
        <v>358</v>
      </c>
      <c r="AN26" s="483"/>
      <c r="AO26" s="483"/>
      <c r="AP26" s="484"/>
      <c r="AQ26" s="496" t="s">
        <v>389</v>
      </c>
      <c r="AR26" s="497"/>
      <c r="AS26" s="497"/>
      <c r="AT26" s="498"/>
      <c r="AU26" s="496" t="s">
        <v>565</v>
      </c>
      <c r="AV26" s="497"/>
      <c r="AW26" s="497"/>
      <c r="AX26" s="499"/>
    </row>
    <row r="27" spans="1:50" ht="23.25" customHeight="1" x14ac:dyDescent="0.15">
      <c r="A27" s="474"/>
      <c r="B27" s="100"/>
      <c r="C27" s="100"/>
      <c r="D27" s="100"/>
      <c r="E27" s="100"/>
      <c r="F27" s="101"/>
      <c r="G27" s="552" t="s">
        <v>586</v>
      </c>
      <c r="H27" s="553"/>
      <c r="I27" s="553"/>
      <c r="J27" s="553"/>
      <c r="K27" s="553"/>
      <c r="L27" s="553"/>
      <c r="M27" s="553"/>
      <c r="N27" s="553"/>
      <c r="O27" s="553"/>
      <c r="P27" s="318" t="s">
        <v>586</v>
      </c>
      <c r="Q27" s="556"/>
      <c r="R27" s="556"/>
      <c r="S27" s="556"/>
      <c r="T27" s="556"/>
      <c r="U27" s="556"/>
      <c r="V27" s="556"/>
      <c r="W27" s="556"/>
      <c r="X27" s="557"/>
      <c r="Y27" s="561" t="s">
        <v>51</v>
      </c>
      <c r="Z27" s="562"/>
      <c r="AA27" s="563"/>
      <c r="AB27" s="148" t="s">
        <v>586</v>
      </c>
      <c r="AC27" s="495"/>
      <c r="AD27" s="495"/>
      <c r="AE27" s="488" t="s">
        <v>586</v>
      </c>
      <c r="AF27" s="489"/>
      <c r="AG27" s="489"/>
      <c r="AH27" s="489"/>
      <c r="AI27" s="488" t="s">
        <v>586</v>
      </c>
      <c r="AJ27" s="489"/>
      <c r="AK27" s="489"/>
      <c r="AL27" s="489"/>
      <c r="AM27" s="488" t="s">
        <v>586</v>
      </c>
      <c r="AN27" s="489"/>
      <c r="AO27" s="489"/>
      <c r="AP27" s="489"/>
      <c r="AQ27" s="488" t="s">
        <v>586</v>
      </c>
      <c r="AR27" s="489"/>
      <c r="AS27" s="489"/>
      <c r="AT27" s="489"/>
      <c r="AU27" s="84" t="s">
        <v>586</v>
      </c>
      <c r="AV27" s="490"/>
      <c r="AW27" s="490"/>
      <c r="AX27" s="491"/>
    </row>
    <row r="28" spans="1:50" ht="23.25" customHeight="1" x14ac:dyDescent="0.15">
      <c r="A28" s="423"/>
      <c r="B28" s="151"/>
      <c r="C28" s="151"/>
      <c r="D28" s="151"/>
      <c r="E28" s="151"/>
      <c r="F28" s="152"/>
      <c r="G28" s="554"/>
      <c r="H28" s="555"/>
      <c r="I28" s="555"/>
      <c r="J28" s="555"/>
      <c r="K28" s="555"/>
      <c r="L28" s="555"/>
      <c r="M28" s="555"/>
      <c r="N28" s="555"/>
      <c r="O28" s="555"/>
      <c r="P28" s="558"/>
      <c r="Q28" s="559"/>
      <c r="R28" s="559"/>
      <c r="S28" s="559"/>
      <c r="T28" s="559"/>
      <c r="U28" s="559"/>
      <c r="V28" s="559"/>
      <c r="W28" s="559"/>
      <c r="X28" s="560"/>
      <c r="Y28" s="492" t="s">
        <v>52</v>
      </c>
      <c r="Z28" s="493"/>
      <c r="AA28" s="494"/>
      <c r="AB28" s="148" t="s">
        <v>586</v>
      </c>
      <c r="AC28" s="495"/>
      <c r="AD28" s="495"/>
      <c r="AE28" s="488" t="s">
        <v>586</v>
      </c>
      <c r="AF28" s="489"/>
      <c r="AG28" s="489"/>
      <c r="AH28" s="489"/>
      <c r="AI28" s="488" t="s">
        <v>586</v>
      </c>
      <c r="AJ28" s="489"/>
      <c r="AK28" s="489"/>
      <c r="AL28" s="489"/>
      <c r="AM28" s="488" t="s">
        <v>586</v>
      </c>
      <c r="AN28" s="489"/>
      <c r="AO28" s="489"/>
      <c r="AP28" s="489"/>
      <c r="AQ28" s="488" t="s">
        <v>586</v>
      </c>
      <c r="AR28" s="489"/>
      <c r="AS28" s="489"/>
      <c r="AT28" s="489"/>
      <c r="AU28" s="84" t="s">
        <v>586</v>
      </c>
      <c r="AV28" s="490"/>
      <c r="AW28" s="490"/>
      <c r="AX28" s="491"/>
    </row>
    <row r="29" spans="1:50" ht="23.25" customHeight="1" x14ac:dyDescent="0.15">
      <c r="A29" s="455" t="s">
        <v>553</v>
      </c>
      <c r="B29" s="456"/>
      <c r="C29" s="456"/>
      <c r="D29" s="456"/>
      <c r="E29" s="456"/>
      <c r="F29" s="457"/>
      <c r="G29" s="431" t="s">
        <v>554</v>
      </c>
      <c r="H29" s="431"/>
      <c r="I29" s="431"/>
      <c r="J29" s="431"/>
      <c r="K29" s="431"/>
      <c r="L29" s="431"/>
      <c r="M29" s="431"/>
      <c r="N29" s="431"/>
      <c r="O29" s="431"/>
      <c r="P29" s="431"/>
      <c r="Q29" s="431"/>
      <c r="R29" s="431"/>
      <c r="S29" s="431"/>
      <c r="T29" s="431"/>
      <c r="U29" s="431"/>
      <c r="V29" s="431"/>
      <c r="W29" s="431"/>
      <c r="X29" s="432"/>
      <c r="Y29" s="464"/>
      <c r="Z29" s="465"/>
      <c r="AA29" s="466"/>
      <c r="AB29" s="430" t="s">
        <v>11</v>
      </c>
      <c r="AC29" s="431"/>
      <c r="AD29" s="432"/>
      <c r="AE29" s="430" t="s">
        <v>390</v>
      </c>
      <c r="AF29" s="431"/>
      <c r="AG29" s="431"/>
      <c r="AH29" s="432"/>
      <c r="AI29" s="430" t="s">
        <v>542</v>
      </c>
      <c r="AJ29" s="431"/>
      <c r="AK29" s="431"/>
      <c r="AL29" s="432"/>
      <c r="AM29" s="430" t="s">
        <v>358</v>
      </c>
      <c r="AN29" s="431"/>
      <c r="AO29" s="431"/>
      <c r="AP29" s="432"/>
      <c r="AQ29" s="500" t="s">
        <v>566</v>
      </c>
      <c r="AR29" s="501"/>
      <c r="AS29" s="501"/>
      <c r="AT29" s="501"/>
      <c r="AU29" s="501"/>
      <c r="AV29" s="501"/>
      <c r="AW29" s="501"/>
      <c r="AX29" s="502"/>
    </row>
    <row r="30" spans="1:50" ht="23.25" customHeight="1" x14ac:dyDescent="0.15">
      <c r="A30" s="458"/>
      <c r="B30" s="459"/>
      <c r="C30" s="459"/>
      <c r="D30" s="459"/>
      <c r="E30" s="459"/>
      <c r="F30" s="460"/>
      <c r="G30" s="522" t="s">
        <v>555</v>
      </c>
      <c r="H30" s="523"/>
      <c r="I30" s="523"/>
      <c r="J30" s="523"/>
      <c r="K30" s="523"/>
      <c r="L30" s="523"/>
      <c r="M30" s="523"/>
      <c r="N30" s="523"/>
      <c r="O30" s="523"/>
      <c r="P30" s="523"/>
      <c r="Q30" s="523"/>
      <c r="R30" s="523"/>
      <c r="S30" s="523"/>
      <c r="T30" s="523"/>
      <c r="U30" s="523"/>
      <c r="V30" s="523"/>
      <c r="W30" s="523"/>
      <c r="X30" s="523"/>
      <c r="Y30" s="503" t="s">
        <v>553</v>
      </c>
      <c r="Z30" s="504"/>
      <c r="AA30" s="505"/>
      <c r="AB30" s="506"/>
      <c r="AC30" s="507"/>
      <c r="AD30" s="508"/>
      <c r="AE30" s="488"/>
      <c r="AF30" s="488"/>
      <c r="AG30" s="488"/>
      <c r="AH30" s="488"/>
      <c r="AI30" s="488"/>
      <c r="AJ30" s="488"/>
      <c r="AK30" s="488"/>
      <c r="AL30" s="488"/>
      <c r="AM30" s="488"/>
      <c r="AN30" s="488"/>
      <c r="AO30" s="488"/>
      <c r="AP30" s="488"/>
      <c r="AQ30" s="84"/>
      <c r="AR30" s="85"/>
      <c r="AS30" s="85"/>
      <c r="AT30" s="85"/>
      <c r="AU30" s="85"/>
      <c r="AV30" s="85"/>
      <c r="AW30" s="85"/>
      <c r="AX30" s="89"/>
    </row>
    <row r="31" spans="1:50" ht="46.5" customHeight="1" x14ac:dyDescent="0.15">
      <c r="A31" s="461"/>
      <c r="B31" s="462"/>
      <c r="C31" s="462"/>
      <c r="D31" s="462"/>
      <c r="E31" s="462"/>
      <c r="F31" s="463"/>
      <c r="G31" s="524"/>
      <c r="H31" s="525"/>
      <c r="I31" s="525"/>
      <c r="J31" s="525"/>
      <c r="K31" s="525"/>
      <c r="L31" s="525"/>
      <c r="M31" s="525"/>
      <c r="N31" s="525"/>
      <c r="O31" s="525"/>
      <c r="P31" s="525"/>
      <c r="Q31" s="525"/>
      <c r="R31" s="525"/>
      <c r="S31" s="525"/>
      <c r="T31" s="525"/>
      <c r="U31" s="525"/>
      <c r="V31" s="525"/>
      <c r="W31" s="525"/>
      <c r="X31" s="525"/>
      <c r="Y31" s="518" t="s">
        <v>556</v>
      </c>
      <c r="Z31" s="526"/>
      <c r="AA31" s="527"/>
      <c r="AB31" s="467" t="s">
        <v>557</v>
      </c>
      <c r="AC31" s="468"/>
      <c r="AD31" s="469"/>
      <c r="AE31" s="470"/>
      <c r="AF31" s="470"/>
      <c r="AG31" s="470"/>
      <c r="AH31" s="470"/>
      <c r="AI31" s="470"/>
      <c r="AJ31" s="470"/>
      <c r="AK31" s="470"/>
      <c r="AL31" s="470"/>
      <c r="AM31" s="470"/>
      <c r="AN31" s="470"/>
      <c r="AO31" s="470"/>
      <c r="AP31" s="470"/>
      <c r="AQ31" s="470"/>
      <c r="AR31" s="470"/>
      <c r="AS31" s="470"/>
      <c r="AT31" s="470"/>
      <c r="AU31" s="470"/>
      <c r="AV31" s="470"/>
      <c r="AW31" s="470"/>
      <c r="AX31" s="485"/>
    </row>
    <row r="32" spans="1:50" ht="18.75" customHeight="1" x14ac:dyDescent="0.15">
      <c r="A32" s="433" t="s">
        <v>216</v>
      </c>
      <c r="B32" s="434"/>
      <c r="C32" s="434"/>
      <c r="D32" s="434"/>
      <c r="E32" s="434"/>
      <c r="F32" s="435"/>
      <c r="G32" s="443" t="s">
        <v>139</v>
      </c>
      <c r="H32" s="153"/>
      <c r="I32" s="153"/>
      <c r="J32" s="153"/>
      <c r="K32" s="153"/>
      <c r="L32" s="153"/>
      <c r="M32" s="153"/>
      <c r="N32" s="153"/>
      <c r="O32" s="154"/>
      <c r="P32" s="155" t="s">
        <v>55</v>
      </c>
      <c r="Q32" s="153"/>
      <c r="R32" s="153"/>
      <c r="S32" s="153"/>
      <c r="T32" s="153"/>
      <c r="U32" s="153"/>
      <c r="V32" s="153"/>
      <c r="W32" s="153"/>
      <c r="X32" s="154"/>
      <c r="Y32" s="444"/>
      <c r="Z32" s="445"/>
      <c r="AA32" s="446"/>
      <c r="AB32" s="450" t="s">
        <v>11</v>
      </c>
      <c r="AC32" s="451"/>
      <c r="AD32" s="452"/>
      <c r="AE32" s="450" t="s">
        <v>390</v>
      </c>
      <c r="AF32" s="451"/>
      <c r="AG32" s="451"/>
      <c r="AH32" s="452"/>
      <c r="AI32" s="453" t="s">
        <v>542</v>
      </c>
      <c r="AJ32" s="453"/>
      <c r="AK32" s="453"/>
      <c r="AL32" s="450"/>
      <c r="AM32" s="453" t="s">
        <v>358</v>
      </c>
      <c r="AN32" s="453"/>
      <c r="AO32" s="453"/>
      <c r="AP32" s="450"/>
      <c r="AQ32" s="471" t="s">
        <v>168</v>
      </c>
      <c r="AR32" s="472"/>
      <c r="AS32" s="472"/>
      <c r="AT32" s="473"/>
      <c r="AU32" s="153" t="s">
        <v>128</v>
      </c>
      <c r="AV32" s="153"/>
      <c r="AW32" s="153"/>
      <c r="AX32" s="156"/>
    </row>
    <row r="33" spans="1:60" ht="18.75" customHeight="1" x14ac:dyDescent="0.15">
      <c r="A33" s="436"/>
      <c r="B33" s="437"/>
      <c r="C33" s="437"/>
      <c r="D33" s="437"/>
      <c r="E33" s="437"/>
      <c r="F33" s="438"/>
      <c r="G33" s="105"/>
      <c r="H33" s="106"/>
      <c r="I33" s="106"/>
      <c r="J33" s="106"/>
      <c r="K33" s="106"/>
      <c r="L33" s="106"/>
      <c r="M33" s="106"/>
      <c r="N33" s="106"/>
      <c r="O33" s="107"/>
      <c r="P33" s="109"/>
      <c r="Q33" s="106"/>
      <c r="R33" s="106"/>
      <c r="S33" s="106"/>
      <c r="T33" s="106"/>
      <c r="U33" s="106"/>
      <c r="V33" s="106"/>
      <c r="W33" s="106"/>
      <c r="X33" s="107"/>
      <c r="Y33" s="447"/>
      <c r="Z33" s="448"/>
      <c r="AA33" s="449"/>
      <c r="AB33" s="116"/>
      <c r="AC33" s="117"/>
      <c r="AD33" s="118"/>
      <c r="AE33" s="116"/>
      <c r="AF33" s="117"/>
      <c r="AG33" s="117"/>
      <c r="AH33" s="118"/>
      <c r="AI33" s="454"/>
      <c r="AJ33" s="454"/>
      <c r="AK33" s="454"/>
      <c r="AL33" s="116"/>
      <c r="AM33" s="454"/>
      <c r="AN33" s="454"/>
      <c r="AO33" s="454"/>
      <c r="AP33" s="116"/>
      <c r="AQ33" s="486"/>
      <c r="AR33" s="487"/>
      <c r="AS33" s="127" t="s">
        <v>169</v>
      </c>
      <c r="AT33" s="128"/>
      <c r="AU33" s="126"/>
      <c r="AV33" s="126"/>
      <c r="AW33" s="106" t="s">
        <v>166</v>
      </c>
      <c r="AX33" s="129"/>
    </row>
    <row r="34" spans="1:60" ht="23.25" customHeight="1" x14ac:dyDescent="0.15">
      <c r="A34" s="439"/>
      <c r="B34" s="437"/>
      <c r="C34" s="437"/>
      <c r="D34" s="437"/>
      <c r="E34" s="437"/>
      <c r="F34" s="438"/>
      <c r="G34" s="509" t="s">
        <v>586</v>
      </c>
      <c r="H34" s="510"/>
      <c r="I34" s="510"/>
      <c r="J34" s="510"/>
      <c r="K34" s="510"/>
      <c r="L34" s="510"/>
      <c r="M34" s="510"/>
      <c r="N34" s="510"/>
      <c r="O34" s="511"/>
      <c r="P34" s="131" t="s">
        <v>586</v>
      </c>
      <c r="Q34" s="131"/>
      <c r="R34" s="131"/>
      <c r="S34" s="131"/>
      <c r="T34" s="131"/>
      <c r="U34" s="131"/>
      <c r="V34" s="131"/>
      <c r="W34" s="131"/>
      <c r="X34" s="132"/>
      <c r="Y34" s="518" t="s">
        <v>12</v>
      </c>
      <c r="Z34" s="519"/>
      <c r="AA34" s="520"/>
      <c r="AB34" s="148"/>
      <c r="AC34" s="148"/>
      <c r="AD34" s="148"/>
      <c r="AE34" s="84"/>
      <c r="AF34" s="85"/>
      <c r="AG34" s="85"/>
      <c r="AH34" s="85"/>
      <c r="AI34" s="84"/>
      <c r="AJ34" s="85"/>
      <c r="AK34" s="85"/>
      <c r="AL34" s="85"/>
      <c r="AM34" s="84"/>
      <c r="AN34" s="85"/>
      <c r="AO34" s="85"/>
      <c r="AP34" s="85"/>
      <c r="AQ34" s="86"/>
      <c r="AR34" s="87"/>
      <c r="AS34" s="87"/>
      <c r="AT34" s="88"/>
      <c r="AU34" s="85"/>
      <c r="AV34" s="85"/>
      <c r="AW34" s="85"/>
      <c r="AX34" s="89"/>
    </row>
    <row r="35" spans="1:60" ht="23.25" customHeight="1" x14ac:dyDescent="0.15">
      <c r="A35" s="440"/>
      <c r="B35" s="441"/>
      <c r="C35" s="441"/>
      <c r="D35" s="441"/>
      <c r="E35" s="441"/>
      <c r="F35" s="442"/>
      <c r="G35" s="512"/>
      <c r="H35" s="513"/>
      <c r="I35" s="513"/>
      <c r="J35" s="513"/>
      <c r="K35" s="513"/>
      <c r="L35" s="513"/>
      <c r="M35" s="513"/>
      <c r="N35" s="513"/>
      <c r="O35" s="514"/>
      <c r="P35" s="134"/>
      <c r="Q35" s="134"/>
      <c r="R35" s="134"/>
      <c r="S35" s="134"/>
      <c r="T35" s="134"/>
      <c r="U35" s="134"/>
      <c r="V35" s="134"/>
      <c r="W35" s="134"/>
      <c r="X35" s="135"/>
      <c r="Y35" s="430" t="s">
        <v>50</v>
      </c>
      <c r="Z35" s="431"/>
      <c r="AA35" s="432"/>
      <c r="AB35" s="149"/>
      <c r="AC35" s="149"/>
      <c r="AD35" s="149"/>
      <c r="AE35" s="84"/>
      <c r="AF35" s="85"/>
      <c r="AG35" s="85"/>
      <c r="AH35" s="85"/>
      <c r="AI35" s="84"/>
      <c r="AJ35" s="85"/>
      <c r="AK35" s="85"/>
      <c r="AL35" s="85"/>
      <c r="AM35" s="84"/>
      <c r="AN35" s="85"/>
      <c r="AO35" s="85"/>
      <c r="AP35" s="85"/>
      <c r="AQ35" s="86"/>
      <c r="AR35" s="87"/>
      <c r="AS35" s="87"/>
      <c r="AT35" s="88"/>
      <c r="AU35" s="85"/>
      <c r="AV35" s="85"/>
      <c r="AW35" s="85"/>
      <c r="AX35" s="89"/>
    </row>
    <row r="36" spans="1:60" ht="23.25" customHeight="1" x14ac:dyDescent="0.15">
      <c r="A36" s="439"/>
      <c r="B36" s="437"/>
      <c r="C36" s="437"/>
      <c r="D36" s="437"/>
      <c r="E36" s="437"/>
      <c r="F36" s="438"/>
      <c r="G36" s="515"/>
      <c r="H36" s="516"/>
      <c r="I36" s="516"/>
      <c r="J36" s="516"/>
      <c r="K36" s="516"/>
      <c r="L36" s="516"/>
      <c r="M36" s="516"/>
      <c r="N36" s="516"/>
      <c r="O36" s="517"/>
      <c r="P36" s="137"/>
      <c r="Q36" s="137"/>
      <c r="R36" s="137"/>
      <c r="S36" s="137"/>
      <c r="T36" s="137"/>
      <c r="U36" s="137"/>
      <c r="V36" s="137"/>
      <c r="W36" s="137"/>
      <c r="X36" s="138"/>
      <c r="Y36" s="430" t="s">
        <v>13</v>
      </c>
      <c r="Z36" s="431"/>
      <c r="AA36" s="432"/>
      <c r="AB36" s="521" t="s">
        <v>14</v>
      </c>
      <c r="AC36" s="521"/>
      <c r="AD36" s="521"/>
      <c r="AE36" s="84"/>
      <c r="AF36" s="85"/>
      <c r="AG36" s="85"/>
      <c r="AH36" s="85"/>
      <c r="AI36" s="84"/>
      <c r="AJ36" s="85"/>
      <c r="AK36" s="85"/>
      <c r="AL36" s="85"/>
      <c r="AM36" s="84"/>
      <c r="AN36" s="85"/>
      <c r="AO36" s="85"/>
      <c r="AP36" s="85"/>
      <c r="AQ36" s="86"/>
      <c r="AR36" s="87"/>
      <c r="AS36" s="87"/>
      <c r="AT36" s="88"/>
      <c r="AU36" s="85"/>
      <c r="AV36" s="85"/>
      <c r="AW36" s="85"/>
      <c r="AX36" s="89"/>
    </row>
    <row r="37" spans="1:60" ht="23.25" customHeight="1" x14ac:dyDescent="0.15">
      <c r="A37" s="422" t="s">
        <v>235</v>
      </c>
      <c r="B37" s="97"/>
      <c r="C37" s="97"/>
      <c r="D37" s="97"/>
      <c r="E37" s="97"/>
      <c r="F37" s="98"/>
      <c r="G37" s="424" t="s">
        <v>586</v>
      </c>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6"/>
    </row>
    <row r="38" spans="1:60" ht="23.25" customHeight="1" x14ac:dyDescent="0.15">
      <c r="A38" s="423"/>
      <c r="B38" s="151"/>
      <c r="C38" s="151"/>
      <c r="D38" s="151"/>
      <c r="E38" s="151"/>
      <c r="F38" s="152"/>
      <c r="G38" s="427"/>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8"/>
      <c r="AU38" s="428"/>
      <c r="AV38" s="428"/>
      <c r="AW38" s="428"/>
      <c r="AX38" s="429"/>
    </row>
    <row r="39" spans="1:60" ht="18.75" customHeight="1" x14ac:dyDescent="0.15">
      <c r="A39" s="169" t="s">
        <v>547</v>
      </c>
      <c r="B39" s="99" t="s">
        <v>548</v>
      </c>
      <c r="C39" s="100"/>
      <c r="D39" s="100"/>
      <c r="E39" s="100"/>
      <c r="F39" s="101"/>
      <c r="G39" s="153" t="s">
        <v>549</v>
      </c>
      <c r="H39" s="153"/>
      <c r="I39" s="153"/>
      <c r="J39" s="153"/>
      <c r="K39" s="153"/>
      <c r="L39" s="153"/>
      <c r="M39" s="153"/>
      <c r="N39" s="153"/>
      <c r="O39" s="153"/>
      <c r="P39" s="153"/>
      <c r="Q39" s="153"/>
      <c r="R39" s="153"/>
      <c r="S39" s="153"/>
      <c r="T39" s="153"/>
      <c r="U39" s="153"/>
      <c r="V39" s="153"/>
      <c r="W39" s="153"/>
      <c r="X39" s="153"/>
      <c r="Y39" s="153"/>
      <c r="Z39" s="153"/>
      <c r="AA39" s="154"/>
      <c r="AB39" s="155" t="s">
        <v>567</v>
      </c>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6"/>
      <c r="AY39">
        <f>COUNTA($G$41)</f>
        <v>1</v>
      </c>
    </row>
    <row r="40" spans="1:60" ht="22.5" customHeight="1" x14ac:dyDescent="0.15">
      <c r="A40" s="170"/>
      <c r="B40" s="99"/>
      <c r="C40" s="100"/>
      <c r="D40" s="100"/>
      <c r="E40" s="100"/>
      <c r="F40" s="101"/>
      <c r="G40" s="106"/>
      <c r="H40" s="106"/>
      <c r="I40" s="106"/>
      <c r="J40" s="106"/>
      <c r="K40" s="106"/>
      <c r="L40" s="106"/>
      <c r="M40" s="106"/>
      <c r="N40" s="106"/>
      <c r="O40" s="106"/>
      <c r="P40" s="106"/>
      <c r="Q40" s="106"/>
      <c r="R40" s="106"/>
      <c r="S40" s="106"/>
      <c r="T40" s="106"/>
      <c r="U40" s="106"/>
      <c r="V40" s="106"/>
      <c r="W40" s="106"/>
      <c r="X40" s="106"/>
      <c r="Y40" s="106"/>
      <c r="Z40" s="106"/>
      <c r="AA40" s="107"/>
      <c r="AB40" s="109"/>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29"/>
      <c r="AY40">
        <f t="shared" ref="AY40:AY48" si="0">$AY$39</f>
        <v>1</v>
      </c>
    </row>
    <row r="41" spans="1:60" ht="22.5" customHeight="1" x14ac:dyDescent="0.15">
      <c r="A41" s="170"/>
      <c r="B41" s="99"/>
      <c r="C41" s="100"/>
      <c r="D41" s="100"/>
      <c r="E41" s="100"/>
      <c r="F41" s="101"/>
      <c r="G41" s="157" t="s">
        <v>588</v>
      </c>
      <c r="H41" s="157"/>
      <c r="I41" s="157"/>
      <c r="J41" s="157"/>
      <c r="K41" s="157"/>
      <c r="L41" s="157"/>
      <c r="M41" s="157"/>
      <c r="N41" s="157"/>
      <c r="O41" s="157"/>
      <c r="P41" s="157"/>
      <c r="Q41" s="157"/>
      <c r="R41" s="157"/>
      <c r="S41" s="157"/>
      <c r="T41" s="157"/>
      <c r="U41" s="157"/>
      <c r="V41" s="157"/>
      <c r="W41" s="157"/>
      <c r="X41" s="157"/>
      <c r="Y41" s="157"/>
      <c r="Z41" s="157"/>
      <c r="AA41" s="158"/>
      <c r="AB41" s="163" t="s">
        <v>589</v>
      </c>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64"/>
      <c r="AY41">
        <f t="shared" si="0"/>
        <v>1</v>
      </c>
    </row>
    <row r="42" spans="1:60" ht="22.5" customHeight="1" x14ac:dyDescent="0.15">
      <c r="A42" s="170"/>
      <c r="B42" s="99"/>
      <c r="C42" s="100"/>
      <c r="D42" s="100"/>
      <c r="E42" s="100"/>
      <c r="F42" s="101"/>
      <c r="G42" s="159"/>
      <c r="H42" s="159"/>
      <c r="I42" s="159"/>
      <c r="J42" s="159"/>
      <c r="K42" s="159"/>
      <c r="L42" s="159"/>
      <c r="M42" s="159"/>
      <c r="N42" s="159"/>
      <c r="O42" s="159"/>
      <c r="P42" s="159"/>
      <c r="Q42" s="159"/>
      <c r="R42" s="159"/>
      <c r="S42" s="159"/>
      <c r="T42" s="159"/>
      <c r="U42" s="159"/>
      <c r="V42" s="159"/>
      <c r="W42" s="159"/>
      <c r="X42" s="159"/>
      <c r="Y42" s="159"/>
      <c r="Z42" s="159"/>
      <c r="AA42" s="160"/>
      <c r="AB42" s="165"/>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66"/>
      <c r="AY42">
        <f t="shared" si="0"/>
        <v>1</v>
      </c>
    </row>
    <row r="43" spans="1:60" ht="19.5" customHeight="1" x14ac:dyDescent="0.15">
      <c r="A43" s="170"/>
      <c r="B43" s="150"/>
      <c r="C43" s="151"/>
      <c r="D43" s="151"/>
      <c r="E43" s="151"/>
      <c r="F43" s="152"/>
      <c r="G43" s="161"/>
      <c r="H43" s="161"/>
      <c r="I43" s="161"/>
      <c r="J43" s="161"/>
      <c r="K43" s="161"/>
      <c r="L43" s="161"/>
      <c r="M43" s="161"/>
      <c r="N43" s="161"/>
      <c r="O43" s="161"/>
      <c r="P43" s="161"/>
      <c r="Q43" s="161"/>
      <c r="R43" s="161"/>
      <c r="S43" s="161"/>
      <c r="T43" s="161"/>
      <c r="U43" s="161"/>
      <c r="V43" s="161"/>
      <c r="W43" s="161"/>
      <c r="X43" s="161"/>
      <c r="Y43" s="161"/>
      <c r="Z43" s="161"/>
      <c r="AA43" s="162"/>
      <c r="AB43" s="167"/>
      <c r="AC43" s="161"/>
      <c r="AD43" s="161"/>
      <c r="AE43" s="159"/>
      <c r="AF43" s="159"/>
      <c r="AG43" s="159"/>
      <c r="AH43" s="159"/>
      <c r="AI43" s="159"/>
      <c r="AJ43" s="159"/>
      <c r="AK43" s="159"/>
      <c r="AL43" s="159"/>
      <c r="AM43" s="159"/>
      <c r="AN43" s="159"/>
      <c r="AO43" s="159"/>
      <c r="AP43" s="159"/>
      <c r="AQ43" s="159"/>
      <c r="AR43" s="159"/>
      <c r="AS43" s="159"/>
      <c r="AT43" s="159"/>
      <c r="AU43" s="161"/>
      <c r="AV43" s="161"/>
      <c r="AW43" s="161"/>
      <c r="AX43" s="168"/>
      <c r="AY43">
        <f t="shared" si="0"/>
        <v>1</v>
      </c>
    </row>
    <row r="44" spans="1:60" ht="18.75" customHeight="1" x14ac:dyDescent="0.15">
      <c r="A44" s="170"/>
      <c r="B44" s="96" t="s">
        <v>138</v>
      </c>
      <c r="C44" s="97"/>
      <c r="D44" s="97"/>
      <c r="E44" s="97"/>
      <c r="F44" s="98"/>
      <c r="G44" s="102" t="s">
        <v>56</v>
      </c>
      <c r="H44" s="103"/>
      <c r="I44" s="103"/>
      <c r="J44" s="103"/>
      <c r="K44" s="103"/>
      <c r="L44" s="103"/>
      <c r="M44" s="103"/>
      <c r="N44" s="103"/>
      <c r="O44" s="104"/>
      <c r="P44" s="108" t="s">
        <v>58</v>
      </c>
      <c r="Q44" s="103"/>
      <c r="R44" s="103"/>
      <c r="S44" s="103"/>
      <c r="T44" s="103"/>
      <c r="U44" s="103"/>
      <c r="V44" s="103"/>
      <c r="W44" s="103"/>
      <c r="X44" s="104"/>
      <c r="Y44" s="110"/>
      <c r="Z44" s="111"/>
      <c r="AA44" s="112"/>
      <c r="AB44" s="113" t="s">
        <v>11</v>
      </c>
      <c r="AC44" s="114"/>
      <c r="AD44" s="115"/>
      <c r="AE44" s="119" t="s">
        <v>390</v>
      </c>
      <c r="AF44" s="119"/>
      <c r="AG44" s="119"/>
      <c r="AH44" s="119"/>
      <c r="AI44" s="119" t="s">
        <v>542</v>
      </c>
      <c r="AJ44" s="119"/>
      <c r="AK44" s="119"/>
      <c r="AL44" s="119"/>
      <c r="AM44" s="119" t="s">
        <v>358</v>
      </c>
      <c r="AN44" s="119"/>
      <c r="AO44" s="119"/>
      <c r="AP44" s="119"/>
      <c r="AQ44" s="120" t="s">
        <v>168</v>
      </c>
      <c r="AR44" s="121"/>
      <c r="AS44" s="121"/>
      <c r="AT44" s="122"/>
      <c r="AU44" s="123" t="s">
        <v>128</v>
      </c>
      <c r="AV44" s="123"/>
      <c r="AW44" s="123"/>
      <c r="AX44" s="124"/>
      <c r="AY44">
        <f t="shared" si="0"/>
        <v>1</v>
      </c>
      <c r="BA44" s="10"/>
      <c r="BB44" s="10"/>
      <c r="BC44" s="10"/>
    </row>
    <row r="45" spans="1:60" ht="18.75" customHeight="1" x14ac:dyDescent="0.15">
      <c r="A45" s="170"/>
      <c r="B45" s="99"/>
      <c r="C45" s="100"/>
      <c r="D45" s="100"/>
      <c r="E45" s="100"/>
      <c r="F45" s="101"/>
      <c r="G45" s="105"/>
      <c r="H45" s="106"/>
      <c r="I45" s="106"/>
      <c r="J45" s="106"/>
      <c r="K45" s="106"/>
      <c r="L45" s="106"/>
      <c r="M45" s="106"/>
      <c r="N45" s="106"/>
      <c r="O45" s="107"/>
      <c r="P45" s="109"/>
      <c r="Q45" s="106"/>
      <c r="R45" s="106"/>
      <c r="S45" s="106"/>
      <c r="T45" s="106"/>
      <c r="U45" s="106"/>
      <c r="V45" s="106"/>
      <c r="W45" s="106"/>
      <c r="X45" s="107"/>
      <c r="Y45" s="110"/>
      <c r="Z45" s="111"/>
      <c r="AA45" s="112"/>
      <c r="AB45" s="116"/>
      <c r="AC45" s="117"/>
      <c r="AD45" s="118"/>
      <c r="AE45" s="119"/>
      <c r="AF45" s="119"/>
      <c r="AG45" s="119"/>
      <c r="AH45" s="119"/>
      <c r="AI45" s="119"/>
      <c r="AJ45" s="119"/>
      <c r="AK45" s="119"/>
      <c r="AL45" s="119"/>
      <c r="AM45" s="119"/>
      <c r="AN45" s="119"/>
      <c r="AO45" s="119"/>
      <c r="AP45" s="119"/>
      <c r="AQ45" s="125">
        <v>4</v>
      </c>
      <c r="AR45" s="126"/>
      <c r="AS45" s="127" t="s">
        <v>169</v>
      </c>
      <c r="AT45" s="128"/>
      <c r="AU45" s="126" t="s">
        <v>633</v>
      </c>
      <c r="AV45" s="126"/>
      <c r="AW45" s="106" t="s">
        <v>166</v>
      </c>
      <c r="AX45" s="129"/>
      <c r="AY45">
        <f t="shared" si="0"/>
        <v>1</v>
      </c>
      <c r="BA45" s="10"/>
      <c r="BB45" s="10"/>
      <c r="BC45" s="10"/>
      <c r="BD45" s="10"/>
      <c r="BE45" s="10"/>
      <c r="BF45" s="10"/>
      <c r="BG45" s="10"/>
      <c r="BH45" s="10"/>
    </row>
    <row r="46" spans="1:60" ht="23.25" customHeight="1" x14ac:dyDescent="0.15">
      <c r="A46" s="170"/>
      <c r="B46" s="99"/>
      <c r="C46" s="100"/>
      <c r="D46" s="100"/>
      <c r="E46" s="100"/>
      <c r="F46" s="101"/>
      <c r="G46" s="130" t="s">
        <v>590</v>
      </c>
      <c r="H46" s="131"/>
      <c r="I46" s="131"/>
      <c r="J46" s="131"/>
      <c r="K46" s="131"/>
      <c r="L46" s="131"/>
      <c r="M46" s="131"/>
      <c r="N46" s="131"/>
      <c r="O46" s="132"/>
      <c r="P46" s="131" t="s">
        <v>591</v>
      </c>
      <c r="Q46" s="139"/>
      <c r="R46" s="139"/>
      <c r="S46" s="139"/>
      <c r="T46" s="139"/>
      <c r="U46" s="139"/>
      <c r="V46" s="139"/>
      <c r="W46" s="139"/>
      <c r="X46" s="140"/>
      <c r="Y46" s="145" t="s">
        <v>57</v>
      </c>
      <c r="Z46" s="146"/>
      <c r="AA46" s="147"/>
      <c r="AB46" s="148" t="s">
        <v>592</v>
      </c>
      <c r="AC46" s="148"/>
      <c r="AD46" s="148"/>
      <c r="AE46" s="84">
        <v>1</v>
      </c>
      <c r="AF46" s="85"/>
      <c r="AG46" s="85"/>
      <c r="AH46" s="85"/>
      <c r="AI46" s="84">
        <v>1</v>
      </c>
      <c r="AJ46" s="85"/>
      <c r="AK46" s="85"/>
      <c r="AL46" s="85"/>
      <c r="AM46" s="84">
        <v>1</v>
      </c>
      <c r="AN46" s="85"/>
      <c r="AO46" s="85"/>
      <c r="AP46" s="85"/>
      <c r="AQ46" s="86" t="s">
        <v>586</v>
      </c>
      <c r="AR46" s="87"/>
      <c r="AS46" s="87"/>
      <c r="AT46" s="88"/>
      <c r="AU46" s="85" t="s">
        <v>586</v>
      </c>
      <c r="AV46" s="85"/>
      <c r="AW46" s="85"/>
      <c r="AX46" s="89"/>
      <c r="AY46">
        <f t="shared" si="0"/>
        <v>1</v>
      </c>
    </row>
    <row r="47" spans="1:60" ht="23.25" customHeight="1" x14ac:dyDescent="0.15">
      <c r="A47" s="170"/>
      <c r="B47" s="99"/>
      <c r="C47" s="100"/>
      <c r="D47" s="100"/>
      <c r="E47" s="100"/>
      <c r="F47" s="101"/>
      <c r="G47" s="133"/>
      <c r="H47" s="134"/>
      <c r="I47" s="134"/>
      <c r="J47" s="134"/>
      <c r="K47" s="134"/>
      <c r="L47" s="134"/>
      <c r="M47" s="134"/>
      <c r="N47" s="134"/>
      <c r="O47" s="135"/>
      <c r="P47" s="141"/>
      <c r="Q47" s="141"/>
      <c r="R47" s="141"/>
      <c r="S47" s="141"/>
      <c r="T47" s="141"/>
      <c r="U47" s="141"/>
      <c r="V47" s="141"/>
      <c r="W47" s="141"/>
      <c r="X47" s="142"/>
      <c r="Y47" s="90" t="s">
        <v>50</v>
      </c>
      <c r="Z47" s="91"/>
      <c r="AA47" s="92"/>
      <c r="AB47" s="149" t="s">
        <v>592</v>
      </c>
      <c r="AC47" s="149"/>
      <c r="AD47" s="149"/>
      <c r="AE47" s="84">
        <v>1</v>
      </c>
      <c r="AF47" s="85"/>
      <c r="AG47" s="85"/>
      <c r="AH47" s="85"/>
      <c r="AI47" s="84">
        <v>1</v>
      </c>
      <c r="AJ47" s="85"/>
      <c r="AK47" s="85"/>
      <c r="AL47" s="85"/>
      <c r="AM47" s="84">
        <v>1</v>
      </c>
      <c r="AN47" s="85"/>
      <c r="AO47" s="85"/>
      <c r="AP47" s="85"/>
      <c r="AQ47" s="86">
        <v>1</v>
      </c>
      <c r="AR47" s="87"/>
      <c r="AS47" s="87"/>
      <c r="AT47" s="88"/>
      <c r="AU47" s="85" t="s">
        <v>586</v>
      </c>
      <c r="AV47" s="85"/>
      <c r="AW47" s="85"/>
      <c r="AX47" s="89"/>
      <c r="AY47">
        <f t="shared" si="0"/>
        <v>1</v>
      </c>
      <c r="BA47" s="10"/>
      <c r="BB47" s="10"/>
      <c r="BC47" s="10"/>
    </row>
    <row r="48" spans="1:60" ht="23.25" customHeight="1" thickBot="1" x14ac:dyDescent="0.2">
      <c r="A48" s="170"/>
      <c r="B48" s="99"/>
      <c r="C48" s="100"/>
      <c r="D48" s="100"/>
      <c r="E48" s="100"/>
      <c r="F48" s="101"/>
      <c r="G48" s="136"/>
      <c r="H48" s="137"/>
      <c r="I48" s="137"/>
      <c r="J48" s="137"/>
      <c r="K48" s="137"/>
      <c r="L48" s="137"/>
      <c r="M48" s="137"/>
      <c r="N48" s="137"/>
      <c r="O48" s="138"/>
      <c r="P48" s="143"/>
      <c r="Q48" s="143"/>
      <c r="R48" s="143"/>
      <c r="S48" s="143"/>
      <c r="T48" s="143"/>
      <c r="U48" s="143"/>
      <c r="V48" s="143"/>
      <c r="W48" s="143"/>
      <c r="X48" s="144"/>
      <c r="Y48" s="90" t="s">
        <v>13</v>
      </c>
      <c r="Z48" s="91"/>
      <c r="AA48" s="92"/>
      <c r="AB48" s="93" t="s">
        <v>14</v>
      </c>
      <c r="AC48" s="93"/>
      <c r="AD48" s="93"/>
      <c r="AE48" s="94">
        <v>100</v>
      </c>
      <c r="AF48" s="95"/>
      <c r="AG48" s="95"/>
      <c r="AH48" s="95"/>
      <c r="AI48" s="94">
        <v>100</v>
      </c>
      <c r="AJ48" s="95"/>
      <c r="AK48" s="95"/>
      <c r="AL48" s="95"/>
      <c r="AM48" s="94">
        <v>100</v>
      </c>
      <c r="AN48" s="95"/>
      <c r="AO48" s="95"/>
      <c r="AP48" s="95"/>
      <c r="AQ48" s="86" t="s">
        <v>586</v>
      </c>
      <c r="AR48" s="87"/>
      <c r="AS48" s="87"/>
      <c r="AT48" s="88"/>
      <c r="AU48" s="85" t="s">
        <v>586</v>
      </c>
      <c r="AV48" s="85"/>
      <c r="AW48" s="85"/>
      <c r="AX48" s="89"/>
      <c r="AY48">
        <f t="shared" si="0"/>
        <v>1</v>
      </c>
      <c r="BA48" s="10"/>
      <c r="BB48" s="10"/>
      <c r="BC48" s="10"/>
      <c r="BD48" s="10"/>
      <c r="BE48" s="10"/>
      <c r="BF48" s="10"/>
      <c r="BG48" s="10"/>
      <c r="BH48" s="10"/>
    </row>
    <row r="49" spans="1:51" ht="45" customHeight="1" x14ac:dyDescent="0.15">
      <c r="A49" s="339" t="s">
        <v>257</v>
      </c>
      <c r="B49" s="340"/>
      <c r="C49" s="343" t="s">
        <v>170</v>
      </c>
      <c r="D49" s="340"/>
      <c r="E49" s="345" t="s">
        <v>183</v>
      </c>
      <c r="F49" s="346"/>
      <c r="G49" s="347" t="s">
        <v>629</v>
      </c>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9"/>
    </row>
    <row r="50" spans="1:51" ht="32.25" customHeight="1" x14ac:dyDescent="0.15">
      <c r="A50" s="341"/>
      <c r="B50" s="342"/>
      <c r="C50" s="344"/>
      <c r="D50" s="342"/>
      <c r="E50" s="96" t="s">
        <v>182</v>
      </c>
      <c r="F50" s="98"/>
      <c r="G50" s="130" t="s">
        <v>629</v>
      </c>
      <c r="H50" s="131"/>
      <c r="I50" s="131"/>
      <c r="J50" s="131"/>
      <c r="K50" s="131"/>
      <c r="L50" s="131"/>
      <c r="M50" s="131"/>
      <c r="N50" s="131"/>
      <c r="O50" s="131"/>
      <c r="P50" s="131"/>
      <c r="Q50" s="131"/>
      <c r="R50" s="131"/>
      <c r="S50" s="131"/>
      <c r="T50" s="131"/>
      <c r="U50" s="131"/>
      <c r="V50" s="132"/>
      <c r="W50" s="408" t="s">
        <v>558</v>
      </c>
      <c r="X50" s="409"/>
      <c r="Y50" s="409"/>
      <c r="Z50" s="409"/>
      <c r="AA50" s="410"/>
      <c r="AB50" s="411" t="s">
        <v>629</v>
      </c>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3"/>
    </row>
    <row r="51" spans="1:51" ht="21" customHeight="1" x14ac:dyDescent="0.15">
      <c r="A51" s="341"/>
      <c r="B51" s="342"/>
      <c r="C51" s="344"/>
      <c r="D51" s="342"/>
      <c r="E51" s="150"/>
      <c r="F51" s="152"/>
      <c r="G51" s="136"/>
      <c r="H51" s="137"/>
      <c r="I51" s="137"/>
      <c r="J51" s="137"/>
      <c r="K51" s="137"/>
      <c r="L51" s="137"/>
      <c r="M51" s="137"/>
      <c r="N51" s="137"/>
      <c r="O51" s="137"/>
      <c r="P51" s="137"/>
      <c r="Q51" s="137"/>
      <c r="R51" s="137"/>
      <c r="S51" s="137"/>
      <c r="T51" s="137"/>
      <c r="U51" s="137"/>
      <c r="V51" s="138"/>
      <c r="W51" s="414" t="s">
        <v>559</v>
      </c>
      <c r="X51" s="415"/>
      <c r="Y51" s="415"/>
      <c r="Z51" s="415"/>
      <c r="AA51" s="416"/>
      <c r="AB51" s="411" t="s">
        <v>629</v>
      </c>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3"/>
    </row>
    <row r="52" spans="1:51" ht="34.5" customHeight="1" x14ac:dyDescent="0.15">
      <c r="A52" s="341"/>
      <c r="B52" s="342"/>
      <c r="C52" s="417" t="s">
        <v>571</v>
      </c>
      <c r="D52" s="418"/>
      <c r="E52" s="96" t="s">
        <v>253</v>
      </c>
      <c r="F52" s="98"/>
      <c r="G52" s="398" t="s">
        <v>173</v>
      </c>
      <c r="H52" s="399"/>
      <c r="I52" s="399"/>
      <c r="J52" s="419" t="s">
        <v>629</v>
      </c>
      <c r="K52" s="420"/>
      <c r="L52" s="420"/>
      <c r="M52" s="420"/>
      <c r="N52" s="420"/>
      <c r="O52" s="420"/>
      <c r="P52" s="420"/>
      <c r="Q52" s="420"/>
      <c r="R52" s="420"/>
      <c r="S52" s="420"/>
      <c r="T52" s="421"/>
      <c r="U52" s="396" t="s">
        <v>629</v>
      </c>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96"/>
      <c r="AW52" s="396"/>
      <c r="AX52" s="397"/>
      <c r="AY52" s="61"/>
    </row>
    <row r="53" spans="1:51" ht="34.5" customHeight="1" x14ac:dyDescent="0.15">
      <c r="A53" s="341"/>
      <c r="B53" s="342"/>
      <c r="C53" s="344"/>
      <c r="D53" s="342"/>
      <c r="E53" s="99"/>
      <c r="F53" s="101"/>
      <c r="G53" s="398" t="s">
        <v>572</v>
      </c>
      <c r="H53" s="399"/>
      <c r="I53" s="399"/>
      <c r="J53" s="399"/>
      <c r="K53" s="399"/>
      <c r="L53" s="399"/>
      <c r="M53" s="399"/>
      <c r="N53" s="399"/>
      <c r="O53" s="399"/>
      <c r="P53" s="399"/>
      <c r="Q53" s="399"/>
      <c r="R53" s="399"/>
      <c r="S53" s="399"/>
      <c r="T53" s="399"/>
      <c r="U53" s="395" t="s">
        <v>629</v>
      </c>
      <c r="V53" s="396"/>
      <c r="W53" s="396"/>
      <c r="X53" s="396"/>
      <c r="Y53" s="396"/>
      <c r="Z53" s="396"/>
      <c r="AA53" s="396"/>
      <c r="AB53" s="396"/>
      <c r="AC53" s="396"/>
      <c r="AD53" s="396"/>
      <c r="AE53" s="396"/>
      <c r="AF53" s="396"/>
      <c r="AG53" s="396"/>
      <c r="AH53" s="396"/>
      <c r="AI53" s="396"/>
      <c r="AJ53" s="396"/>
      <c r="AK53" s="396"/>
      <c r="AL53" s="396"/>
      <c r="AM53" s="396"/>
      <c r="AN53" s="396"/>
      <c r="AO53" s="396"/>
      <c r="AP53" s="396"/>
      <c r="AQ53" s="396"/>
      <c r="AR53" s="396"/>
      <c r="AS53" s="396"/>
      <c r="AT53" s="396"/>
      <c r="AU53" s="396"/>
      <c r="AV53" s="396"/>
      <c r="AW53" s="396"/>
      <c r="AX53" s="397"/>
      <c r="AY53" s="61"/>
    </row>
    <row r="54" spans="1:51" ht="34.5" customHeight="1" thickBot="1" x14ac:dyDescent="0.2">
      <c r="A54" s="341"/>
      <c r="B54" s="342"/>
      <c r="C54" s="344"/>
      <c r="D54" s="342"/>
      <c r="E54" s="150"/>
      <c r="F54" s="152"/>
      <c r="G54" s="398" t="s">
        <v>559</v>
      </c>
      <c r="H54" s="399"/>
      <c r="I54" s="399"/>
      <c r="J54" s="399"/>
      <c r="K54" s="399"/>
      <c r="L54" s="399"/>
      <c r="M54" s="399"/>
      <c r="N54" s="399"/>
      <c r="O54" s="399"/>
      <c r="P54" s="399"/>
      <c r="Q54" s="399"/>
      <c r="R54" s="399"/>
      <c r="S54" s="399"/>
      <c r="T54" s="399"/>
      <c r="U54" s="651" t="s">
        <v>629</v>
      </c>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7"/>
      <c r="AY54" s="61"/>
    </row>
    <row r="55" spans="1:51" ht="27" customHeight="1" x14ac:dyDescent="0.15">
      <c r="A55" s="400" t="s">
        <v>44</v>
      </c>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2"/>
    </row>
    <row r="56" spans="1:51" ht="27" customHeight="1" x14ac:dyDescent="0.15">
      <c r="A56" s="5"/>
      <c r="B56" s="6"/>
      <c r="C56" s="403" t="s">
        <v>29</v>
      </c>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5"/>
      <c r="AD56" s="404" t="s">
        <v>33</v>
      </c>
      <c r="AE56" s="404"/>
      <c r="AF56" s="404"/>
      <c r="AG56" s="406" t="s">
        <v>28</v>
      </c>
      <c r="AH56" s="404"/>
      <c r="AI56" s="404"/>
      <c r="AJ56" s="404"/>
      <c r="AK56" s="404"/>
      <c r="AL56" s="404"/>
      <c r="AM56" s="404"/>
      <c r="AN56" s="404"/>
      <c r="AO56" s="404"/>
      <c r="AP56" s="404"/>
      <c r="AQ56" s="404"/>
      <c r="AR56" s="404"/>
      <c r="AS56" s="404"/>
      <c r="AT56" s="404"/>
      <c r="AU56" s="404"/>
      <c r="AV56" s="404"/>
      <c r="AW56" s="404"/>
      <c r="AX56" s="407"/>
    </row>
    <row r="57" spans="1:51" ht="80.25" customHeight="1" x14ac:dyDescent="0.15">
      <c r="A57" s="370" t="s">
        <v>133</v>
      </c>
      <c r="B57" s="371"/>
      <c r="C57" s="376" t="s">
        <v>134</v>
      </c>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8"/>
      <c r="AD57" s="379" t="s">
        <v>596</v>
      </c>
      <c r="AE57" s="380"/>
      <c r="AF57" s="380"/>
      <c r="AG57" s="381" t="s">
        <v>593</v>
      </c>
      <c r="AH57" s="382"/>
      <c r="AI57" s="382"/>
      <c r="AJ57" s="382"/>
      <c r="AK57" s="382"/>
      <c r="AL57" s="382"/>
      <c r="AM57" s="382"/>
      <c r="AN57" s="382"/>
      <c r="AO57" s="382"/>
      <c r="AP57" s="382"/>
      <c r="AQ57" s="382"/>
      <c r="AR57" s="382"/>
      <c r="AS57" s="382"/>
      <c r="AT57" s="382"/>
      <c r="AU57" s="382"/>
      <c r="AV57" s="382"/>
      <c r="AW57" s="382"/>
      <c r="AX57" s="383"/>
    </row>
    <row r="58" spans="1:51" ht="80.25" customHeight="1" x14ac:dyDescent="0.15">
      <c r="A58" s="372"/>
      <c r="B58" s="373"/>
      <c r="C58" s="384" t="s">
        <v>34</v>
      </c>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296"/>
      <c r="AD58" s="297" t="s">
        <v>596</v>
      </c>
      <c r="AE58" s="298"/>
      <c r="AF58" s="298"/>
      <c r="AG58" s="292" t="s">
        <v>594</v>
      </c>
      <c r="AH58" s="293"/>
      <c r="AI58" s="293"/>
      <c r="AJ58" s="293"/>
      <c r="AK58" s="293"/>
      <c r="AL58" s="293"/>
      <c r="AM58" s="293"/>
      <c r="AN58" s="293"/>
      <c r="AO58" s="293"/>
      <c r="AP58" s="293"/>
      <c r="AQ58" s="293"/>
      <c r="AR58" s="293"/>
      <c r="AS58" s="293"/>
      <c r="AT58" s="293"/>
      <c r="AU58" s="293"/>
      <c r="AV58" s="293"/>
      <c r="AW58" s="293"/>
      <c r="AX58" s="294"/>
    </row>
    <row r="59" spans="1:51" ht="109.5" customHeight="1" x14ac:dyDescent="0.15">
      <c r="A59" s="374"/>
      <c r="B59" s="375"/>
      <c r="C59" s="386" t="s">
        <v>135</v>
      </c>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8"/>
      <c r="AD59" s="334" t="s">
        <v>596</v>
      </c>
      <c r="AE59" s="335"/>
      <c r="AF59" s="335"/>
      <c r="AG59" s="320" t="s">
        <v>595</v>
      </c>
      <c r="AH59" s="134"/>
      <c r="AI59" s="134"/>
      <c r="AJ59" s="134"/>
      <c r="AK59" s="134"/>
      <c r="AL59" s="134"/>
      <c r="AM59" s="134"/>
      <c r="AN59" s="134"/>
      <c r="AO59" s="134"/>
      <c r="AP59" s="134"/>
      <c r="AQ59" s="134"/>
      <c r="AR59" s="134"/>
      <c r="AS59" s="134"/>
      <c r="AT59" s="134"/>
      <c r="AU59" s="134"/>
      <c r="AV59" s="134"/>
      <c r="AW59" s="134"/>
      <c r="AX59" s="321"/>
    </row>
    <row r="60" spans="1:51" ht="27" customHeight="1" x14ac:dyDescent="0.15">
      <c r="A60" s="272" t="s">
        <v>36</v>
      </c>
      <c r="B60" s="350"/>
      <c r="C60" s="352" t="s">
        <v>38</v>
      </c>
      <c r="D60" s="314"/>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4"/>
      <c r="AD60" s="315" t="s">
        <v>596</v>
      </c>
      <c r="AE60" s="316"/>
      <c r="AF60" s="316"/>
      <c r="AG60" s="318" t="s">
        <v>597</v>
      </c>
      <c r="AH60" s="131"/>
      <c r="AI60" s="131"/>
      <c r="AJ60" s="131"/>
      <c r="AK60" s="131"/>
      <c r="AL60" s="131"/>
      <c r="AM60" s="131"/>
      <c r="AN60" s="131"/>
      <c r="AO60" s="131"/>
      <c r="AP60" s="131"/>
      <c r="AQ60" s="131"/>
      <c r="AR60" s="131"/>
      <c r="AS60" s="131"/>
      <c r="AT60" s="131"/>
      <c r="AU60" s="131"/>
      <c r="AV60" s="131"/>
      <c r="AW60" s="131"/>
      <c r="AX60" s="319"/>
    </row>
    <row r="61" spans="1:51" ht="35.25" customHeight="1" x14ac:dyDescent="0.15">
      <c r="A61" s="274"/>
      <c r="B61" s="351"/>
      <c r="C61" s="355"/>
      <c r="D61" s="356"/>
      <c r="E61" s="359" t="s">
        <v>236</v>
      </c>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1"/>
      <c r="AD61" s="297" t="s">
        <v>634</v>
      </c>
      <c r="AE61" s="298"/>
      <c r="AF61" s="362"/>
      <c r="AG61" s="320"/>
      <c r="AH61" s="134"/>
      <c r="AI61" s="134"/>
      <c r="AJ61" s="134"/>
      <c r="AK61" s="134"/>
      <c r="AL61" s="134"/>
      <c r="AM61" s="134"/>
      <c r="AN61" s="134"/>
      <c r="AO61" s="134"/>
      <c r="AP61" s="134"/>
      <c r="AQ61" s="134"/>
      <c r="AR61" s="134"/>
      <c r="AS61" s="134"/>
      <c r="AT61" s="134"/>
      <c r="AU61" s="134"/>
      <c r="AV61" s="134"/>
      <c r="AW61" s="134"/>
      <c r="AX61" s="321"/>
    </row>
    <row r="62" spans="1:51" ht="26.25" customHeight="1" x14ac:dyDescent="0.15">
      <c r="A62" s="274"/>
      <c r="B62" s="351"/>
      <c r="C62" s="357"/>
      <c r="D62" s="358"/>
      <c r="E62" s="363" t="s">
        <v>202</v>
      </c>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5"/>
      <c r="AD62" s="366" t="s">
        <v>634</v>
      </c>
      <c r="AE62" s="367"/>
      <c r="AF62" s="367"/>
      <c r="AG62" s="320"/>
      <c r="AH62" s="134"/>
      <c r="AI62" s="134"/>
      <c r="AJ62" s="134"/>
      <c r="AK62" s="134"/>
      <c r="AL62" s="134"/>
      <c r="AM62" s="134"/>
      <c r="AN62" s="134"/>
      <c r="AO62" s="134"/>
      <c r="AP62" s="134"/>
      <c r="AQ62" s="134"/>
      <c r="AR62" s="134"/>
      <c r="AS62" s="134"/>
      <c r="AT62" s="134"/>
      <c r="AU62" s="134"/>
      <c r="AV62" s="134"/>
      <c r="AW62" s="134"/>
      <c r="AX62" s="321"/>
    </row>
    <row r="63" spans="1:51" ht="26.25" customHeight="1" x14ac:dyDescent="0.15">
      <c r="A63" s="274"/>
      <c r="B63" s="275"/>
      <c r="C63" s="368" t="s">
        <v>39</v>
      </c>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281" t="s">
        <v>598</v>
      </c>
      <c r="AE63" s="282"/>
      <c r="AF63" s="282"/>
      <c r="AG63" s="284" t="s">
        <v>586</v>
      </c>
      <c r="AH63" s="285"/>
      <c r="AI63" s="285"/>
      <c r="AJ63" s="285"/>
      <c r="AK63" s="285"/>
      <c r="AL63" s="285"/>
      <c r="AM63" s="285"/>
      <c r="AN63" s="285"/>
      <c r="AO63" s="285"/>
      <c r="AP63" s="285"/>
      <c r="AQ63" s="285"/>
      <c r="AR63" s="285"/>
      <c r="AS63" s="285"/>
      <c r="AT63" s="285"/>
      <c r="AU63" s="285"/>
      <c r="AV63" s="285"/>
      <c r="AW63" s="285"/>
      <c r="AX63" s="286"/>
    </row>
    <row r="64" spans="1:51" ht="26.25" customHeight="1" x14ac:dyDescent="0.15">
      <c r="A64" s="274"/>
      <c r="B64" s="275"/>
      <c r="C64" s="295" t="s">
        <v>136</v>
      </c>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7" t="s">
        <v>596</v>
      </c>
      <c r="AE64" s="298"/>
      <c r="AF64" s="298"/>
      <c r="AG64" s="292" t="s">
        <v>599</v>
      </c>
      <c r="AH64" s="293"/>
      <c r="AI64" s="293"/>
      <c r="AJ64" s="293"/>
      <c r="AK64" s="293"/>
      <c r="AL64" s="293"/>
      <c r="AM64" s="293"/>
      <c r="AN64" s="293"/>
      <c r="AO64" s="293"/>
      <c r="AP64" s="293"/>
      <c r="AQ64" s="293"/>
      <c r="AR64" s="293"/>
      <c r="AS64" s="293"/>
      <c r="AT64" s="293"/>
      <c r="AU64" s="293"/>
      <c r="AV64" s="293"/>
      <c r="AW64" s="293"/>
      <c r="AX64" s="294"/>
    </row>
    <row r="65" spans="1:50" ht="26.25" customHeight="1" x14ac:dyDescent="0.15">
      <c r="A65" s="274"/>
      <c r="B65" s="275"/>
      <c r="C65" s="295" t="s">
        <v>35</v>
      </c>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7" t="s">
        <v>598</v>
      </c>
      <c r="AE65" s="298"/>
      <c r="AF65" s="298"/>
      <c r="AG65" s="292" t="s">
        <v>586</v>
      </c>
      <c r="AH65" s="293"/>
      <c r="AI65" s="293"/>
      <c r="AJ65" s="293"/>
      <c r="AK65" s="293"/>
      <c r="AL65" s="293"/>
      <c r="AM65" s="293"/>
      <c r="AN65" s="293"/>
      <c r="AO65" s="293"/>
      <c r="AP65" s="293"/>
      <c r="AQ65" s="293"/>
      <c r="AR65" s="293"/>
      <c r="AS65" s="293"/>
      <c r="AT65" s="293"/>
      <c r="AU65" s="293"/>
      <c r="AV65" s="293"/>
      <c r="AW65" s="293"/>
      <c r="AX65" s="294"/>
    </row>
    <row r="66" spans="1:50" ht="26.25" customHeight="1" x14ac:dyDescent="0.15">
      <c r="A66" s="274"/>
      <c r="B66" s="275"/>
      <c r="C66" s="295" t="s">
        <v>40</v>
      </c>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333"/>
      <c r="AD66" s="297" t="s">
        <v>596</v>
      </c>
      <c r="AE66" s="298"/>
      <c r="AF66" s="298"/>
      <c r="AG66" s="292" t="s">
        <v>600</v>
      </c>
      <c r="AH66" s="293"/>
      <c r="AI66" s="293"/>
      <c r="AJ66" s="293"/>
      <c r="AK66" s="293"/>
      <c r="AL66" s="293"/>
      <c r="AM66" s="293"/>
      <c r="AN66" s="293"/>
      <c r="AO66" s="293"/>
      <c r="AP66" s="293"/>
      <c r="AQ66" s="293"/>
      <c r="AR66" s="293"/>
      <c r="AS66" s="293"/>
      <c r="AT66" s="293"/>
      <c r="AU66" s="293"/>
      <c r="AV66" s="293"/>
      <c r="AW66" s="293"/>
      <c r="AX66" s="294"/>
    </row>
    <row r="67" spans="1:50" ht="26.25" customHeight="1" x14ac:dyDescent="0.15">
      <c r="A67" s="274"/>
      <c r="B67" s="275"/>
      <c r="C67" s="295" t="s">
        <v>214</v>
      </c>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333"/>
      <c r="AD67" s="334" t="s">
        <v>598</v>
      </c>
      <c r="AE67" s="335"/>
      <c r="AF67" s="335"/>
      <c r="AG67" s="336" t="s">
        <v>586</v>
      </c>
      <c r="AH67" s="337"/>
      <c r="AI67" s="337"/>
      <c r="AJ67" s="337"/>
      <c r="AK67" s="337"/>
      <c r="AL67" s="337"/>
      <c r="AM67" s="337"/>
      <c r="AN67" s="337"/>
      <c r="AO67" s="337"/>
      <c r="AP67" s="337"/>
      <c r="AQ67" s="337"/>
      <c r="AR67" s="337"/>
      <c r="AS67" s="337"/>
      <c r="AT67" s="337"/>
      <c r="AU67" s="337"/>
      <c r="AV67" s="337"/>
      <c r="AW67" s="337"/>
      <c r="AX67" s="338"/>
    </row>
    <row r="68" spans="1:50" ht="39" customHeight="1" x14ac:dyDescent="0.15">
      <c r="A68" s="274"/>
      <c r="B68" s="275"/>
      <c r="C68" s="389" t="s">
        <v>215</v>
      </c>
      <c r="D68" s="390"/>
      <c r="E68" s="390"/>
      <c r="F68" s="390"/>
      <c r="G68" s="390"/>
      <c r="H68" s="390"/>
      <c r="I68" s="390"/>
      <c r="J68" s="390"/>
      <c r="K68" s="390"/>
      <c r="L68" s="390"/>
      <c r="M68" s="390"/>
      <c r="N68" s="390"/>
      <c r="O68" s="390"/>
      <c r="P68" s="390"/>
      <c r="Q68" s="390"/>
      <c r="R68" s="390"/>
      <c r="S68" s="390"/>
      <c r="T68" s="390"/>
      <c r="U68" s="390"/>
      <c r="V68" s="390"/>
      <c r="W68" s="390"/>
      <c r="X68" s="390"/>
      <c r="Y68" s="390"/>
      <c r="Z68" s="390"/>
      <c r="AA68" s="390"/>
      <c r="AB68" s="390"/>
      <c r="AC68" s="391"/>
      <c r="AD68" s="297" t="s">
        <v>596</v>
      </c>
      <c r="AE68" s="298"/>
      <c r="AF68" s="362"/>
      <c r="AG68" s="292" t="s">
        <v>601</v>
      </c>
      <c r="AH68" s="293"/>
      <c r="AI68" s="293"/>
      <c r="AJ68" s="293"/>
      <c r="AK68" s="293"/>
      <c r="AL68" s="293"/>
      <c r="AM68" s="293"/>
      <c r="AN68" s="293"/>
      <c r="AO68" s="293"/>
      <c r="AP68" s="293"/>
      <c r="AQ68" s="293"/>
      <c r="AR68" s="293"/>
      <c r="AS68" s="293"/>
      <c r="AT68" s="293"/>
      <c r="AU68" s="293"/>
      <c r="AV68" s="293"/>
      <c r="AW68" s="293"/>
      <c r="AX68" s="294"/>
    </row>
    <row r="69" spans="1:50" ht="39" customHeight="1" x14ac:dyDescent="0.15">
      <c r="A69" s="276"/>
      <c r="B69" s="277"/>
      <c r="C69" s="392" t="s">
        <v>205</v>
      </c>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4"/>
      <c r="AD69" s="327" t="s">
        <v>596</v>
      </c>
      <c r="AE69" s="328"/>
      <c r="AF69" s="329"/>
      <c r="AG69" s="330" t="s">
        <v>602</v>
      </c>
      <c r="AH69" s="331"/>
      <c r="AI69" s="331"/>
      <c r="AJ69" s="331"/>
      <c r="AK69" s="331"/>
      <c r="AL69" s="331"/>
      <c r="AM69" s="331"/>
      <c r="AN69" s="331"/>
      <c r="AO69" s="331"/>
      <c r="AP69" s="331"/>
      <c r="AQ69" s="331"/>
      <c r="AR69" s="331"/>
      <c r="AS69" s="331"/>
      <c r="AT69" s="331"/>
      <c r="AU69" s="331"/>
      <c r="AV69" s="331"/>
      <c r="AW69" s="331"/>
      <c r="AX69" s="332"/>
    </row>
    <row r="70" spans="1:50" ht="27" customHeight="1" x14ac:dyDescent="0.15">
      <c r="A70" s="272" t="s">
        <v>37</v>
      </c>
      <c r="B70" s="273"/>
      <c r="C70" s="278" t="s">
        <v>206</v>
      </c>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80"/>
      <c r="AD70" s="281" t="s">
        <v>596</v>
      </c>
      <c r="AE70" s="282"/>
      <c r="AF70" s="283"/>
      <c r="AG70" s="284" t="s">
        <v>603</v>
      </c>
      <c r="AH70" s="285"/>
      <c r="AI70" s="285"/>
      <c r="AJ70" s="285"/>
      <c r="AK70" s="285"/>
      <c r="AL70" s="285"/>
      <c r="AM70" s="285"/>
      <c r="AN70" s="285"/>
      <c r="AO70" s="285"/>
      <c r="AP70" s="285"/>
      <c r="AQ70" s="285"/>
      <c r="AR70" s="285"/>
      <c r="AS70" s="285"/>
      <c r="AT70" s="285"/>
      <c r="AU70" s="285"/>
      <c r="AV70" s="285"/>
      <c r="AW70" s="285"/>
      <c r="AX70" s="286"/>
    </row>
    <row r="71" spans="1:50" ht="35.25" customHeight="1" x14ac:dyDescent="0.15">
      <c r="A71" s="274"/>
      <c r="B71" s="275"/>
      <c r="C71" s="287" t="s">
        <v>42</v>
      </c>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9"/>
      <c r="AD71" s="290" t="s">
        <v>598</v>
      </c>
      <c r="AE71" s="291"/>
      <c r="AF71" s="291"/>
      <c r="AG71" s="292" t="s">
        <v>586</v>
      </c>
      <c r="AH71" s="293"/>
      <c r="AI71" s="293"/>
      <c r="AJ71" s="293"/>
      <c r="AK71" s="293"/>
      <c r="AL71" s="293"/>
      <c r="AM71" s="293"/>
      <c r="AN71" s="293"/>
      <c r="AO71" s="293"/>
      <c r="AP71" s="293"/>
      <c r="AQ71" s="293"/>
      <c r="AR71" s="293"/>
      <c r="AS71" s="293"/>
      <c r="AT71" s="293"/>
      <c r="AU71" s="293"/>
      <c r="AV71" s="293"/>
      <c r="AW71" s="293"/>
      <c r="AX71" s="294"/>
    </row>
    <row r="72" spans="1:50" ht="27" customHeight="1" x14ac:dyDescent="0.15">
      <c r="A72" s="274"/>
      <c r="B72" s="275"/>
      <c r="C72" s="295" t="s">
        <v>171</v>
      </c>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7" t="s">
        <v>596</v>
      </c>
      <c r="AE72" s="298"/>
      <c r="AF72" s="298"/>
      <c r="AG72" s="292" t="s">
        <v>604</v>
      </c>
      <c r="AH72" s="293"/>
      <c r="AI72" s="293"/>
      <c r="AJ72" s="293"/>
      <c r="AK72" s="293"/>
      <c r="AL72" s="293"/>
      <c r="AM72" s="293"/>
      <c r="AN72" s="293"/>
      <c r="AO72" s="293"/>
      <c r="AP72" s="293"/>
      <c r="AQ72" s="293"/>
      <c r="AR72" s="293"/>
      <c r="AS72" s="293"/>
      <c r="AT72" s="293"/>
      <c r="AU72" s="293"/>
      <c r="AV72" s="293"/>
      <c r="AW72" s="293"/>
      <c r="AX72" s="294"/>
    </row>
    <row r="73" spans="1:50" ht="27" customHeight="1" x14ac:dyDescent="0.15">
      <c r="A73" s="276"/>
      <c r="B73" s="277"/>
      <c r="C73" s="295" t="s">
        <v>41</v>
      </c>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7" t="s">
        <v>596</v>
      </c>
      <c r="AE73" s="298"/>
      <c r="AF73" s="298"/>
      <c r="AG73" s="322" t="s">
        <v>605</v>
      </c>
      <c r="AH73" s="137"/>
      <c r="AI73" s="137"/>
      <c r="AJ73" s="137"/>
      <c r="AK73" s="137"/>
      <c r="AL73" s="137"/>
      <c r="AM73" s="137"/>
      <c r="AN73" s="137"/>
      <c r="AO73" s="137"/>
      <c r="AP73" s="137"/>
      <c r="AQ73" s="137"/>
      <c r="AR73" s="137"/>
      <c r="AS73" s="137"/>
      <c r="AT73" s="137"/>
      <c r="AU73" s="137"/>
      <c r="AV73" s="137"/>
      <c r="AW73" s="137"/>
      <c r="AX73" s="323"/>
    </row>
    <row r="74" spans="1:50" ht="41.25" customHeight="1" x14ac:dyDescent="0.15">
      <c r="A74" s="306" t="s">
        <v>54</v>
      </c>
      <c r="B74" s="307"/>
      <c r="C74" s="312" t="s">
        <v>137</v>
      </c>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4"/>
      <c r="AD74" s="315" t="s">
        <v>598</v>
      </c>
      <c r="AE74" s="316"/>
      <c r="AF74" s="317"/>
      <c r="AG74" s="318" t="s">
        <v>586</v>
      </c>
      <c r="AH74" s="131"/>
      <c r="AI74" s="131"/>
      <c r="AJ74" s="131"/>
      <c r="AK74" s="131"/>
      <c r="AL74" s="131"/>
      <c r="AM74" s="131"/>
      <c r="AN74" s="131"/>
      <c r="AO74" s="131"/>
      <c r="AP74" s="131"/>
      <c r="AQ74" s="131"/>
      <c r="AR74" s="131"/>
      <c r="AS74" s="131"/>
      <c r="AT74" s="131"/>
      <c r="AU74" s="131"/>
      <c r="AV74" s="131"/>
      <c r="AW74" s="131"/>
      <c r="AX74" s="319"/>
    </row>
    <row r="75" spans="1:50" ht="19.7" customHeight="1" x14ac:dyDescent="0.15">
      <c r="A75" s="308"/>
      <c r="B75" s="309"/>
      <c r="C75" s="741" t="s">
        <v>0</v>
      </c>
      <c r="D75" s="742"/>
      <c r="E75" s="742"/>
      <c r="F75" s="742"/>
      <c r="G75" s="742"/>
      <c r="H75" s="742"/>
      <c r="I75" s="742"/>
      <c r="J75" s="742"/>
      <c r="K75" s="742"/>
      <c r="L75" s="742"/>
      <c r="M75" s="742"/>
      <c r="N75" s="742"/>
      <c r="O75" s="738" t="s">
        <v>577</v>
      </c>
      <c r="P75" s="739"/>
      <c r="Q75" s="739"/>
      <c r="R75" s="739"/>
      <c r="S75" s="739"/>
      <c r="T75" s="739"/>
      <c r="U75" s="739"/>
      <c r="V75" s="739"/>
      <c r="W75" s="739"/>
      <c r="X75" s="739"/>
      <c r="Y75" s="739"/>
      <c r="Z75" s="739"/>
      <c r="AA75" s="739"/>
      <c r="AB75" s="739"/>
      <c r="AC75" s="739"/>
      <c r="AD75" s="739"/>
      <c r="AE75" s="739"/>
      <c r="AF75" s="740"/>
      <c r="AG75" s="320"/>
      <c r="AH75" s="134"/>
      <c r="AI75" s="134"/>
      <c r="AJ75" s="134"/>
      <c r="AK75" s="134"/>
      <c r="AL75" s="134"/>
      <c r="AM75" s="134"/>
      <c r="AN75" s="134"/>
      <c r="AO75" s="134"/>
      <c r="AP75" s="134"/>
      <c r="AQ75" s="134"/>
      <c r="AR75" s="134"/>
      <c r="AS75" s="134"/>
      <c r="AT75" s="134"/>
      <c r="AU75" s="134"/>
      <c r="AV75" s="134"/>
      <c r="AW75" s="134"/>
      <c r="AX75" s="321"/>
    </row>
    <row r="76" spans="1:50" ht="24.75" customHeight="1" x14ac:dyDescent="0.15">
      <c r="A76" s="308"/>
      <c r="B76" s="309"/>
      <c r="C76" s="725"/>
      <c r="D76" s="726"/>
      <c r="E76" s="301"/>
      <c r="F76" s="301"/>
      <c r="G76" s="301"/>
      <c r="H76" s="302"/>
      <c r="I76" s="302"/>
      <c r="J76" s="727"/>
      <c r="K76" s="727"/>
      <c r="L76" s="727"/>
      <c r="M76" s="302"/>
      <c r="N76" s="728"/>
      <c r="O76" s="729"/>
      <c r="P76" s="730"/>
      <c r="Q76" s="730"/>
      <c r="R76" s="730"/>
      <c r="S76" s="730"/>
      <c r="T76" s="730"/>
      <c r="U76" s="730"/>
      <c r="V76" s="730"/>
      <c r="W76" s="730"/>
      <c r="X76" s="730"/>
      <c r="Y76" s="730"/>
      <c r="Z76" s="730"/>
      <c r="AA76" s="730"/>
      <c r="AB76" s="730"/>
      <c r="AC76" s="730"/>
      <c r="AD76" s="730"/>
      <c r="AE76" s="730"/>
      <c r="AF76" s="731"/>
      <c r="AG76" s="320"/>
      <c r="AH76" s="134"/>
      <c r="AI76" s="134"/>
      <c r="AJ76" s="134"/>
      <c r="AK76" s="134"/>
      <c r="AL76" s="134"/>
      <c r="AM76" s="134"/>
      <c r="AN76" s="134"/>
      <c r="AO76" s="134"/>
      <c r="AP76" s="134"/>
      <c r="AQ76" s="134"/>
      <c r="AR76" s="134"/>
      <c r="AS76" s="134"/>
      <c r="AT76" s="134"/>
      <c r="AU76" s="134"/>
      <c r="AV76" s="134"/>
      <c r="AW76" s="134"/>
      <c r="AX76" s="321"/>
    </row>
    <row r="77" spans="1:50" ht="24.75" customHeight="1" x14ac:dyDescent="0.15">
      <c r="A77" s="308"/>
      <c r="B77" s="309"/>
      <c r="C77" s="299"/>
      <c r="D77" s="300"/>
      <c r="E77" s="301"/>
      <c r="F77" s="301"/>
      <c r="G77" s="301"/>
      <c r="H77" s="302"/>
      <c r="I77" s="302"/>
      <c r="J77" s="303"/>
      <c r="K77" s="303"/>
      <c r="L77" s="303"/>
      <c r="M77" s="304"/>
      <c r="N77" s="305"/>
      <c r="O77" s="732"/>
      <c r="P77" s="733"/>
      <c r="Q77" s="733"/>
      <c r="R77" s="733"/>
      <c r="S77" s="733"/>
      <c r="T77" s="733"/>
      <c r="U77" s="733"/>
      <c r="V77" s="733"/>
      <c r="W77" s="733"/>
      <c r="X77" s="733"/>
      <c r="Y77" s="733"/>
      <c r="Z77" s="733"/>
      <c r="AA77" s="733"/>
      <c r="AB77" s="733"/>
      <c r="AC77" s="733"/>
      <c r="AD77" s="733"/>
      <c r="AE77" s="733"/>
      <c r="AF77" s="734"/>
      <c r="AG77" s="320"/>
      <c r="AH77" s="134"/>
      <c r="AI77" s="134"/>
      <c r="AJ77" s="134"/>
      <c r="AK77" s="134"/>
      <c r="AL77" s="134"/>
      <c r="AM77" s="134"/>
      <c r="AN77" s="134"/>
      <c r="AO77" s="134"/>
      <c r="AP77" s="134"/>
      <c r="AQ77" s="134"/>
      <c r="AR77" s="134"/>
      <c r="AS77" s="134"/>
      <c r="AT77" s="134"/>
      <c r="AU77" s="134"/>
      <c r="AV77" s="134"/>
      <c r="AW77" s="134"/>
      <c r="AX77" s="321"/>
    </row>
    <row r="78" spans="1:50" ht="24.75" customHeight="1" x14ac:dyDescent="0.15">
      <c r="A78" s="308"/>
      <c r="B78" s="309"/>
      <c r="C78" s="299"/>
      <c r="D78" s="300"/>
      <c r="E78" s="301"/>
      <c r="F78" s="301"/>
      <c r="G78" s="301"/>
      <c r="H78" s="302"/>
      <c r="I78" s="302"/>
      <c r="J78" s="303"/>
      <c r="K78" s="303"/>
      <c r="L78" s="303"/>
      <c r="M78" s="304"/>
      <c r="N78" s="305"/>
      <c r="O78" s="732"/>
      <c r="P78" s="733"/>
      <c r="Q78" s="733"/>
      <c r="R78" s="733"/>
      <c r="S78" s="733"/>
      <c r="T78" s="733"/>
      <c r="U78" s="733"/>
      <c r="V78" s="733"/>
      <c r="W78" s="733"/>
      <c r="X78" s="733"/>
      <c r="Y78" s="733"/>
      <c r="Z78" s="733"/>
      <c r="AA78" s="733"/>
      <c r="AB78" s="733"/>
      <c r="AC78" s="733"/>
      <c r="AD78" s="733"/>
      <c r="AE78" s="733"/>
      <c r="AF78" s="734"/>
      <c r="AG78" s="320"/>
      <c r="AH78" s="134"/>
      <c r="AI78" s="134"/>
      <c r="AJ78" s="134"/>
      <c r="AK78" s="134"/>
      <c r="AL78" s="134"/>
      <c r="AM78" s="134"/>
      <c r="AN78" s="134"/>
      <c r="AO78" s="134"/>
      <c r="AP78" s="134"/>
      <c r="AQ78" s="134"/>
      <c r="AR78" s="134"/>
      <c r="AS78" s="134"/>
      <c r="AT78" s="134"/>
      <c r="AU78" s="134"/>
      <c r="AV78" s="134"/>
      <c r="AW78" s="134"/>
      <c r="AX78" s="321"/>
    </row>
    <row r="79" spans="1:50" ht="24.75" customHeight="1" x14ac:dyDescent="0.15">
      <c r="A79" s="308"/>
      <c r="B79" s="309"/>
      <c r="C79" s="299"/>
      <c r="D79" s="300"/>
      <c r="E79" s="301"/>
      <c r="F79" s="301"/>
      <c r="G79" s="301"/>
      <c r="H79" s="302"/>
      <c r="I79" s="302"/>
      <c r="J79" s="303"/>
      <c r="K79" s="303"/>
      <c r="L79" s="303"/>
      <c r="M79" s="304"/>
      <c r="N79" s="305"/>
      <c r="O79" s="732"/>
      <c r="P79" s="733"/>
      <c r="Q79" s="733"/>
      <c r="R79" s="733"/>
      <c r="S79" s="733"/>
      <c r="T79" s="733"/>
      <c r="U79" s="733"/>
      <c r="V79" s="733"/>
      <c r="W79" s="733"/>
      <c r="X79" s="733"/>
      <c r="Y79" s="733"/>
      <c r="Z79" s="733"/>
      <c r="AA79" s="733"/>
      <c r="AB79" s="733"/>
      <c r="AC79" s="733"/>
      <c r="AD79" s="733"/>
      <c r="AE79" s="733"/>
      <c r="AF79" s="734"/>
      <c r="AG79" s="320"/>
      <c r="AH79" s="134"/>
      <c r="AI79" s="134"/>
      <c r="AJ79" s="134"/>
      <c r="AK79" s="134"/>
      <c r="AL79" s="134"/>
      <c r="AM79" s="134"/>
      <c r="AN79" s="134"/>
      <c r="AO79" s="134"/>
      <c r="AP79" s="134"/>
      <c r="AQ79" s="134"/>
      <c r="AR79" s="134"/>
      <c r="AS79" s="134"/>
      <c r="AT79" s="134"/>
      <c r="AU79" s="134"/>
      <c r="AV79" s="134"/>
      <c r="AW79" s="134"/>
      <c r="AX79" s="321"/>
    </row>
    <row r="80" spans="1:50" ht="24.75" customHeight="1" x14ac:dyDescent="0.15">
      <c r="A80" s="310"/>
      <c r="B80" s="311"/>
      <c r="C80" s="324"/>
      <c r="D80" s="325"/>
      <c r="E80" s="301"/>
      <c r="F80" s="301"/>
      <c r="G80" s="301"/>
      <c r="H80" s="302"/>
      <c r="I80" s="302"/>
      <c r="J80" s="326"/>
      <c r="K80" s="326"/>
      <c r="L80" s="326"/>
      <c r="M80" s="723"/>
      <c r="N80" s="724"/>
      <c r="O80" s="735"/>
      <c r="P80" s="736"/>
      <c r="Q80" s="736"/>
      <c r="R80" s="736"/>
      <c r="S80" s="736"/>
      <c r="T80" s="736"/>
      <c r="U80" s="736"/>
      <c r="V80" s="736"/>
      <c r="W80" s="736"/>
      <c r="X80" s="736"/>
      <c r="Y80" s="736"/>
      <c r="Z80" s="736"/>
      <c r="AA80" s="736"/>
      <c r="AB80" s="736"/>
      <c r="AC80" s="736"/>
      <c r="AD80" s="736"/>
      <c r="AE80" s="736"/>
      <c r="AF80" s="737"/>
      <c r="AG80" s="322"/>
      <c r="AH80" s="137"/>
      <c r="AI80" s="137"/>
      <c r="AJ80" s="137"/>
      <c r="AK80" s="137"/>
      <c r="AL80" s="137"/>
      <c r="AM80" s="137"/>
      <c r="AN80" s="137"/>
      <c r="AO80" s="137"/>
      <c r="AP80" s="137"/>
      <c r="AQ80" s="137"/>
      <c r="AR80" s="137"/>
      <c r="AS80" s="137"/>
      <c r="AT80" s="137"/>
      <c r="AU80" s="137"/>
      <c r="AV80" s="137"/>
      <c r="AW80" s="137"/>
      <c r="AX80" s="323"/>
    </row>
    <row r="81" spans="1:51" ht="67.5" customHeight="1" x14ac:dyDescent="0.15">
      <c r="A81" s="272" t="s">
        <v>45</v>
      </c>
      <c r="B81" s="753"/>
      <c r="C81" s="234" t="s">
        <v>49</v>
      </c>
      <c r="D81" s="538"/>
      <c r="E81" s="538"/>
      <c r="F81" s="539"/>
      <c r="G81" s="756" t="s">
        <v>606</v>
      </c>
      <c r="H81" s="756"/>
      <c r="I81" s="756"/>
      <c r="J81" s="756"/>
      <c r="K81" s="756"/>
      <c r="L81" s="756"/>
      <c r="M81" s="756"/>
      <c r="N81" s="756"/>
      <c r="O81" s="756"/>
      <c r="P81" s="756"/>
      <c r="Q81" s="756"/>
      <c r="R81" s="756"/>
      <c r="S81" s="756"/>
      <c r="T81" s="756"/>
      <c r="U81" s="756"/>
      <c r="V81" s="756"/>
      <c r="W81" s="756"/>
      <c r="X81" s="756"/>
      <c r="Y81" s="756"/>
      <c r="Z81" s="756"/>
      <c r="AA81" s="756"/>
      <c r="AB81" s="756"/>
      <c r="AC81" s="756"/>
      <c r="AD81" s="756"/>
      <c r="AE81" s="756"/>
      <c r="AF81" s="756"/>
      <c r="AG81" s="756"/>
      <c r="AH81" s="756"/>
      <c r="AI81" s="756"/>
      <c r="AJ81" s="756"/>
      <c r="AK81" s="756"/>
      <c r="AL81" s="756"/>
      <c r="AM81" s="756"/>
      <c r="AN81" s="756"/>
      <c r="AO81" s="756"/>
      <c r="AP81" s="756"/>
      <c r="AQ81" s="756"/>
      <c r="AR81" s="756"/>
      <c r="AS81" s="756"/>
      <c r="AT81" s="756"/>
      <c r="AU81" s="756"/>
      <c r="AV81" s="756"/>
      <c r="AW81" s="756"/>
      <c r="AX81" s="757"/>
    </row>
    <row r="82" spans="1:51" ht="67.5" customHeight="1" thickBot="1" x14ac:dyDescent="0.2">
      <c r="A82" s="754"/>
      <c r="B82" s="755"/>
      <c r="C82" s="758" t="s">
        <v>53</v>
      </c>
      <c r="D82" s="759"/>
      <c r="E82" s="759"/>
      <c r="F82" s="760"/>
      <c r="G82" s="649" t="s">
        <v>607</v>
      </c>
      <c r="H82" s="649"/>
      <c r="I82" s="649"/>
      <c r="J82" s="649"/>
      <c r="K82" s="649"/>
      <c r="L82" s="649"/>
      <c r="M82" s="649"/>
      <c r="N82" s="649"/>
      <c r="O82" s="649"/>
      <c r="P82" s="649"/>
      <c r="Q82" s="649"/>
      <c r="R82" s="649"/>
      <c r="S82" s="649"/>
      <c r="T82" s="649"/>
      <c r="U82" s="649"/>
      <c r="V82" s="649"/>
      <c r="W82" s="649"/>
      <c r="X82" s="649"/>
      <c r="Y82" s="649"/>
      <c r="Z82" s="649"/>
      <c r="AA82" s="649"/>
      <c r="AB82" s="649"/>
      <c r="AC82" s="649"/>
      <c r="AD82" s="649"/>
      <c r="AE82" s="649"/>
      <c r="AF82" s="649"/>
      <c r="AG82" s="649"/>
      <c r="AH82" s="649"/>
      <c r="AI82" s="649"/>
      <c r="AJ82" s="649"/>
      <c r="AK82" s="649"/>
      <c r="AL82" s="649"/>
      <c r="AM82" s="649"/>
      <c r="AN82" s="649"/>
      <c r="AO82" s="649"/>
      <c r="AP82" s="649"/>
      <c r="AQ82" s="649"/>
      <c r="AR82" s="649"/>
      <c r="AS82" s="649"/>
      <c r="AT82" s="649"/>
      <c r="AU82" s="649"/>
      <c r="AV82" s="649"/>
      <c r="AW82" s="649"/>
      <c r="AX82" s="650"/>
    </row>
    <row r="83" spans="1:51" ht="24" customHeight="1" x14ac:dyDescent="0.15">
      <c r="A83" s="743" t="s">
        <v>30</v>
      </c>
      <c r="B83" s="744"/>
      <c r="C83" s="744"/>
      <c r="D83" s="744"/>
      <c r="E83" s="744"/>
      <c r="F83" s="744"/>
      <c r="G83" s="744"/>
      <c r="H83" s="744"/>
      <c r="I83" s="744"/>
      <c r="J83" s="744"/>
      <c r="K83" s="744"/>
      <c r="L83" s="744"/>
      <c r="M83" s="744"/>
      <c r="N83" s="744"/>
      <c r="O83" s="744"/>
      <c r="P83" s="744"/>
      <c r="Q83" s="744"/>
      <c r="R83" s="744"/>
      <c r="S83" s="744"/>
      <c r="T83" s="744"/>
      <c r="U83" s="744"/>
      <c r="V83" s="744"/>
      <c r="W83" s="744"/>
      <c r="X83" s="744"/>
      <c r="Y83" s="744"/>
      <c r="Z83" s="744"/>
      <c r="AA83" s="744"/>
      <c r="AB83" s="744"/>
      <c r="AC83" s="744"/>
      <c r="AD83" s="744"/>
      <c r="AE83" s="744"/>
      <c r="AF83" s="744"/>
      <c r="AG83" s="744"/>
      <c r="AH83" s="744"/>
      <c r="AI83" s="744"/>
      <c r="AJ83" s="744"/>
      <c r="AK83" s="744"/>
      <c r="AL83" s="744"/>
      <c r="AM83" s="744"/>
      <c r="AN83" s="744"/>
      <c r="AO83" s="744"/>
      <c r="AP83" s="744"/>
      <c r="AQ83" s="744"/>
      <c r="AR83" s="744"/>
      <c r="AS83" s="744"/>
      <c r="AT83" s="744"/>
      <c r="AU83" s="744"/>
      <c r="AV83" s="744"/>
      <c r="AW83" s="744"/>
      <c r="AX83" s="745"/>
    </row>
    <row r="84" spans="1:51" ht="67.5" customHeight="1" thickBot="1" x14ac:dyDescent="0.2">
      <c r="A84" s="746"/>
      <c r="B84" s="747"/>
      <c r="C84" s="747"/>
      <c r="D84" s="747"/>
      <c r="E84" s="747"/>
      <c r="F84" s="747"/>
      <c r="G84" s="747"/>
      <c r="H84" s="747"/>
      <c r="I84" s="747"/>
      <c r="J84" s="747"/>
      <c r="K84" s="747"/>
      <c r="L84" s="747"/>
      <c r="M84" s="747"/>
      <c r="N84" s="747"/>
      <c r="O84" s="747"/>
      <c r="P84" s="747"/>
      <c r="Q84" s="747"/>
      <c r="R84" s="747"/>
      <c r="S84" s="747"/>
      <c r="T84" s="747"/>
      <c r="U84" s="747"/>
      <c r="V84" s="747"/>
      <c r="W84" s="747"/>
      <c r="X84" s="747"/>
      <c r="Y84" s="747"/>
      <c r="Z84" s="747"/>
      <c r="AA84" s="747"/>
      <c r="AB84" s="747"/>
      <c r="AC84" s="747"/>
      <c r="AD84" s="747"/>
      <c r="AE84" s="747"/>
      <c r="AF84" s="747"/>
      <c r="AG84" s="747"/>
      <c r="AH84" s="747"/>
      <c r="AI84" s="747"/>
      <c r="AJ84" s="747"/>
      <c r="AK84" s="747"/>
      <c r="AL84" s="747"/>
      <c r="AM84" s="747"/>
      <c r="AN84" s="747"/>
      <c r="AO84" s="747"/>
      <c r="AP84" s="747"/>
      <c r="AQ84" s="747"/>
      <c r="AR84" s="747"/>
      <c r="AS84" s="747"/>
      <c r="AT84" s="747"/>
      <c r="AU84" s="747"/>
      <c r="AV84" s="747"/>
      <c r="AW84" s="747"/>
      <c r="AX84" s="748"/>
    </row>
    <row r="85" spans="1:51" ht="24.75" customHeight="1" x14ac:dyDescent="0.15">
      <c r="A85" s="749" t="s">
        <v>31</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K85" s="750"/>
      <c r="AL85" s="750"/>
      <c r="AM85" s="750"/>
      <c r="AN85" s="750"/>
      <c r="AO85" s="750"/>
      <c r="AP85" s="750"/>
      <c r="AQ85" s="750"/>
      <c r="AR85" s="750"/>
      <c r="AS85" s="750"/>
      <c r="AT85" s="750"/>
      <c r="AU85" s="750"/>
      <c r="AV85" s="750"/>
      <c r="AW85" s="750"/>
      <c r="AX85" s="751"/>
    </row>
    <row r="86" spans="1:51" ht="67.5" customHeight="1" thickBot="1" x14ac:dyDescent="0.2">
      <c r="A86" s="256" t="s">
        <v>132</v>
      </c>
      <c r="B86" s="257"/>
      <c r="C86" s="257"/>
      <c r="D86" s="257"/>
      <c r="E86" s="258"/>
      <c r="F86" s="752" t="s">
        <v>638</v>
      </c>
      <c r="G86" s="747"/>
      <c r="H86" s="747"/>
      <c r="I86" s="747"/>
      <c r="J86" s="747"/>
      <c r="K86" s="747"/>
      <c r="L86" s="747"/>
      <c r="M86" s="747"/>
      <c r="N86" s="747"/>
      <c r="O86" s="747"/>
      <c r="P86" s="747"/>
      <c r="Q86" s="747"/>
      <c r="R86" s="747"/>
      <c r="S86" s="747"/>
      <c r="T86" s="747"/>
      <c r="U86" s="747"/>
      <c r="V86" s="747"/>
      <c r="W86" s="747"/>
      <c r="X86" s="747"/>
      <c r="Y86" s="747"/>
      <c r="Z86" s="747"/>
      <c r="AA86" s="747"/>
      <c r="AB86" s="747"/>
      <c r="AC86" s="747"/>
      <c r="AD86" s="747"/>
      <c r="AE86" s="747"/>
      <c r="AF86" s="747"/>
      <c r="AG86" s="747"/>
      <c r="AH86" s="747"/>
      <c r="AI86" s="747"/>
      <c r="AJ86" s="747"/>
      <c r="AK86" s="747"/>
      <c r="AL86" s="747"/>
      <c r="AM86" s="747"/>
      <c r="AN86" s="747"/>
      <c r="AO86" s="747"/>
      <c r="AP86" s="747"/>
      <c r="AQ86" s="747"/>
      <c r="AR86" s="747"/>
      <c r="AS86" s="747"/>
      <c r="AT86" s="747"/>
      <c r="AU86" s="747"/>
      <c r="AV86" s="747"/>
      <c r="AW86" s="747"/>
      <c r="AX86" s="748"/>
    </row>
    <row r="87" spans="1:51" ht="24.75" customHeight="1" x14ac:dyDescent="0.15">
      <c r="A87" s="749" t="s">
        <v>43</v>
      </c>
      <c r="B87" s="750"/>
      <c r="C87" s="750"/>
      <c r="D87" s="750"/>
      <c r="E87" s="750"/>
      <c r="F87" s="750"/>
      <c r="G87" s="750"/>
      <c r="H87" s="750"/>
      <c r="I87" s="750"/>
      <c r="J87" s="750"/>
      <c r="K87" s="750"/>
      <c r="L87" s="750"/>
      <c r="M87" s="750"/>
      <c r="N87" s="750"/>
      <c r="O87" s="750"/>
      <c r="P87" s="750"/>
      <c r="Q87" s="750"/>
      <c r="R87" s="750"/>
      <c r="S87" s="750"/>
      <c r="T87" s="750"/>
      <c r="U87" s="750"/>
      <c r="V87" s="750"/>
      <c r="W87" s="750"/>
      <c r="X87" s="750"/>
      <c r="Y87" s="750"/>
      <c r="Z87" s="750"/>
      <c r="AA87" s="750"/>
      <c r="AB87" s="750"/>
      <c r="AC87" s="750"/>
      <c r="AD87" s="750"/>
      <c r="AE87" s="750"/>
      <c r="AF87" s="750"/>
      <c r="AG87" s="750"/>
      <c r="AH87" s="750"/>
      <c r="AI87" s="750"/>
      <c r="AJ87" s="750"/>
      <c r="AK87" s="750"/>
      <c r="AL87" s="750"/>
      <c r="AM87" s="750"/>
      <c r="AN87" s="750"/>
      <c r="AO87" s="750"/>
      <c r="AP87" s="750"/>
      <c r="AQ87" s="750"/>
      <c r="AR87" s="750"/>
      <c r="AS87" s="750"/>
      <c r="AT87" s="750"/>
      <c r="AU87" s="750"/>
      <c r="AV87" s="750"/>
      <c r="AW87" s="750"/>
      <c r="AX87" s="751"/>
    </row>
    <row r="88" spans="1:51" ht="66" customHeight="1" thickBot="1" x14ac:dyDescent="0.2">
      <c r="A88" s="256" t="s">
        <v>132</v>
      </c>
      <c r="B88" s="257"/>
      <c r="C88" s="257"/>
      <c r="D88" s="257"/>
      <c r="E88" s="258"/>
      <c r="F88" s="259" t="s">
        <v>639</v>
      </c>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1"/>
    </row>
    <row r="89" spans="1:51" ht="24.75" customHeight="1" x14ac:dyDescent="0.15">
      <c r="A89" s="262" t="s">
        <v>32</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4"/>
    </row>
    <row r="90" spans="1:51" ht="67.5" customHeight="1" thickBot="1" x14ac:dyDescent="0.2">
      <c r="A90" s="265"/>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7"/>
    </row>
    <row r="91" spans="1:51" ht="24.75" customHeight="1" x14ac:dyDescent="0.15">
      <c r="A91" s="268" t="s">
        <v>217</v>
      </c>
      <c r="B91" s="269"/>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P91" s="269"/>
      <c r="AQ91" s="269"/>
      <c r="AR91" s="269"/>
      <c r="AS91" s="269"/>
      <c r="AT91" s="269"/>
      <c r="AU91" s="269"/>
      <c r="AV91" s="269"/>
      <c r="AW91" s="269"/>
      <c r="AX91" s="270"/>
    </row>
    <row r="92" spans="1:51" ht="24.75" customHeight="1" x14ac:dyDescent="0.15">
      <c r="A92" s="271" t="s">
        <v>251</v>
      </c>
      <c r="B92" s="91"/>
      <c r="C92" s="91"/>
      <c r="D92" s="92"/>
      <c r="E92" s="252" t="s">
        <v>586</v>
      </c>
      <c r="F92" s="253"/>
      <c r="G92" s="253"/>
      <c r="H92" s="253"/>
      <c r="I92" s="253"/>
      <c r="J92" s="253"/>
      <c r="K92" s="253"/>
      <c r="L92" s="253"/>
      <c r="M92" s="253"/>
      <c r="N92" s="253"/>
      <c r="O92" s="253"/>
      <c r="P92" s="254"/>
      <c r="Q92" s="252"/>
      <c r="R92" s="253"/>
      <c r="S92" s="253"/>
      <c r="T92" s="253"/>
      <c r="U92" s="253"/>
      <c r="V92" s="253"/>
      <c r="W92" s="253"/>
      <c r="X92" s="253"/>
      <c r="Y92" s="253"/>
      <c r="Z92" s="253"/>
      <c r="AA92" s="253"/>
      <c r="AB92" s="254"/>
      <c r="AC92" s="252"/>
      <c r="AD92" s="253"/>
      <c r="AE92" s="253"/>
      <c r="AF92" s="253"/>
      <c r="AG92" s="253"/>
      <c r="AH92" s="253"/>
      <c r="AI92" s="253"/>
      <c r="AJ92" s="253"/>
      <c r="AK92" s="253"/>
      <c r="AL92" s="253"/>
      <c r="AM92" s="253"/>
      <c r="AN92" s="254"/>
      <c r="AO92" s="252"/>
      <c r="AP92" s="253"/>
      <c r="AQ92" s="253"/>
      <c r="AR92" s="253"/>
      <c r="AS92" s="253"/>
      <c r="AT92" s="253"/>
      <c r="AU92" s="253"/>
      <c r="AV92" s="253"/>
      <c r="AW92" s="253"/>
      <c r="AX92" s="255"/>
      <c r="AY92" s="65"/>
    </row>
    <row r="93" spans="1:51" ht="24.75" customHeight="1" x14ac:dyDescent="0.15">
      <c r="A93" s="194" t="s">
        <v>250</v>
      </c>
      <c r="B93" s="194"/>
      <c r="C93" s="194"/>
      <c r="D93" s="194"/>
      <c r="E93" s="252" t="s">
        <v>586</v>
      </c>
      <c r="F93" s="253"/>
      <c r="G93" s="253"/>
      <c r="H93" s="253"/>
      <c r="I93" s="253"/>
      <c r="J93" s="253"/>
      <c r="K93" s="253"/>
      <c r="L93" s="253"/>
      <c r="M93" s="253"/>
      <c r="N93" s="253"/>
      <c r="O93" s="253"/>
      <c r="P93" s="254"/>
      <c r="Q93" s="252"/>
      <c r="R93" s="253"/>
      <c r="S93" s="253"/>
      <c r="T93" s="253"/>
      <c r="U93" s="253"/>
      <c r="V93" s="253"/>
      <c r="W93" s="253"/>
      <c r="X93" s="253"/>
      <c r="Y93" s="253"/>
      <c r="Z93" s="253"/>
      <c r="AA93" s="253"/>
      <c r="AB93" s="254"/>
      <c r="AC93" s="252"/>
      <c r="AD93" s="253"/>
      <c r="AE93" s="253"/>
      <c r="AF93" s="253"/>
      <c r="AG93" s="253"/>
      <c r="AH93" s="253"/>
      <c r="AI93" s="253"/>
      <c r="AJ93" s="253"/>
      <c r="AK93" s="253"/>
      <c r="AL93" s="253"/>
      <c r="AM93" s="253"/>
      <c r="AN93" s="254"/>
      <c r="AO93" s="252"/>
      <c r="AP93" s="253"/>
      <c r="AQ93" s="253"/>
      <c r="AR93" s="253"/>
      <c r="AS93" s="253"/>
      <c r="AT93" s="253"/>
      <c r="AU93" s="253"/>
      <c r="AV93" s="253"/>
      <c r="AW93" s="253"/>
      <c r="AX93" s="255"/>
    </row>
    <row r="94" spans="1:51" ht="24.75" customHeight="1" x14ac:dyDescent="0.15">
      <c r="A94" s="194" t="s">
        <v>249</v>
      </c>
      <c r="B94" s="194"/>
      <c r="C94" s="194"/>
      <c r="D94" s="194"/>
      <c r="E94" s="252" t="s">
        <v>608</v>
      </c>
      <c r="F94" s="253"/>
      <c r="G94" s="253"/>
      <c r="H94" s="253"/>
      <c r="I94" s="253"/>
      <c r="J94" s="253"/>
      <c r="K94" s="253"/>
      <c r="L94" s="253"/>
      <c r="M94" s="253"/>
      <c r="N94" s="253"/>
      <c r="O94" s="253"/>
      <c r="P94" s="254"/>
      <c r="Q94" s="252"/>
      <c r="R94" s="253"/>
      <c r="S94" s="253"/>
      <c r="T94" s="253"/>
      <c r="U94" s="253"/>
      <c r="V94" s="253"/>
      <c r="W94" s="253"/>
      <c r="X94" s="253"/>
      <c r="Y94" s="253"/>
      <c r="Z94" s="253"/>
      <c r="AA94" s="253"/>
      <c r="AB94" s="254"/>
      <c r="AC94" s="252"/>
      <c r="AD94" s="253"/>
      <c r="AE94" s="253"/>
      <c r="AF94" s="253"/>
      <c r="AG94" s="253"/>
      <c r="AH94" s="253"/>
      <c r="AI94" s="253"/>
      <c r="AJ94" s="253"/>
      <c r="AK94" s="253"/>
      <c r="AL94" s="253"/>
      <c r="AM94" s="253"/>
      <c r="AN94" s="254"/>
      <c r="AO94" s="252"/>
      <c r="AP94" s="253"/>
      <c r="AQ94" s="253"/>
      <c r="AR94" s="253"/>
      <c r="AS94" s="253"/>
      <c r="AT94" s="253"/>
      <c r="AU94" s="253"/>
      <c r="AV94" s="253"/>
      <c r="AW94" s="253"/>
      <c r="AX94" s="255"/>
    </row>
    <row r="95" spans="1:51" ht="24.75" customHeight="1" x14ac:dyDescent="0.15">
      <c r="A95" s="194" t="s">
        <v>248</v>
      </c>
      <c r="B95" s="194"/>
      <c r="C95" s="194"/>
      <c r="D95" s="194"/>
      <c r="E95" s="252" t="s">
        <v>609</v>
      </c>
      <c r="F95" s="253"/>
      <c r="G95" s="253"/>
      <c r="H95" s="253"/>
      <c r="I95" s="253"/>
      <c r="J95" s="253"/>
      <c r="K95" s="253"/>
      <c r="L95" s="253"/>
      <c r="M95" s="253"/>
      <c r="N95" s="253"/>
      <c r="O95" s="253"/>
      <c r="P95" s="254"/>
      <c r="Q95" s="252"/>
      <c r="R95" s="253"/>
      <c r="S95" s="253"/>
      <c r="T95" s="253"/>
      <c r="U95" s="253"/>
      <c r="V95" s="253"/>
      <c r="W95" s="253"/>
      <c r="X95" s="253"/>
      <c r="Y95" s="253"/>
      <c r="Z95" s="253"/>
      <c r="AA95" s="253"/>
      <c r="AB95" s="254"/>
      <c r="AC95" s="252"/>
      <c r="AD95" s="253"/>
      <c r="AE95" s="253"/>
      <c r="AF95" s="253"/>
      <c r="AG95" s="253"/>
      <c r="AH95" s="253"/>
      <c r="AI95" s="253"/>
      <c r="AJ95" s="253"/>
      <c r="AK95" s="253"/>
      <c r="AL95" s="253"/>
      <c r="AM95" s="253"/>
      <c r="AN95" s="254"/>
      <c r="AO95" s="252"/>
      <c r="AP95" s="253"/>
      <c r="AQ95" s="253"/>
      <c r="AR95" s="253"/>
      <c r="AS95" s="253"/>
      <c r="AT95" s="253"/>
      <c r="AU95" s="253"/>
      <c r="AV95" s="253"/>
      <c r="AW95" s="253"/>
      <c r="AX95" s="255"/>
    </row>
    <row r="96" spans="1:51" ht="24.75" customHeight="1" x14ac:dyDescent="0.15">
      <c r="A96" s="194" t="s">
        <v>247</v>
      </c>
      <c r="B96" s="194"/>
      <c r="C96" s="194"/>
      <c r="D96" s="194"/>
      <c r="E96" s="252" t="s">
        <v>610</v>
      </c>
      <c r="F96" s="253"/>
      <c r="G96" s="253"/>
      <c r="H96" s="253"/>
      <c r="I96" s="253"/>
      <c r="J96" s="253"/>
      <c r="K96" s="253"/>
      <c r="L96" s="253"/>
      <c r="M96" s="253"/>
      <c r="N96" s="253"/>
      <c r="O96" s="253"/>
      <c r="P96" s="254"/>
      <c r="Q96" s="252"/>
      <c r="R96" s="253"/>
      <c r="S96" s="253"/>
      <c r="T96" s="253"/>
      <c r="U96" s="253"/>
      <c r="V96" s="253"/>
      <c r="W96" s="253"/>
      <c r="X96" s="253"/>
      <c r="Y96" s="253"/>
      <c r="Z96" s="253"/>
      <c r="AA96" s="253"/>
      <c r="AB96" s="254"/>
      <c r="AC96" s="252"/>
      <c r="AD96" s="253"/>
      <c r="AE96" s="253"/>
      <c r="AF96" s="253"/>
      <c r="AG96" s="253"/>
      <c r="AH96" s="253"/>
      <c r="AI96" s="253"/>
      <c r="AJ96" s="253"/>
      <c r="AK96" s="253"/>
      <c r="AL96" s="253"/>
      <c r="AM96" s="253"/>
      <c r="AN96" s="254"/>
      <c r="AO96" s="252"/>
      <c r="AP96" s="253"/>
      <c r="AQ96" s="253"/>
      <c r="AR96" s="253"/>
      <c r="AS96" s="253"/>
      <c r="AT96" s="253"/>
      <c r="AU96" s="253"/>
      <c r="AV96" s="253"/>
      <c r="AW96" s="253"/>
      <c r="AX96" s="255"/>
    </row>
    <row r="97" spans="1:50" ht="24.75" customHeight="1" x14ac:dyDescent="0.15">
      <c r="A97" s="194" t="s">
        <v>246</v>
      </c>
      <c r="B97" s="194"/>
      <c r="C97" s="194"/>
      <c r="D97" s="194"/>
      <c r="E97" s="252" t="s">
        <v>611</v>
      </c>
      <c r="F97" s="253"/>
      <c r="G97" s="253"/>
      <c r="H97" s="253"/>
      <c r="I97" s="253"/>
      <c r="J97" s="253"/>
      <c r="K97" s="253"/>
      <c r="L97" s="253"/>
      <c r="M97" s="253"/>
      <c r="N97" s="253"/>
      <c r="O97" s="253"/>
      <c r="P97" s="254"/>
      <c r="Q97" s="252"/>
      <c r="R97" s="253"/>
      <c r="S97" s="253"/>
      <c r="T97" s="253"/>
      <c r="U97" s="253"/>
      <c r="V97" s="253"/>
      <c r="W97" s="253"/>
      <c r="X97" s="253"/>
      <c r="Y97" s="253"/>
      <c r="Z97" s="253"/>
      <c r="AA97" s="253"/>
      <c r="AB97" s="254"/>
      <c r="AC97" s="252"/>
      <c r="AD97" s="253"/>
      <c r="AE97" s="253"/>
      <c r="AF97" s="253"/>
      <c r="AG97" s="253"/>
      <c r="AH97" s="253"/>
      <c r="AI97" s="253"/>
      <c r="AJ97" s="253"/>
      <c r="AK97" s="253"/>
      <c r="AL97" s="253"/>
      <c r="AM97" s="253"/>
      <c r="AN97" s="254"/>
      <c r="AO97" s="252"/>
      <c r="AP97" s="253"/>
      <c r="AQ97" s="253"/>
      <c r="AR97" s="253"/>
      <c r="AS97" s="253"/>
      <c r="AT97" s="253"/>
      <c r="AU97" s="253"/>
      <c r="AV97" s="253"/>
      <c r="AW97" s="253"/>
      <c r="AX97" s="255"/>
    </row>
    <row r="98" spans="1:50" ht="24.75" customHeight="1" x14ac:dyDescent="0.15">
      <c r="A98" s="194" t="s">
        <v>245</v>
      </c>
      <c r="B98" s="194"/>
      <c r="C98" s="194"/>
      <c r="D98" s="194"/>
      <c r="E98" s="252" t="s">
        <v>612</v>
      </c>
      <c r="F98" s="253"/>
      <c r="G98" s="253"/>
      <c r="H98" s="253"/>
      <c r="I98" s="253"/>
      <c r="J98" s="253"/>
      <c r="K98" s="253"/>
      <c r="L98" s="253"/>
      <c r="M98" s="253"/>
      <c r="N98" s="253"/>
      <c r="O98" s="253"/>
      <c r="P98" s="254"/>
      <c r="Q98" s="252"/>
      <c r="R98" s="253"/>
      <c r="S98" s="253"/>
      <c r="T98" s="253"/>
      <c r="U98" s="253"/>
      <c r="V98" s="253"/>
      <c r="W98" s="253"/>
      <c r="X98" s="253"/>
      <c r="Y98" s="253"/>
      <c r="Z98" s="253"/>
      <c r="AA98" s="253"/>
      <c r="AB98" s="254"/>
      <c r="AC98" s="252"/>
      <c r="AD98" s="253"/>
      <c r="AE98" s="253"/>
      <c r="AF98" s="253"/>
      <c r="AG98" s="253"/>
      <c r="AH98" s="253"/>
      <c r="AI98" s="253"/>
      <c r="AJ98" s="253"/>
      <c r="AK98" s="253"/>
      <c r="AL98" s="253"/>
      <c r="AM98" s="253"/>
      <c r="AN98" s="254"/>
      <c r="AO98" s="252"/>
      <c r="AP98" s="253"/>
      <c r="AQ98" s="253"/>
      <c r="AR98" s="253"/>
      <c r="AS98" s="253"/>
      <c r="AT98" s="253"/>
      <c r="AU98" s="253"/>
      <c r="AV98" s="253"/>
      <c r="AW98" s="253"/>
      <c r="AX98" s="255"/>
    </row>
    <row r="99" spans="1:50" ht="24.75" customHeight="1" x14ac:dyDescent="0.15">
      <c r="A99" s="194" t="s">
        <v>244</v>
      </c>
      <c r="B99" s="194"/>
      <c r="C99" s="194"/>
      <c r="D99" s="194"/>
      <c r="E99" s="252" t="s">
        <v>613</v>
      </c>
      <c r="F99" s="253"/>
      <c r="G99" s="253"/>
      <c r="H99" s="253"/>
      <c r="I99" s="253"/>
      <c r="J99" s="253"/>
      <c r="K99" s="253"/>
      <c r="L99" s="253"/>
      <c r="M99" s="253"/>
      <c r="N99" s="253"/>
      <c r="O99" s="253"/>
      <c r="P99" s="254"/>
      <c r="Q99" s="252"/>
      <c r="R99" s="253"/>
      <c r="S99" s="253"/>
      <c r="T99" s="253"/>
      <c r="U99" s="253"/>
      <c r="V99" s="253"/>
      <c r="W99" s="253"/>
      <c r="X99" s="253"/>
      <c r="Y99" s="253"/>
      <c r="Z99" s="253"/>
      <c r="AA99" s="253"/>
      <c r="AB99" s="254"/>
      <c r="AC99" s="252"/>
      <c r="AD99" s="253"/>
      <c r="AE99" s="253"/>
      <c r="AF99" s="253"/>
      <c r="AG99" s="253"/>
      <c r="AH99" s="253"/>
      <c r="AI99" s="253"/>
      <c r="AJ99" s="253"/>
      <c r="AK99" s="253"/>
      <c r="AL99" s="253"/>
      <c r="AM99" s="253"/>
      <c r="AN99" s="254"/>
      <c r="AO99" s="252"/>
      <c r="AP99" s="253"/>
      <c r="AQ99" s="253"/>
      <c r="AR99" s="253"/>
      <c r="AS99" s="253"/>
      <c r="AT99" s="253"/>
      <c r="AU99" s="253"/>
      <c r="AV99" s="253"/>
      <c r="AW99" s="253"/>
      <c r="AX99" s="255"/>
    </row>
    <row r="100" spans="1:50" ht="24.75" customHeight="1" x14ac:dyDescent="0.15">
      <c r="A100" s="194" t="s">
        <v>390</v>
      </c>
      <c r="B100" s="194"/>
      <c r="C100" s="194"/>
      <c r="D100" s="194"/>
      <c r="E100" s="80" t="s">
        <v>583</v>
      </c>
      <c r="F100" s="79"/>
      <c r="G100" s="79"/>
      <c r="H100" s="68" t="str">
        <f>IF(E100="","","-")</f>
        <v>-</v>
      </c>
      <c r="I100" s="79"/>
      <c r="J100" s="79"/>
      <c r="K100" s="68" t="str">
        <f>IF(I100="","","-")</f>
        <v/>
      </c>
      <c r="L100" s="81">
        <v>163</v>
      </c>
      <c r="M100" s="81"/>
      <c r="N100" s="68" t="str">
        <f>IF(O100="","","-")</f>
        <v/>
      </c>
      <c r="O100" s="82"/>
      <c r="P100" s="83"/>
      <c r="Q100" s="80"/>
      <c r="R100" s="79"/>
      <c r="S100" s="79"/>
      <c r="T100" s="68" t="str">
        <f>IF(Q100="","","-")</f>
        <v/>
      </c>
      <c r="U100" s="79"/>
      <c r="V100" s="79"/>
      <c r="W100" s="68" t="str">
        <f>IF(U100="","","-")</f>
        <v/>
      </c>
      <c r="X100" s="81"/>
      <c r="Y100" s="81"/>
      <c r="Z100" s="68" t="str">
        <f>IF(AA100="","","-")</f>
        <v/>
      </c>
      <c r="AA100" s="82"/>
      <c r="AB100" s="83"/>
      <c r="AC100" s="80"/>
      <c r="AD100" s="79"/>
      <c r="AE100" s="79"/>
      <c r="AF100" s="68" t="str">
        <f>IF(AC100="","","-")</f>
        <v/>
      </c>
      <c r="AG100" s="79"/>
      <c r="AH100" s="79"/>
      <c r="AI100" s="68" t="str">
        <f>IF(AG100="","","-")</f>
        <v/>
      </c>
      <c r="AJ100" s="81"/>
      <c r="AK100" s="81"/>
      <c r="AL100" s="68" t="str">
        <f>IF(AM100="","","-")</f>
        <v/>
      </c>
      <c r="AM100" s="82"/>
      <c r="AN100" s="83"/>
      <c r="AO100" s="80"/>
      <c r="AP100" s="79"/>
      <c r="AQ100" s="68" t="str">
        <f>IF(AO100="","","-")</f>
        <v/>
      </c>
      <c r="AR100" s="79"/>
      <c r="AS100" s="79"/>
      <c r="AT100" s="68" t="str">
        <f>IF(AR100="","","-")</f>
        <v/>
      </c>
      <c r="AU100" s="81"/>
      <c r="AV100" s="81"/>
      <c r="AW100" s="68" t="str">
        <f>IF(AX100="","","-")</f>
        <v/>
      </c>
      <c r="AX100" s="71"/>
    </row>
    <row r="101" spans="1:50" ht="24.75" customHeight="1" x14ac:dyDescent="0.15">
      <c r="A101" s="194" t="s">
        <v>568</v>
      </c>
      <c r="B101" s="194"/>
      <c r="C101" s="194"/>
      <c r="D101" s="194"/>
      <c r="E101" s="80" t="s">
        <v>583</v>
      </c>
      <c r="F101" s="79"/>
      <c r="G101" s="79"/>
      <c r="H101" s="68"/>
      <c r="I101" s="79"/>
      <c r="J101" s="79"/>
      <c r="K101" s="68"/>
      <c r="L101" s="81">
        <v>171</v>
      </c>
      <c r="M101" s="81"/>
      <c r="N101" s="68" t="str">
        <f>IF(O101="","","-")</f>
        <v/>
      </c>
      <c r="O101" s="82"/>
      <c r="P101" s="83"/>
      <c r="Q101" s="80"/>
      <c r="R101" s="79"/>
      <c r="S101" s="79"/>
      <c r="T101" s="68" t="str">
        <f>IF(Q101="","","-")</f>
        <v/>
      </c>
      <c r="U101" s="79"/>
      <c r="V101" s="79"/>
      <c r="W101" s="68" t="str">
        <f>IF(U101="","","-")</f>
        <v/>
      </c>
      <c r="X101" s="81"/>
      <c r="Y101" s="81"/>
      <c r="Z101" s="68" t="str">
        <f>IF(AA101="","","-")</f>
        <v/>
      </c>
      <c r="AA101" s="82"/>
      <c r="AB101" s="83"/>
      <c r="AC101" s="80"/>
      <c r="AD101" s="79"/>
      <c r="AE101" s="79"/>
      <c r="AF101" s="68" t="str">
        <f>IF(AC101="","","-")</f>
        <v/>
      </c>
      <c r="AG101" s="79"/>
      <c r="AH101" s="79"/>
      <c r="AI101" s="68" t="str">
        <f>IF(AG101="","","-")</f>
        <v/>
      </c>
      <c r="AJ101" s="81"/>
      <c r="AK101" s="81"/>
      <c r="AL101" s="68" t="str">
        <f>IF(AM101="","","-")</f>
        <v/>
      </c>
      <c r="AM101" s="82"/>
      <c r="AN101" s="83"/>
      <c r="AO101" s="80"/>
      <c r="AP101" s="79"/>
      <c r="AQ101" s="68" t="str">
        <f>IF(AO101="","","-")</f>
        <v/>
      </c>
      <c r="AR101" s="79"/>
      <c r="AS101" s="79"/>
      <c r="AT101" s="68" t="str">
        <f>IF(AR101="","","-")</f>
        <v/>
      </c>
      <c r="AU101" s="81"/>
      <c r="AV101" s="81"/>
      <c r="AW101" s="68" t="str">
        <f>IF(AX101="","","-")</f>
        <v/>
      </c>
      <c r="AX101" s="71"/>
    </row>
    <row r="102" spans="1:50" ht="24.75" customHeight="1" x14ac:dyDescent="0.15">
      <c r="A102" s="194" t="s">
        <v>358</v>
      </c>
      <c r="B102" s="194"/>
      <c r="C102" s="194"/>
      <c r="D102" s="194"/>
      <c r="E102" s="77">
        <v>2021</v>
      </c>
      <c r="F102" s="78"/>
      <c r="G102" s="79" t="s">
        <v>582</v>
      </c>
      <c r="H102" s="79"/>
      <c r="I102" s="79"/>
      <c r="J102" s="78">
        <v>20</v>
      </c>
      <c r="K102" s="78"/>
      <c r="L102" s="81">
        <v>187</v>
      </c>
      <c r="M102" s="81"/>
      <c r="N102" s="81"/>
      <c r="O102" s="78"/>
      <c r="P102" s="78"/>
      <c r="Q102" s="77"/>
      <c r="R102" s="78"/>
      <c r="S102" s="79"/>
      <c r="T102" s="79"/>
      <c r="U102" s="79"/>
      <c r="V102" s="78"/>
      <c r="W102" s="78"/>
      <c r="X102" s="81"/>
      <c r="Y102" s="81"/>
      <c r="Z102" s="81"/>
      <c r="AA102" s="78"/>
      <c r="AB102" s="242"/>
      <c r="AC102" s="77"/>
      <c r="AD102" s="78"/>
      <c r="AE102" s="79"/>
      <c r="AF102" s="79"/>
      <c r="AG102" s="79"/>
      <c r="AH102" s="78"/>
      <c r="AI102" s="78"/>
      <c r="AJ102" s="81"/>
      <c r="AK102" s="81"/>
      <c r="AL102" s="81"/>
      <c r="AM102" s="78"/>
      <c r="AN102" s="242"/>
      <c r="AO102" s="77"/>
      <c r="AP102" s="78"/>
      <c r="AQ102" s="79"/>
      <c r="AR102" s="79"/>
      <c r="AS102" s="79"/>
      <c r="AT102" s="78"/>
      <c r="AU102" s="78"/>
      <c r="AV102" s="81"/>
      <c r="AW102" s="81"/>
      <c r="AX102" s="71"/>
    </row>
    <row r="103" spans="1:50" ht="28.35" customHeight="1" x14ac:dyDescent="0.15">
      <c r="A103" s="243" t="s">
        <v>238</v>
      </c>
      <c r="B103" s="244"/>
      <c r="C103" s="244"/>
      <c r="D103" s="244"/>
      <c r="E103" s="244"/>
      <c r="F103" s="245"/>
      <c r="G103" s="55" t="s">
        <v>570</v>
      </c>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thickBot="1" x14ac:dyDescent="0.2">
      <c r="A104" s="243"/>
      <c r="B104" s="244"/>
      <c r="C104" s="244"/>
      <c r="D104" s="244"/>
      <c r="E104" s="244"/>
      <c r="F104" s="24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243"/>
      <c r="B105" s="244"/>
      <c r="C105" s="244"/>
      <c r="D105" s="244"/>
      <c r="E105" s="244"/>
      <c r="F105" s="245"/>
      <c r="G105" s="35"/>
      <c r="H105" s="36"/>
      <c r="I105" s="701" t="s">
        <v>630</v>
      </c>
      <c r="J105" s="702"/>
      <c r="K105" s="702"/>
      <c r="L105" s="702"/>
      <c r="M105" s="702"/>
      <c r="N105" s="702"/>
      <c r="O105" s="702"/>
      <c r="P105" s="702"/>
      <c r="Q105" s="702"/>
      <c r="R105" s="702"/>
      <c r="S105" s="703"/>
      <c r="T105" s="36"/>
      <c r="U105" s="73"/>
      <c r="V105" s="73"/>
      <c r="W105" s="73"/>
      <c r="X105" s="73"/>
      <c r="Y105" s="73"/>
      <c r="Z105" s="73"/>
      <c r="AA105" s="73"/>
      <c r="AB105" s="73"/>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thickBot="1" x14ac:dyDescent="0.2">
      <c r="A106" s="243"/>
      <c r="B106" s="244"/>
      <c r="C106" s="244"/>
      <c r="D106" s="244"/>
      <c r="E106" s="244"/>
      <c r="F106" s="245"/>
      <c r="G106" s="35"/>
      <c r="H106" s="36"/>
      <c r="I106" s="704"/>
      <c r="J106" s="705"/>
      <c r="K106" s="705"/>
      <c r="L106" s="705"/>
      <c r="M106" s="705"/>
      <c r="N106" s="705"/>
      <c r="O106" s="705"/>
      <c r="P106" s="705"/>
      <c r="Q106" s="705"/>
      <c r="R106" s="705"/>
      <c r="S106" s="706"/>
      <c r="T106" s="36"/>
      <c r="U106" s="36"/>
      <c r="V106" s="73"/>
      <c r="W106" s="73"/>
      <c r="X106" s="73"/>
      <c r="Y106" s="73"/>
      <c r="Z106" s="73"/>
      <c r="AA106" s="73"/>
      <c r="AB106" s="73"/>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7.75" customHeight="1" x14ac:dyDescent="0.15">
      <c r="A107" s="243"/>
      <c r="B107" s="244"/>
      <c r="C107" s="244"/>
      <c r="D107" s="244"/>
      <c r="E107" s="244"/>
      <c r="F107" s="245"/>
      <c r="G107" s="35"/>
      <c r="H107" s="36"/>
      <c r="I107" s="36"/>
      <c r="J107" s="36"/>
      <c r="K107" s="36"/>
      <c r="L107" s="36"/>
      <c r="M107" s="36"/>
      <c r="N107" s="36"/>
      <c r="O107" s="36"/>
      <c r="P107" s="36"/>
      <c r="Q107" s="36"/>
      <c r="R107" s="36"/>
      <c r="S107" s="36"/>
      <c r="T107" s="36"/>
      <c r="U107" s="36"/>
      <c r="V107" s="73"/>
      <c r="W107" s="73"/>
      <c r="X107" s="73"/>
      <c r="Y107" s="73"/>
      <c r="Z107" s="73"/>
      <c r="AA107" s="73"/>
      <c r="AB107" s="73"/>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thickBot="1" x14ac:dyDescent="0.2">
      <c r="A108" s="243"/>
      <c r="B108" s="244"/>
      <c r="C108" s="244"/>
      <c r="D108" s="244"/>
      <c r="E108" s="244"/>
      <c r="F108" s="245"/>
      <c r="G108" s="35"/>
      <c r="H108" s="36"/>
      <c r="I108" s="74"/>
      <c r="J108" s="36"/>
      <c r="K108" s="36"/>
      <c r="L108" s="36"/>
      <c r="M108" s="75" t="s">
        <v>614</v>
      </c>
      <c r="N108" s="36"/>
      <c r="O108" s="36"/>
      <c r="P108" s="36"/>
      <c r="Q108" s="36"/>
      <c r="R108" s="36"/>
      <c r="S108" s="36"/>
      <c r="T108" s="36"/>
      <c r="U108" s="36"/>
      <c r="V108" s="73"/>
      <c r="W108" s="73"/>
      <c r="X108" s="73"/>
      <c r="Y108" s="73"/>
      <c r="Z108" s="73"/>
      <c r="AA108" s="73"/>
      <c r="AB108" s="73"/>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243"/>
      <c r="B109" s="244"/>
      <c r="C109" s="244"/>
      <c r="D109" s="244"/>
      <c r="E109" s="244"/>
      <c r="F109" s="245"/>
      <c r="G109" s="35"/>
      <c r="H109" s="36"/>
      <c r="I109" s="701" t="s">
        <v>631</v>
      </c>
      <c r="J109" s="707"/>
      <c r="K109" s="707"/>
      <c r="L109" s="707"/>
      <c r="M109" s="707"/>
      <c r="N109" s="707"/>
      <c r="O109" s="707"/>
      <c r="P109" s="707"/>
      <c r="Q109" s="707"/>
      <c r="R109" s="707"/>
      <c r="S109" s="708"/>
      <c r="T109" s="36"/>
      <c r="U109" s="36"/>
      <c r="V109" s="73"/>
      <c r="W109" s="73"/>
      <c r="X109" s="73"/>
      <c r="Y109" s="73"/>
      <c r="Z109" s="73"/>
      <c r="AA109" s="73"/>
      <c r="AB109" s="73"/>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7.75" customHeight="1" thickBot="1" x14ac:dyDescent="0.2">
      <c r="A110" s="243"/>
      <c r="B110" s="244"/>
      <c r="C110" s="244"/>
      <c r="D110" s="244"/>
      <c r="E110" s="244"/>
      <c r="F110" s="245"/>
      <c r="G110" s="35"/>
      <c r="H110" s="36"/>
      <c r="I110" s="709"/>
      <c r="J110" s="710"/>
      <c r="K110" s="710"/>
      <c r="L110" s="710"/>
      <c r="M110" s="710"/>
      <c r="N110" s="710"/>
      <c r="O110" s="710"/>
      <c r="P110" s="710"/>
      <c r="Q110" s="710"/>
      <c r="R110" s="710"/>
      <c r="S110" s="711"/>
      <c r="T110" s="36"/>
      <c r="U110" s="36"/>
      <c r="V110" s="73"/>
      <c r="W110" s="73"/>
      <c r="X110" s="73"/>
      <c r="Y110" s="73"/>
      <c r="Z110" s="73"/>
      <c r="AA110" s="73"/>
      <c r="AB110" s="73"/>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243"/>
      <c r="B111" s="244"/>
      <c r="C111" s="244"/>
      <c r="D111" s="244"/>
      <c r="E111" s="244"/>
      <c r="F111" s="245"/>
      <c r="G111" s="35"/>
      <c r="H111" s="36"/>
      <c r="I111" s="36"/>
      <c r="J111" s="36"/>
      <c r="K111" s="36"/>
      <c r="L111" s="36"/>
      <c r="M111" s="75"/>
      <c r="N111" s="36"/>
      <c r="O111" s="36"/>
      <c r="P111" s="36"/>
      <c r="Q111" s="36"/>
      <c r="R111" s="36"/>
      <c r="S111" s="36"/>
      <c r="T111" s="36"/>
      <c r="U111" s="36"/>
      <c r="V111" s="73"/>
      <c r="W111" s="73"/>
      <c r="X111" s="73"/>
      <c r="Y111" s="73"/>
      <c r="Z111" s="73"/>
      <c r="AA111" s="73"/>
      <c r="AB111" s="73"/>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thickBot="1" x14ac:dyDescent="0.2">
      <c r="A112" s="243"/>
      <c r="B112" s="244"/>
      <c r="C112" s="244"/>
      <c r="D112" s="244"/>
      <c r="E112" s="244"/>
      <c r="F112" s="245"/>
      <c r="G112" s="35"/>
      <c r="H112" s="36"/>
      <c r="I112" s="36"/>
      <c r="J112" s="36"/>
      <c r="K112" s="36"/>
      <c r="L112" s="36"/>
      <c r="M112" s="36"/>
      <c r="N112" s="36"/>
      <c r="O112" s="36"/>
      <c r="P112" s="36"/>
      <c r="Q112" s="36"/>
      <c r="R112" s="36"/>
      <c r="S112" s="36"/>
      <c r="T112" s="36"/>
      <c r="U112" s="36"/>
      <c r="V112" s="73"/>
      <c r="W112" s="73"/>
      <c r="X112" s="73"/>
      <c r="Y112" s="73"/>
      <c r="Z112" s="73"/>
      <c r="AA112" s="73"/>
      <c r="AB112" s="73"/>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243"/>
      <c r="B113" s="244"/>
      <c r="C113" s="244"/>
      <c r="D113" s="244"/>
      <c r="E113" s="244"/>
      <c r="F113" s="245"/>
      <c r="G113" s="35"/>
      <c r="H113" s="36"/>
      <c r="I113" s="36"/>
      <c r="J113" s="36"/>
      <c r="K113" s="36"/>
      <c r="L113" s="36"/>
      <c r="M113" s="36"/>
      <c r="N113" s="36"/>
      <c r="O113" s="76" t="s">
        <v>636</v>
      </c>
      <c r="P113" s="36"/>
      <c r="Q113" s="36"/>
      <c r="R113" s="36"/>
      <c r="S113" s="36"/>
      <c r="T113" s="36"/>
      <c r="U113" s="36"/>
      <c r="V113" s="73"/>
      <c r="W113" s="73"/>
      <c r="X113" s="73"/>
      <c r="Y113" s="73"/>
      <c r="Z113" s="712" t="s">
        <v>641</v>
      </c>
      <c r="AA113" s="713"/>
      <c r="AB113" s="713"/>
      <c r="AC113" s="713"/>
      <c r="AD113" s="713"/>
      <c r="AE113" s="713"/>
      <c r="AF113" s="713"/>
      <c r="AG113" s="713"/>
      <c r="AH113" s="713"/>
      <c r="AI113" s="713"/>
      <c r="AJ113" s="713"/>
      <c r="AK113" s="713"/>
      <c r="AL113" s="714"/>
      <c r="AM113" s="36"/>
      <c r="AN113" s="36"/>
      <c r="AO113" s="36"/>
      <c r="AP113" s="36"/>
      <c r="AQ113" s="36"/>
      <c r="AR113" s="36"/>
      <c r="AS113" s="36"/>
      <c r="AT113" s="36"/>
      <c r="AU113" s="36"/>
      <c r="AV113" s="36"/>
      <c r="AW113" s="36"/>
      <c r="AX113" s="37"/>
    </row>
    <row r="114" spans="1:51" ht="28.35" customHeight="1" thickBot="1" x14ac:dyDescent="0.2">
      <c r="A114" s="243"/>
      <c r="B114" s="244"/>
      <c r="C114" s="244"/>
      <c r="D114" s="244"/>
      <c r="E114" s="244"/>
      <c r="F114" s="245"/>
      <c r="G114" s="35"/>
      <c r="H114" s="36"/>
      <c r="I114" s="36"/>
      <c r="J114" s="36"/>
      <c r="K114" s="36"/>
      <c r="L114" s="36"/>
      <c r="M114" s="36"/>
      <c r="N114" s="36"/>
      <c r="O114" s="36"/>
      <c r="P114" s="36"/>
      <c r="Q114" s="36"/>
      <c r="R114" s="36"/>
      <c r="S114" s="36"/>
      <c r="T114" s="36"/>
      <c r="U114" s="36"/>
      <c r="V114" s="73"/>
      <c r="W114" s="73"/>
      <c r="X114" s="73"/>
      <c r="Y114" s="73"/>
      <c r="Z114" s="715"/>
      <c r="AA114" s="716"/>
      <c r="AB114" s="716"/>
      <c r="AC114" s="716"/>
      <c r="AD114" s="716"/>
      <c r="AE114" s="716"/>
      <c r="AF114" s="716"/>
      <c r="AG114" s="716"/>
      <c r="AH114" s="716"/>
      <c r="AI114" s="716"/>
      <c r="AJ114" s="716"/>
      <c r="AK114" s="716"/>
      <c r="AL114" s="717"/>
      <c r="AM114" s="36"/>
      <c r="AN114" s="36"/>
      <c r="AO114" s="36"/>
      <c r="AP114" s="36"/>
      <c r="AQ114" s="36"/>
      <c r="AR114" s="36"/>
      <c r="AS114" s="36"/>
      <c r="AT114" s="36"/>
      <c r="AU114" s="36"/>
      <c r="AV114" s="36"/>
      <c r="AW114" s="36"/>
      <c r="AX114" s="37"/>
    </row>
    <row r="115" spans="1:51" ht="28.35" customHeight="1" x14ac:dyDescent="0.15">
      <c r="A115" s="243"/>
      <c r="B115" s="244"/>
      <c r="C115" s="244"/>
      <c r="D115" s="244"/>
      <c r="E115" s="244"/>
      <c r="F115" s="245"/>
      <c r="G115" s="35"/>
      <c r="H115" s="36"/>
      <c r="I115" s="36"/>
      <c r="J115" s="36"/>
      <c r="K115" s="36"/>
      <c r="L115" s="36"/>
      <c r="M115" s="36"/>
      <c r="N115" s="36"/>
      <c r="O115" s="36"/>
      <c r="P115" s="36"/>
      <c r="Q115" s="36"/>
      <c r="R115" s="36"/>
      <c r="S115" s="36"/>
      <c r="T115" s="36"/>
      <c r="U115" s="73"/>
      <c r="V115" s="73"/>
      <c r="W115" s="73"/>
      <c r="X115" s="73"/>
      <c r="Y115" s="73"/>
      <c r="Z115" s="73"/>
      <c r="AA115" s="73"/>
      <c r="AB115" s="36"/>
      <c r="AC115" s="36"/>
      <c r="AD115" s="36"/>
      <c r="AE115" s="36" t="s">
        <v>615</v>
      </c>
      <c r="AF115" s="36"/>
      <c r="AG115" s="36"/>
      <c r="AH115" s="36"/>
      <c r="AI115" s="36"/>
      <c r="AJ115" s="36"/>
      <c r="AK115" s="36"/>
      <c r="AL115" s="36"/>
      <c r="AM115" s="36"/>
      <c r="AN115" s="36"/>
      <c r="AO115" s="36"/>
      <c r="AP115" s="36"/>
      <c r="AQ115" s="36"/>
      <c r="AR115" s="36"/>
      <c r="AS115" s="36"/>
      <c r="AT115" s="36"/>
      <c r="AU115" s="36"/>
      <c r="AV115" s="36"/>
      <c r="AW115" s="36"/>
      <c r="AX115" s="37"/>
    </row>
    <row r="116" spans="1:51" ht="27.75" customHeight="1" thickBot="1" x14ac:dyDescent="0.2">
      <c r="A116" s="243"/>
      <c r="B116" s="244"/>
      <c r="C116" s="244"/>
      <c r="D116" s="244"/>
      <c r="E116" s="244"/>
      <c r="F116" s="245"/>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8.35" customHeight="1" x14ac:dyDescent="0.15">
      <c r="A117" s="243"/>
      <c r="B117" s="244"/>
      <c r="C117" s="244"/>
      <c r="D117" s="244"/>
      <c r="E117" s="244"/>
      <c r="F117" s="245"/>
      <c r="G117" s="35"/>
      <c r="H117" s="36"/>
      <c r="I117" s="36"/>
      <c r="J117" s="36"/>
      <c r="K117" s="36"/>
      <c r="L117" s="36"/>
      <c r="M117" s="36"/>
      <c r="N117" s="36"/>
      <c r="O117" s="76" t="s">
        <v>637</v>
      </c>
      <c r="P117" s="36"/>
      <c r="Q117" s="36"/>
      <c r="R117" s="36"/>
      <c r="S117" s="36"/>
      <c r="T117" s="36"/>
      <c r="U117" s="36"/>
      <c r="V117" s="36"/>
      <c r="W117" s="36"/>
      <c r="X117" s="36"/>
      <c r="Y117" s="36"/>
      <c r="Z117" s="712" t="s">
        <v>642</v>
      </c>
      <c r="AA117" s="718"/>
      <c r="AB117" s="718"/>
      <c r="AC117" s="718"/>
      <c r="AD117" s="718"/>
      <c r="AE117" s="718"/>
      <c r="AF117" s="718"/>
      <c r="AG117" s="718"/>
      <c r="AH117" s="718"/>
      <c r="AI117" s="718"/>
      <c r="AJ117" s="718"/>
      <c r="AK117" s="718"/>
      <c r="AL117" s="719"/>
      <c r="AM117" s="36"/>
      <c r="AN117" s="36"/>
      <c r="AO117" s="36"/>
      <c r="AP117" s="36"/>
      <c r="AQ117" s="36"/>
      <c r="AR117" s="36"/>
      <c r="AS117" s="36"/>
      <c r="AT117" s="36"/>
      <c r="AU117" s="36"/>
      <c r="AV117" s="36"/>
      <c r="AW117" s="36"/>
      <c r="AX117" s="37"/>
    </row>
    <row r="118" spans="1:51" ht="28.35" customHeight="1" thickBot="1" x14ac:dyDescent="0.2">
      <c r="A118" s="243"/>
      <c r="B118" s="244"/>
      <c r="C118" s="244"/>
      <c r="D118" s="244"/>
      <c r="E118" s="244"/>
      <c r="F118" s="245"/>
      <c r="G118" s="35"/>
      <c r="H118" s="36"/>
      <c r="I118" s="36"/>
      <c r="J118" s="36"/>
      <c r="K118" s="36"/>
      <c r="L118" s="36"/>
      <c r="M118" s="36"/>
      <c r="N118" s="36"/>
      <c r="O118" s="36"/>
      <c r="P118" s="36"/>
      <c r="Q118" s="36"/>
      <c r="R118" s="36"/>
      <c r="S118" s="36"/>
      <c r="T118" s="36"/>
      <c r="U118" s="36"/>
      <c r="V118" s="36"/>
      <c r="W118" s="36"/>
      <c r="X118" s="36"/>
      <c r="Y118" s="36"/>
      <c r="Z118" s="720"/>
      <c r="AA118" s="721"/>
      <c r="AB118" s="721"/>
      <c r="AC118" s="721"/>
      <c r="AD118" s="721"/>
      <c r="AE118" s="721"/>
      <c r="AF118" s="721"/>
      <c r="AG118" s="721"/>
      <c r="AH118" s="721"/>
      <c r="AI118" s="721"/>
      <c r="AJ118" s="721"/>
      <c r="AK118" s="721"/>
      <c r="AL118" s="722"/>
      <c r="AM118" s="36"/>
      <c r="AN118" s="36"/>
      <c r="AO118" s="36"/>
      <c r="AP118" s="36"/>
      <c r="AQ118" s="36"/>
      <c r="AR118" s="36"/>
      <c r="AS118" s="36"/>
      <c r="AT118" s="36"/>
      <c r="AU118" s="36"/>
      <c r="AV118" s="36"/>
      <c r="AW118" s="36"/>
      <c r="AX118" s="37"/>
    </row>
    <row r="119" spans="1:51" ht="28.35" customHeight="1" thickBot="1" x14ac:dyDescent="0.2">
      <c r="A119" s="243"/>
      <c r="B119" s="244"/>
      <c r="C119" s="244"/>
      <c r="D119" s="244"/>
      <c r="E119" s="244"/>
      <c r="F119" s="245"/>
      <c r="G119" s="35"/>
      <c r="H119" s="36"/>
      <c r="I119" s="36"/>
      <c r="J119" s="36"/>
      <c r="K119" s="36"/>
      <c r="L119" s="36"/>
      <c r="M119" s="36"/>
      <c r="N119" s="36"/>
      <c r="O119" s="36"/>
      <c r="P119" s="36"/>
      <c r="Q119" s="36"/>
      <c r="R119" s="36"/>
      <c r="S119" s="36"/>
      <c r="T119" s="36"/>
      <c r="U119" s="36"/>
      <c r="V119" s="36"/>
      <c r="W119" s="36"/>
      <c r="X119" s="36"/>
      <c r="Y119" s="36"/>
      <c r="Z119" s="73"/>
      <c r="AA119" s="73"/>
      <c r="AB119" s="36"/>
      <c r="AC119" s="36"/>
      <c r="AD119" s="36"/>
      <c r="AE119" s="36" t="s">
        <v>619</v>
      </c>
      <c r="AF119" s="36"/>
      <c r="AG119" s="36"/>
      <c r="AH119" s="36"/>
      <c r="AI119" s="36"/>
      <c r="AJ119" s="36"/>
      <c r="AK119" s="36"/>
      <c r="AL119" s="36"/>
      <c r="AM119" s="36"/>
      <c r="AN119" s="36"/>
      <c r="AO119" s="36"/>
      <c r="AP119" s="36"/>
      <c r="AQ119" s="36"/>
      <c r="AR119" s="36"/>
      <c r="AS119" s="36"/>
      <c r="AT119" s="36"/>
      <c r="AU119" s="36"/>
      <c r="AV119" s="36"/>
      <c r="AW119" s="36"/>
      <c r="AX119" s="37"/>
    </row>
    <row r="120" spans="1:51" ht="24.75" customHeight="1" x14ac:dyDescent="0.15">
      <c r="A120" s="246" t="s">
        <v>240</v>
      </c>
      <c r="B120" s="247"/>
      <c r="C120" s="247"/>
      <c r="D120" s="247"/>
      <c r="E120" s="247"/>
      <c r="F120" s="248"/>
      <c r="G120" s="230" t="s">
        <v>635</v>
      </c>
      <c r="H120" s="231"/>
      <c r="I120" s="231"/>
      <c r="J120" s="231"/>
      <c r="K120" s="231"/>
      <c r="L120" s="231"/>
      <c r="M120" s="231"/>
      <c r="N120" s="231"/>
      <c r="O120" s="231"/>
      <c r="P120" s="231"/>
      <c r="Q120" s="231"/>
      <c r="R120" s="231"/>
      <c r="S120" s="231"/>
      <c r="T120" s="231"/>
      <c r="U120" s="231"/>
      <c r="V120" s="231"/>
      <c r="W120" s="231"/>
      <c r="X120" s="231"/>
      <c r="Y120" s="231"/>
      <c r="Z120" s="231"/>
      <c r="AA120" s="231"/>
      <c r="AB120" s="232"/>
      <c r="AC120" s="230" t="s">
        <v>643</v>
      </c>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3"/>
    </row>
    <row r="121" spans="1:51" ht="24.75" customHeight="1" x14ac:dyDescent="0.15">
      <c r="A121" s="249"/>
      <c r="B121" s="250"/>
      <c r="C121" s="250"/>
      <c r="D121" s="250"/>
      <c r="E121" s="250"/>
      <c r="F121" s="251"/>
      <c r="G121" s="234" t="s">
        <v>15</v>
      </c>
      <c r="H121" s="235"/>
      <c r="I121" s="235"/>
      <c r="J121" s="235"/>
      <c r="K121" s="235"/>
      <c r="L121" s="236" t="s">
        <v>16</v>
      </c>
      <c r="M121" s="235"/>
      <c r="N121" s="235"/>
      <c r="O121" s="235"/>
      <c r="P121" s="235"/>
      <c r="Q121" s="235"/>
      <c r="R121" s="235"/>
      <c r="S121" s="235"/>
      <c r="T121" s="235"/>
      <c r="U121" s="235"/>
      <c r="V121" s="235"/>
      <c r="W121" s="235"/>
      <c r="X121" s="237"/>
      <c r="Y121" s="238" t="s">
        <v>17</v>
      </c>
      <c r="Z121" s="239"/>
      <c r="AA121" s="239"/>
      <c r="AB121" s="240"/>
      <c r="AC121" s="234" t="s">
        <v>15</v>
      </c>
      <c r="AD121" s="235"/>
      <c r="AE121" s="235"/>
      <c r="AF121" s="235"/>
      <c r="AG121" s="235"/>
      <c r="AH121" s="236" t="s">
        <v>16</v>
      </c>
      <c r="AI121" s="235"/>
      <c r="AJ121" s="235"/>
      <c r="AK121" s="235"/>
      <c r="AL121" s="235"/>
      <c r="AM121" s="235"/>
      <c r="AN121" s="235"/>
      <c r="AO121" s="235"/>
      <c r="AP121" s="235"/>
      <c r="AQ121" s="235"/>
      <c r="AR121" s="235"/>
      <c r="AS121" s="235"/>
      <c r="AT121" s="237"/>
      <c r="AU121" s="238" t="s">
        <v>17</v>
      </c>
      <c r="AV121" s="239"/>
      <c r="AW121" s="239"/>
      <c r="AX121" s="241"/>
    </row>
    <row r="122" spans="1:51" ht="24.75" customHeight="1" x14ac:dyDescent="0.15">
      <c r="A122" s="249"/>
      <c r="B122" s="250"/>
      <c r="C122" s="250"/>
      <c r="D122" s="250"/>
      <c r="E122" s="250"/>
      <c r="F122" s="251"/>
      <c r="G122" s="220" t="s">
        <v>616</v>
      </c>
      <c r="H122" s="221"/>
      <c r="I122" s="221"/>
      <c r="J122" s="221"/>
      <c r="K122" s="222"/>
      <c r="L122" s="223" t="s">
        <v>622</v>
      </c>
      <c r="M122" s="224"/>
      <c r="N122" s="224"/>
      <c r="O122" s="224"/>
      <c r="P122" s="224"/>
      <c r="Q122" s="224"/>
      <c r="R122" s="224"/>
      <c r="S122" s="224"/>
      <c r="T122" s="224"/>
      <c r="U122" s="224"/>
      <c r="V122" s="224"/>
      <c r="W122" s="224"/>
      <c r="X122" s="225"/>
      <c r="Y122" s="226">
        <v>13.837999999999999</v>
      </c>
      <c r="Z122" s="227"/>
      <c r="AA122" s="227"/>
      <c r="AB122" s="228"/>
      <c r="AC122" s="220" t="s">
        <v>620</v>
      </c>
      <c r="AD122" s="221"/>
      <c r="AE122" s="221"/>
      <c r="AF122" s="221"/>
      <c r="AG122" s="222"/>
      <c r="AH122" s="223" t="s">
        <v>622</v>
      </c>
      <c r="AI122" s="224"/>
      <c r="AJ122" s="224"/>
      <c r="AK122" s="224"/>
      <c r="AL122" s="224"/>
      <c r="AM122" s="224"/>
      <c r="AN122" s="224"/>
      <c r="AO122" s="224"/>
      <c r="AP122" s="224"/>
      <c r="AQ122" s="224"/>
      <c r="AR122" s="224"/>
      <c r="AS122" s="224"/>
      <c r="AT122" s="225"/>
      <c r="AU122" s="226">
        <v>13.837999999999999</v>
      </c>
      <c r="AV122" s="227"/>
      <c r="AW122" s="227"/>
      <c r="AX122" s="229"/>
    </row>
    <row r="123" spans="1:51" ht="24.75" customHeight="1" x14ac:dyDescent="0.15">
      <c r="A123" s="249"/>
      <c r="B123" s="250"/>
      <c r="C123" s="250"/>
      <c r="D123" s="250"/>
      <c r="E123" s="250"/>
      <c r="F123" s="251"/>
      <c r="G123" s="210" t="s">
        <v>621</v>
      </c>
      <c r="H123" s="211"/>
      <c r="I123" s="211"/>
      <c r="J123" s="211"/>
      <c r="K123" s="212"/>
      <c r="L123" s="213" t="s">
        <v>623</v>
      </c>
      <c r="M123" s="214"/>
      <c r="N123" s="214"/>
      <c r="O123" s="214"/>
      <c r="P123" s="214"/>
      <c r="Q123" s="214"/>
      <c r="R123" s="214"/>
      <c r="S123" s="214"/>
      <c r="T123" s="214"/>
      <c r="U123" s="214"/>
      <c r="V123" s="214"/>
      <c r="W123" s="214"/>
      <c r="X123" s="215"/>
      <c r="Y123" s="216">
        <v>5.8579999999999997</v>
      </c>
      <c r="Z123" s="217"/>
      <c r="AA123" s="217"/>
      <c r="AB123" s="218"/>
      <c r="AC123" s="210"/>
      <c r="AD123" s="211"/>
      <c r="AE123" s="211"/>
      <c r="AF123" s="211"/>
      <c r="AG123" s="212"/>
      <c r="AH123" s="213"/>
      <c r="AI123" s="214"/>
      <c r="AJ123" s="214"/>
      <c r="AK123" s="214"/>
      <c r="AL123" s="214"/>
      <c r="AM123" s="214"/>
      <c r="AN123" s="214"/>
      <c r="AO123" s="214"/>
      <c r="AP123" s="214"/>
      <c r="AQ123" s="214"/>
      <c r="AR123" s="214"/>
      <c r="AS123" s="214"/>
      <c r="AT123" s="215"/>
      <c r="AU123" s="216"/>
      <c r="AV123" s="217"/>
      <c r="AW123" s="217"/>
      <c r="AX123" s="219"/>
    </row>
    <row r="124" spans="1:51" ht="24.75" customHeight="1" x14ac:dyDescent="0.15">
      <c r="A124" s="249"/>
      <c r="B124" s="250"/>
      <c r="C124" s="250"/>
      <c r="D124" s="250"/>
      <c r="E124" s="250"/>
      <c r="F124" s="251"/>
      <c r="G124" s="210"/>
      <c r="H124" s="211"/>
      <c r="I124" s="211"/>
      <c r="J124" s="211"/>
      <c r="K124" s="212"/>
      <c r="L124" s="213"/>
      <c r="M124" s="214"/>
      <c r="N124" s="214"/>
      <c r="O124" s="214"/>
      <c r="P124" s="214"/>
      <c r="Q124" s="214"/>
      <c r="R124" s="214"/>
      <c r="S124" s="214"/>
      <c r="T124" s="214"/>
      <c r="U124" s="214"/>
      <c r="V124" s="214"/>
      <c r="W124" s="214"/>
      <c r="X124" s="215"/>
      <c r="Y124" s="216"/>
      <c r="Z124" s="217"/>
      <c r="AA124" s="217"/>
      <c r="AB124" s="218"/>
      <c r="AC124" s="210"/>
      <c r="AD124" s="211"/>
      <c r="AE124" s="211"/>
      <c r="AF124" s="211"/>
      <c r="AG124" s="212"/>
      <c r="AH124" s="213"/>
      <c r="AI124" s="214"/>
      <c r="AJ124" s="214"/>
      <c r="AK124" s="214"/>
      <c r="AL124" s="214"/>
      <c r="AM124" s="214"/>
      <c r="AN124" s="214"/>
      <c r="AO124" s="214"/>
      <c r="AP124" s="214"/>
      <c r="AQ124" s="214"/>
      <c r="AR124" s="214"/>
      <c r="AS124" s="214"/>
      <c r="AT124" s="215"/>
      <c r="AU124" s="216"/>
      <c r="AV124" s="217"/>
      <c r="AW124" s="217"/>
      <c r="AX124" s="219"/>
    </row>
    <row r="125" spans="1:51" ht="24.75" customHeight="1" thickBot="1" x14ac:dyDescent="0.2">
      <c r="A125" s="249"/>
      <c r="B125" s="250"/>
      <c r="C125" s="250"/>
      <c r="D125" s="250"/>
      <c r="E125" s="250"/>
      <c r="F125" s="251"/>
      <c r="G125" s="201" t="s">
        <v>18</v>
      </c>
      <c r="H125" s="202"/>
      <c r="I125" s="202"/>
      <c r="J125" s="202"/>
      <c r="K125" s="202"/>
      <c r="L125" s="203"/>
      <c r="M125" s="204"/>
      <c r="N125" s="204"/>
      <c r="O125" s="204"/>
      <c r="P125" s="204"/>
      <c r="Q125" s="204"/>
      <c r="R125" s="204"/>
      <c r="S125" s="204"/>
      <c r="T125" s="204"/>
      <c r="U125" s="204"/>
      <c r="V125" s="204"/>
      <c r="W125" s="204"/>
      <c r="X125" s="205"/>
      <c r="Y125" s="206">
        <f>SUM(Y122:AB124)</f>
        <v>19.695999999999998</v>
      </c>
      <c r="Z125" s="207"/>
      <c r="AA125" s="207"/>
      <c r="AB125" s="208"/>
      <c r="AC125" s="201" t="s">
        <v>18</v>
      </c>
      <c r="AD125" s="202"/>
      <c r="AE125" s="202"/>
      <c r="AF125" s="202"/>
      <c r="AG125" s="202"/>
      <c r="AH125" s="203"/>
      <c r="AI125" s="204"/>
      <c r="AJ125" s="204"/>
      <c r="AK125" s="204"/>
      <c r="AL125" s="204"/>
      <c r="AM125" s="204"/>
      <c r="AN125" s="204"/>
      <c r="AO125" s="204"/>
      <c r="AP125" s="204"/>
      <c r="AQ125" s="204"/>
      <c r="AR125" s="204"/>
      <c r="AS125" s="204"/>
      <c r="AT125" s="205"/>
      <c r="AU125" s="206">
        <f>SUM(AU122:AX124)</f>
        <v>13.837999999999999</v>
      </c>
      <c r="AV125" s="207"/>
      <c r="AW125" s="207"/>
      <c r="AX125" s="209"/>
    </row>
    <row r="126" spans="1:51" ht="24.75" customHeight="1" x14ac:dyDescent="0.15">
      <c r="A126" s="249"/>
      <c r="B126" s="250"/>
      <c r="C126" s="250"/>
      <c r="D126" s="250"/>
      <c r="E126" s="250"/>
      <c r="F126" s="251"/>
      <c r="G126" s="230" t="s">
        <v>644</v>
      </c>
      <c r="H126" s="231"/>
      <c r="I126" s="231"/>
      <c r="J126" s="231"/>
      <c r="K126" s="231"/>
      <c r="L126" s="231"/>
      <c r="M126" s="231"/>
      <c r="N126" s="231"/>
      <c r="O126" s="231"/>
      <c r="P126" s="231"/>
      <c r="Q126" s="231"/>
      <c r="R126" s="231"/>
      <c r="S126" s="231"/>
      <c r="T126" s="231"/>
      <c r="U126" s="231"/>
      <c r="V126" s="231"/>
      <c r="W126" s="231"/>
      <c r="X126" s="231"/>
      <c r="Y126" s="231"/>
      <c r="Z126" s="231"/>
      <c r="AA126" s="231"/>
      <c r="AB126" s="232"/>
      <c r="AC126" s="230" t="s">
        <v>203</v>
      </c>
      <c r="AD126" s="231"/>
      <c r="AE126" s="231"/>
      <c r="AF126" s="231"/>
      <c r="AG126" s="231"/>
      <c r="AH126" s="231"/>
      <c r="AI126" s="231"/>
      <c r="AJ126" s="231"/>
      <c r="AK126" s="231"/>
      <c r="AL126" s="231"/>
      <c r="AM126" s="231"/>
      <c r="AN126" s="231"/>
      <c r="AO126" s="231"/>
      <c r="AP126" s="231"/>
      <c r="AQ126" s="231"/>
      <c r="AR126" s="231"/>
      <c r="AS126" s="231"/>
      <c r="AT126" s="231"/>
      <c r="AU126" s="231"/>
      <c r="AV126" s="231"/>
      <c r="AW126" s="231"/>
      <c r="AX126" s="233"/>
      <c r="AY126">
        <f>COUNTA($G$128,$AC$128)</f>
        <v>1</v>
      </c>
    </row>
    <row r="127" spans="1:51" ht="24.75" customHeight="1" x14ac:dyDescent="0.15">
      <c r="A127" s="249"/>
      <c r="B127" s="250"/>
      <c r="C127" s="250"/>
      <c r="D127" s="250"/>
      <c r="E127" s="250"/>
      <c r="F127" s="251"/>
      <c r="G127" s="234" t="s">
        <v>15</v>
      </c>
      <c r="H127" s="235"/>
      <c r="I127" s="235"/>
      <c r="J127" s="235"/>
      <c r="K127" s="235"/>
      <c r="L127" s="236" t="s">
        <v>16</v>
      </c>
      <c r="M127" s="235"/>
      <c r="N127" s="235"/>
      <c r="O127" s="235"/>
      <c r="P127" s="235"/>
      <c r="Q127" s="235"/>
      <c r="R127" s="235"/>
      <c r="S127" s="235"/>
      <c r="T127" s="235"/>
      <c r="U127" s="235"/>
      <c r="V127" s="235"/>
      <c r="W127" s="235"/>
      <c r="X127" s="237"/>
      <c r="Y127" s="238" t="s">
        <v>17</v>
      </c>
      <c r="Z127" s="239"/>
      <c r="AA127" s="239"/>
      <c r="AB127" s="240"/>
      <c r="AC127" s="234" t="s">
        <v>15</v>
      </c>
      <c r="AD127" s="235"/>
      <c r="AE127" s="235"/>
      <c r="AF127" s="235"/>
      <c r="AG127" s="235"/>
      <c r="AH127" s="236" t="s">
        <v>16</v>
      </c>
      <c r="AI127" s="235"/>
      <c r="AJ127" s="235"/>
      <c r="AK127" s="235"/>
      <c r="AL127" s="235"/>
      <c r="AM127" s="235"/>
      <c r="AN127" s="235"/>
      <c r="AO127" s="235"/>
      <c r="AP127" s="235"/>
      <c r="AQ127" s="235"/>
      <c r="AR127" s="235"/>
      <c r="AS127" s="235"/>
      <c r="AT127" s="237"/>
      <c r="AU127" s="238" t="s">
        <v>17</v>
      </c>
      <c r="AV127" s="239"/>
      <c r="AW127" s="239"/>
      <c r="AX127" s="241"/>
      <c r="AY127">
        <f>$AY$126</f>
        <v>1</v>
      </c>
    </row>
    <row r="128" spans="1:51" ht="24.75" customHeight="1" x14ac:dyDescent="0.15">
      <c r="A128" s="249"/>
      <c r="B128" s="250"/>
      <c r="C128" s="250"/>
      <c r="D128" s="250"/>
      <c r="E128" s="250"/>
      <c r="F128" s="251"/>
      <c r="G128" s="220" t="s">
        <v>621</v>
      </c>
      <c r="H128" s="221"/>
      <c r="I128" s="221"/>
      <c r="J128" s="221"/>
      <c r="K128" s="222"/>
      <c r="L128" s="223" t="s">
        <v>623</v>
      </c>
      <c r="M128" s="224"/>
      <c r="N128" s="224"/>
      <c r="O128" s="224"/>
      <c r="P128" s="224"/>
      <c r="Q128" s="224"/>
      <c r="R128" s="224"/>
      <c r="S128" s="224"/>
      <c r="T128" s="224"/>
      <c r="U128" s="224"/>
      <c r="V128" s="224"/>
      <c r="W128" s="224"/>
      <c r="X128" s="225"/>
      <c r="Y128" s="226">
        <v>5.8849999999999998</v>
      </c>
      <c r="Z128" s="227"/>
      <c r="AA128" s="227"/>
      <c r="AB128" s="228"/>
      <c r="AC128" s="220"/>
      <c r="AD128" s="221"/>
      <c r="AE128" s="221"/>
      <c r="AF128" s="221"/>
      <c r="AG128" s="222"/>
      <c r="AH128" s="223"/>
      <c r="AI128" s="224"/>
      <c r="AJ128" s="224"/>
      <c r="AK128" s="224"/>
      <c r="AL128" s="224"/>
      <c r="AM128" s="224"/>
      <c r="AN128" s="224"/>
      <c r="AO128" s="224"/>
      <c r="AP128" s="224"/>
      <c r="AQ128" s="224"/>
      <c r="AR128" s="224"/>
      <c r="AS128" s="224"/>
      <c r="AT128" s="225"/>
      <c r="AU128" s="226"/>
      <c r="AV128" s="227"/>
      <c r="AW128" s="227"/>
      <c r="AX128" s="229"/>
      <c r="AY128">
        <f>$AY$126</f>
        <v>1</v>
      </c>
    </row>
    <row r="129" spans="1:51" ht="24.75" customHeight="1" x14ac:dyDescent="0.15">
      <c r="A129" s="249"/>
      <c r="B129" s="250"/>
      <c r="C129" s="250"/>
      <c r="D129" s="250"/>
      <c r="E129" s="250"/>
      <c r="F129" s="251"/>
      <c r="G129" s="210"/>
      <c r="H129" s="211"/>
      <c r="I129" s="211"/>
      <c r="J129" s="211"/>
      <c r="K129" s="212"/>
      <c r="L129" s="213"/>
      <c r="M129" s="214"/>
      <c r="N129" s="214"/>
      <c r="O129" s="214"/>
      <c r="P129" s="214"/>
      <c r="Q129" s="214"/>
      <c r="R129" s="214"/>
      <c r="S129" s="214"/>
      <c r="T129" s="214"/>
      <c r="U129" s="214"/>
      <c r="V129" s="214"/>
      <c r="W129" s="214"/>
      <c r="X129" s="215"/>
      <c r="Y129" s="216"/>
      <c r="Z129" s="217"/>
      <c r="AA129" s="217"/>
      <c r="AB129" s="218"/>
      <c r="AC129" s="210"/>
      <c r="AD129" s="211"/>
      <c r="AE129" s="211"/>
      <c r="AF129" s="211"/>
      <c r="AG129" s="212"/>
      <c r="AH129" s="213"/>
      <c r="AI129" s="214"/>
      <c r="AJ129" s="214"/>
      <c r="AK129" s="214"/>
      <c r="AL129" s="214"/>
      <c r="AM129" s="214"/>
      <c r="AN129" s="214"/>
      <c r="AO129" s="214"/>
      <c r="AP129" s="214"/>
      <c r="AQ129" s="214"/>
      <c r="AR129" s="214"/>
      <c r="AS129" s="214"/>
      <c r="AT129" s="215"/>
      <c r="AU129" s="216"/>
      <c r="AV129" s="217"/>
      <c r="AW129" s="217"/>
      <c r="AX129" s="219"/>
      <c r="AY129">
        <f>$AY$126</f>
        <v>1</v>
      </c>
    </row>
    <row r="130" spans="1:51" ht="24.75" customHeight="1" x14ac:dyDescent="0.15">
      <c r="A130" s="249"/>
      <c r="B130" s="250"/>
      <c r="C130" s="250"/>
      <c r="D130" s="250"/>
      <c r="E130" s="250"/>
      <c r="F130" s="251"/>
      <c r="G130" s="201" t="s">
        <v>18</v>
      </c>
      <c r="H130" s="202"/>
      <c r="I130" s="202"/>
      <c r="J130" s="202"/>
      <c r="K130" s="202"/>
      <c r="L130" s="203"/>
      <c r="M130" s="204"/>
      <c r="N130" s="204"/>
      <c r="O130" s="204"/>
      <c r="P130" s="204"/>
      <c r="Q130" s="204"/>
      <c r="R130" s="204"/>
      <c r="S130" s="204"/>
      <c r="T130" s="204"/>
      <c r="U130" s="204"/>
      <c r="V130" s="204"/>
      <c r="W130" s="204"/>
      <c r="X130" s="205"/>
      <c r="Y130" s="206">
        <f>SUM(Y128:AB129)</f>
        <v>5.8849999999999998</v>
      </c>
      <c r="Z130" s="207"/>
      <c r="AA130" s="207"/>
      <c r="AB130" s="208"/>
      <c r="AC130" s="201" t="s">
        <v>18</v>
      </c>
      <c r="AD130" s="202"/>
      <c r="AE130" s="202"/>
      <c r="AF130" s="202"/>
      <c r="AG130" s="202"/>
      <c r="AH130" s="203"/>
      <c r="AI130" s="204"/>
      <c r="AJ130" s="204"/>
      <c r="AK130" s="204"/>
      <c r="AL130" s="204"/>
      <c r="AM130" s="204"/>
      <c r="AN130" s="204"/>
      <c r="AO130" s="204"/>
      <c r="AP130" s="204"/>
      <c r="AQ130" s="204"/>
      <c r="AR130" s="204"/>
      <c r="AS130" s="204"/>
      <c r="AT130" s="205"/>
      <c r="AU130" s="206">
        <f>SUM(AU128:AX129)</f>
        <v>0</v>
      </c>
      <c r="AV130" s="207"/>
      <c r="AW130" s="207"/>
      <c r="AX130" s="209"/>
      <c r="AY130">
        <f>$AY$126</f>
        <v>1</v>
      </c>
    </row>
    <row r="131" spans="1:51" ht="24.75" customHeight="1" thickBot="1" x14ac:dyDescent="0.2">
      <c r="A131" s="196" t="s">
        <v>550</v>
      </c>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8"/>
      <c r="AL131" s="199" t="s">
        <v>213</v>
      </c>
      <c r="AM131" s="200"/>
      <c r="AN131" s="200"/>
      <c r="AO131" s="70" t="s">
        <v>212</v>
      </c>
      <c r="AP131" s="21"/>
      <c r="AQ131" s="21"/>
      <c r="AR131" s="21"/>
      <c r="AS131" s="21"/>
      <c r="AT131" s="21"/>
      <c r="AU131" s="21"/>
      <c r="AV131" s="21"/>
      <c r="AW131" s="21"/>
      <c r="AX131" s="22"/>
      <c r="AY131">
        <f>COUNTIF($AO$131,"☑")</f>
        <v>0</v>
      </c>
    </row>
    <row r="132" spans="1:51" ht="24.7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1" ht="24.75" customHeight="1" x14ac:dyDescent="0.15"/>
    <row r="134" spans="1:51" ht="24.75" customHeight="1" x14ac:dyDescent="0.15">
      <c r="A134" s="9"/>
      <c r="B134" s="1" t="s">
        <v>26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24.75" customHeight="1" x14ac:dyDescent="0.15">
      <c r="A135" s="9"/>
      <c r="B135" s="38" t="s">
        <v>221</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59.25" customHeight="1" x14ac:dyDescent="0.15">
      <c r="A136" s="188"/>
      <c r="B136" s="188"/>
      <c r="C136" s="188" t="s">
        <v>24</v>
      </c>
      <c r="D136" s="188"/>
      <c r="E136" s="188"/>
      <c r="F136" s="188"/>
      <c r="G136" s="188"/>
      <c r="H136" s="188"/>
      <c r="I136" s="188"/>
      <c r="J136" s="193" t="s">
        <v>185</v>
      </c>
      <c r="K136" s="194"/>
      <c r="L136" s="194"/>
      <c r="M136" s="194"/>
      <c r="N136" s="194"/>
      <c r="O136" s="194"/>
      <c r="P136" s="119" t="s">
        <v>25</v>
      </c>
      <c r="Q136" s="119"/>
      <c r="R136" s="119"/>
      <c r="S136" s="119"/>
      <c r="T136" s="119"/>
      <c r="U136" s="119"/>
      <c r="V136" s="119"/>
      <c r="W136" s="119"/>
      <c r="X136" s="119"/>
      <c r="Y136" s="187" t="s">
        <v>184</v>
      </c>
      <c r="Z136" s="195"/>
      <c r="AA136" s="195"/>
      <c r="AB136" s="195"/>
      <c r="AC136" s="193" t="s">
        <v>211</v>
      </c>
      <c r="AD136" s="193"/>
      <c r="AE136" s="193"/>
      <c r="AF136" s="193"/>
      <c r="AG136" s="193"/>
      <c r="AH136" s="187" t="s">
        <v>226</v>
      </c>
      <c r="AI136" s="188"/>
      <c r="AJ136" s="188"/>
      <c r="AK136" s="188"/>
      <c r="AL136" s="188" t="s">
        <v>19</v>
      </c>
      <c r="AM136" s="188"/>
      <c r="AN136" s="188"/>
      <c r="AO136" s="189"/>
      <c r="AP136" s="190" t="s">
        <v>186</v>
      </c>
      <c r="AQ136" s="190"/>
      <c r="AR136" s="190"/>
      <c r="AS136" s="190"/>
      <c r="AT136" s="190"/>
      <c r="AU136" s="190"/>
      <c r="AV136" s="190"/>
      <c r="AW136" s="190"/>
      <c r="AX136" s="190"/>
    </row>
    <row r="137" spans="1:51" ht="42.95" customHeight="1" x14ac:dyDescent="0.15">
      <c r="A137" s="175">
        <v>1</v>
      </c>
      <c r="B137" s="175">
        <v>1</v>
      </c>
      <c r="C137" s="191" t="s">
        <v>627</v>
      </c>
      <c r="D137" s="176"/>
      <c r="E137" s="176"/>
      <c r="F137" s="176"/>
      <c r="G137" s="176"/>
      <c r="H137" s="176"/>
      <c r="I137" s="176"/>
      <c r="J137" s="177">
        <v>2000012100001</v>
      </c>
      <c r="K137" s="178"/>
      <c r="L137" s="178"/>
      <c r="M137" s="178"/>
      <c r="N137" s="178"/>
      <c r="O137" s="178"/>
      <c r="P137" s="192" t="s">
        <v>632</v>
      </c>
      <c r="Q137" s="179"/>
      <c r="R137" s="179"/>
      <c r="S137" s="179"/>
      <c r="T137" s="179"/>
      <c r="U137" s="179"/>
      <c r="V137" s="179"/>
      <c r="W137" s="179"/>
      <c r="X137" s="179"/>
      <c r="Y137" s="180">
        <v>19.696000000000002</v>
      </c>
      <c r="Z137" s="181"/>
      <c r="AA137" s="181"/>
      <c r="AB137" s="182"/>
      <c r="AC137" s="183" t="s">
        <v>75</v>
      </c>
      <c r="AD137" s="184"/>
      <c r="AE137" s="184"/>
      <c r="AF137" s="184"/>
      <c r="AG137" s="184"/>
      <c r="AH137" s="185" t="s">
        <v>626</v>
      </c>
      <c r="AI137" s="186"/>
      <c r="AJ137" s="186"/>
      <c r="AK137" s="186"/>
      <c r="AL137" s="172" t="s">
        <v>626</v>
      </c>
      <c r="AM137" s="173"/>
      <c r="AN137" s="173"/>
      <c r="AO137" s="174"/>
      <c r="AP137" s="171"/>
      <c r="AQ137" s="171"/>
      <c r="AR137" s="171"/>
      <c r="AS137" s="171"/>
      <c r="AT137" s="171"/>
      <c r="AU137" s="171"/>
      <c r="AV137" s="171"/>
      <c r="AW137" s="171"/>
      <c r="AX137" s="171"/>
    </row>
    <row r="138" spans="1:51" ht="30" customHeight="1" x14ac:dyDescent="0.15">
      <c r="A138" s="175">
        <v>2</v>
      </c>
      <c r="B138" s="175">
        <v>1</v>
      </c>
      <c r="C138" s="191"/>
      <c r="D138" s="176"/>
      <c r="E138" s="176"/>
      <c r="F138" s="176"/>
      <c r="G138" s="176"/>
      <c r="H138" s="176"/>
      <c r="I138" s="176"/>
      <c r="J138" s="177"/>
      <c r="K138" s="178"/>
      <c r="L138" s="178"/>
      <c r="M138" s="178"/>
      <c r="N138" s="178"/>
      <c r="O138" s="178"/>
      <c r="P138" s="179"/>
      <c r="Q138" s="179"/>
      <c r="R138" s="179"/>
      <c r="S138" s="179"/>
      <c r="T138" s="179"/>
      <c r="U138" s="179"/>
      <c r="V138" s="179"/>
      <c r="W138" s="179"/>
      <c r="X138" s="179"/>
      <c r="Y138" s="180"/>
      <c r="Z138" s="181"/>
      <c r="AA138" s="181"/>
      <c r="AB138" s="182"/>
      <c r="AC138" s="183"/>
      <c r="AD138" s="184"/>
      <c r="AE138" s="184"/>
      <c r="AF138" s="184"/>
      <c r="AG138" s="184"/>
      <c r="AH138" s="185"/>
      <c r="AI138" s="186"/>
      <c r="AJ138" s="186"/>
      <c r="AK138" s="186"/>
      <c r="AL138" s="172"/>
      <c r="AM138" s="173"/>
      <c r="AN138" s="173"/>
      <c r="AO138" s="174"/>
      <c r="AP138" s="171"/>
      <c r="AQ138" s="171"/>
      <c r="AR138" s="171"/>
      <c r="AS138" s="171"/>
      <c r="AT138" s="171"/>
      <c r="AU138" s="171"/>
      <c r="AV138" s="171"/>
      <c r="AW138" s="171"/>
      <c r="AX138" s="171"/>
      <c r="AY138">
        <f>COUNTA($C$138)</f>
        <v>0</v>
      </c>
    </row>
    <row r="139" spans="1:51" ht="24.75" customHeight="1" x14ac:dyDescent="0.15">
      <c r="A139" s="42"/>
      <c r="B139" s="42"/>
      <c r="C139" s="42"/>
      <c r="D139" s="42"/>
      <c r="E139" s="42"/>
      <c r="F139" s="42"/>
      <c r="G139" s="42"/>
      <c r="H139" s="42"/>
      <c r="I139" s="42"/>
      <c r="J139" s="43"/>
      <c r="K139" s="43"/>
      <c r="L139" s="43"/>
      <c r="M139" s="43"/>
      <c r="N139" s="43"/>
      <c r="O139" s="43"/>
      <c r="P139" s="44"/>
      <c r="Q139" s="44"/>
      <c r="R139" s="44"/>
      <c r="S139" s="44"/>
      <c r="T139" s="44"/>
      <c r="U139" s="44"/>
      <c r="V139" s="44"/>
      <c r="W139" s="44"/>
      <c r="X139" s="44"/>
      <c r="Y139" s="45"/>
      <c r="Z139" s="45"/>
      <c r="AA139" s="45"/>
      <c r="AB139" s="45"/>
      <c r="AC139" s="45"/>
      <c r="AD139" s="45"/>
      <c r="AE139" s="45"/>
      <c r="AF139" s="45"/>
      <c r="AG139" s="45"/>
      <c r="AH139" s="45"/>
      <c r="AI139" s="45"/>
      <c r="AJ139" s="45"/>
      <c r="AK139" s="45"/>
      <c r="AL139" s="45"/>
      <c r="AM139" s="45"/>
      <c r="AN139" s="45"/>
      <c r="AO139" s="45"/>
      <c r="AP139" s="44"/>
      <c r="AQ139" s="44"/>
      <c r="AR139" s="44"/>
      <c r="AS139" s="44"/>
      <c r="AT139" s="44"/>
      <c r="AU139" s="44"/>
      <c r="AV139" s="44"/>
      <c r="AW139" s="44"/>
      <c r="AX139" s="44"/>
      <c r="AY139">
        <f>COUNTA($C$142)</f>
        <v>1</v>
      </c>
    </row>
    <row r="140" spans="1:51" ht="24.75" customHeight="1" x14ac:dyDescent="0.15">
      <c r="A140" s="42"/>
      <c r="B140" s="46" t="s">
        <v>167</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188"/>
      <c r="B141" s="188"/>
      <c r="C141" s="188" t="s">
        <v>24</v>
      </c>
      <c r="D141" s="188"/>
      <c r="E141" s="188"/>
      <c r="F141" s="188"/>
      <c r="G141" s="188"/>
      <c r="H141" s="188"/>
      <c r="I141" s="188"/>
      <c r="J141" s="193" t="s">
        <v>185</v>
      </c>
      <c r="K141" s="194"/>
      <c r="L141" s="194"/>
      <c r="M141" s="194"/>
      <c r="N141" s="194"/>
      <c r="O141" s="194"/>
      <c r="P141" s="119" t="s">
        <v>25</v>
      </c>
      <c r="Q141" s="119"/>
      <c r="R141" s="119"/>
      <c r="S141" s="119"/>
      <c r="T141" s="119"/>
      <c r="U141" s="119"/>
      <c r="V141" s="119"/>
      <c r="W141" s="119"/>
      <c r="X141" s="119"/>
      <c r="Y141" s="187" t="s">
        <v>184</v>
      </c>
      <c r="Z141" s="195"/>
      <c r="AA141" s="195"/>
      <c r="AB141" s="195"/>
      <c r="AC141" s="193" t="s">
        <v>211</v>
      </c>
      <c r="AD141" s="193"/>
      <c r="AE141" s="193"/>
      <c r="AF141" s="193"/>
      <c r="AG141" s="193"/>
      <c r="AH141" s="187" t="s">
        <v>226</v>
      </c>
      <c r="AI141" s="188"/>
      <c r="AJ141" s="188"/>
      <c r="AK141" s="188"/>
      <c r="AL141" s="188" t="s">
        <v>19</v>
      </c>
      <c r="AM141" s="188"/>
      <c r="AN141" s="188"/>
      <c r="AO141" s="189"/>
      <c r="AP141" s="190" t="s">
        <v>186</v>
      </c>
      <c r="AQ141" s="190"/>
      <c r="AR141" s="190"/>
      <c r="AS141" s="190"/>
      <c r="AT141" s="190"/>
      <c r="AU141" s="190"/>
      <c r="AV141" s="190"/>
      <c r="AW141" s="190"/>
      <c r="AX141" s="190"/>
      <c r="AY141">
        <f>$AY$139</f>
        <v>1</v>
      </c>
    </row>
    <row r="142" spans="1:51" ht="30" customHeight="1" x14ac:dyDescent="0.15">
      <c r="A142" s="175">
        <v>1</v>
      </c>
      <c r="B142" s="175">
        <v>1</v>
      </c>
      <c r="C142" s="191" t="s">
        <v>645</v>
      </c>
      <c r="D142" s="176"/>
      <c r="E142" s="176"/>
      <c r="F142" s="176"/>
      <c r="G142" s="176"/>
      <c r="H142" s="176"/>
      <c r="I142" s="176"/>
      <c r="J142" s="177">
        <v>8010001015063</v>
      </c>
      <c r="K142" s="178"/>
      <c r="L142" s="178"/>
      <c r="M142" s="178"/>
      <c r="N142" s="178"/>
      <c r="O142" s="178"/>
      <c r="P142" s="192" t="s">
        <v>624</v>
      </c>
      <c r="Q142" s="179"/>
      <c r="R142" s="179"/>
      <c r="S142" s="179"/>
      <c r="T142" s="179"/>
      <c r="U142" s="179"/>
      <c r="V142" s="179"/>
      <c r="W142" s="179"/>
      <c r="X142" s="179"/>
      <c r="Y142" s="180">
        <v>13.837999999999999</v>
      </c>
      <c r="Z142" s="181"/>
      <c r="AA142" s="181"/>
      <c r="AB142" s="182"/>
      <c r="AC142" s="183" t="s">
        <v>231</v>
      </c>
      <c r="AD142" s="184"/>
      <c r="AE142" s="184"/>
      <c r="AF142" s="184"/>
      <c r="AG142" s="184"/>
      <c r="AH142" s="185">
        <v>3</v>
      </c>
      <c r="AI142" s="186"/>
      <c r="AJ142" s="186"/>
      <c r="AK142" s="186"/>
      <c r="AL142" s="172" t="s">
        <v>629</v>
      </c>
      <c r="AM142" s="173"/>
      <c r="AN142" s="173"/>
      <c r="AO142" s="174"/>
      <c r="AP142" s="171"/>
      <c r="AQ142" s="171"/>
      <c r="AR142" s="171"/>
      <c r="AS142" s="171"/>
      <c r="AT142" s="171"/>
      <c r="AU142" s="171"/>
      <c r="AV142" s="171"/>
      <c r="AW142" s="171"/>
      <c r="AX142" s="171"/>
      <c r="AY142">
        <f>$AY$139</f>
        <v>1</v>
      </c>
    </row>
    <row r="143" spans="1:51" ht="30" customHeight="1" x14ac:dyDescent="0.15">
      <c r="A143" s="175">
        <v>2</v>
      </c>
      <c r="B143" s="175">
        <v>1</v>
      </c>
      <c r="C143" s="191"/>
      <c r="D143" s="176"/>
      <c r="E143" s="176"/>
      <c r="F143" s="176"/>
      <c r="G143" s="176"/>
      <c r="H143" s="176"/>
      <c r="I143" s="176"/>
      <c r="J143" s="177"/>
      <c r="K143" s="178"/>
      <c r="L143" s="178"/>
      <c r="M143" s="178"/>
      <c r="N143" s="178"/>
      <c r="O143" s="178"/>
      <c r="P143" s="179"/>
      <c r="Q143" s="179"/>
      <c r="R143" s="179"/>
      <c r="S143" s="179"/>
      <c r="T143" s="179"/>
      <c r="U143" s="179"/>
      <c r="V143" s="179"/>
      <c r="W143" s="179"/>
      <c r="X143" s="179"/>
      <c r="Y143" s="180"/>
      <c r="Z143" s="181"/>
      <c r="AA143" s="181"/>
      <c r="AB143" s="182"/>
      <c r="AC143" s="183"/>
      <c r="AD143" s="184"/>
      <c r="AE143" s="184"/>
      <c r="AF143" s="184"/>
      <c r="AG143" s="184"/>
      <c r="AH143" s="185"/>
      <c r="AI143" s="186"/>
      <c r="AJ143" s="186"/>
      <c r="AK143" s="186"/>
      <c r="AL143" s="172"/>
      <c r="AM143" s="173"/>
      <c r="AN143" s="173"/>
      <c r="AO143" s="174"/>
      <c r="AP143" s="171"/>
      <c r="AQ143" s="171"/>
      <c r="AR143" s="171"/>
      <c r="AS143" s="171"/>
      <c r="AT143" s="171"/>
      <c r="AU143" s="171"/>
      <c r="AV143" s="171"/>
      <c r="AW143" s="171"/>
      <c r="AX143" s="171"/>
      <c r="AY143">
        <f>COUNTA($C$143)</f>
        <v>0</v>
      </c>
    </row>
    <row r="144" spans="1:51" ht="24.75" customHeight="1" x14ac:dyDescent="0.15">
      <c r="A144" s="49"/>
      <c r="B144" s="49"/>
      <c r="C144" s="49"/>
      <c r="D144" s="49"/>
      <c r="E144" s="49"/>
      <c r="F144" s="49"/>
      <c r="G144" s="49"/>
      <c r="H144" s="49"/>
      <c r="I144" s="49"/>
      <c r="J144" s="49"/>
      <c r="K144" s="49"/>
      <c r="L144" s="49"/>
      <c r="M144" s="49"/>
      <c r="N144" s="49"/>
      <c r="O144" s="49"/>
      <c r="P144" s="50"/>
      <c r="Q144" s="50"/>
      <c r="R144" s="50"/>
      <c r="S144" s="50"/>
      <c r="T144" s="50"/>
      <c r="U144" s="50"/>
      <c r="V144" s="50"/>
      <c r="W144" s="50"/>
      <c r="X144" s="50"/>
      <c r="Y144" s="51"/>
      <c r="Z144" s="51"/>
      <c r="AA144" s="51"/>
      <c r="AB144" s="51"/>
      <c r="AC144" s="51"/>
      <c r="AD144" s="51"/>
      <c r="AE144" s="51"/>
      <c r="AF144" s="51"/>
      <c r="AG144" s="51"/>
      <c r="AH144" s="51"/>
      <c r="AI144" s="51"/>
      <c r="AJ144" s="51"/>
      <c r="AK144" s="51"/>
      <c r="AL144" s="51"/>
      <c r="AM144" s="51"/>
      <c r="AN144" s="51"/>
      <c r="AO144" s="51"/>
      <c r="AP144" s="50"/>
      <c r="AQ144" s="50"/>
      <c r="AR144" s="50"/>
      <c r="AS144" s="50"/>
      <c r="AT144" s="50"/>
      <c r="AU144" s="50"/>
      <c r="AV144" s="50"/>
      <c r="AW144" s="50"/>
      <c r="AX144" s="50"/>
      <c r="AY144">
        <f>COUNTA($C$147)</f>
        <v>1</v>
      </c>
    </row>
    <row r="145" spans="1:51" ht="24.75" customHeight="1" x14ac:dyDescent="0.15">
      <c r="A145" s="42"/>
      <c r="B145" s="46" t="s">
        <v>204</v>
      </c>
      <c r="C145" s="42"/>
      <c r="D145" s="42"/>
      <c r="E145" s="42"/>
      <c r="F145" s="42"/>
      <c r="G145" s="42"/>
      <c r="H145" s="42"/>
      <c r="I145" s="42"/>
      <c r="J145" s="42"/>
      <c r="K145" s="42"/>
      <c r="L145" s="42"/>
      <c r="M145" s="42"/>
      <c r="N145" s="42"/>
      <c r="O145" s="42"/>
      <c r="P145" s="47"/>
      <c r="Q145" s="47"/>
      <c r="R145" s="47"/>
      <c r="S145" s="47"/>
      <c r="T145" s="47"/>
      <c r="U145" s="47"/>
      <c r="V145" s="47"/>
      <c r="W145" s="47"/>
      <c r="X145" s="47"/>
      <c r="Y145" s="48"/>
      <c r="Z145" s="48"/>
      <c r="AA145" s="48"/>
      <c r="AB145" s="48"/>
      <c r="AC145" s="48"/>
      <c r="AD145" s="48"/>
      <c r="AE145" s="48"/>
      <c r="AF145" s="48"/>
      <c r="AG145" s="48"/>
      <c r="AH145" s="48"/>
      <c r="AI145" s="48"/>
      <c r="AJ145" s="48"/>
      <c r="AK145" s="48"/>
      <c r="AL145" s="48"/>
      <c r="AM145" s="48"/>
      <c r="AN145" s="48"/>
      <c r="AO145" s="48"/>
      <c r="AP145" s="47"/>
      <c r="AQ145" s="47"/>
      <c r="AR145" s="47"/>
      <c r="AS145" s="47"/>
      <c r="AT145" s="47"/>
      <c r="AU145" s="47"/>
      <c r="AV145" s="47"/>
      <c r="AW145" s="47"/>
      <c r="AX145" s="47"/>
      <c r="AY145">
        <f>$AY$144</f>
        <v>1</v>
      </c>
    </row>
    <row r="146" spans="1:51" ht="59.25" customHeight="1" x14ac:dyDescent="0.15">
      <c r="A146" s="188"/>
      <c r="B146" s="188"/>
      <c r="C146" s="188" t="s">
        <v>24</v>
      </c>
      <c r="D146" s="188"/>
      <c r="E146" s="188"/>
      <c r="F146" s="188"/>
      <c r="G146" s="188"/>
      <c r="H146" s="188"/>
      <c r="I146" s="188"/>
      <c r="J146" s="193" t="s">
        <v>185</v>
      </c>
      <c r="K146" s="194"/>
      <c r="L146" s="194"/>
      <c r="M146" s="194"/>
      <c r="N146" s="194"/>
      <c r="O146" s="194"/>
      <c r="P146" s="119" t="s">
        <v>25</v>
      </c>
      <c r="Q146" s="119"/>
      <c r="R146" s="119"/>
      <c r="S146" s="119"/>
      <c r="T146" s="119"/>
      <c r="U146" s="119"/>
      <c r="V146" s="119"/>
      <c r="W146" s="119"/>
      <c r="X146" s="119"/>
      <c r="Y146" s="187" t="s">
        <v>184</v>
      </c>
      <c r="Z146" s="195"/>
      <c r="AA146" s="195"/>
      <c r="AB146" s="195"/>
      <c r="AC146" s="193" t="s">
        <v>211</v>
      </c>
      <c r="AD146" s="193"/>
      <c r="AE146" s="193"/>
      <c r="AF146" s="193"/>
      <c r="AG146" s="193"/>
      <c r="AH146" s="187" t="s">
        <v>226</v>
      </c>
      <c r="AI146" s="188"/>
      <c r="AJ146" s="188"/>
      <c r="AK146" s="188"/>
      <c r="AL146" s="188" t="s">
        <v>19</v>
      </c>
      <c r="AM146" s="188"/>
      <c r="AN146" s="188"/>
      <c r="AO146" s="189"/>
      <c r="AP146" s="190" t="s">
        <v>186</v>
      </c>
      <c r="AQ146" s="190"/>
      <c r="AR146" s="190"/>
      <c r="AS146" s="190"/>
      <c r="AT146" s="190"/>
      <c r="AU146" s="190"/>
      <c r="AV146" s="190"/>
      <c r="AW146" s="190"/>
      <c r="AX146" s="190"/>
      <c r="AY146">
        <f>$AY$144</f>
        <v>1</v>
      </c>
    </row>
    <row r="147" spans="1:51" ht="30" customHeight="1" x14ac:dyDescent="0.15">
      <c r="A147" s="175">
        <v>1</v>
      </c>
      <c r="B147" s="175">
        <v>1</v>
      </c>
      <c r="C147" s="191" t="s">
        <v>646</v>
      </c>
      <c r="D147" s="176"/>
      <c r="E147" s="176"/>
      <c r="F147" s="176"/>
      <c r="G147" s="176"/>
      <c r="H147" s="176"/>
      <c r="I147" s="176"/>
      <c r="J147" s="177">
        <v>1030001055139</v>
      </c>
      <c r="K147" s="178"/>
      <c r="L147" s="178"/>
      <c r="M147" s="178"/>
      <c r="N147" s="178"/>
      <c r="O147" s="178"/>
      <c r="P147" s="192" t="s">
        <v>625</v>
      </c>
      <c r="Q147" s="179"/>
      <c r="R147" s="179"/>
      <c r="S147" s="179"/>
      <c r="T147" s="179"/>
      <c r="U147" s="179"/>
      <c r="V147" s="179"/>
      <c r="W147" s="179"/>
      <c r="X147" s="179"/>
      <c r="Y147" s="180">
        <v>5.8849999999999998</v>
      </c>
      <c r="Z147" s="181"/>
      <c r="AA147" s="181"/>
      <c r="AB147" s="182"/>
      <c r="AC147" s="183" t="s">
        <v>228</v>
      </c>
      <c r="AD147" s="184"/>
      <c r="AE147" s="184"/>
      <c r="AF147" s="184"/>
      <c r="AG147" s="184"/>
      <c r="AH147" s="185">
        <v>5</v>
      </c>
      <c r="AI147" s="186"/>
      <c r="AJ147" s="186"/>
      <c r="AK147" s="186"/>
      <c r="AL147" s="172" t="s">
        <v>629</v>
      </c>
      <c r="AM147" s="173"/>
      <c r="AN147" s="173"/>
      <c r="AO147" s="174"/>
      <c r="AP147" s="171"/>
      <c r="AQ147" s="171"/>
      <c r="AR147" s="171"/>
      <c r="AS147" s="171"/>
      <c r="AT147" s="171"/>
      <c r="AU147" s="171"/>
      <c r="AV147" s="171"/>
      <c r="AW147" s="171"/>
      <c r="AX147" s="171"/>
      <c r="AY147">
        <f>$AY$144</f>
        <v>1</v>
      </c>
    </row>
    <row r="148" spans="1:51" ht="30" customHeight="1" x14ac:dyDescent="0.15">
      <c r="A148" s="175">
        <v>2</v>
      </c>
      <c r="B148" s="175">
        <v>1</v>
      </c>
      <c r="C148" s="176"/>
      <c r="D148" s="176"/>
      <c r="E148" s="176"/>
      <c r="F148" s="176"/>
      <c r="G148" s="176"/>
      <c r="H148" s="176"/>
      <c r="I148" s="176"/>
      <c r="J148" s="177"/>
      <c r="K148" s="178"/>
      <c r="L148" s="178"/>
      <c r="M148" s="178"/>
      <c r="N148" s="178"/>
      <c r="O148" s="178"/>
      <c r="P148" s="179"/>
      <c r="Q148" s="179"/>
      <c r="R148" s="179"/>
      <c r="S148" s="179"/>
      <c r="T148" s="179"/>
      <c r="U148" s="179"/>
      <c r="V148" s="179"/>
      <c r="W148" s="179"/>
      <c r="X148" s="179"/>
      <c r="Y148" s="180"/>
      <c r="Z148" s="181"/>
      <c r="AA148" s="181"/>
      <c r="AB148" s="182"/>
      <c r="AC148" s="183"/>
      <c r="AD148" s="184"/>
      <c r="AE148" s="184"/>
      <c r="AF148" s="184"/>
      <c r="AG148" s="184"/>
      <c r="AH148" s="185"/>
      <c r="AI148" s="186"/>
      <c r="AJ148" s="186"/>
      <c r="AK148" s="186"/>
      <c r="AL148" s="172"/>
      <c r="AM148" s="173"/>
      <c r="AN148" s="173"/>
      <c r="AO148" s="174"/>
      <c r="AP148" s="171"/>
      <c r="AQ148" s="171"/>
      <c r="AR148" s="171"/>
      <c r="AS148" s="171"/>
      <c r="AT148" s="171"/>
      <c r="AU148" s="171"/>
      <c r="AV148" s="171"/>
      <c r="AW148" s="171"/>
      <c r="AX148" s="171"/>
      <c r="AY148">
        <f>COUNTA($C$148)</f>
        <v>0</v>
      </c>
    </row>
    <row r="149" spans="1:51" ht="24.75" customHeight="1" x14ac:dyDescent="0.15">
      <c r="A149" s="49"/>
      <c r="B149" s="49"/>
      <c r="C149" s="49"/>
      <c r="D149" s="49"/>
      <c r="E149" s="49"/>
      <c r="F149" s="49"/>
      <c r="G149" s="49"/>
      <c r="H149" s="49"/>
      <c r="I149" s="49"/>
      <c r="J149" s="49"/>
      <c r="K149" s="49"/>
      <c r="L149" s="49"/>
      <c r="M149" s="49"/>
      <c r="N149" s="49"/>
      <c r="O149" s="49"/>
      <c r="P149" s="50"/>
      <c r="Q149" s="50"/>
      <c r="R149" s="50"/>
      <c r="S149" s="50"/>
      <c r="T149" s="50"/>
      <c r="U149" s="50"/>
      <c r="V149" s="50"/>
      <c r="W149" s="50"/>
      <c r="X149" s="50"/>
      <c r="Y149" s="51"/>
      <c r="Z149" s="51"/>
      <c r="AA149" s="51"/>
      <c r="AB149" s="51"/>
      <c r="AC149" s="51"/>
      <c r="AD149" s="51"/>
      <c r="AE149" s="51"/>
      <c r="AF149" s="51"/>
      <c r="AG149" s="51"/>
      <c r="AH149" s="51"/>
      <c r="AI149" s="51"/>
      <c r="AJ149" s="51"/>
      <c r="AK149" s="51"/>
      <c r="AL149" s="51"/>
      <c r="AM149" s="51"/>
      <c r="AN149" s="51"/>
      <c r="AO149" s="51"/>
      <c r="AP149" s="50"/>
      <c r="AQ149" s="50"/>
      <c r="AR149" s="50"/>
      <c r="AS149" s="50"/>
      <c r="AT149" s="50"/>
      <c r="AU149" s="50"/>
      <c r="AV149" s="50"/>
      <c r="AW149" s="50"/>
      <c r="AX149" s="50"/>
      <c r="AY149">
        <f>COUNTA(#REF!)</f>
        <v>1</v>
      </c>
    </row>
  </sheetData>
  <sheetProtection formatRows="0"/>
  <dataConsolidate link="1"/>
  <mergeCells count="607">
    <mergeCell ref="C82:F82"/>
    <mergeCell ref="A9:F9"/>
    <mergeCell ref="G9:AX9"/>
    <mergeCell ref="AE5:AP5"/>
    <mergeCell ref="AQ5:AX5"/>
    <mergeCell ref="A6:F6"/>
    <mergeCell ref="I105:S106"/>
    <mergeCell ref="I109:S110"/>
    <mergeCell ref="Z113:AL114"/>
    <mergeCell ref="Z117:AL118"/>
    <mergeCell ref="M80:N80"/>
    <mergeCell ref="C76:D76"/>
    <mergeCell ref="E76:G76"/>
    <mergeCell ref="H76:I76"/>
    <mergeCell ref="J76:L76"/>
    <mergeCell ref="M76:N76"/>
    <mergeCell ref="O76:AF76"/>
    <mergeCell ref="O77:AF77"/>
    <mergeCell ref="O78:AF78"/>
    <mergeCell ref="O79:AF79"/>
    <mergeCell ref="O80:AF80"/>
    <mergeCell ref="O75:AF75"/>
    <mergeCell ref="C75:N75"/>
    <mergeCell ref="X102:Z102"/>
    <mergeCell ref="AJ102:AL102"/>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R15:AX15"/>
    <mergeCell ref="A10:F10"/>
    <mergeCell ref="G10:AX10"/>
    <mergeCell ref="A11:F11"/>
    <mergeCell ref="G11:AX11"/>
    <mergeCell ref="A12:F21"/>
    <mergeCell ref="G82:AX82"/>
    <mergeCell ref="A93:D93"/>
    <mergeCell ref="AT102:AU102"/>
    <mergeCell ref="AV102:AW102"/>
    <mergeCell ref="G50:V51"/>
    <mergeCell ref="U54:AX54"/>
    <mergeCell ref="C78:D78"/>
    <mergeCell ref="E78:G78"/>
    <mergeCell ref="H78:I78"/>
    <mergeCell ref="A83:AX83"/>
    <mergeCell ref="A84:AX84"/>
    <mergeCell ref="A85:AX85"/>
    <mergeCell ref="A86:E86"/>
    <mergeCell ref="F86:AX86"/>
    <mergeCell ref="A87:AX87"/>
    <mergeCell ref="A81:B82"/>
    <mergeCell ref="C81:F81"/>
    <mergeCell ref="G81:AX81"/>
    <mergeCell ref="AR14:AX14"/>
    <mergeCell ref="I15:O15"/>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2:O12"/>
    <mergeCell ref="P12:V12"/>
    <mergeCell ref="W12:AC12"/>
    <mergeCell ref="AD12:AJ12"/>
    <mergeCell ref="AK12:AQ12"/>
    <mergeCell ref="G19:O19"/>
    <mergeCell ref="P19:V19"/>
    <mergeCell ref="W19:AC19"/>
    <mergeCell ref="AD19:AJ19"/>
    <mergeCell ref="AK19:AQ19"/>
    <mergeCell ref="G13:H18"/>
    <mergeCell ref="AK14:AQ14"/>
    <mergeCell ref="P15:V15"/>
    <mergeCell ref="W15:AC15"/>
    <mergeCell ref="AD15:AJ15"/>
    <mergeCell ref="AK15:AQ15"/>
    <mergeCell ref="G21:O21"/>
    <mergeCell ref="P21:V21"/>
    <mergeCell ref="W21:AC21"/>
    <mergeCell ref="AD21:AJ21"/>
    <mergeCell ref="AK21:AQ21"/>
    <mergeCell ref="AR21:AX21"/>
    <mergeCell ref="G20:O20"/>
    <mergeCell ref="P20:V20"/>
    <mergeCell ref="W20:AC20"/>
    <mergeCell ref="AD20:AJ20"/>
    <mergeCell ref="AK20:AQ20"/>
    <mergeCell ref="AR20:AX2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29:F31"/>
    <mergeCell ref="G29:X29"/>
    <mergeCell ref="Y29:AA29"/>
    <mergeCell ref="AB29:AD29"/>
    <mergeCell ref="AE29:AH29"/>
    <mergeCell ref="AI29:AL29"/>
    <mergeCell ref="AB31:AD31"/>
    <mergeCell ref="AE31:AH31"/>
    <mergeCell ref="AI31:AL31"/>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U53:AX53"/>
    <mergeCell ref="G54:T54"/>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D58:AF58"/>
    <mergeCell ref="AG58:AX58"/>
    <mergeCell ref="C59:AC59"/>
    <mergeCell ref="AD59:AF59"/>
    <mergeCell ref="AG59:AX59"/>
    <mergeCell ref="C68:AC68"/>
    <mergeCell ref="AD68:AF68"/>
    <mergeCell ref="AG68:AX68"/>
    <mergeCell ref="C69:AC69"/>
    <mergeCell ref="C65:AC65"/>
    <mergeCell ref="AD65:AF65"/>
    <mergeCell ref="AG65:AX65"/>
    <mergeCell ref="AG73:AX73"/>
    <mergeCell ref="A49:B54"/>
    <mergeCell ref="C49:D51"/>
    <mergeCell ref="E49:F49"/>
    <mergeCell ref="G49:AX49"/>
    <mergeCell ref="E50:F51"/>
    <mergeCell ref="A60:B69"/>
    <mergeCell ref="C60:AC60"/>
    <mergeCell ref="AD60:AF60"/>
    <mergeCell ref="AG60:AX62"/>
    <mergeCell ref="C61:D62"/>
    <mergeCell ref="E61:AC61"/>
    <mergeCell ref="AD61:AF61"/>
    <mergeCell ref="E62:AC62"/>
    <mergeCell ref="AD62:AF62"/>
    <mergeCell ref="C63:AC63"/>
    <mergeCell ref="A57:B59"/>
    <mergeCell ref="C57:AC57"/>
    <mergeCell ref="AD57:AF57"/>
    <mergeCell ref="AG57:AX57"/>
    <mergeCell ref="C58:AC58"/>
    <mergeCell ref="C77:D77"/>
    <mergeCell ref="E77:G77"/>
    <mergeCell ref="H77:I77"/>
    <mergeCell ref="J77:L77"/>
    <mergeCell ref="M77:N77"/>
    <mergeCell ref="A74:B80"/>
    <mergeCell ref="C74:AC74"/>
    <mergeCell ref="AD74:AF74"/>
    <mergeCell ref="AG74:AX80"/>
    <mergeCell ref="J78:L78"/>
    <mergeCell ref="M78:N78"/>
    <mergeCell ref="C79:D79"/>
    <mergeCell ref="E79:G79"/>
    <mergeCell ref="H79:I79"/>
    <mergeCell ref="J79:L79"/>
    <mergeCell ref="M79:N79"/>
    <mergeCell ref="C80:D80"/>
    <mergeCell ref="E80:G80"/>
    <mergeCell ref="H80:I80"/>
    <mergeCell ref="J80:L80"/>
    <mergeCell ref="A70:B73"/>
    <mergeCell ref="C70:AC70"/>
    <mergeCell ref="AD70:AF70"/>
    <mergeCell ref="AG70:AX70"/>
    <mergeCell ref="C71:AC71"/>
    <mergeCell ref="AD71:AF71"/>
    <mergeCell ref="AG71:AX71"/>
    <mergeCell ref="C72:AC72"/>
    <mergeCell ref="AD72:AF72"/>
    <mergeCell ref="AG72:AX72"/>
    <mergeCell ref="C73:AC73"/>
    <mergeCell ref="AD73:AF73"/>
    <mergeCell ref="A88:E88"/>
    <mergeCell ref="F88:AX88"/>
    <mergeCell ref="A89:AX89"/>
    <mergeCell ref="A90:AX90"/>
    <mergeCell ref="A91:AX91"/>
    <mergeCell ref="A92:D92"/>
    <mergeCell ref="E92:P92"/>
    <mergeCell ref="Q92:AB92"/>
    <mergeCell ref="AC92:AN92"/>
    <mergeCell ref="AO92:AX92"/>
    <mergeCell ref="E93:P93"/>
    <mergeCell ref="Q93:AB93"/>
    <mergeCell ref="AC93:AN93"/>
    <mergeCell ref="AO93:AX93"/>
    <mergeCell ref="A94:D94"/>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A99:D99"/>
    <mergeCell ref="E99:P99"/>
    <mergeCell ref="Q99:AB99"/>
    <mergeCell ref="AC99:AN99"/>
    <mergeCell ref="AO99:AX99"/>
    <mergeCell ref="A100:D100"/>
    <mergeCell ref="A97:D97"/>
    <mergeCell ref="E97:P97"/>
    <mergeCell ref="Q97:AB97"/>
    <mergeCell ref="AC97:AN97"/>
    <mergeCell ref="AO97:AX97"/>
    <mergeCell ref="A98:D98"/>
    <mergeCell ref="E98:P98"/>
    <mergeCell ref="Q98:AB98"/>
    <mergeCell ref="AC98:AN98"/>
    <mergeCell ref="AO98:AX98"/>
    <mergeCell ref="AA100:AB100"/>
    <mergeCell ref="AC100:AE100"/>
    <mergeCell ref="AG100:AH100"/>
    <mergeCell ref="AJ100:AK100"/>
    <mergeCell ref="AM100:AN100"/>
    <mergeCell ref="AO100:AP100"/>
    <mergeCell ref="A103:F119"/>
    <mergeCell ref="A120:F130"/>
    <mergeCell ref="G120:AB120"/>
    <mergeCell ref="AC120:AX120"/>
    <mergeCell ref="G121:K121"/>
    <mergeCell ref="L121:X121"/>
    <mergeCell ref="AA102:AB102"/>
    <mergeCell ref="AM101:AN101"/>
    <mergeCell ref="AO101:AP101"/>
    <mergeCell ref="AR101:AS101"/>
    <mergeCell ref="AU101:AV101"/>
    <mergeCell ref="A102:D102"/>
    <mergeCell ref="O102:P102"/>
    <mergeCell ref="U101:V101"/>
    <mergeCell ref="X101:Y101"/>
    <mergeCell ref="AA101:AB101"/>
    <mergeCell ref="AC101:AE101"/>
    <mergeCell ref="AG101:AH101"/>
    <mergeCell ref="AJ101:AK101"/>
    <mergeCell ref="A101:D101"/>
    <mergeCell ref="E101:G101"/>
    <mergeCell ref="I101:J101"/>
    <mergeCell ref="L101:M101"/>
    <mergeCell ref="O101:P101"/>
    <mergeCell ref="Y121:AB121"/>
    <mergeCell ref="AC121:AG121"/>
    <mergeCell ref="AH121:AT121"/>
    <mergeCell ref="AU121:AX121"/>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AH124:AT124"/>
    <mergeCell ref="AU124:AX124"/>
    <mergeCell ref="G123:K123"/>
    <mergeCell ref="L123:X123"/>
    <mergeCell ref="Y123:AB123"/>
    <mergeCell ref="AC123:AG123"/>
    <mergeCell ref="AH123:AT123"/>
    <mergeCell ref="AU123:AX123"/>
    <mergeCell ref="G124:K124"/>
    <mergeCell ref="L124:X124"/>
    <mergeCell ref="Y124:AB124"/>
    <mergeCell ref="AC124:AG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131:AK131"/>
    <mergeCell ref="AL131:AN131"/>
    <mergeCell ref="A136:B136"/>
    <mergeCell ref="C136:I136"/>
    <mergeCell ref="J136:O136"/>
    <mergeCell ref="P136:X136"/>
    <mergeCell ref="Y136:AB136"/>
    <mergeCell ref="AC136:AG136"/>
    <mergeCell ref="AH136:AK136"/>
    <mergeCell ref="AL136:AO136"/>
    <mergeCell ref="AP136:AX136"/>
    <mergeCell ref="A137:B137"/>
    <mergeCell ref="C137:I137"/>
    <mergeCell ref="J137:O137"/>
    <mergeCell ref="P137:X137"/>
    <mergeCell ref="Y137:AB137"/>
    <mergeCell ref="AC137:AG137"/>
    <mergeCell ref="AH137:AK137"/>
    <mergeCell ref="AL137:AO137"/>
    <mergeCell ref="AP137:AX137"/>
    <mergeCell ref="AH138:AK138"/>
    <mergeCell ref="AL138:AO138"/>
    <mergeCell ref="AP138:AX138"/>
    <mergeCell ref="A138:B138"/>
    <mergeCell ref="C138:I138"/>
    <mergeCell ref="J138:O138"/>
    <mergeCell ref="P138:X138"/>
    <mergeCell ref="Y138:AB138"/>
    <mergeCell ref="AC138:AG138"/>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P142:AX142"/>
    <mergeCell ref="A143:B143"/>
    <mergeCell ref="C143:I143"/>
    <mergeCell ref="J143:O143"/>
    <mergeCell ref="P143:X143"/>
    <mergeCell ref="Y143:AB143"/>
    <mergeCell ref="AC143:AG143"/>
    <mergeCell ref="AH143:AK143"/>
    <mergeCell ref="AL143:AO143"/>
    <mergeCell ref="AP143:AX143"/>
    <mergeCell ref="Y147:AB147"/>
    <mergeCell ref="AC147:AG147"/>
    <mergeCell ref="AH147:AK147"/>
    <mergeCell ref="A146:B146"/>
    <mergeCell ref="C146:I146"/>
    <mergeCell ref="J146:O146"/>
    <mergeCell ref="P146:X146"/>
    <mergeCell ref="Y146:AB146"/>
    <mergeCell ref="AC146:AG146"/>
    <mergeCell ref="B39:F43"/>
    <mergeCell ref="G39:AA40"/>
    <mergeCell ref="AB39:AX40"/>
    <mergeCell ref="G41:AA43"/>
    <mergeCell ref="AB41:AX43"/>
    <mergeCell ref="A39:A48"/>
    <mergeCell ref="AP148:AX148"/>
    <mergeCell ref="AL147:AO147"/>
    <mergeCell ref="AP147:AX147"/>
    <mergeCell ref="A148:B148"/>
    <mergeCell ref="C148:I148"/>
    <mergeCell ref="J148:O148"/>
    <mergeCell ref="P148:X148"/>
    <mergeCell ref="Y148:AB148"/>
    <mergeCell ref="AC148:AG148"/>
    <mergeCell ref="AH148:AK148"/>
    <mergeCell ref="AL148:AO148"/>
    <mergeCell ref="AH146:AK146"/>
    <mergeCell ref="AL146:AO146"/>
    <mergeCell ref="AP146:AX146"/>
    <mergeCell ref="A147:B147"/>
    <mergeCell ref="C147:I147"/>
    <mergeCell ref="J147:O147"/>
    <mergeCell ref="P147:X147"/>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B44:F48"/>
    <mergeCell ref="G44:O45"/>
    <mergeCell ref="P44:X45"/>
    <mergeCell ref="Y44:AA45"/>
    <mergeCell ref="AB44:AD45"/>
    <mergeCell ref="AE44:AH45"/>
    <mergeCell ref="AI44:AL45"/>
    <mergeCell ref="AM44:AP45"/>
    <mergeCell ref="AQ44:AT44"/>
    <mergeCell ref="AU100:AV100"/>
    <mergeCell ref="AM47:AP47"/>
    <mergeCell ref="AQ47:AT47"/>
    <mergeCell ref="AU47:AX47"/>
    <mergeCell ref="Y48:AA48"/>
    <mergeCell ref="AB48:AD48"/>
    <mergeCell ref="AE48:AH48"/>
    <mergeCell ref="AI48:AL48"/>
    <mergeCell ref="AM48:AP48"/>
    <mergeCell ref="AQ48:AT48"/>
    <mergeCell ref="AU48:AX48"/>
    <mergeCell ref="AD69:AF69"/>
    <mergeCell ref="AG69:AX69"/>
    <mergeCell ref="C66:AC66"/>
    <mergeCell ref="AD66:AF66"/>
    <mergeCell ref="AG66:AX66"/>
    <mergeCell ref="C67:AC67"/>
    <mergeCell ref="AD67:AF67"/>
    <mergeCell ref="AG67:AX67"/>
    <mergeCell ref="AD63:AF63"/>
    <mergeCell ref="AG63:AX63"/>
    <mergeCell ref="C64:AC64"/>
    <mergeCell ref="AD64:AF64"/>
    <mergeCell ref="AG64:AX64"/>
    <mergeCell ref="AQ102:AS102"/>
    <mergeCell ref="E100:G100"/>
    <mergeCell ref="I100:J100"/>
    <mergeCell ref="L100:M100"/>
    <mergeCell ref="O100:P100"/>
    <mergeCell ref="Q100:S100"/>
    <mergeCell ref="U100:V100"/>
    <mergeCell ref="X100:Y100"/>
    <mergeCell ref="AR100:AS100"/>
    <mergeCell ref="AM102:AN102"/>
    <mergeCell ref="AO102:AP102"/>
    <mergeCell ref="Q101:S101"/>
    <mergeCell ref="L102:N102"/>
    <mergeCell ref="E102:F102"/>
    <mergeCell ref="G102:I102"/>
    <mergeCell ref="J102:K102"/>
    <mergeCell ref="Q102:R102"/>
    <mergeCell ref="S102:U102"/>
    <mergeCell ref="V102:W102"/>
    <mergeCell ref="AC102:AD102"/>
    <mergeCell ref="AE102:AG102"/>
    <mergeCell ref="AH102:AI102"/>
  </mergeCells>
  <phoneticPr fontId="5"/>
  <conditionalFormatting sqref="AK14:AQ14">
    <cfRule type="expression" dxfId="141" priority="917">
      <formula>IF(RIGHT(TEXT(AK14,"0.#"),1)=".",FALSE,TRUE)</formula>
    </cfRule>
    <cfRule type="expression" dxfId="140" priority="918">
      <formula>IF(RIGHT(TEXT(AK14,"0.#"),1)=".",TRUE,FALSE)</formula>
    </cfRule>
  </conditionalFormatting>
  <conditionalFormatting sqref="P18:AX18">
    <cfRule type="expression" dxfId="139" priority="915">
      <formula>IF(RIGHT(TEXT(P18,"0.#"),1)=".",FALSE,TRUE)</formula>
    </cfRule>
    <cfRule type="expression" dxfId="138" priority="916">
      <formula>IF(RIGHT(TEXT(P18,"0.#"),1)=".",TRUE,FALSE)</formula>
    </cfRule>
  </conditionalFormatting>
  <conditionalFormatting sqref="Y123">
    <cfRule type="expression" dxfId="137" priority="913">
      <formula>IF(RIGHT(TEXT(Y123,"0.#"),1)=".",FALSE,TRUE)</formula>
    </cfRule>
    <cfRule type="expression" dxfId="136" priority="914">
      <formula>IF(RIGHT(TEXT(Y123,"0.#"),1)=".",TRUE,FALSE)</formula>
    </cfRule>
  </conditionalFormatting>
  <conditionalFormatting sqref="Y125">
    <cfRule type="expression" dxfId="135" priority="911">
      <formula>IF(RIGHT(TEXT(Y125,"0.#"),1)=".",FALSE,TRUE)</formula>
    </cfRule>
    <cfRule type="expression" dxfId="134" priority="912">
      <formula>IF(RIGHT(TEXT(Y125,"0.#"),1)=".",TRUE,FALSE)</formula>
    </cfRule>
  </conditionalFormatting>
  <conditionalFormatting sqref="Y128">
    <cfRule type="expression" dxfId="133" priority="891">
      <formula>IF(RIGHT(TEXT(Y128,"0.#"),1)=".",FALSE,TRUE)</formula>
    </cfRule>
    <cfRule type="expression" dxfId="132" priority="892">
      <formula>IF(RIGHT(TEXT(Y128,"0.#"),1)=".",TRUE,FALSE)</formula>
    </cfRule>
  </conditionalFormatting>
  <conditionalFormatting sqref="AK16:AQ17 AK15:AX15 AK13:AX13">
    <cfRule type="expression" dxfId="131" priority="909">
      <formula>IF(RIGHT(TEXT(AK13,"0.#"),1)=".",FALSE,TRUE)</formula>
    </cfRule>
    <cfRule type="expression" dxfId="130" priority="910">
      <formula>IF(RIGHT(TEXT(AK13,"0.#"),1)=".",TRUE,FALSE)</formula>
    </cfRule>
  </conditionalFormatting>
  <conditionalFormatting sqref="P19:AJ19">
    <cfRule type="expression" dxfId="129" priority="907">
      <formula>IF(RIGHT(TEXT(P19,"0.#"),1)=".",FALSE,TRUE)</formula>
    </cfRule>
    <cfRule type="expression" dxfId="128" priority="908">
      <formula>IF(RIGHT(TEXT(P19,"0.#"),1)=".",TRUE,FALSE)</formula>
    </cfRule>
  </conditionalFormatting>
  <conditionalFormatting sqref="AE27 AQ27">
    <cfRule type="expression" dxfId="127" priority="905">
      <formula>IF(RIGHT(TEXT(AE27,"0.#"),1)=".",FALSE,TRUE)</formula>
    </cfRule>
    <cfRule type="expression" dxfId="126" priority="906">
      <formula>IF(RIGHT(TEXT(AE27,"0.#"),1)=".",TRUE,FALSE)</formula>
    </cfRule>
  </conditionalFormatting>
  <conditionalFormatting sqref="Y124 Y122">
    <cfRule type="expression" dxfId="125" priority="903">
      <formula>IF(RIGHT(TEXT(Y122,"0.#"),1)=".",FALSE,TRUE)</formula>
    </cfRule>
    <cfRule type="expression" dxfId="124" priority="904">
      <formula>IF(RIGHT(TEXT(Y122,"0.#"),1)=".",TRUE,FALSE)</formula>
    </cfRule>
  </conditionalFormatting>
  <conditionalFormatting sqref="AU123">
    <cfRule type="expression" dxfId="123" priority="901">
      <formula>IF(RIGHT(TEXT(AU123,"0.#"),1)=".",FALSE,TRUE)</formula>
    </cfRule>
    <cfRule type="expression" dxfId="122" priority="902">
      <formula>IF(RIGHT(TEXT(AU123,"0.#"),1)=".",TRUE,FALSE)</formula>
    </cfRule>
  </conditionalFormatting>
  <conditionalFormatting sqref="AU125">
    <cfRule type="expression" dxfId="121" priority="899">
      <formula>IF(RIGHT(TEXT(AU125,"0.#"),1)=".",FALSE,TRUE)</formula>
    </cfRule>
    <cfRule type="expression" dxfId="120" priority="900">
      <formula>IF(RIGHT(TEXT(AU125,"0.#"),1)=".",TRUE,FALSE)</formula>
    </cfRule>
  </conditionalFormatting>
  <conditionalFormatting sqref="AU124 AU122">
    <cfRule type="expression" dxfId="119" priority="897">
      <formula>IF(RIGHT(TEXT(AU122,"0.#"),1)=".",FALSE,TRUE)</formula>
    </cfRule>
    <cfRule type="expression" dxfId="118" priority="898">
      <formula>IF(RIGHT(TEXT(AU122,"0.#"),1)=".",TRUE,FALSE)</formula>
    </cfRule>
  </conditionalFormatting>
  <conditionalFormatting sqref="Y129">
    <cfRule type="expression" dxfId="117" priority="895">
      <formula>IF(RIGHT(TEXT(Y129,"0.#"),1)=".",FALSE,TRUE)</formula>
    </cfRule>
    <cfRule type="expression" dxfId="116" priority="896">
      <formula>IF(RIGHT(TEXT(Y129,"0.#"),1)=".",TRUE,FALSE)</formula>
    </cfRule>
  </conditionalFormatting>
  <conditionalFormatting sqref="Y130">
    <cfRule type="expression" dxfId="115" priority="893">
      <formula>IF(RIGHT(TEXT(Y130,"0.#"),1)=".",FALSE,TRUE)</formula>
    </cfRule>
    <cfRule type="expression" dxfId="114" priority="894">
      <formula>IF(RIGHT(TEXT(Y130,"0.#"),1)=".",TRUE,FALSE)</formula>
    </cfRule>
  </conditionalFormatting>
  <conditionalFormatting sqref="AU129">
    <cfRule type="expression" dxfId="113" priority="889">
      <formula>IF(RIGHT(TEXT(AU129,"0.#"),1)=".",FALSE,TRUE)</formula>
    </cfRule>
    <cfRule type="expression" dxfId="112" priority="890">
      <formula>IF(RIGHT(TEXT(AU129,"0.#"),1)=".",TRUE,FALSE)</formula>
    </cfRule>
  </conditionalFormatting>
  <conditionalFormatting sqref="AU130">
    <cfRule type="expression" dxfId="111" priority="887">
      <formula>IF(RIGHT(TEXT(AU130,"0.#"),1)=".",FALSE,TRUE)</formula>
    </cfRule>
    <cfRule type="expression" dxfId="110" priority="888">
      <formula>IF(RIGHT(TEXT(AU130,"0.#"),1)=".",TRUE,FALSE)</formula>
    </cfRule>
  </conditionalFormatting>
  <conditionalFormatting sqref="AU128">
    <cfRule type="expression" dxfId="109" priority="885">
      <formula>IF(RIGHT(TEXT(AU128,"0.#"),1)=".",FALSE,TRUE)</formula>
    </cfRule>
    <cfRule type="expression" dxfId="108" priority="886">
      <formula>IF(RIGHT(TEXT(AU128,"0.#"),1)=".",TRUE,FALSE)</formula>
    </cfRule>
  </conditionalFormatting>
  <conditionalFormatting sqref="AI27">
    <cfRule type="expression" dxfId="107" priority="883">
      <formula>IF(RIGHT(TEXT(AI27,"0.#"),1)=".",FALSE,TRUE)</formula>
    </cfRule>
    <cfRule type="expression" dxfId="106" priority="884">
      <formula>IF(RIGHT(TEXT(AI27,"0.#"),1)=".",TRUE,FALSE)</formula>
    </cfRule>
  </conditionalFormatting>
  <conditionalFormatting sqref="AM27">
    <cfRule type="expression" dxfId="105" priority="881">
      <formula>IF(RIGHT(TEXT(AM27,"0.#"),1)=".",FALSE,TRUE)</formula>
    </cfRule>
    <cfRule type="expression" dxfId="104" priority="882">
      <formula>IF(RIGHT(TEXT(AM27,"0.#"),1)=".",TRUE,FALSE)</formula>
    </cfRule>
  </conditionalFormatting>
  <conditionalFormatting sqref="AE28">
    <cfRule type="expression" dxfId="103" priority="879">
      <formula>IF(RIGHT(TEXT(AE28,"0.#"),1)=".",FALSE,TRUE)</formula>
    </cfRule>
    <cfRule type="expression" dxfId="102" priority="880">
      <formula>IF(RIGHT(TEXT(AE28,"0.#"),1)=".",TRUE,FALSE)</formula>
    </cfRule>
  </conditionalFormatting>
  <conditionalFormatting sqref="AI28">
    <cfRule type="expression" dxfId="101" priority="877">
      <formula>IF(RIGHT(TEXT(AI28,"0.#"),1)=".",FALSE,TRUE)</formula>
    </cfRule>
    <cfRule type="expression" dxfId="100" priority="878">
      <formula>IF(RIGHT(TEXT(AI28,"0.#"),1)=".",TRUE,FALSE)</formula>
    </cfRule>
  </conditionalFormatting>
  <conditionalFormatting sqref="AM28">
    <cfRule type="expression" dxfId="99" priority="875">
      <formula>IF(RIGHT(TEXT(AM28,"0.#"),1)=".",FALSE,TRUE)</formula>
    </cfRule>
    <cfRule type="expression" dxfId="98" priority="876">
      <formula>IF(RIGHT(TEXT(AM28,"0.#"),1)=".",TRUE,FALSE)</formula>
    </cfRule>
  </conditionalFormatting>
  <conditionalFormatting sqref="AQ28">
    <cfRule type="expression" dxfId="97" priority="873">
      <formula>IF(RIGHT(TEXT(AQ28,"0.#"),1)=".",FALSE,TRUE)</formula>
    </cfRule>
    <cfRule type="expression" dxfId="96" priority="874">
      <formula>IF(RIGHT(TEXT(AQ28,"0.#"),1)=".",TRUE,FALSE)</formula>
    </cfRule>
  </conditionalFormatting>
  <conditionalFormatting sqref="AL137:AO138">
    <cfRule type="expression" dxfId="95" priority="835">
      <formula>IF(AND(AL137&gt;=0, RIGHT(TEXT(AL137,"0.#"),1)&lt;&gt;"."),TRUE,FALSE)</formula>
    </cfRule>
    <cfRule type="expression" dxfId="94" priority="836">
      <formula>IF(AND(AL137&gt;=0, RIGHT(TEXT(AL137,"0.#"),1)="."),TRUE,FALSE)</formula>
    </cfRule>
    <cfRule type="expression" dxfId="93" priority="837">
      <formula>IF(AND(AL137&lt;0, RIGHT(TEXT(AL137,"0.#"),1)&lt;&gt;"."),TRUE,FALSE)</formula>
    </cfRule>
    <cfRule type="expression" dxfId="92" priority="838">
      <formula>IF(AND(AL137&lt;0, RIGHT(TEXT(AL137,"0.#"),1)="."),TRUE,FALSE)</formula>
    </cfRule>
  </conditionalFormatting>
  <conditionalFormatting sqref="Y137:Y138">
    <cfRule type="expression" dxfId="91" priority="833">
      <formula>IF(RIGHT(TEXT(Y137,"0.#"),1)=".",FALSE,TRUE)</formula>
    </cfRule>
    <cfRule type="expression" dxfId="90" priority="834">
      <formula>IF(RIGHT(TEXT(Y137,"0.#"),1)=".",TRUE,FALSE)</formula>
    </cfRule>
  </conditionalFormatting>
  <conditionalFormatting sqref="Y142:Y143">
    <cfRule type="expression" dxfId="89" priority="765">
      <formula>IF(RIGHT(TEXT(Y142,"0.#"),1)=".",FALSE,TRUE)</formula>
    </cfRule>
    <cfRule type="expression" dxfId="88" priority="766">
      <formula>IF(RIGHT(TEXT(Y142,"0.#"),1)=".",TRUE,FALSE)</formula>
    </cfRule>
  </conditionalFormatting>
  <conditionalFormatting sqref="Y147:Y148">
    <cfRule type="expression" dxfId="87" priority="753">
      <formula>IF(RIGHT(TEXT(Y147,"0.#"),1)=".",FALSE,TRUE)</formula>
    </cfRule>
    <cfRule type="expression" dxfId="86" priority="754">
      <formula>IF(RIGHT(TEXT(Y147,"0.#"),1)=".",TRUE,FALSE)</formula>
    </cfRule>
  </conditionalFormatting>
  <conditionalFormatting sqref="W23">
    <cfRule type="expression" dxfId="85" priority="831">
      <formula>IF(RIGHT(TEXT(W23,"0.#"),1)=".",FALSE,TRUE)</formula>
    </cfRule>
    <cfRule type="expression" dxfId="84" priority="832">
      <formula>IF(RIGHT(TEXT(W23,"0.#"),1)=".",TRUE,FALSE)</formula>
    </cfRule>
  </conditionalFormatting>
  <conditionalFormatting sqref="P23">
    <cfRule type="expression" dxfId="83" priority="825">
      <formula>IF(RIGHT(TEXT(P23,"0.#"),1)=".",FALSE,TRUE)</formula>
    </cfRule>
    <cfRule type="expression" dxfId="82" priority="826">
      <formula>IF(RIGHT(TEXT(P23,"0.#"),1)=".",TRUE,FALSE)</formula>
    </cfRule>
  </conditionalFormatting>
  <conditionalFormatting sqref="AL142:AO143">
    <cfRule type="expression" dxfId="81" priority="767">
      <formula>IF(AND(AL142&gt;=0, RIGHT(TEXT(AL142,"0.#"),1)&lt;&gt;"."),TRUE,FALSE)</formula>
    </cfRule>
    <cfRule type="expression" dxfId="80" priority="768">
      <formula>IF(AND(AL142&gt;=0, RIGHT(TEXT(AL142,"0.#"),1)="."),TRUE,FALSE)</formula>
    </cfRule>
    <cfRule type="expression" dxfId="79" priority="769">
      <formula>IF(AND(AL142&lt;0, RIGHT(TEXT(AL142,"0.#"),1)&lt;&gt;"."),TRUE,FALSE)</formula>
    </cfRule>
    <cfRule type="expression" dxfId="78" priority="770">
      <formula>IF(AND(AL142&lt;0, RIGHT(TEXT(AL142,"0.#"),1)="."),TRUE,FALSE)</formula>
    </cfRule>
  </conditionalFormatting>
  <conditionalFormatting sqref="AL147:AO148">
    <cfRule type="expression" dxfId="77" priority="755">
      <formula>IF(AND(AL147&gt;=0, RIGHT(TEXT(AL147,"0.#"),1)&lt;&gt;"."),TRUE,FALSE)</formula>
    </cfRule>
    <cfRule type="expression" dxfId="76" priority="756">
      <formula>IF(AND(AL147&gt;=0, RIGHT(TEXT(AL147,"0.#"),1)="."),TRUE,FALSE)</formula>
    </cfRule>
    <cfRule type="expression" dxfId="75" priority="757">
      <formula>IF(AND(AL147&lt;0, RIGHT(TEXT(AL147,"0.#"),1)&lt;&gt;"."),TRUE,FALSE)</formula>
    </cfRule>
    <cfRule type="expression" dxfId="74" priority="758">
      <formula>IF(AND(AL147&lt;0, RIGHT(TEXT(AL147,"0.#"),1)="."),TRUE,FALSE)</formula>
    </cfRule>
  </conditionalFormatting>
  <conditionalFormatting sqref="AU28">
    <cfRule type="expression" dxfId="73" priority="689">
      <formula>IF(RIGHT(TEXT(AU28,"0.#"),1)=".",FALSE,TRUE)</formula>
    </cfRule>
    <cfRule type="expression" dxfId="72" priority="690">
      <formula>IF(RIGHT(TEXT(AU28,"0.#"),1)=".",TRUE,FALSE)</formula>
    </cfRule>
  </conditionalFormatting>
  <conditionalFormatting sqref="AU27">
    <cfRule type="expression" dxfId="71" priority="691">
      <formula>IF(RIGHT(TEXT(AU27,"0.#"),1)=".",FALSE,TRUE)</formula>
    </cfRule>
    <cfRule type="expression" dxfId="70" priority="692">
      <formula>IF(RIGHT(TEXT(AU27,"0.#"),1)=".",TRUE,FALSE)</formula>
    </cfRule>
  </conditionalFormatting>
  <conditionalFormatting sqref="P24:AC24">
    <cfRule type="expression" dxfId="69" priority="687">
      <formula>IF(RIGHT(TEXT(P24,"0.#"),1)=".",FALSE,TRUE)</formula>
    </cfRule>
    <cfRule type="expression" dxfId="68" priority="688">
      <formula>IF(RIGHT(TEXT(P24,"0.#"),1)=".",TRUE,FALSE)</formula>
    </cfRule>
  </conditionalFormatting>
  <conditionalFormatting sqref="AM36">
    <cfRule type="expression" dxfId="67" priority="669">
      <formula>IF(RIGHT(TEXT(AM36,"0.#"),1)=".",FALSE,TRUE)</formula>
    </cfRule>
    <cfRule type="expression" dxfId="66" priority="670">
      <formula>IF(RIGHT(TEXT(AM36,"0.#"),1)=".",TRUE,FALSE)</formula>
    </cfRule>
  </conditionalFormatting>
  <conditionalFormatting sqref="AM35">
    <cfRule type="expression" dxfId="65" priority="671">
      <formula>IF(RIGHT(TEXT(AM35,"0.#"),1)=".",FALSE,TRUE)</formula>
    </cfRule>
    <cfRule type="expression" dxfId="64" priority="672">
      <formula>IF(RIGHT(TEXT(AM35,"0.#"),1)=".",TRUE,FALSE)</formula>
    </cfRule>
  </conditionalFormatting>
  <conditionalFormatting sqref="AE34">
    <cfRule type="expression" dxfId="63" priority="685">
      <formula>IF(RIGHT(TEXT(AE34,"0.#"),1)=".",FALSE,TRUE)</formula>
    </cfRule>
    <cfRule type="expression" dxfId="62" priority="686">
      <formula>IF(RIGHT(TEXT(AE34,"0.#"),1)=".",TRUE,FALSE)</formula>
    </cfRule>
  </conditionalFormatting>
  <conditionalFormatting sqref="AQ34:AQ36">
    <cfRule type="expression" dxfId="61" priority="667">
      <formula>IF(RIGHT(TEXT(AQ34,"0.#"),1)=".",FALSE,TRUE)</formula>
    </cfRule>
    <cfRule type="expression" dxfId="60" priority="668">
      <formula>IF(RIGHT(TEXT(AQ34,"0.#"),1)=".",TRUE,FALSE)</formula>
    </cfRule>
  </conditionalFormatting>
  <conditionalFormatting sqref="AU34:AU36">
    <cfRule type="expression" dxfId="59" priority="665">
      <formula>IF(RIGHT(TEXT(AU34,"0.#"),1)=".",FALSE,TRUE)</formula>
    </cfRule>
    <cfRule type="expression" dxfId="58" priority="666">
      <formula>IF(RIGHT(TEXT(AU34,"0.#"),1)=".",TRUE,FALSE)</formula>
    </cfRule>
  </conditionalFormatting>
  <conditionalFormatting sqref="AI36">
    <cfRule type="expression" dxfId="57" priority="679">
      <formula>IF(RIGHT(TEXT(AI36,"0.#"),1)=".",FALSE,TRUE)</formula>
    </cfRule>
    <cfRule type="expression" dxfId="56" priority="680">
      <formula>IF(RIGHT(TEXT(AI36,"0.#"),1)=".",TRUE,FALSE)</formula>
    </cfRule>
  </conditionalFormatting>
  <conditionalFormatting sqref="AE35">
    <cfRule type="expression" dxfId="55" priority="683">
      <formula>IF(RIGHT(TEXT(AE35,"0.#"),1)=".",FALSE,TRUE)</formula>
    </cfRule>
    <cfRule type="expression" dxfId="54" priority="684">
      <formula>IF(RIGHT(TEXT(AE35,"0.#"),1)=".",TRUE,FALSE)</formula>
    </cfRule>
  </conditionalFormatting>
  <conditionalFormatting sqref="AE36">
    <cfRule type="expression" dxfId="53" priority="681">
      <formula>IF(RIGHT(TEXT(AE36,"0.#"),1)=".",FALSE,TRUE)</formula>
    </cfRule>
    <cfRule type="expression" dxfId="52" priority="682">
      <formula>IF(RIGHT(TEXT(AE36,"0.#"),1)=".",TRUE,FALSE)</formula>
    </cfRule>
  </conditionalFormatting>
  <conditionalFormatting sqref="AM34">
    <cfRule type="expression" dxfId="51" priority="673">
      <formula>IF(RIGHT(TEXT(AM34,"0.#"),1)=".",FALSE,TRUE)</formula>
    </cfRule>
    <cfRule type="expression" dxfId="50" priority="674">
      <formula>IF(RIGHT(TEXT(AM34,"0.#"),1)=".",TRUE,FALSE)</formula>
    </cfRule>
  </conditionalFormatting>
  <conditionalFormatting sqref="AI34">
    <cfRule type="expression" dxfId="49" priority="675">
      <formula>IF(RIGHT(TEXT(AI34,"0.#"),1)=".",FALSE,TRUE)</formula>
    </cfRule>
    <cfRule type="expression" dxfId="48" priority="676">
      <formula>IF(RIGHT(TEXT(AI34,"0.#"),1)=".",TRUE,FALSE)</formula>
    </cfRule>
  </conditionalFormatting>
  <conditionalFormatting sqref="AI35">
    <cfRule type="expression" dxfId="47" priority="677">
      <formula>IF(RIGHT(TEXT(AI35,"0.#"),1)=".",FALSE,TRUE)</formula>
    </cfRule>
    <cfRule type="expression" dxfId="46" priority="678">
      <formula>IF(RIGHT(TEXT(AI35,"0.#"),1)=".",TRUE,FALSE)</formula>
    </cfRule>
  </conditionalFormatting>
  <conditionalFormatting sqref="AM30">
    <cfRule type="expression" dxfId="45" priority="553">
      <formula>IF(RIGHT(TEXT(AM30,"0.#"),1)=".",FALSE,TRUE)</formula>
    </cfRule>
    <cfRule type="expression" dxfId="44" priority="554">
      <formula>IF(RIGHT(TEXT(AM30,"0.#"),1)=".",TRUE,FALSE)</formula>
    </cfRule>
  </conditionalFormatting>
  <conditionalFormatting sqref="AE31 AM31">
    <cfRule type="expression" dxfId="43" priority="551">
      <formula>IF(RIGHT(TEXT(AE31,"0.#"),1)=".",FALSE,TRUE)</formula>
    </cfRule>
    <cfRule type="expression" dxfId="42" priority="552">
      <formula>IF(RIGHT(TEXT(AE31,"0.#"),1)=".",TRUE,FALSE)</formula>
    </cfRule>
  </conditionalFormatting>
  <conditionalFormatting sqref="AI31">
    <cfRule type="expression" dxfId="41" priority="549">
      <formula>IF(RIGHT(TEXT(AI31,"0.#"),1)=".",FALSE,TRUE)</formula>
    </cfRule>
    <cfRule type="expression" dxfId="40" priority="550">
      <formula>IF(RIGHT(TEXT(AI31,"0.#"),1)=".",TRUE,FALSE)</formula>
    </cfRule>
  </conditionalFormatting>
  <conditionalFormatting sqref="AQ31">
    <cfRule type="expression" dxfId="39" priority="547">
      <formula>IF(RIGHT(TEXT(AQ31,"0.#"),1)=".",FALSE,TRUE)</formula>
    </cfRule>
    <cfRule type="expression" dxfId="38" priority="548">
      <formula>IF(RIGHT(TEXT(AQ31,"0.#"),1)=".",TRUE,FALSE)</formula>
    </cfRule>
  </conditionalFormatting>
  <conditionalFormatting sqref="AE30 AQ30">
    <cfRule type="expression" dxfId="37" priority="557">
      <formula>IF(RIGHT(TEXT(AE30,"0.#"),1)=".",FALSE,TRUE)</formula>
    </cfRule>
    <cfRule type="expression" dxfId="36" priority="558">
      <formula>IF(RIGHT(TEXT(AE30,"0.#"),1)=".",TRUE,FALSE)</formula>
    </cfRule>
  </conditionalFormatting>
  <conditionalFormatting sqref="AI30">
    <cfRule type="expression" dxfId="35" priority="555">
      <formula>IF(RIGHT(TEXT(AI30,"0.#"),1)=".",FALSE,TRUE)</formula>
    </cfRule>
    <cfRule type="expression" dxfId="34" priority="556">
      <formula>IF(RIGHT(TEXT(AI30,"0.#"),1)=".",TRUE,FALSE)</formula>
    </cfRule>
  </conditionalFormatting>
  <conditionalFormatting sqref="AE46">
    <cfRule type="expression" dxfId="33" priority="33">
      <formula>IF(RIGHT(TEXT(AE46,"0.#"),1)=".",FALSE,TRUE)</formula>
    </cfRule>
    <cfRule type="expression" dxfId="32" priority="34">
      <formula>IF(RIGHT(TEXT(AE46,"0.#"),1)=".",TRUE,FALSE)</formula>
    </cfRule>
  </conditionalFormatting>
  <conditionalFormatting sqref="AE47">
    <cfRule type="expression" dxfId="31" priority="31">
      <formula>IF(RIGHT(TEXT(AE47,"0.#"),1)=".",FALSE,TRUE)</formula>
    </cfRule>
    <cfRule type="expression" dxfId="30" priority="32">
      <formula>IF(RIGHT(TEXT(AE47,"0.#"),1)=".",TRUE,FALSE)</formula>
    </cfRule>
  </conditionalFormatting>
  <conditionalFormatting sqref="AM46">
    <cfRule type="expression" dxfId="29" priority="21">
      <formula>IF(RIGHT(TEXT(AM46,"0.#"),1)=".",FALSE,TRUE)</formula>
    </cfRule>
    <cfRule type="expression" dxfId="28" priority="22">
      <formula>IF(RIGHT(TEXT(AM46,"0.#"),1)=".",TRUE,FALSE)</formula>
    </cfRule>
  </conditionalFormatting>
  <conditionalFormatting sqref="AE48">
    <cfRule type="expression" dxfId="27" priority="29">
      <formula>IF(RIGHT(TEXT(AE48,"0.#"),1)=".",FALSE,TRUE)</formula>
    </cfRule>
    <cfRule type="expression" dxfId="26" priority="30">
      <formula>IF(RIGHT(TEXT(AE48,"0.#"),1)=".",TRUE,FALSE)</formula>
    </cfRule>
  </conditionalFormatting>
  <conditionalFormatting sqref="AI48">
    <cfRule type="expression" dxfId="25" priority="27">
      <formula>IF(RIGHT(TEXT(AI48,"0.#"),1)=".",FALSE,TRUE)</formula>
    </cfRule>
    <cfRule type="expression" dxfId="24" priority="28">
      <formula>IF(RIGHT(TEXT(AI48,"0.#"),1)=".",TRUE,FALSE)</formula>
    </cfRule>
  </conditionalFormatting>
  <conditionalFormatting sqref="AI47">
    <cfRule type="expression" dxfId="23" priority="25">
      <formula>IF(RIGHT(TEXT(AI47,"0.#"),1)=".",FALSE,TRUE)</formula>
    </cfRule>
    <cfRule type="expression" dxfId="22" priority="26">
      <formula>IF(RIGHT(TEXT(AI47,"0.#"),1)=".",TRUE,FALSE)</formula>
    </cfRule>
  </conditionalFormatting>
  <conditionalFormatting sqref="AI46">
    <cfRule type="expression" dxfId="21" priority="23">
      <formula>IF(RIGHT(TEXT(AI46,"0.#"),1)=".",FALSE,TRUE)</formula>
    </cfRule>
    <cfRule type="expression" dxfId="20" priority="24">
      <formula>IF(RIGHT(TEXT(AI46,"0.#"),1)=".",TRUE,FALSE)</formula>
    </cfRule>
  </conditionalFormatting>
  <conditionalFormatting sqref="AM47">
    <cfRule type="expression" dxfId="19" priority="19">
      <formula>IF(RIGHT(TEXT(AM47,"0.#"),1)=".",FALSE,TRUE)</formula>
    </cfRule>
    <cfRule type="expression" dxfId="18" priority="20">
      <formula>IF(RIGHT(TEXT(AM47,"0.#"),1)=".",TRUE,FALSE)</formula>
    </cfRule>
  </conditionalFormatting>
  <conditionalFormatting sqref="AM48">
    <cfRule type="expression" dxfId="17" priority="17">
      <formula>IF(RIGHT(TEXT(AM48,"0.#"),1)=".",FALSE,TRUE)</formula>
    </cfRule>
    <cfRule type="expression" dxfId="16" priority="18">
      <formula>IF(RIGHT(TEXT(AM48,"0.#"),1)=".",TRUE,FALSE)</formula>
    </cfRule>
  </conditionalFormatting>
  <conditionalFormatting sqref="AQ46:AQ48">
    <cfRule type="expression" dxfId="15" priority="15">
      <formula>IF(RIGHT(TEXT(AQ46,"0.#"),1)=".",FALSE,TRUE)</formula>
    </cfRule>
    <cfRule type="expression" dxfId="14" priority="16">
      <formula>IF(RIGHT(TEXT(AQ46,"0.#"),1)=".",TRUE,FALSE)</formula>
    </cfRule>
  </conditionalFormatting>
  <conditionalFormatting sqref="AU46:AU48">
    <cfRule type="expression" dxfId="13" priority="13">
      <formula>IF(RIGHT(TEXT(AU46,"0.#"),1)=".",FALSE,TRUE)</formula>
    </cfRule>
    <cfRule type="expression" dxfId="12" priority="14">
      <formula>IF(RIGHT(TEXT(AU46,"0.#"),1)=".",TRUE,FALSE)</formula>
    </cfRule>
  </conditionalFormatting>
  <conditionalFormatting sqref="P14:V14">
    <cfRule type="expression" dxfId="11" priority="11">
      <formula>IF(RIGHT(TEXT(P14,"0.#"),1)=".",FALSE,TRUE)</formula>
    </cfRule>
    <cfRule type="expression" dxfId="10" priority="12">
      <formula>IF(RIGHT(TEXT(P14,"0.#"),1)=".",TRUE,FALSE)</formula>
    </cfRule>
  </conditionalFormatting>
  <conditionalFormatting sqref="P15:V17 P13:V13">
    <cfRule type="expression" dxfId="9" priority="9">
      <formula>IF(RIGHT(TEXT(P13,"0.#"),1)=".",FALSE,TRUE)</formula>
    </cfRule>
    <cfRule type="expression" dxfId="8" priority="10">
      <formula>IF(RIGHT(TEXT(P13,"0.#"),1)=".",TRUE,FALSE)</formula>
    </cfRule>
  </conditionalFormatting>
  <conditionalFormatting sqref="W14:AC14">
    <cfRule type="expression" dxfId="7" priority="7">
      <formula>IF(RIGHT(TEXT(W14,"0.#"),1)=".",FALSE,TRUE)</formula>
    </cfRule>
    <cfRule type="expression" dxfId="6" priority="8">
      <formula>IF(RIGHT(TEXT(W14,"0.#"),1)=".",TRUE,FALSE)</formula>
    </cfRule>
  </conditionalFormatting>
  <conditionalFormatting sqref="W15:AC17 W13:AC13">
    <cfRule type="expression" dxfId="5" priority="5">
      <formula>IF(RIGHT(TEXT(W13,"0.#"),1)=".",FALSE,TRUE)</formula>
    </cfRule>
    <cfRule type="expression" dxfId="4" priority="6">
      <formula>IF(RIGHT(TEXT(W13,"0.#"),1)=".",TRUE,FALSE)</formula>
    </cfRule>
  </conditionalFormatting>
  <conditionalFormatting sqref="AD14:AJ14">
    <cfRule type="expression" dxfId="3" priority="3">
      <formula>IF(RIGHT(TEXT(AD14,"0.#"),1)=".",FALSE,TRUE)</formula>
    </cfRule>
    <cfRule type="expression" dxfId="2" priority="4">
      <formula>IF(RIGHT(TEXT(AD14,"0.#"),1)=".",TRUE,FALSE)</formula>
    </cfRule>
  </conditionalFormatting>
  <conditionalFormatting sqref="AD15:AJ17 AD13:AJ13">
    <cfRule type="expression" dxfId="1" priority="1">
      <formula>IF(RIGHT(TEXT(AD13,"0.#"),1)=".",FALSE,TRUE)</formula>
    </cfRule>
    <cfRule type="expression" dxfId="0" priority="2">
      <formula>IF(RIGHT(TEXT(AD13,"0.#"),1)=".",TRUE,FALSE)</formula>
    </cfRule>
  </conditionalFormatting>
  <dataValidations count="17">
    <dataValidation type="whole" allowBlank="1" showInputMessage="1" showErrorMessage="1" sqref="O100:P101 AX100:AX102 AA100:AB101 AM100:AN101">
      <formula1>0</formula1>
      <formula2>99</formula2>
    </dataValidation>
    <dataValidation type="whole" allowBlank="1" showInputMessage="1" showErrorMessage="1" sqref="AJ100:AK101 X100:Y101 AJ102 L100:L102 M100:M101 X102 AU100:AV101 J76: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custom" imeMode="disabled" allowBlank="1" showInputMessage="1" showErrorMessage="1" sqref="AH137:AK138 AH142:AK143 AH147:AK148">
      <formula1>OR(AND(MOD(IF(ISNUMBER(AH137), AH137, 0.5),1)=0, 0&lt;=AH137), AH137="-")</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AO131">
      <formula1>"　, ☑"</formula1>
    </dataValidation>
    <dataValidation type="list" allowBlank="1" showInputMessage="1" showErrorMessage="1" sqref="S5:X5">
      <formula1>T終了年度</formula1>
    </dataValidation>
    <dataValidation type="list" allowBlank="1" showInputMessage="1" showErrorMessage="1" sqref="H76:I80">
      <formula1>T事業番号</formula1>
    </dataValidation>
    <dataValidation type="custom" imeMode="disabled" allowBlank="1" showInputMessage="1" showErrorMessage="1" sqref="AY23 AQ45:AR45 P13:AX13 AR15:AX15 P14:AQ18 AR18:AX18 P19:AJ19 Y122:AB124 AU122:AX124 Y128:AB129 AU128:AX129 Y137:AB138 AL137:AO138 Y142:AB143 AL142:AO143 Y147:AB148 AL147:AO148 AQ33:AR33 AU33:AX33 AE34:AX36 AE27:AX28 AE30:AX30 AU45:AX45 AE46:AX48 P23:AC24">
      <formula1>OR(ISNUMBER(P13), P13="-")</formula1>
    </dataValidation>
    <dataValidation type="list" allowBlank="1" showInputMessage="1" showErrorMessage="1" sqref="Q102:R102 AC102:AD102 AO102:AP102">
      <formula1>$U$42</formula1>
    </dataValidation>
    <dataValidation type="custom" allowBlank="1" showInputMessage="1" showErrorMessage="1" errorTitle="法人番号チェック" error="法人番号は13桁の数字で入力してください。" sqref="J147:O148 J142:O143 J137:O138">
      <formula1>OR(J137="-",AND(LEN(J137)=13,IFERROR(SEARCH("-",J137),"")="",IFERROR(SEARCH(".",J137),"")="",ISNUMBER(J137)))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24" max="49" man="1"/>
    <brk id="54" max="49" man="1"/>
    <brk id="82" max="49" man="1"/>
    <brk id="102" max="49" man="1"/>
    <brk id="133"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U101:V101 I101:J101 AG101:AH101 AR101:AS101</xm:sqref>
        </x14:dataValidation>
        <x14:dataValidation type="list" allowBlank="1" showInputMessage="1" showErrorMessage="1">
          <x14:formula1>
            <xm:f>入力規則等!$U$40:$U$42</xm:f>
          </x14:formula1>
          <xm:sqref>AG100:AH100 U100:V100 I100:J100 AR100:AS100</xm:sqref>
        </x14:dataValidation>
        <x14:dataValidation type="list" allowBlank="1" showInputMessage="1" showErrorMessage="1">
          <x14:formula1>
            <xm:f>入力規則等!$AG$2:$AG$13</xm:f>
          </x14:formula1>
          <xm:sqref>AC137:AG138 AC142:AG143 AC147:AG148</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AO100:AP101 Q100:S101 AC100:AE101 E100:G101</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入力規則等!$U$13:$U$35</xm:f>
          </x14:formula1>
          <xm:sqref>AJ2:AM2 E76:G80 AE102:AG102 G102:I102 AQ102:AS102 S102:U102</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入力規則等!$U$49</xm:f>
          </x14:formula1>
          <xm:sqref>C76:D80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391</v>
      </c>
      <c r="AA1" s="29" t="s">
        <v>77</v>
      </c>
      <c r="AB1" s="29" t="s">
        <v>392</v>
      </c>
      <c r="AC1" s="29" t="s">
        <v>31</v>
      </c>
      <c r="AD1" s="28"/>
      <c r="AE1" s="29" t="s">
        <v>43</v>
      </c>
      <c r="AF1" s="30"/>
      <c r="AG1" s="39" t="s">
        <v>172</v>
      </c>
      <c r="AI1" s="39" t="s">
        <v>175</v>
      </c>
      <c r="AK1" s="39" t="s">
        <v>179</v>
      </c>
      <c r="AM1" s="54"/>
      <c r="AN1" s="54"/>
      <c r="AP1" s="28" t="s">
        <v>219</v>
      </c>
    </row>
    <row r="2" spans="1:42" ht="13.5" customHeight="1" x14ac:dyDescent="0.15">
      <c r="A2" s="14" t="s">
        <v>80</v>
      </c>
      <c r="B2" s="15"/>
      <c r="C2" s="13" t="str">
        <f>IF(B2="","",A2)</f>
        <v/>
      </c>
      <c r="D2" s="13" t="str">
        <f>IF(C2="","",IF(D1&lt;&gt;"",CONCATENATE(D1,"、",C2),C2))</f>
        <v/>
      </c>
      <c r="F2" s="12" t="s">
        <v>67</v>
      </c>
      <c r="G2" s="17" t="s">
        <v>596</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9">
        <v>21</v>
      </c>
      <c r="W2" s="32" t="s">
        <v>165</v>
      </c>
      <c r="Y2" s="32" t="s">
        <v>63</v>
      </c>
      <c r="Z2" s="32" t="s">
        <v>63</v>
      </c>
      <c r="AA2" s="62" t="s">
        <v>261</v>
      </c>
      <c r="AB2" s="62" t="s">
        <v>486</v>
      </c>
      <c r="AC2" s="63" t="s">
        <v>129</v>
      </c>
      <c r="AD2" s="28"/>
      <c r="AE2" s="34" t="s">
        <v>161</v>
      </c>
      <c r="AF2" s="30"/>
      <c r="AG2" s="40" t="s">
        <v>227</v>
      </c>
      <c r="AI2" s="39" t="s">
        <v>258</v>
      </c>
      <c r="AK2" s="39" t="s">
        <v>180</v>
      </c>
      <c r="AM2" s="54"/>
      <c r="AN2" s="54"/>
      <c r="AP2" s="40" t="s">
        <v>227</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596</v>
      </c>
      <c r="R3" s="13" t="str">
        <f t="shared" ref="R3:R8" si="3">IF(Q3="","",P3)</f>
        <v>委託・請負</v>
      </c>
      <c r="S3" s="13" t="str">
        <f t="shared" ref="S3:S8" si="4">IF(R3="",S2,IF(S2&lt;&gt;"",CONCATENATE(S2,"、",R3),R3))</f>
        <v>委託・請負</v>
      </c>
      <c r="T3" s="13"/>
      <c r="U3" s="32" t="s">
        <v>517</v>
      </c>
      <c r="W3" s="32" t="s">
        <v>140</v>
      </c>
      <c r="Y3" s="32" t="s">
        <v>64</v>
      </c>
      <c r="Z3" s="32" t="s">
        <v>393</v>
      </c>
      <c r="AA3" s="62" t="s">
        <v>359</v>
      </c>
      <c r="AB3" s="62" t="s">
        <v>487</v>
      </c>
      <c r="AC3" s="63" t="s">
        <v>130</v>
      </c>
      <c r="AD3" s="28"/>
      <c r="AE3" s="34" t="s">
        <v>162</v>
      </c>
      <c r="AF3" s="30"/>
      <c r="AG3" s="40" t="s">
        <v>228</v>
      </c>
      <c r="AI3" s="39" t="s">
        <v>174</v>
      </c>
      <c r="AK3" s="39" t="str">
        <f>CHAR(CODE(AK2)+1)</f>
        <v>B</v>
      </c>
      <c r="AM3" s="54"/>
      <c r="AN3" s="54"/>
      <c r="AP3" s="40" t="s">
        <v>228</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2" t="s">
        <v>576</v>
      </c>
      <c r="W4" s="32" t="s">
        <v>141</v>
      </c>
      <c r="Y4" s="32" t="s">
        <v>266</v>
      </c>
      <c r="Z4" s="32" t="s">
        <v>394</v>
      </c>
      <c r="AA4" s="62" t="s">
        <v>360</v>
      </c>
      <c r="AB4" s="62" t="s">
        <v>488</v>
      </c>
      <c r="AC4" s="62" t="s">
        <v>131</v>
      </c>
      <c r="AD4" s="28"/>
      <c r="AE4" s="34" t="s">
        <v>163</v>
      </c>
      <c r="AF4" s="30"/>
      <c r="AG4" s="40" t="s">
        <v>229</v>
      </c>
      <c r="AI4" s="39" t="s">
        <v>176</v>
      </c>
      <c r="AK4" s="39" t="str">
        <f t="shared" ref="AK4:AK49" si="7">CHAR(CODE(AK3)+1)</f>
        <v>C</v>
      </c>
      <c r="AM4" s="54"/>
      <c r="AN4" s="54"/>
      <c r="AP4" s="40" t="s">
        <v>229</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2" t="s">
        <v>541</v>
      </c>
      <c r="Y5" s="32" t="s">
        <v>267</v>
      </c>
      <c r="Z5" s="32" t="s">
        <v>395</v>
      </c>
      <c r="AA5" s="62" t="s">
        <v>361</v>
      </c>
      <c r="AB5" s="62" t="s">
        <v>489</v>
      </c>
      <c r="AC5" s="62" t="s">
        <v>164</v>
      </c>
      <c r="AD5" s="31"/>
      <c r="AE5" s="34" t="s">
        <v>239</v>
      </c>
      <c r="AF5" s="30"/>
      <c r="AG5" s="40" t="s">
        <v>230</v>
      </c>
      <c r="AI5" s="39" t="s">
        <v>264</v>
      </c>
      <c r="AK5" s="39" t="str">
        <f t="shared" si="7"/>
        <v>D</v>
      </c>
      <c r="AP5" s="40" t="s">
        <v>230</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2" t="s">
        <v>241</v>
      </c>
      <c r="W6" s="32" t="s">
        <v>543</v>
      </c>
      <c r="Y6" s="32" t="s">
        <v>268</v>
      </c>
      <c r="Z6" s="32" t="s">
        <v>396</v>
      </c>
      <c r="AA6" s="62" t="s">
        <v>362</v>
      </c>
      <c r="AB6" s="62" t="s">
        <v>490</v>
      </c>
      <c r="AC6" s="62" t="s">
        <v>132</v>
      </c>
      <c r="AD6" s="31"/>
      <c r="AE6" s="34" t="s">
        <v>237</v>
      </c>
      <c r="AF6" s="30"/>
      <c r="AG6" s="40" t="s">
        <v>231</v>
      </c>
      <c r="AI6" s="39" t="s">
        <v>265</v>
      </c>
      <c r="AK6" s="39" t="str">
        <f>CHAR(CODE(AK5)+1)</f>
        <v>E</v>
      </c>
      <c r="AP6" s="40" t="s">
        <v>231</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2"/>
      <c r="W7" s="32" t="s">
        <v>142</v>
      </c>
      <c r="Y7" s="32" t="s">
        <v>269</v>
      </c>
      <c r="Z7" s="32" t="s">
        <v>397</v>
      </c>
      <c r="AA7" s="62" t="s">
        <v>363</v>
      </c>
      <c r="AB7" s="62" t="s">
        <v>491</v>
      </c>
      <c r="AC7" s="31"/>
      <c r="AD7" s="31"/>
      <c r="AE7" s="32" t="s">
        <v>132</v>
      </c>
      <c r="AF7" s="30"/>
      <c r="AG7" s="40" t="s">
        <v>232</v>
      </c>
      <c r="AH7" s="57"/>
      <c r="AI7" s="40" t="s">
        <v>254</v>
      </c>
      <c r="AK7" s="39" t="str">
        <f>CHAR(CODE(AK6)+1)</f>
        <v>F</v>
      </c>
      <c r="AP7" s="40" t="s">
        <v>232</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2" t="s">
        <v>262</v>
      </c>
      <c r="W8" s="32" t="s">
        <v>143</v>
      </c>
      <c r="Y8" s="32" t="s">
        <v>270</v>
      </c>
      <c r="Z8" s="32" t="s">
        <v>398</v>
      </c>
      <c r="AA8" s="62" t="s">
        <v>364</v>
      </c>
      <c r="AB8" s="62" t="s">
        <v>492</v>
      </c>
      <c r="AC8" s="31"/>
      <c r="AD8" s="31"/>
      <c r="AE8" s="31"/>
      <c r="AF8" s="30"/>
      <c r="AG8" s="40" t="s">
        <v>233</v>
      </c>
      <c r="AI8" s="39" t="s">
        <v>255</v>
      </c>
      <c r="AK8" s="39" t="str">
        <f t="shared" si="7"/>
        <v>G</v>
      </c>
      <c r="AP8" s="40" t="s">
        <v>233</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2" t="s">
        <v>263</v>
      </c>
      <c r="W9" s="32" t="s">
        <v>144</v>
      </c>
      <c r="Y9" s="32" t="s">
        <v>271</v>
      </c>
      <c r="Z9" s="32" t="s">
        <v>399</v>
      </c>
      <c r="AA9" s="62" t="s">
        <v>365</v>
      </c>
      <c r="AB9" s="62" t="s">
        <v>493</v>
      </c>
      <c r="AC9" s="31"/>
      <c r="AD9" s="31"/>
      <c r="AE9" s="31"/>
      <c r="AF9" s="30"/>
      <c r="AG9" s="40" t="s">
        <v>234</v>
      </c>
      <c r="AI9" s="53"/>
      <c r="AK9" s="39" t="str">
        <f t="shared" si="7"/>
        <v>H</v>
      </c>
      <c r="AP9" s="40" t="s">
        <v>234</v>
      </c>
    </row>
    <row r="10" spans="1:42" ht="13.5" customHeight="1" x14ac:dyDescent="0.15">
      <c r="A10" s="14" t="s">
        <v>207</v>
      </c>
      <c r="B10" s="15" t="s">
        <v>596</v>
      </c>
      <c r="C10" s="13" t="str">
        <f t="shared" si="0"/>
        <v>国土強靱化施策</v>
      </c>
      <c r="D10" s="13" t="str">
        <f t="shared" si="8"/>
        <v>国土強靱化施策</v>
      </c>
      <c r="F10" s="18" t="s">
        <v>111</v>
      </c>
      <c r="G10" s="17"/>
      <c r="H10" s="13" t="str">
        <f t="shared" si="1"/>
        <v/>
      </c>
      <c r="I10" s="13" t="str">
        <f t="shared" si="5"/>
        <v>一般会計</v>
      </c>
      <c r="K10" s="14" t="s">
        <v>208</v>
      </c>
      <c r="L10" s="15"/>
      <c r="M10" s="13" t="str">
        <f t="shared" si="2"/>
        <v/>
      </c>
      <c r="N10" s="13" t="str">
        <f t="shared" si="6"/>
        <v/>
      </c>
      <c r="O10" s="13"/>
      <c r="P10" s="13" t="str">
        <f>S8</f>
        <v>委託・請負</v>
      </c>
      <c r="Q10" s="19"/>
      <c r="T10" s="13"/>
      <c r="W10" s="32" t="s">
        <v>145</v>
      </c>
      <c r="Y10" s="32" t="s">
        <v>272</v>
      </c>
      <c r="Z10" s="32" t="s">
        <v>400</v>
      </c>
      <c r="AA10" s="62" t="s">
        <v>366</v>
      </c>
      <c r="AB10" s="62" t="s">
        <v>494</v>
      </c>
      <c r="AC10" s="31"/>
      <c r="AD10" s="31"/>
      <c r="AE10" s="31"/>
      <c r="AF10" s="30"/>
      <c r="AG10" s="40" t="s">
        <v>222</v>
      </c>
      <c r="AK10" s="39" t="str">
        <f t="shared" si="7"/>
        <v>I</v>
      </c>
      <c r="AP10" s="39" t="s">
        <v>220</v>
      </c>
    </row>
    <row r="11" spans="1:42" ht="13.5" customHeight="1" x14ac:dyDescent="0.15">
      <c r="A11" s="14" t="s">
        <v>88</v>
      </c>
      <c r="B11" s="15"/>
      <c r="C11" s="13" t="str">
        <f t="shared" si="0"/>
        <v/>
      </c>
      <c r="D11" s="13" t="str">
        <f t="shared" si="8"/>
        <v>国土強靱化施策</v>
      </c>
      <c r="F11" s="18" t="s">
        <v>112</v>
      </c>
      <c r="G11" s="17"/>
      <c r="H11" s="13" t="str">
        <f t="shared" si="1"/>
        <v/>
      </c>
      <c r="I11" s="13" t="str">
        <f t="shared" si="5"/>
        <v>一般会計</v>
      </c>
      <c r="K11" s="14" t="s">
        <v>105</v>
      </c>
      <c r="L11" s="15" t="s">
        <v>596</v>
      </c>
      <c r="M11" s="13" t="str">
        <f t="shared" si="2"/>
        <v>その他の事項経費</v>
      </c>
      <c r="N11" s="13" t="str">
        <f t="shared" si="6"/>
        <v>その他の事項経費</v>
      </c>
      <c r="O11" s="13"/>
      <c r="P11" s="13"/>
      <c r="Q11" s="19"/>
      <c r="T11" s="13"/>
      <c r="W11" s="32" t="s">
        <v>573</v>
      </c>
      <c r="Y11" s="32" t="s">
        <v>273</v>
      </c>
      <c r="Z11" s="32" t="s">
        <v>401</v>
      </c>
      <c r="AA11" s="62" t="s">
        <v>367</v>
      </c>
      <c r="AB11" s="62" t="s">
        <v>495</v>
      </c>
      <c r="AC11" s="31"/>
      <c r="AD11" s="31"/>
      <c r="AE11" s="31"/>
      <c r="AF11" s="30"/>
      <c r="AG11" s="39" t="s">
        <v>225</v>
      </c>
      <c r="AK11" s="39" t="str">
        <f t="shared" si="7"/>
        <v>J</v>
      </c>
    </row>
    <row r="12" spans="1:42" ht="13.5" customHeight="1" x14ac:dyDescent="0.15">
      <c r="A12" s="14" t="s">
        <v>89</v>
      </c>
      <c r="B12" s="15"/>
      <c r="C12" s="13" t="str">
        <f t="shared" ref="C12:C23" si="9">IF(B12="","",A12)</f>
        <v/>
      </c>
      <c r="D12" s="13" t="str">
        <f t="shared" si="8"/>
        <v>国土強靱化施策</v>
      </c>
      <c r="F12" s="18" t="s">
        <v>113</v>
      </c>
      <c r="G12" s="17"/>
      <c r="H12" s="13" t="str">
        <f t="shared" si="1"/>
        <v/>
      </c>
      <c r="I12" s="13" t="str">
        <f t="shared" si="5"/>
        <v>一般会計</v>
      </c>
      <c r="K12" s="13"/>
      <c r="L12" s="13"/>
      <c r="O12" s="13"/>
      <c r="P12" s="13"/>
      <c r="Q12" s="19"/>
      <c r="T12" s="13"/>
      <c r="U12" s="29" t="s">
        <v>518</v>
      </c>
      <c r="W12" s="32" t="s">
        <v>146</v>
      </c>
      <c r="Y12" s="32" t="s">
        <v>274</v>
      </c>
      <c r="Z12" s="32" t="s">
        <v>402</v>
      </c>
      <c r="AA12" s="62" t="s">
        <v>368</v>
      </c>
      <c r="AB12" s="62" t="s">
        <v>496</v>
      </c>
      <c r="AC12" s="31"/>
      <c r="AD12" s="31"/>
      <c r="AE12" s="31"/>
      <c r="AF12" s="30"/>
      <c r="AG12" s="39" t="s">
        <v>223</v>
      </c>
      <c r="AK12" s="39" t="str">
        <f t="shared" si="7"/>
        <v>K</v>
      </c>
    </row>
    <row r="13" spans="1:42" ht="13.5" customHeight="1" x14ac:dyDescent="0.15">
      <c r="A13" s="14" t="s">
        <v>90</v>
      </c>
      <c r="B13" s="15"/>
      <c r="C13" s="13" t="str">
        <f t="shared" si="9"/>
        <v/>
      </c>
      <c r="D13" s="13" t="str">
        <f t="shared" si="8"/>
        <v>国土強靱化施策</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275</v>
      </c>
      <c r="Z13" s="32" t="s">
        <v>403</v>
      </c>
      <c r="AA13" s="62" t="s">
        <v>369</v>
      </c>
      <c r="AB13" s="62" t="s">
        <v>497</v>
      </c>
      <c r="AC13" s="31"/>
      <c r="AD13" s="31"/>
      <c r="AE13" s="31"/>
      <c r="AF13" s="30"/>
      <c r="AG13" s="39" t="s">
        <v>224</v>
      </c>
      <c r="AK13" s="39" t="str">
        <f t="shared" si="7"/>
        <v>L</v>
      </c>
    </row>
    <row r="14" spans="1:42" ht="13.5" customHeight="1" x14ac:dyDescent="0.15">
      <c r="A14" s="14" t="s">
        <v>91</v>
      </c>
      <c r="B14" s="15"/>
      <c r="C14" s="13" t="str">
        <f t="shared" si="9"/>
        <v/>
      </c>
      <c r="D14" s="13" t="str">
        <f t="shared" si="8"/>
        <v>国土強靱化施策</v>
      </c>
      <c r="F14" s="18" t="s">
        <v>115</v>
      </c>
      <c r="G14" s="17"/>
      <c r="H14" s="13" t="str">
        <f t="shared" si="1"/>
        <v/>
      </c>
      <c r="I14" s="13" t="str">
        <f t="shared" si="5"/>
        <v>一般会計</v>
      </c>
      <c r="K14" s="13"/>
      <c r="L14" s="13"/>
      <c r="O14" s="13"/>
      <c r="P14" s="13"/>
      <c r="Q14" s="19"/>
      <c r="T14" s="13"/>
      <c r="U14" s="32" t="s">
        <v>519</v>
      </c>
      <c r="W14" s="32" t="s">
        <v>148</v>
      </c>
      <c r="Y14" s="32" t="s">
        <v>276</v>
      </c>
      <c r="Z14" s="32" t="s">
        <v>404</v>
      </c>
      <c r="AA14" s="62" t="s">
        <v>370</v>
      </c>
      <c r="AB14" s="62" t="s">
        <v>498</v>
      </c>
      <c r="AC14" s="31"/>
      <c r="AD14" s="31"/>
      <c r="AE14" s="31"/>
      <c r="AF14" s="30"/>
      <c r="AG14" s="53"/>
      <c r="AK14" s="39" t="str">
        <f t="shared" si="7"/>
        <v>M</v>
      </c>
    </row>
    <row r="15" spans="1:42" ht="13.5" customHeight="1" x14ac:dyDescent="0.15">
      <c r="A15" s="14" t="s">
        <v>92</v>
      </c>
      <c r="B15" s="15"/>
      <c r="C15" s="13" t="str">
        <f t="shared" si="9"/>
        <v/>
      </c>
      <c r="D15" s="13" t="str">
        <f t="shared" si="8"/>
        <v>国土強靱化施策</v>
      </c>
      <c r="F15" s="18" t="s">
        <v>116</v>
      </c>
      <c r="G15" s="17"/>
      <c r="H15" s="13" t="str">
        <f t="shared" si="1"/>
        <v/>
      </c>
      <c r="I15" s="13" t="str">
        <f t="shared" si="5"/>
        <v>一般会計</v>
      </c>
      <c r="K15" s="13"/>
      <c r="L15" s="13"/>
      <c r="O15" s="13"/>
      <c r="P15" s="13"/>
      <c r="Q15" s="19"/>
      <c r="T15" s="13"/>
      <c r="U15" s="32" t="s">
        <v>520</v>
      </c>
      <c r="W15" s="32" t="s">
        <v>149</v>
      </c>
      <c r="Y15" s="32" t="s">
        <v>277</v>
      </c>
      <c r="Z15" s="32" t="s">
        <v>405</v>
      </c>
      <c r="AA15" s="62" t="s">
        <v>371</v>
      </c>
      <c r="AB15" s="62" t="s">
        <v>499</v>
      </c>
      <c r="AC15" s="31"/>
      <c r="AD15" s="31"/>
      <c r="AE15" s="31"/>
      <c r="AF15" s="30"/>
      <c r="AG15" s="54"/>
      <c r="AK15" s="39" t="str">
        <f t="shared" si="7"/>
        <v>N</v>
      </c>
    </row>
    <row r="16" spans="1:42" ht="13.5" customHeight="1" x14ac:dyDescent="0.15">
      <c r="A16" s="14" t="s">
        <v>93</v>
      </c>
      <c r="B16" s="15"/>
      <c r="C16" s="13" t="str">
        <f t="shared" si="9"/>
        <v/>
      </c>
      <c r="D16" s="13" t="str">
        <f t="shared" si="8"/>
        <v>国土強靱化施策</v>
      </c>
      <c r="F16" s="18" t="s">
        <v>117</v>
      </c>
      <c r="G16" s="17"/>
      <c r="H16" s="13" t="str">
        <f t="shared" si="1"/>
        <v/>
      </c>
      <c r="I16" s="13" t="str">
        <f t="shared" si="5"/>
        <v>一般会計</v>
      </c>
      <c r="K16" s="13"/>
      <c r="L16" s="13"/>
      <c r="O16" s="13"/>
      <c r="P16" s="13"/>
      <c r="Q16" s="19"/>
      <c r="T16" s="13"/>
      <c r="U16" s="32" t="s">
        <v>521</v>
      </c>
      <c r="W16" s="32" t="s">
        <v>150</v>
      </c>
      <c r="Y16" s="32" t="s">
        <v>278</v>
      </c>
      <c r="Z16" s="32" t="s">
        <v>406</v>
      </c>
      <c r="AA16" s="62" t="s">
        <v>372</v>
      </c>
      <c r="AB16" s="62" t="s">
        <v>500</v>
      </c>
      <c r="AC16" s="31"/>
      <c r="AD16" s="31"/>
      <c r="AE16" s="31"/>
      <c r="AF16" s="30"/>
      <c r="AG16" s="54"/>
      <c r="AK16" s="39" t="str">
        <f t="shared" si="7"/>
        <v>O</v>
      </c>
    </row>
    <row r="17" spans="1:37" ht="13.5" customHeight="1" x14ac:dyDescent="0.15">
      <c r="A17" s="14" t="s">
        <v>94</v>
      </c>
      <c r="B17" s="15"/>
      <c r="C17" s="13" t="str">
        <f t="shared" si="9"/>
        <v/>
      </c>
      <c r="D17" s="13" t="str">
        <f t="shared" si="8"/>
        <v>国土強靱化施策</v>
      </c>
      <c r="F17" s="18" t="s">
        <v>118</v>
      </c>
      <c r="G17" s="17"/>
      <c r="H17" s="13" t="str">
        <f t="shared" si="1"/>
        <v/>
      </c>
      <c r="I17" s="13" t="str">
        <f t="shared" si="5"/>
        <v>一般会計</v>
      </c>
      <c r="K17" s="13"/>
      <c r="L17" s="13"/>
      <c r="O17" s="13"/>
      <c r="P17" s="13"/>
      <c r="Q17" s="19"/>
      <c r="T17" s="13"/>
      <c r="U17" s="32" t="s">
        <v>539</v>
      </c>
      <c r="W17" s="32" t="s">
        <v>151</v>
      </c>
      <c r="Y17" s="32" t="s">
        <v>279</v>
      </c>
      <c r="Z17" s="32" t="s">
        <v>407</v>
      </c>
      <c r="AA17" s="62" t="s">
        <v>373</v>
      </c>
      <c r="AB17" s="62" t="s">
        <v>501</v>
      </c>
      <c r="AC17" s="31"/>
      <c r="AD17" s="31"/>
      <c r="AE17" s="31"/>
      <c r="AF17" s="30"/>
      <c r="AG17" s="54"/>
      <c r="AK17" s="39" t="str">
        <f t="shared" si="7"/>
        <v>P</v>
      </c>
    </row>
    <row r="18" spans="1:37" ht="13.5" customHeight="1" x14ac:dyDescent="0.15">
      <c r="A18" s="14" t="s">
        <v>95</v>
      </c>
      <c r="B18" s="15"/>
      <c r="C18" s="13" t="str">
        <f t="shared" si="9"/>
        <v/>
      </c>
      <c r="D18" s="13" t="str">
        <f t="shared" si="8"/>
        <v>国土強靱化施策</v>
      </c>
      <c r="F18" s="18" t="s">
        <v>119</v>
      </c>
      <c r="G18" s="17"/>
      <c r="H18" s="13" t="str">
        <f t="shared" si="1"/>
        <v/>
      </c>
      <c r="I18" s="13" t="str">
        <f t="shared" si="5"/>
        <v>一般会計</v>
      </c>
      <c r="K18" s="13"/>
      <c r="L18" s="13"/>
      <c r="O18" s="13"/>
      <c r="P18" s="13"/>
      <c r="Q18" s="19"/>
      <c r="T18" s="13"/>
      <c r="U18" s="32" t="s">
        <v>522</v>
      </c>
      <c r="W18" s="32" t="s">
        <v>152</v>
      </c>
      <c r="Y18" s="32" t="s">
        <v>280</v>
      </c>
      <c r="Z18" s="32" t="s">
        <v>408</v>
      </c>
      <c r="AA18" s="62" t="s">
        <v>374</v>
      </c>
      <c r="AB18" s="62" t="s">
        <v>502</v>
      </c>
      <c r="AC18" s="31"/>
      <c r="AD18" s="31"/>
      <c r="AE18" s="31"/>
      <c r="AF18" s="30"/>
      <c r="AK18" s="39" t="str">
        <f t="shared" si="7"/>
        <v>Q</v>
      </c>
    </row>
    <row r="19" spans="1:37" ht="13.5" customHeight="1" x14ac:dyDescent="0.15">
      <c r="A19" s="14" t="s">
        <v>198</v>
      </c>
      <c r="B19" s="15"/>
      <c r="C19" s="13" t="str">
        <f t="shared" si="9"/>
        <v/>
      </c>
      <c r="D19" s="13" t="str">
        <f t="shared" si="8"/>
        <v>国土強靱化施策</v>
      </c>
      <c r="F19" s="18" t="s">
        <v>120</v>
      </c>
      <c r="G19" s="17"/>
      <c r="H19" s="13" t="str">
        <f t="shared" si="1"/>
        <v/>
      </c>
      <c r="I19" s="13" t="str">
        <f t="shared" si="5"/>
        <v>一般会計</v>
      </c>
      <c r="K19" s="13"/>
      <c r="L19" s="13"/>
      <c r="O19" s="13"/>
      <c r="P19" s="13"/>
      <c r="Q19" s="19"/>
      <c r="T19" s="13"/>
      <c r="U19" s="32" t="s">
        <v>523</v>
      </c>
      <c r="W19" s="32" t="s">
        <v>153</v>
      </c>
      <c r="Y19" s="32" t="s">
        <v>281</v>
      </c>
      <c r="Z19" s="32" t="s">
        <v>409</v>
      </c>
      <c r="AA19" s="62" t="s">
        <v>375</v>
      </c>
      <c r="AB19" s="62" t="s">
        <v>503</v>
      </c>
      <c r="AC19" s="31"/>
      <c r="AD19" s="31"/>
      <c r="AE19" s="31"/>
      <c r="AF19" s="30"/>
      <c r="AK19" s="39" t="str">
        <f t="shared" si="7"/>
        <v>R</v>
      </c>
    </row>
    <row r="20" spans="1:37" ht="13.5" customHeight="1" x14ac:dyDescent="0.15">
      <c r="A20" s="14" t="s">
        <v>199</v>
      </c>
      <c r="B20" s="15"/>
      <c r="C20" s="13" t="str">
        <f t="shared" si="9"/>
        <v/>
      </c>
      <c r="D20" s="13" t="str">
        <f t="shared" si="8"/>
        <v>国土強靱化施策</v>
      </c>
      <c r="F20" s="18" t="s">
        <v>197</v>
      </c>
      <c r="G20" s="17"/>
      <c r="H20" s="13" t="str">
        <f t="shared" si="1"/>
        <v/>
      </c>
      <c r="I20" s="13" t="str">
        <f t="shared" si="5"/>
        <v>一般会計</v>
      </c>
      <c r="K20" s="13"/>
      <c r="L20" s="13"/>
      <c r="O20" s="13"/>
      <c r="P20" s="13"/>
      <c r="Q20" s="19"/>
      <c r="T20" s="13"/>
      <c r="U20" s="32" t="s">
        <v>524</v>
      </c>
      <c r="W20" s="32" t="s">
        <v>154</v>
      </c>
      <c r="Y20" s="32" t="s">
        <v>282</v>
      </c>
      <c r="Z20" s="32" t="s">
        <v>410</v>
      </c>
      <c r="AA20" s="62" t="s">
        <v>376</v>
      </c>
      <c r="AB20" s="62" t="s">
        <v>504</v>
      </c>
      <c r="AC20" s="31"/>
      <c r="AD20" s="31"/>
      <c r="AE20" s="31"/>
      <c r="AF20" s="30"/>
      <c r="AK20" s="39" t="str">
        <f t="shared" si="7"/>
        <v>S</v>
      </c>
    </row>
    <row r="21" spans="1:37" ht="13.5" customHeight="1" x14ac:dyDescent="0.15">
      <c r="A21" s="14" t="s">
        <v>200</v>
      </c>
      <c r="B21" s="15"/>
      <c r="C21" s="13" t="str">
        <f t="shared" si="9"/>
        <v/>
      </c>
      <c r="D21" s="13" t="str">
        <f t="shared" si="8"/>
        <v>国土強靱化施策</v>
      </c>
      <c r="F21" s="18" t="s">
        <v>121</v>
      </c>
      <c r="G21" s="17"/>
      <c r="H21" s="13" t="str">
        <f t="shared" si="1"/>
        <v/>
      </c>
      <c r="I21" s="13" t="str">
        <f t="shared" si="5"/>
        <v>一般会計</v>
      </c>
      <c r="K21" s="13"/>
      <c r="L21" s="13"/>
      <c r="O21" s="13"/>
      <c r="P21" s="13"/>
      <c r="Q21" s="19"/>
      <c r="T21" s="13"/>
      <c r="U21" s="32" t="s">
        <v>525</v>
      </c>
      <c r="W21" s="32" t="s">
        <v>155</v>
      </c>
      <c r="Y21" s="32" t="s">
        <v>283</v>
      </c>
      <c r="Z21" s="32" t="s">
        <v>411</v>
      </c>
      <c r="AA21" s="62" t="s">
        <v>377</v>
      </c>
      <c r="AB21" s="62" t="s">
        <v>505</v>
      </c>
      <c r="AC21" s="31"/>
      <c r="AD21" s="31"/>
      <c r="AE21" s="31"/>
      <c r="AF21" s="30"/>
      <c r="AK21" s="39" t="str">
        <f t="shared" si="7"/>
        <v>T</v>
      </c>
    </row>
    <row r="22" spans="1:37" ht="13.5" customHeight="1" x14ac:dyDescent="0.15">
      <c r="A22" s="14" t="s">
        <v>201</v>
      </c>
      <c r="B22" s="15"/>
      <c r="C22" s="13" t="str">
        <f t="shared" si="9"/>
        <v/>
      </c>
      <c r="D22" s="13" t="str">
        <f>IF(C22="",D21,IF(D21&lt;&gt;"",CONCATENATE(D21,"、",C22),C22))</f>
        <v>国土強靱化施策</v>
      </c>
      <c r="F22" s="18" t="s">
        <v>122</v>
      </c>
      <c r="G22" s="17"/>
      <c r="H22" s="13" t="str">
        <f t="shared" si="1"/>
        <v/>
      </c>
      <c r="I22" s="13" t="str">
        <f t="shared" si="5"/>
        <v>一般会計</v>
      </c>
      <c r="K22" s="13"/>
      <c r="L22" s="13"/>
      <c r="O22" s="13"/>
      <c r="P22" s="13"/>
      <c r="Q22" s="19"/>
      <c r="T22" s="13"/>
      <c r="U22" s="32" t="s">
        <v>575</v>
      </c>
      <c r="W22" s="32" t="s">
        <v>156</v>
      </c>
      <c r="Y22" s="32" t="s">
        <v>284</v>
      </c>
      <c r="Z22" s="32" t="s">
        <v>412</v>
      </c>
      <c r="AA22" s="62" t="s">
        <v>378</v>
      </c>
      <c r="AB22" s="62" t="s">
        <v>506</v>
      </c>
      <c r="AC22" s="31"/>
      <c r="AD22" s="31"/>
      <c r="AE22" s="31"/>
      <c r="AF22" s="30"/>
      <c r="AK22" s="39" t="str">
        <f t="shared" si="7"/>
        <v>U</v>
      </c>
    </row>
    <row r="23" spans="1:37" ht="13.5" customHeight="1" x14ac:dyDescent="0.15">
      <c r="A23" s="60" t="s">
        <v>256</v>
      </c>
      <c r="B23" s="15"/>
      <c r="C23" s="13" t="str">
        <f t="shared" si="9"/>
        <v/>
      </c>
      <c r="D23" s="13" t="str">
        <f>IF(C23="",D22,IF(D22&lt;&gt;"",CONCATENATE(D22,"、",C23),C23))</f>
        <v>国土強靱化施策</v>
      </c>
      <c r="F23" s="18" t="s">
        <v>123</v>
      </c>
      <c r="G23" s="17"/>
      <c r="H23" s="13" t="str">
        <f t="shared" si="1"/>
        <v/>
      </c>
      <c r="I23" s="13" t="str">
        <f t="shared" si="5"/>
        <v>一般会計</v>
      </c>
      <c r="K23" s="13"/>
      <c r="L23" s="13"/>
      <c r="O23" s="13"/>
      <c r="P23" s="13"/>
      <c r="Q23" s="19"/>
      <c r="T23" s="13"/>
      <c r="U23" s="32" t="s">
        <v>526</v>
      </c>
      <c r="W23" s="32" t="s">
        <v>157</v>
      </c>
      <c r="Y23" s="32" t="s">
        <v>285</v>
      </c>
      <c r="Z23" s="32" t="s">
        <v>413</v>
      </c>
      <c r="AA23" s="62" t="s">
        <v>379</v>
      </c>
      <c r="AB23" s="62" t="s">
        <v>507</v>
      </c>
      <c r="AC23" s="31"/>
      <c r="AD23" s="31"/>
      <c r="AE23" s="31"/>
      <c r="AF23" s="30"/>
      <c r="AK23" s="39" t="str">
        <f t="shared" si="7"/>
        <v>V</v>
      </c>
    </row>
    <row r="24" spans="1:37" ht="13.5" customHeight="1" x14ac:dyDescent="0.15">
      <c r="A24" s="72"/>
      <c r="B24" s="58"/>
      <c r="F24" s="18" t="s">
        <v>259</v>
      </c>
      <c r="G24" s="17"/>
      <c r="H24" s="13" t="str">
        <f t="shared" si="1"/>
        <v/>
      </c>
      <c r="I24" s="13" t="str">
        <f t="shared" si="5"/>
        <v>一般会計</v>
      </c>
      <c r="K24" s="13"/>
      <c r="L24" s="13"/>
      <c r="O24" s="13"/>
      <c r="P24" s="13"/>
      <c r="Q24" s="19"/>
      <c r="T24" s="13"/>
      <c r="U24" s="32" t="s">
        <v>527</v>
      </c>
      <c r="W24" s="32" t="s">
        <v>158</v>
      </c>
      <c r="Y24" s="32" t="s">
        <v>286</v>
      </c>
      <c r="Z24" s="32" t="s">
        <v>414</v>
      </c>
      <c r="AA24" s="62" t="s">
        <v>380</v>
      </c>
      <c r="AB24" s="62" t="s">
        <v>508</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528</v>
      </c>
      <c r="W25" s="52"/>
      <c r="Y25" s="32" t="s">
        <v>287</v>
      </c>
      <c r="Z25" s="32" t="s">
        <v>415</v>
      </c>
      <c r="AA25" s="62" t="s">
        <v>381</v>
      </c>
      <c r="AB25" s="62" t="s">
        <v>509</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529</v>
      </c>
      <c r="Y26" s="32" t="s">
        <v>288</v>
      </c>
      <c r="Z26" s="32" t="s">
        <v>416</v>
      </c>
      <c r="AA26" s="62" t="s">
        <v>382</v>
      </c>
      <c r="AB26" s="62" t="s">
        <v>510</v>
      </c>
      <c r="AC26" s="31"/>
      <c r="AD26" s="31"/>
      <c r="AE26" s="31"/>
      <c r="AF26" s="30"/>
      <c r="AK26" s="39" t="str">
        <f t="shared" si="7"/>
        <v>Y</v>
      </c>
    </row>
    <row r="27" spans="1:37" ht="13.5" customHeight="1" x14ac:dyDescent="0.15">
      <c r="A27" s="13" t="str">
        <f>IF(D23="", "-", D23)</f>
        <v>国土強靱化施策</v>
      </c>
      <c r="B27" s="13"/>
      <c r="F27" s="18" t="s">
        <v>126</v>
      </c>
      <c r="G27" s="17"/>
      <c r="H27" s="13" t="str">
        <f t="shared" si="1"/>
        <v/>
      </c>
      <c r="I27" s="13" t="str">
        <f t="shared" si="5"/>
        <v>一般会計</v>
      </c>
      <c r="K27" s="13"/>
      <c r="L27" s="13"/>
      <c r="O27" s="13"/>
      <c r="P27" s="13"/>
      <c r="Q27" s="19"/>
      <c r="T27" s="13"/>
      <c r="U27" s="32" t="s">
        <v>530</v>
      </c>
      <c r="Y27" s="32" t="s">
        <v>289</v>
      </c>
      <c r="Z27" s="32" t="s">
        <v>417</v>
      </c>
      <c r="AA27" s="62" t="s">
        <v>383</v>
      </c>
      <c r="AB27" s="62" t="s">
        <v>511</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531</v>
      </c>
      <c r="Y28" s="32" t="s">
        <v>290</v>
      </c>
      <c r="Z28" s="32" t="s">
        <v>418</v>
      </c>
      <c r="AA28" s="62" t="s">
        <v>384</v>
      </c>
      <c r="AB28" s="62" t="s">
        <v>512</v>
      </c>
      <c r="AC28" s="31"/>
      <c r="AD28" s="31"/>
      <c r="AE28" s="31"/>
      <c r="AF28" s="30"/>
      <c r="AK28" s="39"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532</v>
      </c>
      <c r="Y29" s="32" t="s">
        <v>291</v>
      </c>
      <c r="Z29" s="32" t="s">
        <v>419</v>
      </c>
      <c r="AA29" s="62" t="s">
        <v>385</v>
      </c>
      <c r="AB29" s="62" t="s">
        <v>513</v>
      </c>
      <c r="AC29" s="31"/>
      <c r="AD29" s="31"/>
      <c r="AE29" s="31"/>
      <c r="AF29" s="30"/>
      <c r="AK29" s="39"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533</v>
      </c>
      <c r="Y30" s="32" t="s">
        <v>292</v>
      </c>
      <c r="Z30" s="32" t="s">
        <v>420</v>
      </c>
      <c r="AA30" s="62" t="s">
        <v>386</v>
      </c>
      <c r="AB30" s="62" t="s">
        <v>514</v>
      </c>
      <c r="AC30" s="31"/>
      <c r="AD30" s="31"/>
      <c r="AE30" s="31"/>
      <c r="AF30" s="30"/>
      <c r="AK30" s="39"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534</v>
      </c>
      <c r="Y31" s="32" t="s">
        <v>293</v>
      </c>
      <c r="Z31" s="32" t="s">
        <v>421</v>
      </c>
      <c r="AA31" s="62" t="s">
        <v>387</v>
      </c>
      <c r="AB31" s="62" t="s">
        <v>515</v>
      </c>
      <c r="AC31" s="31"/>
      <c r="AD31" s="31"/>
      <c r="AE31" s="31"/>
      <c r="AF31" s="30"/>
      <c r="AK31" s="39"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535</v>
      </c>
      <c r="Y32" s="32" t="s">
        <v>294</v>
      </c>
      <c r="Z32" s="32" t="s">
        <v>422</v>
      </c>
      <c r="AA32" s="62" t="s">
        <v>65</v>
      </c>
      <c r="AB32" s="62" t="s">
        <v>65</v>
      </c>
      <c r="AC32" s="31"/>
      <c r="AD32" s="31"/>
      <c r="AE32" s="31"/>
      <c r="AF32" s="30"/>
      <c r="AK32" s="39"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536</v>
      </c>
      <c r="Y33" s="32" t="s">
        <v>295</v>
      </c>
      <c r="Z33" s="32" t="s">
        <v>423</v>
      </c>
      <c r="AA33" s="52"/>
      <c r="AB33" s="31"/>
      <c r="AC33" s="31"/>
      <c r="AD33" s="31"/>
      <c r="AE33" s="31"/>
      <c r="AF33" s="30"/>
      <c r="AK33" s="39"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39"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2" t="s">
        <v>538</v>
      </c>
      <c r="Y35" s="32" t="s">
        <v>297</v>
      </c>
      <c r="Z35" s="32" t="s">
        <v>425</v>
      </c>
      <c r="AC35" s="31"/>
      <c r="AF35" s="30"/>
      <c r="AK35" s="39"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2" t="s">
        <v>298</v>
      </c>
      <c r="Z36" s="32" t="s">
        <v>426</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39" t="str">
        <f t="shared" si="7"/>
        <v>j</v>
      </c>
    </row>
    <row r="38" spans="1:37" x14ac:dyDescent="0.15">
      <c r="A38" s="13"/>
      <c r="B38" s="13"/>
      <c r="F38" s="13"/>
      <c r="G38" s="19"/>
      <c r="K38" s="13"/>
      <c r="L38" s="13"/>
      <c r="O38" s="13"/>
      <c r="P38" s="13"/>
      <c r="Q38" s="19"/>
      <c r="T38" s="13"/>
      <c r="Y38" s="32" t="s">
        <v>300</v>
      </c>
      <c r="Z38" s="32" t="s">
        <v>428</v>
      </c>
      <c r="AF38" s="30"/>
      <c r="AK38" s="39"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39" t="str">
        <f t="shared" si="7"/>
        <v>l</v>
      </c>
    </row>
    <row r="40" spans="1:37" x14ac:dyDescent="0.15">
      <c r="A40" s="13"/>
      <c r="B40" s="13"/>
      <c r="F40" s="13"/>
      <c r="G40" s="19"/>
      <c r="K40" s="13"/>
      <c r="L40" s="13"/>
      <c r="O40" s="13"/>
      <c r="P40" s="13"/>
      <c r="Q40" s="19"/>
      <c r="T40" s="13"/>
      <c r="U40" s="32"/>
      <c r="Y40" s="32" t="s">
        <v>302</v>
      </c>
      <c r="Z40" s="32" t="s">
        <v>430</v>
      </c>
      <c r="AF40" s="30"/>
      <c r="AK40" s="39" t="str">
        <f t="shared" si="7"/>
        <v>m</v>
      </c>
    </row>
    <row r="41" spans="1:37" x14ac:dyDescent="0.15">
      <c r="A41" s="13"/>
      <c r="B41" s="13"/>
      <c r="F41" s="13"/>
      <c r="G41" s="19"/>
      <c r="K41" s="13"/>
      <c r="L41" s="13"/>
      <c r="O41" s="13"/>
      <c r="P41" s="13"/>
      <c r="Q41" s="19"/>
      <c r="T41" s="13"/>
      <c r="U41" s="32" t="s">
        <v>242</v>
      </c>
      <c r="Y41" s="32" t="s">
        <v>303</v>
      </c>
      <c r="Z41" s="32" t="s">
        <v>431</v>
      </c>
      <c r="AF41" s="30"/>
      <c r="AK41" s="39" t="str">
        <f t="shared" si="7"/>
        <v>n</v>
      </c>
    </row>
    <row r="42" spans="1:37" x14ac:dyDescent="0.15">
      <c r="A42" s="13"/>
      <c r="B42" s="13"/>
      <c r="F42" s="13"/>
      <c r="G42" s="19"/>
      <c r="K42" s="13"/>
      <c r="L42" s="13"/>
      <c r="O42" s="13"/>
      <c r="P42" s="13"/>
      <c r="Q42" s="19"/>
      <c r="T42" s="13"/>
      <c r="U42" s="32" t="s">
        <v>252</v>
      </c>
      <c r="Y42" s="32" t="s">
        <v>304</v>
      </c>
      <c r="Z42" s="32" t="s">
        <v>432</v>
      </c>
      <c r="AF42" s="30"/>
      <c r="AK42" s="39" t="str">
        <f t="shared" si="7"/>
        <v>o</v>
      </c>
    </row>
    <row r="43" spans="1:37" x14ac:dyDescent="0.15">
      <c r="A43" s="13"/>
      <c r="B43" s="13"/>
      <c r="F43" s="13"/>
      <c r="G43" s="19"/>
      <c r="K43" s="13"/>
      <c r="L43" s="13"/>
      <c r="O43" s="13"/>
      <c r="P43" s="13"/>
      <c r="Q43" s="19"/>
      <c r="T43" s="13"/>
      <c r="Y43" s="32" t="s">
        <v>305</v>
      </c>
      <c r="Z43" s="32" t="s">
        <v>433</v>
      </c>
      <c r="AF43" s="30"/>
      <c r="AK43" s="39" t="str">
        <f t="shared" si="7"/>
        <v>p</v>
      </c>
    </row>
    <row r="44" spans="1:37" x14ac:dyDescent="0.15">
      <c r="A44" s="13"/>
      <c r="B44" s="13"/>
      <c r="F44" s="13"/>
      <c r="G44" s="19"/>
      <c r="K44" s="13"/>
      <c r="L44" s="13"/>
      <c r="O44" s="13"/>
      <c r="P44" s="13"/>
      <c r="Q44" s="19"/>
      <c r="T44" s="13"/>
      <c r="Y44" s="32" t="s">
        <v>306</v>
      </c>
      <c r="Z44" s="32" t="s">
        <v>434</v>
      </c>
      <c r="AF44" s="30"/>
      <c r="AK44" s="39" t="str">
        <f t="shared" si="7"/>
        <v>q</v>
      </c>
    </row>
    <row r="45" spans="1:37" x14ac:dyDescent="0.15">
      <c r="A45" s="13"/>
      <c r="B45" s="13"/>
      <c r="F45" s="13"/>
      <c r="G45" s="19"/>
      <c r="K45" s="13"/>
      <c r="L45" s="13"/>
      <c r="O45" s="13"/>
      <c r="P45" s="13"/>
      <c r="Q45" s="19"/>
      <c r="T45" s="13"/>
      <c r="U45" s="29" t="s">
        <v>160</v>
      </c>
      <c r="Y45" s="32" t="s">
        <v>307</v>
      </c>
      <c r="Z45" s="32" t="s">
        <v>435</v>
      </c>
      <c r="AF45" s="30"/>
      <c r="AK45" s="39" t="str">
        <f t="shared" si="7"/>
        <v>r</v>
      </c>
    </row>
    <row r="46" spans="1:37" x14ac:dyDescent="0.15">
      <c r="A46" s="13"/>
      <c r="B46" s="13"/>
      <c r="F46" s="13"/>
      <c r="G46" s="19"/>
      <c r="K46" s="13"/>
      <c r="L46" s="13"/>
      <c r="O46" s="13"/>
      <c r="P46" s="13"/>
      <c r="Q46" s="19"/>
      <c r="T46" s="13"/>
      <c r="U46" s="69" t="s">
        <v>574</v>
      </c>
      <c r="Y46" s="32" t="s">
        <v>308</v>
      </c>
      <c r="Z46" s="32" t="s">
        <v>436</v>
      </c>
      <c r="AF46" s="30"/>
      <c r="AK46" s="39" t="str">
        <f t="shared" si="7"/>
        <v>s</v>
      </c>
    </row>
    <row r="47" spans="1:37" x14ac:dyDescent="0.15">
      <c r="A47" s="13"/>
      <c r="B47" s="13"/>
      <c r="F47" s="13"/>
      <c r="G47" s="19"/>
      <c r="K47" s="13"/>
      <c r="L47" s="13"/>
      <c r="O47" s="13"/>
      <c r="P47" s="13"/>
      <c r="Q47" s="19"/>
      <c r="T47" s="13"/>
      <c r="Y47" s="32" t="s">
        <v>309</v>
      </c>
      <c r="Z47" s="32" t="s">
        <v>437</v>
      </c>
      <c r="AF47" s="30"/>
      <c r="AK47" s="39" t="str">
        <f t="shared" si="7"/>
        <v>t</v>
      </c>
    </row>
    <row r="48" spans="1:37" x14ac:dyDescent="0.15">
      <c r="A48" s="13"/>
      <c r="B48" s="13"/>
      <c r="F48" s="13"/>
      <c r="G48" s="19"/>
      <c r="K48" s="13"/>
      <c r="L48" s="13"/>
      <c r="O48" s="13"/>
      <c r="P48" s="13"/>
      <c r="Q48" s="19"/>
      <c r="T48" s="13"/>
      <c r="U48" s="69">
        <v>2021</v>
      </c>
      <c r="Y48" s="32" t="s">
        <v>310</v>
      </c>
      <c r="Z48" s="32" t="s">
        <v>438</v>
      </c>
      <c r="AF48" s="30"/>
      <c r="AK48" s="39" t="str">
        <f t="shared" si="7"/>
        <v>u</v>
      </c>
    </row>
    <row r="49" spans="1:37" x14ac:dyDescent="0.15">
      <c r="A49" s="13"/>
      <c r="B49" s="13"/>
      <c r="F49" s="13"/>
      <c r="G49" s="19"/>
      <c r="K49" s="13"/>
      <c r="L49" s="13"/>
      <c r="O49" s="13"/>
      <c r="P49" s="13"/>
      <c r="Q49" s="19"/>
      <c r="T49" s="13"/>
      <c r="U49" s="69">
        <v>2022</v>
      </c>
      <c r="Y49" s="32" t="s">
        <v>311</v>
      </c>
      <c r="Z49" s="32" t="s">
        <v>439</v>
      </c>
      <c r="AF49" s="30"/>
      <c r="AK49" s="39" t="str">
        <f t="shared" si="7"/>
        <v>v</v>
      </c>
    </row>
    <row r="50" spans="1:37" x14ac:dyDescent="0.15">
      <c r="A50" s="13"/>
      <c r="B50" s="13"/>
      <c r="F50" s="13"/>
      <c r="G50" s="19"/>
      <c r="K50" s="13"/>
      <c r="L50" s="13"/>
      <c r="O50" s="13"/>
      <c r="P50" s="13"/>
      <c r="Q50" s="19"/>
      <c r="T50" s="13"/>
      <c r="U50" s="69">
        <v>2023</v>
      </c>
      <c r="Y50" s="32" t="s">
        <v>312</v>
      </c>
      <c r="Z50" s="32" t="s">
        <v>440</v>
      </c>
      <c r="AF50" s="30"/>
    </row>
    <row r="51" spans="1:37" x14ac:dyDescent="0.15">
      <c r="A51" s="13"/>
      <c r="B51" s="13"/>
      <c r="F51" s="13"/>
      <c r="G51" s="19"/>
      <c r="K51" s="13"/>
      <c r="L51" s="13"/>
      <c r="O51" s="13"/>
      <c r="P51" s="13"/>
      <c r="Q51" s="19"/>
      <c r="T51" s="13"/>
      <c r="U51" s="69">
        <v>2024</v>
      </c>
      <c r="Y51" s="32" t="s">
        <v>313</v>
      </c>
      <c r="Z51" s="32" t="s">
        <v>441</v>
      </c>
      <c r="AF51" s="30"/>
    </row>
    <row r="52" spans="1:37" x14ac:dyDescent="0.15">
      <c r="A52" s="13"/>
      <c r="B52" s="13"/>
      <c r="F52" s="13"/>
      <c r="G52" s="19"/>
      <c r="K52" s="13"/>
      <c r="L52" s="13"/>
      <c r="O52" s="13"/>
      <c r="P52" s="13"/>
      <c r="Q52" s="19"/>
      <c r="T52" s="13"/>
      <c r="U52" s="69">
        <v>2025</v>
      </c>
      <c r="Y52" s="32" t="s">
        <v>314</v>
      </c>
      <c r="Z52" s="32" t="s">
        <v>442</v>
      </c>
      <c r="AF52" s="30"/>
    </row>
    <row r="53" spans="1:37" x14ac:dyDescent="0.15">
      <c r="A53" s="13"/>
      <c r="B53" s="13"/>
      <c r="F53" s="13"/>
      <c r="G53" s="19"/>
      <c r="K53" s="13"/>
      <c r="L53" s="13"/>
      <c r="O53" s="13"/>
      <c r="P53" s="13"/>
      <c r="Q53" s="19"/>
      <c r="T53" s="13"/>
      <c r="U53" s="69">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69">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66</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578</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2022-09-02T09:29:54Z</dcterms:created>
  <dcterms:modified xsi:type="dcterms:W3CDTF">2022-09-02T09:32:33Z</dcterms:modified>
</cp:coreProperties>
</file>