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0425"/>
  </bookViews>
  <sheets>
    <sheet name="行政事業レビューシート" sheetId="11" r:id="rId1"/>
    <sheet name="入力規則等" sheetId="4" r:id="rId2"/>
  </sheets>
  <definedNames>
    <definedName name="_xlnm._FilterDatabase" localSheetId="0" hidden="1">行政事業レビューシート!$A$4:$BH$1048069</definedName>
    <definedName name="_xlnm.Print_Area" localSheetId="0">行政事業レビューシート!$A$1:$AX$152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1" l="1"/>
  <c r="AY56" i="11" l="1"/>
  <c r="AY61" i="11" s="1"/>
  <c r="AY53" i="11"/>
  <c r="AY54" i="11" s="1"/>
  <c r="AY50" i="11"/>
  <c r="AY52" i="11" s="1"/>
  <c r="AY49" i="11"/>
  <c r="AY150" i="11"/>
  <c r="AY146" i="11"/>
  <c r="AY148" i="11" s="1"/>
  <c r="AY147" i="11" l="1"/>
  <c r="AY149" i="11"/>
  <c r="AY55" i="11"/>
  <c r="AY51" i="11"/>
  <c r="AY60" i="11"/>
  <c r="AY58" i="11"/>
  <c r="AY62" i="11"/>
  <c r="AY59" i="11"/>
  <c r="AY57" i="11"/>
  <c r="AY39" i="11" l="1"/>
  <c r="AY47" i="11" s="1"/>
  <c r="AY44" i="11" l="1"/>
  <c r="AY48" i="11"/>
  <c r="AY41" i="11"/>
  <c r="AY45" i="11"/>
  <c r="AY40" i="11"/>
  <c r="AY42" i="11"/>
  <c r="AY46" i="11"/>
  <c r="AY43" i="11"/>
  <c r="AW115" i="11" l="1"/>
  <c r="AT115" i="11"/>
  <c r="AQ115" i="11"/>
  <c r="AL115" i="11"/>
  <c r="AI115" i="11"/>
  <c r="AF115" i="11"/>
  <c r="Z115" i="11"/>
  <c r="W115" i="11"/>
  <c r="T115" i="11"/>
  <c r="N115" i="11"/>
  <c r="AW114" i="11"/>
  <c r="AT114" i="11"/>
  <c r="AQ114" i="11"/>
  <c r="AL114" i="11"/>
  <c r="AI114" i="11"/>
  <c r="AF114" i="11"/>
  <c r="Z114" i="11"/>
  <c r="W114" i="11"/>
  <c r="T114" i="11"/>
  <c r="N114" i="11"/>
  <c r="K114" i="11"/>
  <c r="H114" i="11"/>
  <c r="AY153" i="11" l="1"/>
  <c r="AY152" i="11"/>
  <c r="AY151" i="11"/>
  <c r="AU139" i="11"/>
  <c r="Y139"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<sst xmlns="http://schemas.openxmlformats.org/spreadsheetml/2006/main" count="920" uniqueCount="660">
  <si>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</si>
  <si>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</si>
  <si>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</si>
  <si>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</si>
  <si>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</si>
  <si>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</si>
  <si>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</si>
  <si>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</si>
  <si>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</si>
  <si>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</si>
  <si>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</si>
  <si>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</si>
  <si>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</si>
  <si>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</si>
  <si>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</si>
  <si>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</si>
  <si>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</si>
  <si>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</si>
  <si>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</si>
  <si>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</si>
  <si>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</si>
  <si>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</si>
  <si>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</si>
  <si>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</si>
  <si>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</si>
  <si>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</si>
  <si>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</si>
  <si>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</si>
  <si>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</si>
  <si>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</si>
  <si>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</si>
  <si>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</si>
  <si>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</si>
  <si>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</si>
  <si>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</si>
  <si>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</si>
  <si>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</si>
  <si>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</si>
  <si>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</si>
  <si>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</si>
  <si>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</si>
  <si>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</si>
  <si>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</si>
  <si>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</si>
  <si>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</si>
  <si>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</si>
  <si>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</si>
  <si>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</si>
  <si>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</si>
  <si>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</si>
  <si>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</si>
  <si>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</si>
  <si>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</si>
  <si>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</si>
  <si>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</si>
  <si>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</si>
  <si>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</si>
  <si>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</si>
  <si>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</si>
  <si>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</si>
  <si>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</si>
  <si>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</si>
  <si>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</si>
  <si>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</si>
  <si>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</si>
  <si>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</si>
  <si>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</si>
  <si>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</si>
  <si>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</si>
  <si>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</si>
  <si>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</si>
  <si>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</si>
  <si>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</si>
  <si>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</si>
  <si>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</si>
  <si>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</si>
  <si>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</si>
  <si>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</si>
  <si>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</si>
  <si>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</si>
  <si>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</si>
  <si>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</si>
  <si>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</si>
  <si>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</si>
  <si>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</si>
  <si>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</si>
  <si>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</si>
  <si>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</si>
  <si>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</si>
  <si>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</si>
  <si>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</si>
  <si>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</si>
  <si>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</si>
  <si>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</si>
  <si>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</si>
  <si>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</si>
  <si>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</si>
  <si>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</si>
  <si>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</si>
  <si>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</si>
  <si>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</si>
  <si>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</si>
  <si>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</si>
  <si>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</si>
  <si>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</si>
  <si>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</si>
  <si>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</si>
  <si>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</si>
  <si>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</si>
  <si>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</si>
  <si>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</si>
  <si>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</si>
  <si>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</si>
  <si>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</si>
  <si>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</si>
  <si>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</si>
  <si>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</si>
  <si>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</si>
  <si>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</si>
  <si>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</si>
  <si>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</si>
  <si>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</si>
  <si>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</si>
  <si>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</si>
  <si>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</si>
  <si>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</si>
  <si>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</si>
  <si>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</si>
  <si>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</si>
  <si>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</si>
  <si>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</si>
  <si>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</si>
  <si>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</si>
  <si>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</si>
  <si>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</si>
  <si>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</si>
  <si>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</si>
  <si>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</si>
  <si>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</si>
  <si>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</si>
  <si>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</si>
  <si>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</si>
  <si>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</si>
  <si>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</si>
  <si>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</si>
  <si>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</si>
  <si>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</si>
  <si>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</si>
  <si>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</si>
  <si>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</si>
  <si>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</si>
  <si>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</si>
  <si>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</si>
  <si>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</si>
  <si>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</si>
  <si>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</si>
  <si>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</si>
  <si>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</si>
  <si>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</si>
  <si>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</si>
  <si>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</si>
  <si>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</si>
  <si>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</si>
  <si>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</si>
  <si>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</si>
  <si>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</si>
  <si>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</si>
  <si>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</si>
  <si>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</si>
  <si>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</si>
  <si>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</si>
  <si>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</si>
  <si>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</si>
  <si>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</si>
  <si>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</si>
  <si>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</si>
  <si>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</si>
  <si>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</si>
  <si>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</si>
  <si>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</si>
  <si>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</si>
  <si>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</si>
  <si>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</si>
  <si>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</si>
  <si>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</si>
  <si>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</si>
  <si>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</si>
  <si>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</si>
  <si>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</si>
  <si>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</si>
  <si>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</si>
  <si>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</si>
  <si>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</si>
  <si>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</si>
  <si>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</si>
  <si>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</si>
  <si>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</si>
  <si>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</si>
  <si>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</si>
  <si>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</si>
  <si>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</si>
  <si>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</si>
  <si>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</si>
  <si>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</si>
  <si>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</si>
  <si>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</si>
  <si>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</si>
  <si>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</si>
  <si>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</si>
  <si>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</si>
  <si>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</si>
  <si>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</si>
  <si>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</si>
  <si>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</si>
  <si>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</si>
  <si>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</si>
  <si>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</si>
  <si>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</si>
  <si>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</si>
  <si>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</si>
  <si>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</si>
  <si>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</si>
  <si>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</si>
  <si>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</si>
  <si>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</si>
  <si>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</si>
  <si>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</si>
  <si>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</si>
  <si>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</si>
  <si>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</si>
  <si>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</si>
  <si>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</si>
  <si>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</si>
  <si>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</si>
  <si>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</si>
  <si>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</si>
  <si>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</si>
  <si>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</si>
  <si>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</si>
  <si>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</si>
  <si>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</si>
  <si>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</si>
  <si>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</si>
  <si>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</si>
  <si>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</si>
  <si>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</si>
  <si>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</si>
  <si>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</si>
  <si>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</si>
  <si>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</si>
  <si>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</si>
  <si>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</si>
  <si>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</si>
  <si>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</si>
  <si>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</si>
  <si>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</si>
  <si>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</si>
  <si>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</si>
  <si>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</si>
  <si>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</si>
  <si>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</si>
  <si>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</si>
  <si>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</si>
  <si>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</si>
  <si>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</si>
  <si>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</si>
  <si>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</si>
  <si>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</si>
  <si>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</si>
  <si>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</si>
  <si>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</si>
  <si>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</si>
  <si>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</si>
  <si>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</si>
  <si>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</si>
  <si>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</si>
  <si>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</si>
  <si>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</si>
  <si>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</si>
  <si>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</si>
  <si>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</si>
  <si>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</si>
  <si>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</si>
  <si>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</si>
  <si>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</si>
  <si>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</si>
  <si>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</si>
  <si>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</si>
  <si>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</si>
  <si>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</si>
  <si>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</si>
  <si>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</si>
  <si>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</si>
  <si>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</si>
  <si>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</si>
  <si>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</si>
  <si>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</si>
  <si>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</si>
  <si>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</si>
  <si>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</si>
  <si>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</si>
  <si>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</si>
  <si>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</si>
  <si>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</si>
  <si>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</si>
  <si>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</si>
  <si>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</si>
  <si>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</si>
  <si>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</si>
  <si>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</si>
  <si>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</si>
  <si>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</si>
  <si>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</si>
  <si>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</si>
  <si>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</si>
  <si>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</si>
  <si>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</si>
  <si>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</si>
  <si>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</si>
  <si>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</si>
  <si>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</si>
  <si>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</si>
  <si>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</si>
  <si>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</si>
  <si>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</si>
  <si>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</si>
  <si>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</si>
  <si>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</si>
  <si>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</si>
  <si>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</si>
  <si>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</si>
  <si>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</si>
  <si>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</si>
  <si>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</si>
  <si>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</si>
  <si>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</si>
  <si>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</si>
  <si>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</si>
  <si>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</si>
  <si>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</si>
  <si>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</si>
  <si>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</si>
  <si>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</si>
  <si>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</si>
  <si>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</si>
  <si>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</si>
  <si>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</si>
  <si>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</si>
  <si>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</si>
  <si>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</si>
  <si>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</si>
  <si>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</si>
  <si>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</si>
  <si>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</si>
  <si>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</si>
  <si>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</si>
  <si>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</si>
  <si>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</si>
  <si>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</si>
  <si>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</si>
  <si>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</si>
  <si>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</si>
  <si>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</si>
  <si>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</si>
  <si>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</si>
  <si>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</si>
  <si>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</si>
  <si>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</si>
  <si>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</si>
  <si>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</si>
  <si>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</si>
  <si>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</si>
  <si>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</si>
  <si>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</si>
  <si>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</si>
  <si>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</si>
  <si>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</si>
  <si>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</si>
  <si>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</si>
  <si>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</si>
  <si>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</si>
  <si>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</si>
  <si>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</si>
  <si>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</si>
  <si>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</si>
  <si>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</si>
  <si>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</si>
  <si>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</si>
  <si>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</si>
  <si>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</si>
  <si>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</si>
  <si>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</si>
  <si>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</si>
  <si>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</si>
  <si>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</si>
  <si>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</si>
  <si>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</si>
  <si>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</si>
  <si>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</si>
  <si>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</si>
  <si>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</si>
  <si>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</si>
  <si>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</si>
  <si>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</si>
  <si>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</si>
  <si>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</si>
  <si>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</si>
  <si>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</si>
  <si>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</si>
  <si>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</si>
  <si>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</si>
  <si>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</si>
  <si>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</si>
  <si>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</si>
  <si>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</si>
  <si>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</si>
  <si>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</si>
  <si>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</si>
  <si>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</si>
  <si>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</si>
  <si>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</si>
  <si>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</si>
  <si>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</si>
  <si>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</si>
  <si>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</si>
  <si>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</si>
  <si>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</si>
  <si>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</si>
  <si>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</si>
  <si>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</si>
  <si>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</si>
  <si>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</si>
  <si>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</si>
  <si>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</si>
  <si>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</si>
  <si>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</si>
  <si>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</si>
  <si>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</si>
  <si>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</si>
  <si>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</si>
  <si>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</si>
  <si>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</si>
  <si>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</si>
  <si>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</si>
  <si>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</si>
  <si>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</si>
  <si>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</si>
  <si>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</si>
  <si>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</si>
  <si>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</si>
  <si>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</si>
  <si>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</si>
  <si>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</si>
  <si>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</si>
  <si>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</si>
  <si>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</si>
  <si>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</si>
  <si>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</si>
  <si>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</si>
  <si>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</si>
  <si>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</si>
  <si>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</si>
  <si>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</si>
  <si>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</si>
  <si>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</si>
  <si>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</si>
  <si>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</si>
  <si>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</si>
  <si>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</si>
  <si>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</si>
  <si>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</si>
  <si>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</si>
  <si>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</si>
  <si>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</si>
  <si>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</si>
  <si>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</si>
  <si>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</si>
  <si>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</si>
  <si>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</si>
  <si>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</si>
  <si>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</si>
  <si>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</si>
  <si>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</si>
  <si>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</si>
  <si>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</si>
  <si>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</si>
  <si>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</si>
  <si>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</si>
  <si>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</si>
  <si>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</si>
  <si>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</si>
  <si>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</si>
  <si>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</si>
  <si>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</si>
  <si>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</si>
  <si>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</si>
  <si>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</si>
  <si>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</si>
  <si>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</si>
  <si>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</si>
  <si>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</si>
  <si>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</si>
  <si>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</si>
  <si>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</si>
  <si>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</si>
  <si>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</si>
  <si>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</si>
  <si>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</si>
  <si>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</si>
  <si>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</si>
  <si>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</si>
  <si>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</si>
  <si>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</si>
  <si>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</si>
  <si>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</si>
  <si>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</si>
  <si>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</si>
  <si>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</si>
  <si>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</si>
  <si>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</si>
  <si>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</si>
  <si>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</si>
  <si>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</si>
  <si>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</si>
  <si>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</si>
  <si>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</si>
  <si>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</si>
  <si>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</si>
  <si>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</si>
  <si>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</si>
  <si>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</si>
  <si>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</si>
  <si>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</si>
  <si>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</si>
  <si>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</si>
  <si>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</si>
  <si>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</si>
  <si>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</si>
  <si>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</si>
  <si>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</si>
  <si>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</si>
  <si>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</si>
  <si>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</si>
  <si>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</si>
  <si>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</si>
  <si>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</si>
  <si>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</si>
  <si>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</si>
  <si>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</si>
  <si>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</si>
  <si>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</si>
  <si>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</si>
  <si>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</si>
  <si>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</si>
  <si>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</si>
  <si>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</si>
  <si>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</si>
  <si>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</si>
  <si>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</si>
  <si>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</si>
  <si>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</si>
  <si>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</si>
  <si>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</si>
  <si>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</si>
  <si>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</si>
  <si>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</si>
  <si>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</si>
  <si>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</si>
  <si>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</si>
  <si>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</si>
  <si>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</si>
  <si>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</si>
  <si>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</si>
  <si>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</si>
  <si>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科学技術・イノベーション推進事務局</t>
  </si>
  <si>
    <t>令和元年度</t>
  </si>
  <si>
    <t>日本医療研究開発機構担当室</t>
  </si>
  <si>
    <t>-</t>
  </si>
  <si>
    <t>件</t>
  </si>
  <si>
    <t>産学官共同による医薬品・医療機器等の研究開発等を推進する。
※現在、産学官共同による医薬品・医療機器等の研究開発等の詳細について検討中のため成果見込は「-」</t>
  </si>
  <si>
    <t>成果目標が達成されたと評価された件数。</t>
  </si>
  <si>
    <t>ムーンショット目標に基づき実施している研究開発課題数</t>
  </si>
  <si>
    <t>実施課題に対する年度配分額（X）／課題数（Y）
※ムーンショット目標分</t>
    <phoneticPr fontId="5"/>
  </si>
  <si>
    <t>　　（X）/（Y）</t>
    <phoneticPr fontId="5"/>
  </si>
  <si>
    <t>実施課題に対する年度配分額（X）／課題数（Y）
※産学共同研究分</t>
    <phoneticPr fontId="5"/>
  </si>
  <si>
    <t>ムーンショット型研究開発プログラム</t>
  </si>
  <si>
    <t>ムーンショット型研究開発事業</t>
  </si>
  <si>
    <t>ムーンショット型農林水産研究開発事業</t>
  </si>
  <si>
    <t>○</t>
  </si>
  <si>
    <t>府</t>
  </si>
  <si>
    <t>-</t>
    <phoneticPr fontId="5"/>
  </si>
  <si>
    <t>令和8年度</t>
    <phoneticPr fontId="5"/>
  </si>
  <si>
    <t>A.国立研究開発法人日本医療研究開発機構</t>
    <phoneticPr fontId="5"/>
  </si>
  <si>
    <t>B.研究者、民間事業者等</t>
    <phoneticPr fontId="5"/>
  </si>
  <si>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5"/>
  </si>
  <si>
    <t>ムーンショット目標の実現</t>
    <phoneticPr fontId="5"/>
  </si>
  <si>
    <t>-</t>
    <phoneticPr fontId="5"/>
  </si>
  <si>
    <t>-</t>
    <phoneticPr fontId="5"/>
  </si>
  <si>
    <t>多年度にわたる基金事業のＰＤＣＡ強化</t>
    <phoneticPr fontId="5"/>
  </si>
  <si>
    <t>112ページ</t>
    <phoneticPr fontId="5"/>
  </si>
  <si>
    <t>https://www5.cao.go.jp/keizai-shimon/kaigi/special/reform/report_211223_2.pdf</t>
    <phoneticPr fontId="5"/>
  </si>
  <si>
    <t>困難だが大きなインパクトが期待される健康・医療分野の社会課題に対して、野心的な目標を掲げて研究開発等を推進するものであり、国民や社会のニーズを反映している。</t>
    <phoneticPr fontId="5"/>
  </si>
  <si>
    <t>非連続的・破壊的なイノベーションを創出するため、失敗も許容した大胆な挑戦が可能となるよう支援する本事業は、地方自治体、民間等に委ねることは困難であり、国が実施すべき事業である。</t>
    <phoneticPr fontId="5"/>
  </si>
  <si>
    <t>「統合イノベーション戦略2021」や「健康・医療戦略」等にも、ムーンショット型の研究開発制度等を推進する旨明記されており、政策目的の達成に必要かつ政策体系の中での優先度も高い事業である。</t>
    <phoneticPr fontId="5"/>
  </si>
  <si>
    <t>無</t>
  </si>
  <si>
    <t>‐</t>
  </si>
  <si>
    <t>文部科学省は、国立研究開発法人科学技術振興機構を通じて共通基盤的な研究開発や萌芽的・探索的な研究開発を、経済産業省は、国立研究開発法人新エネルギー・産業技術総合開発機構を通じて所掌する分野における挑戦的な研究開発を、農林水産省は生物系特定産業技術研究支援センターを通じて農林水産分野の産業創造や社会変革を実現する研究成果の創出を行い、内閣府は、国立研究開発法人日本医療研究開発機構を通じて健康・医療分野における研究開発を行う。</t>
    <phoneticPr fontId="5"/>
  </si>
  <si>
    <t>本事業は、困難だが実現すれば大きなインパクトが期待される社会課題に対して健康・医療分野においても貢献すべく野心的な目標に基づくムーンショット型の研究開発等を行うものである。研究開発の推進に当たっては、事業の効率性、事業の有効性のいずれの観点からも、本事業を適切に運営する予定である。</t>
    <rPh sb="91" eb="93">
      <t>スイシン</t>
    </rPh>
    <phoneticPr fontId="5"/>
  </si>
  <si>
    <t>健康・医療分野におけるムーンショット型研究開発等事業を実施するために必要な基金を造成するための費用</t>
    <phoneticPr fontId="5"/>
  </si>
  <si>
    <t>補助</t>
    <phoneticPr fontId="5"/>
  </si>
  <si>
    <t>健康・医療分野におけるムーンショット型研究開発等事業の実施</t>
    <phoneticPr fontId="5"/>
  </si>
  <si>
    <t>補助金等交付</t>
  </si>
  <si>
    <t>国立研究開発法人日本医療研究開発機構</t>
    <phoneticPr fontId="5"/>
  </si>
  <si>
    <t>-</t>
    <phoneticPr fontId="5"/>
  </si>
  <si>
    <t>健康・医療分野におけるムーンショット目標の実現等を目指し、研究開発課題を広く公募した上で、国立研究開発法人日本医療研究開発機構において作成した公募要領に基づき、競争性・支出先の妥当性を確保しながら選定されたPMにより研究開発が進められている。</t>
    <rPh sb="108" eb="110">
      <t>ケンキュウ</t>
    </rPh>
    <rPh sb="110" eb="112">
      <t>カイハツ</t>
    </rPh>
    <rPh sb="113" eb="114">
      <t>スス</t>
    </rPh>
    <phoneticPr fontId="5"/>
  </si>
  <si>
    <t>19．科学技術・イノベーション政策</t>
    <phoneticPr fontId="5"/>
  </si>
  <si>
    <t>25．科学技術・イノベーション基本計画の策定・推進</t>
    <phoneticPr fontId="5"/>
  </si>
  <si>
    <t xml:space="preserve">国費と企業原資の研究費を組み合わせることにより、産学官共同による医療上の必要性が高く特に緊要となった医薬品・医療機器等の研究開発を推進する。
</t>
    <rPh sb="0" eb="2">
      <t>コクヒ</t>
    </rPh>
    <rPh sb="3" eb="5">
      <t>キギョウ</t>
    </rPh>
    <rPh sb="5" eb="7">
      <t>ゲンシ</t>
    </rPh>
    <rPh sb="8" eb="11">
      <t>ケンキュウヒ</t>
    </rPh>
    <rPh sb="12" eb="13">
      <t>ク</t>
    </rPh>
    <rPh sb="14" eb="15">
      <t>ア</t>
    </rPh>
    <rPh sb="24" eb="27">
      <t>サンガクカン</t>
    </rPh>
    <rPh sb="27" eb="29">
      <t>キョウドウ</t>
    </rPh>
    <rPh sb="32" eb="34">
      <t>イリョウ</t>
    </rPh>
    <rPh sb="34" eb="35">
      <t>ジョウ</t>
    </rPh>
    <rPh sb="36" eb="39">
      <t>ヒツヨウセイ</t>
    </rPh>
    <rPh sb="40" eb="41">
      <t>タカ</t>
    </rPh>
    <rPh sb="42" eb="43">
      <t>トク</t>
    </rPh>
    <rPh sb="44" eb="46">
      <t>キンヨウ</t>
    </rPh>
    <rPh sb="50" eb="53">
      <t>イヤクヒン</t>
    </rPh>
    <rPh sb="54" eb="56">
      <t>イリョウ</t>
    </rPh>
    <rPh sb="56" eb="58">
      <t>キキ</t>
    </rPh>
    <rPh sb="58" eb="59">
      <t>トウ</t>
    </rPh>
    <rPh sb="60" eb="62">
      <t>ケンキュウ</t>
    </rPh>
    <rPh sb="62" eb="64">
      <t>カイハツ</t>
    </rPh>
    <rPh sb="65" eb="67">
      <t>スイシン</t>
    </rPh>
    <phoneticPr fontId="5"/>
  </si>
  <si>
    <t>産学官共同による研究開発等の採択課題数
※現在、産学官共同による医薬品・医療機器等の研究開発等の詳細について検討中のため活動見込は「-」</t>
    <phoneticPr fontId="5"/>
  </si>
  <si>
    <t>大学等の行う、我が国発の破壊的イノベーションの創出を目指した、従来技術の延長にない、より大胆な発想に基づく挑戦的な研究開発を、国立研究開発法人日本医療研究開発機構を通じて支援する。</t>
    <rPh sb="0" eb="2">
      <t>ダイガク</t>
    </rPh>
    <rPh sb="2" eb="3">
      <t>トウ</t>
    </rPh>
    <rPh sb="4" eb="5">
      <t>オコナ</t>
    </rPh>
    <rPh sb="31" eb="33">
      <t>ジュウライ</t>
    </rPh>
    <rPh sb="63" eb="65">
      <t>コクリツ</t>
    </rPh>
    <rPh sb="65" eb="67">
      <t>ケンキュウ</t>
    </rPh>
    <rPh sb="67" eb="69">
      <t>カイハツ</t>
    </rPh>
    <rPh sb="69" eb="71">
      <t>ホウジン</t>
    </rPh>
    <rPh sb="71" eb="73">
      <t>ニホン</t>
    </rPh>
    <rPh sb="73" eb="75">
      <t>イリョウ</t>
    </rPh>
    <rPh sb="75" eb="77">
      <t>ケンキュウ</t>
    </rPh>
    <rPh sb="77" eb="79">
      <t>カイハツ</t>
    </rPh>
    <rPh sb="79" eb="81">
      <t>キコウ</t>
    </rPh>
    <rPh sb="82" eb="83">
      <t>ツウ</t>
    </rPh>
    <rPh sb="85" eb="87">
      <t>シエン</t>
    </rPh>
    <phoneticPr fontId="5"/>
  </si>
  <si>
    <t>ムーンショット目標の実現に向けた研究開発ターゲットを関係府省において定めているが、単なる性能向上のような定量的に測れる研究開発ではなく、定量的な指標では測れない新たな価値を生み出すことを目標としているため、目標は定性的にならざるを得ないところ。なお、成果指標は定量指標を設定している。</t>
    <rPh sb="13" eb="14">
      <t>ム</t>
    </rPh>
    <rPh sb="16" eb="18">
      <t>ケンキュウ</t>
    </rPh>
    <rPh sb="18" eb="20">
      <t>カイハツ</t>
    </rPh>
    <rPh sb="26" eb="28">
      <t>カンケイ</t>
    </rPh>
    <rPh sb="28" eb="30">
      <t>フショウ</t>
    </rPh>
    <rPh sb="34" eb="35">
      <t>サダ</t>
    </rPh>
    <rPh sb="41" eb="42">
      <t>タン</t>
    </rPh>
    <rPh sb="44" eb="46">
      <t>セイノウ</t>
    </rPh>
    <rPh sb="46" eb="48">
      <t>コウジョウ</t>
    </rPh>
    <rPh sb="52" eb="55">
      <t>テイリョウテキ</t>
    </rPh>
    <rPh sb="56" eb="57">
      <t>ハカ</t>
    </rPh>
    <rPh sb="59" eb="61">
      <t>ケンキュウ</t>
    </rPh>
    <rPh sb="61" eb="63">
      <t>カイハツ</t>
    </rPh>
    <rPh sb="80" eb="81">
      <t>アラ</t>
    </rPh>
    <rPh sb="83" eb="85">
      <t>カチ</t>
    </rPh>
    <rPh sb="86" eb="87">
      <t>ウ</t>
    </rPh>
    <rPh sb="88" eb="89">
      <t>ダ</t>
    </rPh>
    <rPh sb="93" eb="95">
      <t>モクヒョウ</t>
    </rPh>
    <rPh sb="103" eb="105">
      <t>モクヒョウ</t>
    </rPh>
    <rPh sb="106" eb="109">
      <t>テイセイテキ</t>
    </rPh>
    <rPh sb="115" eb="116">
      <t>エ</t>
    </rPh>
    <rPh sb="125" eb="127">
      <t>セイカ</t>
    </rPh>
    <rPh sb="127" eb="129">
      <t>シヒョウ</t>
    </rPh>
    <rPh sb="130" eb="132">
      <t>テイリョウ</t>
    </rPh>
    <rPh sb="132" eb="134">
      <t>シヒョウ</t>
    </rPh>
    <rPh sb="135" eb="137">
      <t>セッテイ</t>
    </rPh>
    <phoneticPr fontId="5"/>
  </si>
  <si>
    <t xml:space="preserve">産学官共同による医薬品・医療機器等の研究開発の推進
</t>
    <phoneticPr fontId="5"/>
  </si>
  <si>
    <t>-</t>
    <phoneticPr fontId="5"/>
  </si>
  <si>
    <t>委託費</t>
    <rPh sb="0" eb="2">
      <t>イタク</t>
    </rPh>
    <rPh sb="2" eb="3">
      <t>ヒ</t>
    </rPh>
    <phoneticPr fontId="5"/>
  </si>
  <si>
    <t>健康・医療分野におけるムーンショット目標の実現に向けた開発等を実施するため、国立大学法人東北大学、国立大学法人東京大学、国立大学法人北海道大学、国立大学法人筑波大学へ研究開発を委託するための経費</t>
    <rPh sb="38" eb="40">
      <t>コクリツ</t>
    </rPh>
    <rPh sb="40" eb="42">
      <t>ダイガク</t>
    </rPh>
    <rPh sb="42" eb="44">
      <t>ホウジン</t>
    </rPh>
    <rPh sb="44" eb="46">
      <t>トウホク</t>
    </rPh>
    <rPh sb="46" eb="48">
      <t>ダイガク</t>
    </rPh>
    <rPh sb="49" eb="51">
      <t>コクリツ</t>
    </rPh>
    <rPh sb="51" eb="53">
      <t>ダイガク</t>
    </rPh>
    <rPh sb="53" eb="55">
      <t>ホウジン</t>
    </rPh>
    <rPh sb="55" eb="57">
      <t>トウキョウ</t>
    </rPh>
    <rPh sb="57" eb="59">
      <t>ダイガク</t>
    </rPh>
    <rPh sb="60" eb="62">
      <t>コクリツ</t>
    </rPh>
    <rPh sb="62" eb="64">
      <t>ダイガク</t>
    </rPh>
    <rPh sb="64" eb="66">
      <t>ホウジン</t>
    </rPh>
    <rPh sb="66" eb="69">
      <t>ホッカイドウ</t>
    </rPh>
    <rPh sb="69" eb="71">
      <t>ダイガク</t>
    </rPh>
    <rPh sb="72" eb="74">
      <t>コクリツ</t>
    </rPh>
    <rPh sb="74" eb="76">
      <t>ダイガク</t>
    </rPh>
    <rPh sb="76" eb="78">
      <t>ホウジン</t>
    </rPh>
    <rPh sb="78" eb="80">
      <t>ツクバ</t>
    </rPh>
    <rPh sb="80" eb="82">
      <t>ダイガク</t>
    </rPh>
    <phoneticPr fontId="5"/>
  </si>
  <si>
    <t>国立大学法人東北大学</t>
    <rPh sb="0" eb="2">
      <t>コクリツ</t>
    </rPh>
    <rPh sb="2" eb="4">
      <t>ダイガク</t>
    </rPh>
    <rPh sb="4" eb="6">
      <t>ホウジン</t>
    </rPh>
    <rPh sb="6" eb="8">
      <t>トウホク</t>
    </rPh>
    <rPh sb="8" eb="10">
      <t>ダイガク</t>
    </rPh>
    <phoneticPr fontId="5"/>
  </si>
  <si>
    <t>国立大学法人東京大学</t>
    <rPh sb="0" eb="2">
      <t>コクリツ</t>
    </rPh>
    <rPh sb="2" eb="4">
      <t>ダイガク</t>
    </rPh>
    <rPh sb="4" eb="6">
      <t>ホウジン</t>
    </rPh>
    <rPh sb="6" eb="8">
      <t>トウキョウ</t>
    </rPh>
    <rPh sb="8" eb="10">
      <t>ダイガク</t>
    </rPh>
    <phoneticPr fontId="5"/>
  </si>
  <si>
    <t>国立大学法人北海道大学</t>
    <rPh sb="0" eb="2">
      <t>コクリツ</t>
    </rPh>
    <rPh sb="2" eb="4">
      <t>ダイガク</t>
    </rPh>
    <rPh sb="4" eb="6">
      <t>ホウジン</t>
    </rPh>
    <rPh sb="6" eb="9">
      <t>ホッカイドウ</t>
    </rPh>
    <rPh sb="9" eb="11">
      <t>ダイガク</t>
    </rPh>
    <phoneticPr fontId="5"/>
  </si>
  <si>
    <t>国立大学法人筑波大学</t>
    <rPh sb="0" eb="2">
      <t>コクリツ</t>
    </rPh>
    <rPh sb="2" eb="4">
      <t>ダイガク</t>
    </rPh>
    <rPh sb="4" eb="6">
      <t>ホウジン</t>
    </rPh>
    <rPh sb="6" eb="8">
      <t>ツクバ</t>
    </rPh>
    <rPh sb="8" eb="10">
      <t>ダイガク</t>
    </rPh>
    <phoneticPr fontId="5"/>
  </si>
  <si>
    <t>健康・医療分野におけるムーンショット型研究開発等事業の実施</t>
    <phoneticPr fontId="5"/>
  </si>
  <si>
    <t>1952.5百万円/5課題</t>
    <rPh sb="6" eb="9">
      <t>ヒャクマンエン</t>
    </rPh>
    <rPh sb="11" eb="13">
      <t>カダイ</t>
    </rPh>
    <phoneticPr fontId="5"/>
  </si>
  <si>
    <t>百万円</t>
    <rPh sb="0" eb="3">
      <t>ヒャクマンエン</t>
    </rPh>
    <phoneticPr fontId="5"/>
  </si>
  <si>
    <t>（X）/（Y）</t>
    <phoneticPr fontId="5"/>
  </si>
  <si>
    <t>1969.9百万円/8課題</t>
    <rPh sb="6" eb="8">
      <t>ヒャクマン</t>
    </rPh>
    <rPh sb="8" eb="9">
      <t>エン</t>
    </rPh>
    <rPh sb="11" eb="13">
      <t>カダイ</t>
    </rPh>
    <phoneticPr fontId="5"/>
  </si>
  <si>
    <t>執行機関の国立研究開発法人日本医療研究開発機構では、事業の公募を行う際、公募要領に則り、研究経費等の妥当性を確認するなど、事業の効率的な実施に努めている。</t>
    <phoneticPr fontId="5"/>
  </si>
  <si>
    <t>執行機関の国立研究開発法人日本医療研究開発機構では、合理的な支出になるよう取り組んでいる。</t>
    <phoneticPr fontId="5"/>
  </si>
  <si>
    <t>執行機関の国立研究開発法人日本医療研究開発機構では、事業の公募を行う際、公募要領に則り、研究経費等の妥当性を確認するなど、事業の効率的な実施に努めている。</t>
    <phoneticPr fontId="5"/>
  </si>
  <si>
    <t>事業実績報告等において費目・使途を十分に把握できており、事業目的に真に必要なものに限定されている。</t>
    <phoneticPr fontId="5"/>
  </si>
  <si>
    <t>執行機関の国立研究開発法人日本医療研究開発機構において、外部の専門家・有識者を活用するなど厳格な評価を行い、評価結果をその後の事業改善にフィードバックするなど、効率化等が図られるようPDCAサイクルを徹底することとしている。</t>
    <phoneticPr fontId="5"/>
  </si>
  <si>
    <t>当初見込み通りの活動実績となっている。</t>
    <phoneticPr fontId="5"/>
  </si>
  <si>
    <t>2040年までに、免疫システムや睡眠の制御等により健康を維持し疾患の発症・重症化を予防するための技術や、日常生活の場面で個人の心身の状態を可視化・予測し、各人に最適な健康維持の行動を自発的に促す技術を開発することで、心身共に健康を維持できる社会基盤を構築すること等を目標とし、令和３年度より研究開発を開始した。</t>
    <rPh sb="133" eb="135">
      <t>モクヒョウ</t>
    </rPh>
    <rPh sb="138" eb="140">
      <t>レイワ</t>
    </rPh>
    <rPh sb="141" eb="143">
      <t>ネンド</t>
    </rPh>
    <rPh sb="145" eb="147">
      <t>ケンキュウ</t>
    </rPh>
    <rPh sb="147" eb="149">
      <t>カイハツ</t>
    </rPh>
    <rPh sb="150" eb="152">
      <t>カイシ</t>
    </rPh>
    <phoneticPr fontId="5"/>
  </si>
  <si>
    <t>運用・評価指針に基づく評価等により、優れた進捗が認められるプロジェクト数</t>
    <phoneticPr fontId="5"/>
  </si>
  <si>
    <t>運用・評価指針に基づく評価等により、優れた進捗が認められるプロジェクト数</t>
    <phoneticPr fontId="5"/>
  </si>
  <si>
    <t>ムーンショット目標の実現に向け、関係府省と連携して、健康・医療分野における挑戦的な研究開発の推進</t>
    <rPh sb="7" eb="9">
      <t>モクヒョウ</t>
    </rPh>
    <rPh sb="10" eb="12">
      <t>ジツゲン</t>
    </rPh>
    <rPh sb="13" eb="14">
      <t>ム</t>
    </rPh>
    <rPh sb="16" eb="18">
      <t>カンケイ</t>
    </rPh>
    <rPh sb="18" eb="20">
      <t>フショウ</t>
    </rPh>
    <rPh sb="21" eb="23">
      <t>レンケイ</t>
    </rPh>
    <rPh sb="26" eb="28">
      <t>ケンコウ</t>
    </rPh>
    <rPh sb="29" eb="31">
      <t>イリョウ</t>
    </rPh>
    <rPh sb="31" eb="33">
      <t>ブンヤ</t>
    </rPh>
    <rPh sb="37" eb="40">
      <t>チョウセンテキ</t>
    </rPh>
    <rPh sb="41" eb="43">
      <t>ケンキュウ</t>
    </rPh>
    <rPh sb="43" eb="45">
      <t>カイハツ</t>
    </rPh>
    <rPh sb="46" eb="48">
      <t>スイシン</t>
    </rPh>
    <phoneticPr fontId="5"/>
  </si>
  <si>
    <t>件</t>
    <phoneticPr fontId="5"/>
  </si>
  <si>
    <t>-</t>
    <phoneticPr fontId="5"/>
  </si>
  <si>
    <t>-</t>
    <phoneticPr fontId="5"/>
  </si>
  <si>
    <t>文科</t>
  </si>
  <si>
    <t>経産</t>
  </si>
  <si>
    <t>農水</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</si>
  <si>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5"/>
  </si>
  <si>
    <t>-</t>
    <phoneticPr fontId="5"/>
  </si>
  <si>
    <t>・科学技術・イノベーション創出の活性化に関する法律第27条の2
・国立研究開発法人日本医療研究開発機構法第17条の２第2項</t>
    <phoneticPr fontId="5"/>
  </si>
  <si>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・健康・医療戦略（令和2年3月27日閣議決定）
・医療分野研究開発推進計画（令和2年3月27日健康・医療戦略推進本部決定）
・ムーンショット型研究開発制度の基本的考え方について（令和2年2月27日健康・医療戦略推進本部決定）</t>
    <rPh sb="1" eb="3">
      <t>ケイザイ</t>
    </rPh>
    <rPh sb="3" eb="5">
      <t>ザイセイ</t>
    </rPh>
    <rPh sb="5" eb="7">
      <t>ウンエイ</t>
    </rPh>
    <rPh sb="8" eb="10">
      <t>カイカク</t>
    </rPh>
    <rPh sb="11" eb="13">
      <t>キホン</t>
    </rPh>
    <rPh sb="13" eb="15">
      <t>ホウシン</t>
    </rPh>
    <rPh sb="20" eb="22">
      <t>レイワ</t>
    </rPh>
    <rPh sb="23" eb="24">
      <t>ネン</t>
    </rPh>
    <rPh sb="25" eb="26">
      <t>ガツ</t>
    </rPh>
    <rPh sb="27" eb="28">
      <t>ヒ</t>
    </rPh>
    <rPh sb="28" eb="30">
      <t>カクギ</t>
    </rPh>
    <rPh sb="30" eb="32">
      <t>ケッテイ</t>
    </rPh>
    <rPh sb="35" eb="36">
      <t>アタラ</t>
    </rPh>
    <rPh sb="38" eb="40">
      <t>シホン</t>
    </rPh>
    <rPh sb="40" eb="42">
      <t>シュギ</t>
    </rPh>
    <rPh sb="51" eb="52">
      <t>オヨ</t>
    </rPh>
    <rPh sb="53" eb="55">
      <t>ジッコウ</t>
    </rPh>
    <rPh sb="55" eb="57">
      <t>ケイカク</t>
    </rPh>
    <rPh sb="58" eb="60">
      <t>レイワ</t>
    </rPh>
    <rPh sb="61" eb="62">
      <t>ネン</t>
    </rPh>
    <rPh sb="63" eb="64">
      <t>ガツ</t>
    </rPh>
    <rPh sb="65" eb="66">
      <t>ヒ</t>
    </rPh>
    <rPh sb="66" eb="68">
      <t>カクギ</t>
    </rPh>
    <rPh sb="68" eb="70">
      <t>ケッテイ</t>
    </rPh>
    <phoneticPr fontId="5"/>
  </si>
  <si>
    <t>執行機関の国立研究開発法人日本医療研究開発機構では、公募など、競争的な方法で支出先を選定している。</t>
    <phoneticPr fontId="5"/>
  </si>
  <si>
    <t>引き続き、効果的･効率的な事業の実施、予算の適切かつ効率的な執行に努めること。</t>
    <phoneticPr fontId="5"/>
  </si>
  <si>
    <t>所見の通り、引き続き、事業の適切な進捗管理、予算の効率的かつ適正な執行に努めることとする。</t>
  </si>
  <si>
    <t>参事官　神田　忠雄
参事官　笠松　淳也</t>
    <rPh sb="4" eb="6">
      <t>カンダ</t>
    </rPh>
    <rPh sb="7" eb="9">
      <t>タダオ</t>
    </rPh>
    <rPh sb="10" eb="13">
      <t>サンジカン</t>
    </rPh>
    <rPh sb="14" eb="16">
      <t>カサマツ</t>
    </rPh>
    <rPh sb="17" eb="19">
      <t>ジュンヤ</t>
    </rPh>
    <phoneticPr fontId="5"/>
  </si>
  <si>
    <t>-</t>
    <phoneticPr fontId="5"/>
  </si>
  <si>
    <t>健康・医療分野におけるムーンショット型研究開発等事業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</si>
</sst>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3"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3" fillId="2" borderId="118" xfId="0" applyFont="1" applyFill="1" applyBorder="1" applyAlignment="1">
      <alignment horizontal="center" vertical="center"/>
    </xf>
    <xf numFmtId="177" fontId="0"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5" borderId="38" xfId="0" applyFont="1" applyFill="1" applyBorder="1" applyAlignment="1" applyProtection="1">
      <alignment horizontal="lef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wrapText="1" shrinkToFit="1"/>
      <protection locked="0"/>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4"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70" xfId="0" applyFont="1" applyFill="1" applyBorder="1" applyAlignment="1">
      <alignment vertical="center"/>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49" fontId="20" fillId="0" borderId="22"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6350</xdr:colOff>
      <xdr:row>117</xdr:row>
      <xdr:rowOff>133351</xdr:rowOff>
    </xdr:from>
    <xdr:to>
      <xdr:col>40</xdr:col>
      <xdr:colOff>52087</xdr:colOff>
      <xdr:row>119</xdr:row>
      <xdr:rowOff>57151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06775" y="48206026"/>
          <a:ext cx="4646312"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内閣府・文部科学省・厚生労働省・経済産業省</a:t>
          </a:r>
          <a:endParaRPr kumimoji="1" lang="en-US" altLang="ja-JP" sz="1800"/>
        </a:p>
      </xdr:txBody>
    </xdr:sp>
    <xdr:clientData/>
  </xdr:twoCellAnchor>
  <xdr:twoCellAnchor>
    <xdr:from>
      <xdr:col>28</xdr:col>
      <xdr:colOff>57150</xdr:colOff>
      <xdr:row>119</xdr:row>
      <xdr:rowOff>158750</xdr:rowOff>
    </xdr:from>
    <xdr:to>
      <xdr:col>28</xdr:col>
      <xdr:colOff>57150</xdr:colOff>
      <xdr:row>123</xdr:row>
      <xdr:rowOff>76200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657850" y="48936275"/>
          <a:ext cx="0" cy="13271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88900</xdr:colOff>
      <xdr:row>119</xdr:row>
      <xdr:rowOff>311149</xdr:rowOff>
    </xdr:from>
    <xdr:to>
      <xdr:col>48</xdr:col>
      <xdr:colOff>170720</xdr:colOff>
      <xdr:row>122</xdr:row>
      <xdr:rowOff>39686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89750" y="49088674"/>
          <a:ext cx="2882170" cy="785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solidFill>
                <a:sysClr val="windowText" lastClr="000000"/>
              </a:solidFill>
              <a:latin typeface="+mn-ea"/>
              <a:ea typeface="+mn-ea"/>
            </a:rPr>
            <a:t>令和</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3</a:t>
          </a:r>
          <a:r>
            <a:rPr kumimoji="1" lang="ja-JP" altLang="en-US" sz="1400" b="0">
              <a:solidFill>
                <a:sysClr val="windowText" lastClr="000000"/>
              </a:solidFill>
              <a:latin typeface="+mn-ea"/>
              <a:ea typeface="+mn-ea"/>
            </a:rPr>
            <a:t>年度</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5,200</a:t>
          </a:r>
          <a:r>
            <a:rPr kumimoji="1" lang="ja-JP" altLang="en-US" sz="1400">
              <a:solidFill>
                <a:sysClr val="windowText" lastClr="000000"/>
              </a:solidFill>
              <a:latin typeface="+mn-ea"/>
              <a:ea typeface="+mn-ea"/>
            </a:rPr>
            <a:t>百万円</a:t>
          </a:r>
        </a:p>
      </xdr:txBody>
    </xdr:sp>
    <xdr:clientData/>
  </xdr:twoCellAnchor>
  <xdr:twoCellAnchor>
    <xdr:from>
      <xdr:col>9</xdr:col>
      <xdr:colOff>12700</xdr:colOff>
      <xdr:row>119</xdr:row>
      <xdr:rowOff>273158</xdr:rowOff>
    </xdr:from>
    <xdr:to>
      <xdr:col>34</xdr:col>
      <xdr:colOff>38014</xdr:colOff>
      <xdr:row>122</xdr:row>
      <xdr:rowOff>24744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828053" y="50890129"/>
          <a:ext cx="5067961" cy="793733"/>
          <a:chOff x="3167063" y="238663586"/>
          <a:chExt cx="4349750" cy="675852"/>
        </a:xfrm>
      </xdr:grpSpPr>
      <xdr:sp macro="" textlink="">
        <xdr:nvSpPr>
          <xdr:cNvPr id="6" name="左大かっこ 5">
            <a:extLst>
              <a:ext uri="{FF2B5EF4-FFF2-40B4-BE49-F238E27FC236}">
                <a16:creationId xmlns:a16="http://schemas.microsoft.com/office/drawing/2014/main" id="{00000000-0008-0000-0000-000006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左大かっこ 6">
            <a:extLst>
              <a:ext uri="{FF2B5EF4-FFF2-40B4-BE49-F238E27FC236}">
                <a16:creationId xmlns:a16="http://schemas.microsoft.com/office/drawing/2014/main" id="{00000000-0008-0000-0000-000007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401839" y="238663586"/>
            <a:ext cx="4000929" cy="63429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健康・医療分野のムーンショット目標の実現に向けた研究開発等を行うための基金を運営するための事務経費を、日本医療研究開発機構に補助</a:t>
            </a:r>
          </a:p>
        </xdr:txBody>
      </xdr:sp>
    </xdr:grpSp>
    <xdr:clientData/>
  </xdr:twoCellAnchor>
  <xdr:twoCellAnchor>
    <xdr:from>
      <xdr:col>16</xdr:col>
      <xdr:colOff>139700</xdr:colOff>
      <xdr:row>123</xdr:row>
      <xdr:rowOff>177800</xdr:rowOff>
    </xdr:from>
    <xdr:to>
      <xdr:col>40</xdr:col>
      <xdr:colOff>8625</xdr:colOff>
      <xdr:row>128</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340100" y="50365025"/>
          <a:ext cx="4669525" cy="158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　</a:t>
          </a:r>
          <a:endParaRPr kumimoji="1" lang="en-US" altLang="ja-JP" sz="900"/>
        </a:p>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r>
            <a:rPr kumimoji="1" lang="en-US" altLang="ja-JP" sz="1400"/>
            <a:t>【</a:t>
          </a:r>
          <a:r>
            <a:rPr kumimoji="1" lang="ja-JP" altLang="en-US" sz="1400"/>
            <a:t>執行額</a:t>
          </a:r>
          <a:r>
            <a:rPr kumimoji="1" lang="en-US" altLang="ja-JP" sz="1400"/>
            <a:t>】</a:t>
          </a:r>
          <a:r>
            <a:rPr kumimoji="1" lang="ja-JP" altLang="en-US" sz="1400"/>
            <a:t>　　</a:t>
          </a:r>
          <a:r>
            <a:rPr kumimoji="1" lang="ja-JP" altLang="en-US" sz="1400">
              <a:latin typeface="+mn-ea"/>
              <a:ea typeface="+mn-ea"/>
            </a:rPr>
            <a:t>　</a:t>
          </a:r>
          <a:r>
            <a:rPr kumimoji="1" lang="en-US" altLang="ja-JP" sz="1400">
              <a:latin typeface="+mn-ea"/>
              <a:ea typeface="+mn-ea"/>
            </a:rPr>
            <a:t>2,038</a:t>
          </a:r>
          <a:r>
            <a:rPr kumimoji="1" lang="ja-JP" altLang="en-US" sz="1400"/>
            <a:t>百万円（</a:t>
          </a:r>
          <a:r>
            <a:rPr kumimoji="1" lang="en-US" altLang="ja-JP" sz="1400"/>
            <a:t>※</a:t>
          </a:r>
          <a:r>
            <a:rPr kumimoji="1" lang="ja-JP" altLang="en-US" sz="1400"/>
            <a:t>）</a:t>
          </a:r>
          <a:endParaRPr kumimoji="1" lang="en-US" altLang="ja-JP" sz="1400"/>
        </a:p>
        <a:p>
          <a:pPr algn="ctr"/>
          <a:r>
            <a:rPr kumimoji="1" lang="en-US" altLang="ja-JP" sz="1400"/>
            <a:t>【</a:t>
          </a:r>
          <a:r>
            <a:rPr kumimoji="1" lang="ja-JP" altLang="en-US" sz="1400"/>
            <a:t>今年度残高</a:t>
          </a:r>
          <a:r>
            <a:rPr kumimoji="1" lang="en-US" altLang="ja-JP" sz="1400">
              <a:solidFill>
                <a:sysClr val="windowText" lastClr="000000"/>
              </a:solidFill>
            </a:rPr>
            <a:t>】</a:t>
          </a:r>
          <a:r>
            <a:rPr kumimoji="1" lang="en-US" altLang="ja-JP" sz="1400" baseline="0">
              <a:solidFill>
                <a:sysClr val="windowText" lastClr="000000"/>
              </a:solidFill>
            </a:rPr>
            <a:t>       </a:t>
          </a:r>
          <a:r>
            <a:rPr kumimoji="1" lang="en-US" altLang="ja-JP" sz="1400" baseline="0">
              <a:solidFill>
                <a:sysClr val="windowText" lastClr="000000"/>
              </a:solidFill>
              <a:latin typeface="+mn-ea"/>
              <a:ea typeface="+mn-ea"/>
            </a:rPr>
            <a:t>13,304</a:t>
          </a:r>
          <a:r>
            <a:rPr kumimoji="1" lang="ja-JP" altLang="en-US" sz="1400"/>
            <a:t>百万円</a:t>
          </a: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50800</xdr:colOff>
      <xdr:row>128</xdr:row>
      <xdr:rowOff>76200</xdr:rowOff>
    </xdr:from>
    <xdr:to>
      <xdr:col>28</xdr:col>
      <xdr:colOff>59531</xdr:colOff>
      <xdr:row>130</xdr:row>
      <xdr:rowOff>297656</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718175" y="53213794"/>
          <a:ext cx="8731" cy="93583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75406</xdr:colOff>
      <xdr:row>131</xdr:row>
      <xdr:rowOff>19051</xdr:rowOff>
    </xdr:from>
    <xdr:to>
      <xdr:col>36</xdr:col>
      <xdr:colOff>169537</xdr:colOff>
      <xdr:row>132</xdr:row>
      <xdr:rowOff>203200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23531" y="54228207"/>
          <a:ext cx="3332631" cy="5413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15</xdr:col>
      <xdr:colOff>6350</xdr:colOff>
      <xdr:row>132</xdr:row>
      <xdr:rowOff>296862</xdr:rowOff>
    </xdr:from>
    <xdr:to>
      <xdr:col>42</xdr:col>
      <xdr:colOff>170656</xdr:colOff>
      <xdr:row>134</xdr:row>
      <xdr:rowOff>171450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031938" y="55429803"/>
          <a:ext cx="5610365" cy="894323"/>
          <a:chOff x="3144743" y="238736188"/>
          <a:chExt cx="4372070" cy="603266"/>
        </a:xfrm>
      </xdr:grpSpPr>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40</xdr:col>
      <xdr:colOff>101600</xdr:colOff>
      <xdr:row>125</xdr:row>
      <xdr:rowOff>317500</xdr:rowOff>
    </xdr:from>
    <xdr:to>
      <xdr:col>49</xdr:col>
      <xdr:colOff>368300</xdr:colOff>
      <xdr:row>128</xdr:row>
      <xdr:rowOff>69086</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169835" y="53018765"/>
          <a:ext cx="2082053" cy="793733"/>
          <a:chOff x="3167063" y="238663586"/>
          <a:chExt cx="4349750" cy="675852"/>
        </a:xfrm>
      </xdr:grpSpPr>
      <xdr:sp macro="" textlink="">
        <xdr:nvSpPr>
          <xdr:cNvPr id="17" name="左大かっこ 16">
            <a:extLst>
              <a:ext uri="{FF2B5EF4-FFF2-40B4-BE49-F238E27FC236}">
                <a16:creationId xmlns:a16="http://schemas.microsoft.com/office/drawing/2014/main" id="{00000000-0008-0000-0000-000011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 name="左大かっこ 17">
            <a:extLst>
              <a:ext uri="{FF2B5EF4-FFF2-40B4-BE49-F238E27FC236}">
                <a16:creationId xmlns:a16="http://schemas.microsoft.com/office/drawing/2014/main" id="{00000000-0008-0000-0000-000012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401839" y="238663586"/>
            <a:ext cx="4000929" cy="63429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a:t>
            </a:r>
            <a:r>
              <a:rPr kumimoji="1" lang="en-US" altLang="ja-JP" sz="1200"/>
              <a:t>※</a:t>
            </a:r>
            <a:r>
              <a:rPr kumimoji="1" lang="ja-JP" altLang="en-US" sz="1200"/>
              <a:t>）当該事業に従事する機構内職員の人件費及び物品購入費</a:t>
            </a:r>
            <a:r>
              <a:rPr kumimoji="1" lang="en-US" altLang="ja-JP" sz="1200"/>
              <a:t>86</a:t>
            </a:r>
            <a:r>
              <a:rPr kumimoji="1" lang="ja-JP" altLang="en-US" sz="1200"/>
              <a:t>百万円含む</a:t>
            </a:r>
          </a:p>
        </xdr:txBody>
      </xdr:sp>
    </xdr:grpSp>
    <xdr:clientData/>
  </xdr:twoCellAnchor>
  <xdr:twoCellAnchor>
    <xdr:from>
      <xdr:col>30</xdr:col>
      <xdr:colOff>11906</xdr:colOff>
      <xdr:row>128</xdr:row>
      <xdr:rowOff>261937</xdr:rowOff>
    </xdr:from>
    <xdr:to>
      <xdr:col>44</xdr:col>
      <xdr:colOff>93726</xdr:colOff>
      <xdr:row>130</xdr:row>
      <xdr:rowOff>130968</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084094" y="53399531"/>
          <a:ext cx="2915507" cy="583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随意契約（公募）</a:t>
          </a:r>
          <a:r>
            <a:rPr kumimoji="1" lang="en-US" altLang="ja-JP" sz="1400">
              <a:latin typeface="+mn-ea"/>
              <a:ea typeface="+mn-ea"/>
            </a:rPr>
            <a:t>】</a:t>
          </a:r>
        </a:p>
        <a:p>
          <a:r>
            <a:rPr kumimoji="1" lang="ja-JP" altLang="en-US" sz="1400" b="0">
              <a:solidFill>
                <a:sysClr val="windowText" lastClr="000000"/>
              </a:solidFill>
              <a:latin typeface="+mn-ea"/>
              <a:ea typeface="+mn-ea"/>
            </a:rPr>
            <a:t>令和</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3</a:t>
          </a:r>
          <a:r>
            <a:rPr kumimoji="1" lang="ja-JP" altLang="en-US" sz="1400" b="0">
              <a:solidFill>
                <a:sysClr val="windowText" lastClr="000000"/>
              </a:solidFill>
              <a:latin typeface="+mn-ea"/>
              <a:ea typeface="+mn-ea"/>
            </a:rPr>
            <a:t>年度</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1,952</a:t>
          </a:r>
          <a:r>
            <a:rPr kumimoji="1" lang="ja-JP" altLang="en-US" sz="1400">
              <a:solidFill>
                <a:sysClr val="windowText" lastClr="000000"/>
              </a:solidFill>
              <a:latin typeface="+mn-ea"/>
              <a:ea typeface="+mn-ea"/>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5" customWidth="1"/>
    <col min="51" max="51" width="0.87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162">
        <v>2022</v>
      </c>
      <c r="AE2" s="162"/>
      <c r="AF2" s="162"/>
      <c r="AG2" s="162"/>
      <c r="AH2" s="162"/>
      <c r="AI2" s="64" t="s">
        <v>255</v>
      </c>
      <c r="AJ2" s="162" t="s">
        <v>589</v>
      </c>
      <c r="AK2" s="162"/>
      <c r="AL2" s="162"/>
      <c r="AM2" s="162"/>
      <c r="AN2" s="64" t="s">
        <v>255</v>
      </c>
      <c r="AO2" s="162">
        <v>21</v>
      </c>
      <c r="AP2" s="162"/>
      <c r="AQ2" s="162"/>
      <c r="AR2" s="65" t="s">
        <v>255</v>
      </c>
      <c r="AS2" s="163">
        <v>185</v>
      </c>
      <c r="AT2" s="163"/>
      <c r="AU2" s="163"/>
      <c r="AV2" s="64" t="str">
        <f>IF(AW2="","","-")</f>
        <v/>
      </c>
      <c r="AW2" s="164"/>
      <c r="AX2" s="164"/>
    </row>
    <row r="3" spans="1:50" ht="21" customHeight="1" thickBot="1" x14ac:dyDescent="0.2">
      <c r="A3" s="165" t="s">
        <v>563</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21" t="s">
        <v>59</v>
      </c>
      <c r="AJ3" s="167" t="s">
        <v>573</v>
      </c>
      <c r="AK3" s="167"/>
      <c r="AL3" s="167"/>
      <c r="AM3" s="167"/>
      <c r="AN3" s="167"/>
      <c r="AO3" s="167"/>
      <c r="AP3" s="167"/>
      <c r="AQ3" s="167"/>
      <c r="AR3" s="167"/>
      <c r="AS3" s="167"/>
      <c r="AT3" s="167"/>
      <c r="AU3" s="167"/>
      <c r="AV3" s="167"/>
      <c r="AW3" s="167"/>
      <c r="AX3" s="22" t="s">
        <v>60</v>
      </c>
    </row>
    <row r="4" spans="1:50" ht="24.75" customHeight="1" x14ac:dyDescent="0.15">
      <c r="A4" s="176" t="s">
        <v>23</v>
      </c>
      <c r="B4" s="177"/>
      <c r="C4" s="177"/>
      <c r="D4" s="177"/>
      <c r="E4" s="177"/>
      <c r="F4" s="177"/>
      <c r="G4" s="178" t="s">
        <v>659</v>
      </c>
      <c r="H4" s="179"/>
      <c r="I4" s="179"/>
      <c r="J4" s="179"/>
      <c r="K4" s="179"/>
      <c r="L4" s="179"/>
      <c r="M4" s="179"/>
      <c r="N4" s="179"/>
      <c r="O4" s="179"/>
      <c r="P4" s="179"/>
      <c r="Q4" s="179"/>
      <c r="R4" s="179"/>
      <c r="S4" s="179"/>
      <c r="T4" s="179"/>
      <c r="U4" s="179"/>
      <c r="V4" s="179"/>
      <c r="W4" s="179"/>
      <c r="X4" s="179"/>
      <c r="Y4" s="180" t="s">
        <v>1</v>
      </c>
      <c r="Z4" s="181"/>
      <c r="AA4" s="181"/>
      <c r="AB4" s="181"/>
      <c r="AC4" s="181"/>
      <c r="AD4" s="182"/>
      <c r="AE4" s="183" t="s">
        <v>574</v>
      </c>
      <c r="AF4" s="184"/>
      <c r="AG4" s="184"/>
      <c r="AH4" s="184"/>
      <c r="AI4" s="184"/>
      <c r="AJ4" s="184"/>
      <c r="AK4" s="184"/>
      <c r="AL4" s="184"/>
      <c r="AM4" s="184"/>
      <c r="AN4" s="184"/>
      <c r="AO4" s="184"/>
      <c r="AP4" s="185"/>
      <c r="AQ4" s="186" t="s">
        <v>2</v>
      </c>
      <c r="AR4" s="181"/>
      <c r="AS4" s="181"/>
      <c r="AT4" s="181"/>
      <c r="AU4" s="181"/>
      <c r="AV4" s="181"/>
      <c r="AW4" s="181"/>
      <c r="AX4" s="187"/>
    </row>
    <row r="5" spans="1:50" ht="30" customHeight="1" x14ac:dyDescent="0.15">
      <c r="A5" s="188" t="s">
        <v>62</v>
      </c>
      <c r="B5" s="189"/>
      <c r="C5" s="189"/>
      <c r="D5" s="189"/>
      <c r="E5" s="189"/>
      <c r="F5" s="190"/>
      <c r="G5" s="191" t="s">
        <v>575</v>
      </c>
      <c r="H5" s="192"/>
      <c r="I5" s="192"/>
      <c r="J5" s="192"/>
      <c r="K5" s="192"/>
      <c r="L5" s="192"/>
      <c r="M5" s="193" t="s">
        <v>61</v>
      </c>
      <c r="N5" s="194"/>
      <c r="O5" s="194"/>
      <c r="P5" s="194"/>
      <c r="Q5" s="194"/>
      <c r="R5" s="195"/>
      <c r="S5" s="196" t="s">
        <v>591</v>
      </c>
      <c r="T5" s="192"/>
      <c r="U5" s="192"/>
      <c r="V5" s="192"/>
      <c r="W5" s="192"/>
      <c r="X5" s="197"/>
      <c r="Y5" s="198" t="s">
        <v>3</v>
      </c>
      <c r="Z5" s="199"/>
      <c r="AA5" s="199"/>
      <c r="AB5" s="199"/>
      <c r="AC5" s="199"/>
      <c r="AD5" s="200"/>
      <c r="AE5" s="143" t="s">
        <v>576</v>
      </c>
      <c r="AF5" s="143"/>
      <c r="AG5" s="143"/>
      <c r="AH5" s="143"/>
      <c r="AI5" s="143"/>
      <c r="AJ5" s="143"/>
      <c r="AK5" s="143"/>
      <c r="AL5" s="143"/>
      <c r="AM5" s="143"/>
      <c r="AN5" s="143"/>
      <c r="AO5" s="143"/>
      <c r="AP5" s="144"/>
      <c r="AQ5" s="145" t="s">
        <v>657</v>
      </c>
      <c r="AR5" s="146"/>
      <c r="AS5" s="146"/>
      <c r="AT5" s="146"/>
      <c r="AU5" s="146"/>
      <c r="AV5" s="146"/>
      <c r="AW5" s="146"/>
      <c r="AX5" s="147"/>
    </row>
    <row r="6" spans="1:50" ht="39" customHeight="1" x14ac:dyDescent="0.15">
      <c r="A6" s="148" t="s">
        <v>4</v>
      </c>
      <c r="B6" s="149"/>
      <c r="C6" s="149"/>
      <c r="D6" s="149"/>
      <c r="E6" s="149"/>
      <c r="F6" s="149"/>
      <c r="G6" s="150" t="str">
        <f>入力規則等!F39</f>
        <v>一般会計</v>
      </c>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2"/>
    </row>
    <row r="7" spans="1:50" ht="151.5" customHeight="1" x14ac:dyDescent="0.15">
      <c r="A7" s="153" t="s">
        <v>20</v>
      </c>
      <c r="B7" s="154"/>
      <c r="C7" s="154"/>
      <c r="D7" s="154"/>
      <c r="E7" s="154"/>
      <c r="F7" s="155"/>
      <c r="G7" s="156" t="s">
        <v>652</v>
      </c>
      <c r="H7" s="157"/>
      <c r="I7" s="157"/>
      <c r="J7" s="157"/>
      <c r="K7" s="157"/>
      <c r="L7" s="157"/>
      <c r="M7" s="157"/>
      <c r="N7" s="157"/>
      <c r="O7" s="157"/>
      <c r="P7" s="157"/>
      <c r="Q7" s="157"/>
      <c r="R7" s="157"/>
      <c r="S7" s="157"/>
      <c r="T7" s="157"/>
      <c r="U7" s="157"/>
      <c r="V7" s="157"/>
      <c r="W7" s="157"/>
      <c r="X7" s="158"/>
      <c r="Y7" s="159" t="s">
        <v>240</v>
      </c>
      <c r="Z7" s="160"/>
      <c r="AA7" s="160"/>
      <c r="AB7" s="160"/>
      <c r="AC7" s="160"/>
      <c r="AD7" s="161"/>
      <c r="AE7" s="201" t="s">
        <v>653</v>
      </c>
      <c r="AF7" s="202"/>
      <c r="AG7" s="202"/>
      <c r="AH7" s="202"/>
      <c r="AI7" s="202"/>
      <c r="AJ7" s="202"/>
      <c r="AK7" s="202"/>
      <c r="AL7" s="202"/>
      <c r="AM7" s="202"/>
      <c r="AN7" s="202"/>
      <c r="AO7" s="202"/>
      <c r="AP7" s="202"/>
      <c r="AQ7" s="202"/>
      <c r="AR7" s="202"/>
      <c r="AS7" s="202"/>
      <c r="AT7" s="202"/>
      <c r="AU7" s="202"/>
      <c r="AV7" s="202"/>
      <c r="AW7" s="202"/>
      <c r="AX7" s="203"/>
    </row>
    <row r="8" spans="1:50" ht="46.5" customHeight="1" x14ac:dyDescent="0.15">
      <c r="A8" s="153" t="s">
        <v>177</v>
      </c>
      <c r="B8" s="154"/>
      <c r="C8" s="154"/>
      <c r="D8" s="154"/>
      <c r="E8" s="154"/>
      <c r="F8" s="155"/>
      <c r="G8" s="168" t="str">
        <f>入力規則等!A27</f>
        <v>医療分野の研究開発関連、科学技術・イノベーション</v>
      </c>
      <c r="H8" s="169"/>
      <c r="I8" s="169"/>
      <c r="J8" s="169"/>
      <c r="K8" s="169"/>
      <c r="L8" s="169"/>
      <c r="M8" s="169"/>
      <c r="N8" s="169"/>
      <c r="O8" s="169"/>
      <c r="P8" s="169"/>
      <c r="Q8" s="169"/>
      <c r="R8" s="169"/>
      <c r="S8" s="169"/>
      <c r="T8" s="169"/>
      <c r="U8" s="169"/>
      <c r="V8" s="169"/>
      <c r="W8" s="169"/>
      <c r="X8" s="170"/>
      <c r="Y8" s="171" t="s">
        <v>178</v>
      </c>
      <c r="Z8" s="172"/>
      <c r="AA8" s="172"/>
      <c r="AB8" s="172"/>
      <c r="AC8" s="172"/>
      <c r="AD8" s="173"/>
      <c r="AE8" s="174" t="str">
        <f>入力規則等!K13</f>
        <v>文教及び科学振興</v>
      </c>
      <c r="AF8" s="169"/>
      <c r="AG8" s="169"/>
      <c r="AH8" s="169"/>
      <c r="AI8" s="169"/>
      <c r="AJ8" s="169"/>
      <c r="AK8" s="169"/>
      <c r="AL8" s="169"/>
      <c r="AM8" s="169"/>
      <c r="AN8" s="169"/>
      <c r="AO8" s="169"/>
      <c r="AP8" s="169"/>
      <c r="AQ8" s="169"/>
      <c r="AR8" s="169"/>
      <c r="AS8" s="169"/>
      <c r="AT8" s="169"/>
      <c r="AU8" s="169"/>
      <c r="AV8" s="169"/>
      <c r="AW8" s="169"/>
      <c r="AX8" s="175"/>
    </row>
    <row r="9" spans="1:50" ht="58.5" customHeight="1" x14ac:dyDescent="0.15">
      <c r="A9" s="138" t="s">
        <v>21</v>
      </c>
      <c r="B9" s="139"/>
      <c r="C9" s="139"/>
      <c r="D9" s="139"/>
      <c r="E9" s="139"/>
      <c r="F9" s="139"/>
      <c r="G9" s="140" t="s">
        <v>594</v>
      </c>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2"/>
    </row>
    <row r="10" spans="1:50" ht="51.75" customHeight="1" x14ac:dyDescent="0.15">
      <c r="A10" s="242" t="s">
        <v>27</v>
      </c>
      <c r="B10" s="243"/>
      <c r="C10" s="243"/>
      <c r="D10" s="243"/>
      <c r="E10" s="243"/>
      <c r="F10" s="243"/>
      <c r="G10" s="244" t="s">
        <v>650</v>
      </c>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6"/>
    </row>
    <row r="11" spans="1:50" ht="42" customHeight="1" x14ac:dyDescent="0.15">
      <c r="A11" s="242" t="s">
        <v>5</v>
      </c>
      <c r="B11" s="243"/>
      <c r="C11" s="243"/>
      <c r="D11" s="243"/>
      <c r="E11" s="243"/>
      <c r="F11" s="247"/>
      <c r="G11" s="248" t="str">
        <f>入力規則等!P10</f>
        <v>補助</v>
      </c>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50"/>
    </row>
    <row r="12" spans="1:50" ht="21" customHeight="1" x14ac:dyDescent="0.15">
      <c r="A12" s="251" t="s">
        <v>22</v>
      </c>
      <c r="B12" s="252"/>
      <c r="C12" s="252"/>
      <c r="D12" s="252"/>
      <c r="E12" s="252"/>
      <c r="F12" s="253"/>
      <c r="G12" s="258"/>
      <c r="H12" s="259"/>
      <c r="I12" s="259"/>
      <c r="J12" s="259"/>
      <c r="K12" s="259"/>
      <c r="L12" s="259"/>
      <c r="M12" s="259"/>
      <c r="N12" s="259"/>
      <c r="O12" s="259"/>
      <c r="P12" s="233" t="s">
        <v>387</v>
      </c>
      <c r="Q12" s="234"/>
      <c r="R12" s="234"/>
      <c r="S12" s="234"/>
      <c r="T12" s="234"/>
      <c r="U12" s="234"/>
      <c r="V12" s="260"/>
      <c r="W12" s="233" t="s">
        <v>539</v>
      </c>
      <c r="X12" s="234"/>
      <c r="Y12" s="234"/>
      <c r="Z12" s="234"/>
      <c r="AA12" s="234"/>
      <c r="AB12" s="234"/>
      <c r="AC12" s="260"/>
      <c r="AD12" s="233" t="s">
        <v>541</v>
      </c>
      <c r="AE12" s="234"/>
      <c r="AF12" s="234"/>
      <c r="AG12" s="234"/>
      <c r="AH12" s="234"/>
      <c r="AI12" s="234"/>
      <c r="AJ12" s="260"/>
      <c r="AK12" s="233" t="s">
        <v>554</v>
      </c>
      <c r="AL12" s="234"/>
      <c r="AM12" s="234"/>
      <c r="AN12" s="234"/>
      <c r="AO12" s="234"/>
      <c r="AP12" s="234"/>
      <c r="AQ12" s="260"/>
      <c r="AR12" s="233" t="s">
        <v>555</v>
      </c>
      <c r="AS12" s="234"/>
      <c r="AT12" s="234"/>
      <c r="AU12" s="234"/>
      <c r="AV12" s="234"/>
      <c r="AW12" s="234"/>
      <c r="AX12" s="235"/>
    </row>
    <row r="13" spans="1:50" ht="21" customHeight="1" x14ac:dyDescent="0.15">
      <c r="A13" s="254"/>
      <c r="B13" s="255"/>
      <c r="C13" s="255"/>
      <c r="D13" s="255"/>
      <c r="E13" s="255"/>
      <c r="F13" s="256"/>
      <c r="G13" s="220" t="s">
        <v>6</v>
      </c>
      <c r="H13" s="221"/>
      <c r="I13" s="236" t="s">
        <v>7</v>
      </c>
      <c r="J13" s="237"/>
      <c r="K13" s="237"/>
      <c r="L13" s="237"/>
      <c r="M13" s="237"/>
      <c r="N13" s="237"/>
      <c r="O13" s="238"/>
      <c r="P13" s="207" t="s">
        <v>577</v>
      </c>
      <c r="Q13" s="208"/>
      <c r="R13" s="208"/>
      <c r="S13" s="208"/>
      <c r="T13" s="208"/>
      <c r="U13" s="208"/>
      <c r="V13" s="209"/>
      <c r="W13" s="207" t="s">
        <v>577</v>
      </c>
      <c r="X13" s="208"/>
      <c r="Y13" s="208"/>
      <c r="Z13" s="208"/>
      <c r="AA13" s="208"/>
      <c r="AB13" s="208"/>
      <c r="AC13" s="209"/>
      <c r="AD13" s="207" t="s">
        <v>577</v>
      </c>
      <c r="AE13" s="208"/>
      <c r="AF13" s="208"/>
      <c r="AG13" s="208"/>
      <c r="AH13" s="208"/>
      <c r="AI13" s="208"/>
      <c r="AJ13" s="209"/>
      <c r="AK13" s="207" t="s">
        <v>590</v>
      </c>
      <c r="AL13" s="208"/>
      <c r="AM13" s="208"/>
      <c r="AN13" s="208"/>
      <c r="AO13" s="208"/>
      <c r="AP13" s="208"/>
      <c r="AQ13" s="209"/>
      <c r="AR13" s="239" t="s">
        <v>658</v>
      </c>
      <c r="AS13" s="240"/>
      <c r="AT13" s="240"/>
      <c r="AU13" s="240"/>
      <c r="AV13" s="240"/>
      <c r="AW13" s="240"/>
      <c r="AX13" s="241"/>
    </row>
    <row r="14" spans="1:50" ht="21" customHeight="1" x14ac:dyDescent="0.15">
      <c r="A14" s="254"/>
      <c r="B14" s="255"/>
      <c r="C14" s="255"/>
      <c r="D14" s="255"/>
      <c r="E14" s="255"/>
      <c r="F14" s="256"/>
      <c r="G14" s="222"/>
      <c r="H14" s="223"/>
      <c r="I14" s="204" t="s">
        <v>8</v>
      </c>
      <c r="J14" s="205"/>
      <c r="K14" s="205"/>
      <c r="L14" s="205"/>
      <c r="M14" s="205"/>
      <c r="N14" s="205"/>
      <c r="O14" s="206"/>
      <c r="P14" s="207">
        <v>10000</v>
      </c>
      <c r="Q14" s="208"/>
      <c r="R14" s="208"/>
      <c r="S14" s="208"/>
      <c r="T14" s="208"/>
      <c r="U14" s="208"/>
      <c r="V14" s="209"/>
      <c r="W14" s="207" t="s">
        <v>577</v>
      </c>
      <c r="X14" s="208"/>
      <c r="Y14" s="208"/>
      <c r="Z14" s="208"/>
      <c r="AA14" s="208"/>
      <c r="AB14" s="208"/>
      <c r="AC14" s="209"/>
      <c r="AD14" s="207">
        <v>5000</v>
      </c>
      <c r="AE14" s="208"/>
      <c r="AF14" s="208"/>
      <c r="AG14" s="208"/>
      <c r="AH14" s="208"/>
      <c r="AI14" s="208"/>
      <c r="AJ14" s="209"/>
      <c r="AK14" s="207"/>
      <c r="AL14" s="208"/>
      <c r="AM14" s="208"/>
      <c r="AN14" s="208"/>
      <c r="AO14" s="208"/>
      <c r="AP14" s="208"/>
      <c r="AQ14" s="209"/>
      <c r="AR14" s="226"/>
      <c r="AS14" s="226"/>
      <c r="AT14" s="226"/>
      <c r="AU14" s="226"/>
      <c r="AV14" s="226"/>
      <c r="AW14" s="226"/>
      <c r="AX14" s="227"/>
    </row>
    <row r="15" spans="1:50" ht="21" customHeight="1" x14ac:dyDescent="0.15">
      <c r="A15" s="254"/>
      <c r="B15" s="255"/>
      <c r="C15" s="255"/>
      <c r="D15" s="255"/>
      <c r="E15" s="255"/>
      <c r="F15" s="256"/>
      <c r="G15" s="222"/>
      <c r="H15" s="223"/>
      <c r="I15" s="204" t="s">
        <v>47</v>
      </c>
      <c r="J15" s="228"/>
      <c r="K15" s="228"/>
      <c r="L15" s="228"/>
      <c r="M15" s="228"/>
      <c r="N15" s="228"/>
      <c r="O15" s="229"/>
      <c r="P15" s="207" t="s">
        <v>577</v>
      </c>
      <c r="Q15" s="208"/>
      <c r="R15" s="208"/>
      <c r="S15" s="208"/>
      <c r="T15" s="208"/>
      <c r="U15" s="208"/>
      <c r="V15" s="209"/>
      <c r="W15" s="207" t="s">
        <v>577</v>
      </c>
      <c r="X15" s="208"/>
      <c r="Y15" s="208"/>
      <c r="Z15" s="208"/>
      <c r="AA15" s="208"/>
      <c r="AB15" s="208"/>
      <c r="AC15" s="209"/>
      <c r="AD15" s="207" t="s">
        <v>577</v>
      </c>
      <c r="AE15" s="208"/>
      <c r="AF15" s="208"/>
      <c r="AG15" s="208"/>
      <c r="AH15" s="208"/>
      <c r="AI15" s="208"/>
      <c r="AJ15" s="209"/>
      <c r="AK15" s="207" t="s">
        <v>590</v>
      </c>
      <c r="AL15" s="208"/>
      <c r="AM15" s="208"/>
      <c r="AN15" s="208"/>
      <c r="AO15" s="208"/>
      <c r="AP15" s="208"/>
      <c r="AQ15" s="209"/>
      <c r="AR15" s="207"/>
      <c r="AS15" s="208"/>
      <c r="AT15" s="208"/>
      <c r="AU15" s="208"/>
      <c r="AV15" s="208"/>
      <c r="AW15" s="208"/>
      <c r="AX15" s="210"/>
    </row>
    <row r="16" spans="1:50" ht="21" customHeight="1" x14ac:dyDescent="0.15">
      <c r="A16" s="254"/>
      <c r="B16" s="255"/>
      <c r="C16" s="255"/>
      <c r="D16" s="255"/>
      <c r="E16" s="255"/>
      <c r="F16" s="256"/>
      <c r="G16" s="222"/>
      <c r="H16" s="223"/>
      <c r="I16" s="204" t="s">
        <v>48</v>
      </c>
      <c r="J16" s="228"/>
      <c r="K16" s="228"/>
      <c r="L16" s="228"/>
      <c r="M16" s="228"/>
      <c r="N16" s="228"/>
      <c r="O16" s="229"/>
      <c r="P16" s="207" t="s">
        <v>577</v>
      </c>
      <c r="Q16" s="208"/>
      <c r="R16" s="208"/>
      <c r="S16" s="208"/>
      <c r="T16" s="208"/>
      <c r="U16" s="208"/>
      <c r="V16" s="209"/>
      <c r="W16" s="207" t="s">
        <v>577</v>
      </c>
      <c r="X16" s="208"/>
      <c r="Y16" s="208"/>
      <c r="Z16" s="208"/>
      <c r="AA16" s="208"/>
      <c r="AB16" s="208"/>
      <c r="AC16" s="209"/>
      <c r="AD16" s="207" t="s">
        <v>577</v>
      </c>
      <c r="AE16" s="208"/>
      <c r="AF16" s="208"/>
      <c r="AG16" s="208"/>
      <c r="AH16" s="208"/>
      <c r="AI16" s="208"/>
      <c r="AJ16" s="209"/>
      <c r="AK16" s="207"/>
      <c r="AL16" s="208"/>
      <c r="AM16" s="208"/>
      <c r="AN16" s="208"/>
      <c r="AO16" s="208"/>
      <c r="AP16" s="208"/>
      <c r="AQ16" s="209"/>
      <c r="AR16" s="230"/>
      <c r="AS16" s="231"/>
      <c r="AT16" s="231"/>
      <c r="AU16" s="231"/>
      <c r="AV16" s="231"/>
      <c r="AW16" s="231"/>
      <c r="AX16" s="232"/>
    </row>
    <row r="17" spans="1:50" ht="24.75" customHeight="1" x14ac:dyDescent="0.15">
      <c r="A17" s="254"/>
      <c r="B17" s="255"/>
      <c r="C17" s="255"/>
      <c r="D17" s="255"/>
      <c r="E17" s="255"/>
      <c r="F17" s="256"/>
      <c r="G17" s="222"/>
      <c r="H17" s="223"/>
      <c r="I17" s="204" t="s">
        <v>46</v>
      </c>
      <c r="J17" s="205"/>
      <c r="K17" s="205"/>
      <c r="L17" s="205"/>
      <c r="M17" s="205"/>
      <c r="N17" s="205"/>
      <c r="O17" s="206"/>
      <c r="P17" s="207" t="s">
        <v>577</v>
      </c>
      <c r="Q17" s="208"/>
      <c r="R17" s="208"/>
      <c r="S17" s="208"/>
      <c r="T17" s="208"/>
      <c r="U17" s="208"/>
      <c r="V17" s="209"/>
      <c r="W17" s="207" t="s">
        <v>577</v>
      </c>
      <c r="X17" s="208"/>
      <c r="Y17" s="208"/>
      <c r="Z17" s="208"/>
      <c r="AA17" s="208"/>
      <c r="AB17" s="208"/>
      <c r="AC17" s="209"/>
      <c r="AD17" s="207" t="s">
        <v>577</v>
      </c>
      <c r="AE17" s="208"/>
      <c r="AF17" s="208"/>
      <c r="AG17" s="208"/>
      <c r="AH17" s="208"/>
      <c r="AI17" s="208"/>
      <c r="AJ17" s="209"/>
      <c r="AK17" s="207" t="s">
        <v>613</v>
      </c>
      <c r="AL17" s="208"/>
      <c r="AM17" s="208"/>
      <c r="AN17" s="208"/>
      <c r="AO17" s="208"/>
      <c r="AP17" s="208"/>
      <c r="AQ17" s="209"/>
      <c r="AR17" s="218"/>
      <c r="AS17" s="218"/>
      <c r="AT17" s="218"/>
      <c r="AU17" s="218"/>
      <c r="AV17" s="218"/>
      <c r="AW17" s="218"/>
      <c r="AX17" s="219"/>
    </row>
    <row r="18" spans="1:50" ht="24.75" customHeight="1" x14ac:dyDescent="0.15">
      <c r="A18" s="254"/>
      <c r="B18" s="255"/>
      <c r="C18" s="255"/>
      <c r="D18" s="255"/>
      <c r="E18" s="255"/>
      <c r="F18" s="256"/>
      <c r="G18" s="224"/>
      <c r="H18" s="225"/>
      <c r="I18" s="265" t="s">
        <v>18</v>
      </c>
      <c r="J18" s="266"/>
      <c r="K18" s="266"/>
      <c r="L18" s="266"/>
      <c r="M18" s="266"/>
      <c r="N18" s="266"/>
      <c r="O18" s="267"/>
      <c r="P18" s="268">
        <f>SUM(P13:V17)</f>
        <v>10000</v>
      </c>
      <c r="Q18" s="269"/>
      <c r="R18" s="269"/>
      <c r="S18" s="269"/>
      <c r="T18" s="269"/>
      <c r="U18" s="269"/>
      <c r="V18" s="270"/>
      <c r="W18" s="268">
        <f>SUM(W13:AC17)</f>
        <v>0</v>
      </c>
      <c r="X18" s="269"/>
      <c r="Y18" s="269"/>
      <c r="Z18" s="269"/>
      <c r="AA18" s="269"/>
      <c r="AB18" s="269"/>
      <c r="AC18" s="270"/>
      <c r="AD18" s="268">
        <f>SUM(AD13:AJ17)</f>
        <v>5000</v>
      </c>
      <c r="AE18" s="269"/>
      <c r="AF18" s="269"/>
      <c r="AG18" s="269"/>
      <c r="AH18" s="269"/>
      <c r="AI18" s="269"/>
      <c r="AJ18" s="270"/>
      <c r="AK18" s="268">
        <f>SUM(AK13:AQ17)</f>
        <v>0</v>
      </c>
      <c r="AL18" s="269"/>
      <c r="AM18" s="269"/>
      <c r="AN18" s="269"/>
      <c r="AO18" s="269"/>
      <c r="AP18" s="269"/>
      <c r="AQ18" s="270"/>
      <c r="AR18" s="268">
        <f>SUM(AR13:AX17)</f>
        <v>0</v>
      </c>
      <c r="AS18" s="269"/>
      <c r="AT18" s="269"/>
      <c r="AU18" s="269"/>
      <c r="AV18" s="269"/>
      <c r="AW18" s="269"/>
      <c r="AX18" s="271"/>
    </row>
    <row r="19" spans="1:50" ht="24.75" customHeight="1" x14ac:dyDescent="0.15">
      <c r="A19" s="254"/>
      <c r="B19" s="255"/>
      <c r="C19" s="255"/>
      <c r="D19" s="255"/>
      <c r="E19" s="255"/>
      <c r="F19" s="256"/>
      <c r="G19" s="261" t="s">
        <v>9</v>
      </c>
      <c r="H19" s="262"/>
      <c r="I19" s="262"/>
      <c r="J19" s="262"/>
      <c r="K19" s="262"/>
      <c r="L19" s="262"/>
      <c r="M19" s="262"/>
      <c r="N19" s="262"/>
      <c r="O19" s="262"/>
      <c r="P19" s="207">
        <v>10000</v>
      </c>
      <c r="Q19" s="208"/>
      <c r="R19" s="208"/>
      <c r="S19" s="208"/>
      <c r="T19" s="208"/>
      <c r="U19" s="208"/>
      <c r="V19" s="209"/>
      <c r="W19" s="207">
        <v>0</v>
      </c>
      <c r="X19" s="208"/>
      <c r="Y19" s="208"/>
      <c r="Z19" s="208"/>
      <c r="AA19" s="208"/>
      <c r="AB19" s="208"/>
      <c r="AC19" s="209"/>
      <c r="AD19" s="207">
        <v>5000</v>
      </c>
      <c r="AE19" s="208"/>
      <c r="AF19" s="208"/>
      <c r="AG19" s="208"/>
      <c r="AH19" s="208"/>
      <c r="AI19" s="208"/>
      <c r="AJ19" s="209"/>
      <c r="AK19" s="263"/>
      <c r="AL19" s="263"/>
      <c r="AM19" s="263"/>
      <c r="AN19" s="263"/>
      <c r="AO19" s="263"/>
      <c r="AP19" s="263"/>
      <c r="AQ19" s="263"/>
      <c r="AR19" s="263"/>
      <c r="AS19" s="263"/>
      <c r="AT19" s="263"/>
      <c r="AU19" s="263"/>
      <c r="AV19" s="263"/>
      <c r="AW19" s="263"/>
      <c r="AX19" s="264"/>
    </row>
    <row r="20" spans="1:50" ht="24.75" customHeight="1" x14ac:dyDescent="0.15">
      <c r="A20" s="254"/>
      <c r="B20" s="255"/>
      <c r="C20" s="255"/>
      <c r="D20" s="255"/>
      <c r="E20" s="255"/>
      <c r="F20" s="256"/>
      <c r="G20" s="261" t="s">
        <v>10</v>
      </c>
      <c r="H20" s="262"/>
      <c r="I20" s="262"/>
      <c r="J20" s="262"/>
      <c r="K20" s="262"/>
      <c r="L20" s="262"/>
      <c r="M20" s="262"/>
      <c r="N20" s="262"/>
      <c r="O20" s="262"/>
      <c r="P20" s="274">
        <f>IF(P18=0, "-", SUM(P19)/P18)</f>
        <v>1</v>
      </c>
      <c r="Q20" s="274"/>
      <c r="R20" s="274"/>
      <c r="S20" s="274"/>
      <c r="T20" s="274"/>
      <c r="U20" s="274"/>
      <c r="V20" s="274"/>
      <c r="W20" s="274" t="str">
        <f>IF(W18=0, "-", SUM(W19)/W18)</f>
        <v>-</v>
      </c>
      <c r="X20" s="274"/>
      <c r="Y20" s="274"/>
      <c r="Z20" s="274"/>
      <c r="AA20" s="274"/>
      <c r="AB20" s="274"/>
      <c r="AC20" s="274"/>
      <c r="AD20" s="274">
        <f>IF(AD18=0, "-", SUM(AD19)/AD18)</f>
        <v>1</v>
      </c>
      <c r="AE20" s="274"/>
      <c r="AF20" s="274"/>
      <c r="AG20" s="274"/>
      <c r="AH20" s="274"/>
      <c r="AI20" s="274"/>
      <c r="AJ20" s="274"/>
      <c r="AK20" s="263"/>
      <c r="AL20" s="263"/>
      <c r="AM20" s="263"/>
      <c r="AN20" s="263"/>
      <c r="AO20" s="263"/>
      <c r="AP20" s="263"/>
      <c r="AQ20" s="275"/>
      <c r="AR20" s="275"/>
      <c r="AS20" s="275"/>
      <c r="AT20" s="275"/>
      <c r="AU20" s="263"/>
      <c r="AV20" s="263"/>
      <c r="AW20" s="263"/>
      <c r="AX20" s="264"/>
    </row>
    <row r="21" spans="1:50" ht="25.5" customHeight="1" x14ac:dyDescent="0.15">
      <c r="A21" s="138"/>
      <c r="B21" s="139"/>
      <c r="C21" s="139"/>
      <c r="D21" s="139"/>
      <c r="E21" s="139"/>
      <c r="F21" s="257"/>
      <c r="G21" s="272" t="s">
        <v>215</v>
      </c>
      <c r="H21" s="273"/>
      <c r="I21" s="273"/>
      <c r="J21" s="273"/>
      <c r="K21" s="273"/>
      <c r="L21" s="273"/>
      <c r="M21" s="273"/>
      <c r="N21" s="273"/>
      <c r="O21" s="273"/>
      <c r="P21" s="274">
        <f>IF(P19=0, "-", SUM(P19)/SUM(P13,P14))</f>
        <v>1</v>
      </c>
      <c r="Q21" s="274"/>
      <c r="R21" s="274"/>
      <c r="S21" s="274"/>
      <c r="T21" s="274"/>
      <c r="U21" s="274"/>
      <c r="V21" s="274"/>
      <c r="W21" s="274" t="str">
        <f>IF(W19=0, "-", SUM(W19)/SUM(W13,W14))</f>
        <v>-</v>
      </c>
      <c r="X21" s="274"/>
      <c r="Y21" s="274"/>
      <c r="Z21" s="274"/>
      <c r="AA21" s="274"/>
      <c r="AB21" s="274"/>
      <c r="AC21" s="274"/>
      <c r="AD21" s="274">
        <f>IF(AD19=0, "-", SUM(AD19)/SUM(AD13,AD14))</f>
        <v>1</v>
      </c>
      <c r="AE21" s="274"/>
      <c r="AF21" s="274"/>
      <c r="AG21" s="274"/>
      <c r="AH21" s="274"/>
      <c r="AI21" s="274"/>
      <c r="AJ21" s="274"/>
      <c r="AK21" s="263"/>
      <c r="AL21" s="263"/>
      <c r="AM21" s="263"/>
      <c r="AN21" s="263"/>
      <c r="AO21" s="263"/>
      <c r="AP21" s="263"/>
      <c r="AQ21" s="275"/>
      <c r="AR21" s="275"/>
      <c r="AS21" s="275"/>
      <c r="AT21" s="275"/>
      <c r="AU21" s="263"/>
      <c r="AV21" s="263"/>
      <c r="AW21" s="263"/>
      <c r="AX21" s="264"/>
    </row>
    <row r="22" spans="1:50" ht="18.75" customHeight="1" x14ac:dyDescent="0.15">
      <c r="A22" s="276" t="s">
        <v>558</v>
      </c>
      <c r="B22" s="277"/>
      <c r="C22" s="277"/>
      <c r="D22" s="277"/>
      <c r="E22" s="277"/>
      <c r="F22" s="278"/>
      <c r="G22" s="282" t="s">
        <v>208</v>
      </c>
      <c r="H22" s="283"/>
      <c r="I22" s="283"/>
      <c r="J22" s="283"/>
      <c r="K22" s="283"/>
      <c r="L22" s="283"/>
      <c r="M22" s="283"/>
      <c r="N22" s="283"/>
      <c r="O22" s="284"/>
      <c r="P22" s="285" t="s">
        <v>556</v>
      </c>
      <c r="Q22" s="283"/>
      <c r="R22" s="283"/>
      <c r="S22" s="283"/>
      <c r="T22" s="283"/>
      <c r="U22" s="283"/>
      <c r="V22" s="284"/>
      <c r="W22" s="285" t="s">
        <v>557</v>
      </c>
      <c r="X22" s="283"/>
      <c r="Y22" s="283"/>
      <c r="Z22" s="283"/>
      <c r="AA22" s="283"/>
      <c r="AB22" s="283"/>
      <c r="AC22" s="284"/>
      <c r="AD22" s="285" t="s">
        <v>207</v>
      </c>
      <c r="AE22" s="283"/>
      <c r="AF22" s="283"/>
      <c r="AG22" s="283"/>
      <c r="AH22" s="283"/>
      <c r="AI22" s="283"/>
      <c r="AJ22" s="283"/>
      <c r="AK22" s="283"/>
      <c r="AL22" s="283"/>
      <c r="AM22" s="283"/>
      <c r="AN22" s="283"/>
      <c r="AO22" s="283"/>
      <c r="AP22" s="283"/>
      <c r="AQ22" s="283"/>
      <c r="AR22" s="283"/>
      <c r="AS22" s="283"/>
      <c r="AT22" s="283"/>
      <c r="AU22" s="283"/>
      <c r="AV22" s="283"/>
      <c r="AW22" s="283"/>
      <c r="AX22" s="298"/>
    </row>
    <row r="23" spans="1:50" ht="25.5" customHeight="1" x14ac:dyDescent="0.15">
      <c r="A23" s="279"/>
      <c r="B23" s="280"/>
      <c r="C23" s="280"/>
      <c r="D23" s="280"/>
      <c r="E23" s="280"/>
      <c r="F23" s="281"/>
      <c r="G23" s="299" t="s">
        <v>651</v>
      </c>
      <c r="H23" s="300"/>
      <c r="I23" s="300"/>
      <c r="J23" s="300"/>
      <c r="K23" s="300"/>
      <c r="L23" s="300"/>
      <c r="M23" s="300"/>
      <c r="N23" s="300"/>
      <c r="O23" s="301"/>
      <c r="P23" s="239" t="s">
        <v>658</v>
      </c>
      <c r="Q23" s="240"/>
      <c r="R23" s="240"/>
      <c r="S23" s="240"/>
      <c r="T23" s="240"/>
      <c r="U23" s="240"/>
      <c r="V23" s="302"/>
      <c r="W23" s="239" t="s">
        <v>658</v>
      </c>
      <c r="X23" s="240"/>
      <c r="Y23" s="240"/>
      <c r="Z23" s="240"/>
      <c r="AA23" s="240"/>
      <c r="AB23" s="240"/>
      <c r="AC23" s="302"/>
      <c r="AD23" s="303" t="s">
        <v>596</v>
      </c>
      <c r="AE23" s="304"/>
      <c r="AF23" s="304"/>
      <c r="AG23" s="304"/>
      <c r="AH23" s="304"/>
      <c r="AI23" s="304"/>
      <c r="AJ23" s="304"/>
      <c r="AK23" s="304"/>
      <c r="AL23" s="304"/>
      <c r="AM23" s="304"/>
      <c r="AN23" s="304"/>
      <c r="AO23" s="304"/>
      <c r="AP23" s="304"/>
      <c r="AQ23" s="304"/>
      <c r="AR23" s="304"/>
      <c r="AS23" s="304"/>
      <c r="AT23" s="304"/>
      <c r="AU23" s="304"/>
      <c r="AV23" s="304"/>
      <c r="AW23" s="304"/>
      <c r="AX23" s="305"/>
    </row>
    <row r="24" spans="1:50" ht="25.5" customHeight="1" thickBot="1" x14ac:dyDescent="0.2">
      <c r="A24" s="279"/>
      <c r="B24" s="280"/>
      <c r="C24" s="280"/>
      <c r="D24" s="280"/>
      <c r="E24" s="280"/>
      <c r="F24" s="281"/>
      <c r="G24" s="89" t="s">
        <v>18</v>
      </c>
      <c r="H24" s="90"/>
      <c r="I24" s="90"/>
      <c r="J24" s="90"/>
      <c r="K24" s="90"/>
      <c r="L24" s="90"/>
      <c r="M24" s="90"/>
      <c r="N24" s="90"/>
      <c r="O24" s="91"/>
      <c r="P24" s="286" t="str">
        <f>AK13</f>
        <v>-</v>
      </c>
      <c r="Q24" s="287"/>
      <c r="R24" s="287"/>
      <c r="S24" s="287"/>
      <c r="T24" s="287"/>
      <c r="U24" s="287"/>
      <c r="V24" s="288"/>
      <c r="W24" s="289" t="str">
        <f>AR13</f>
        <v>-</v>
      </c>
      <c r="X24" s="290"/>
      <c r="Y24" s="290"/>
      <c r="Z24" s="290"/>
      <c r="AA24" s="290"/>
      <c r="AB24" s="290"/>
      <c r="AC24" s="291"/>
      <c r="AD24" s="306"/>
      <c r="AE24" s="306"/>
      <c r="AF24" s="306"/>
      <c r="AG24" s="306"/>
      <c r="AH24" s="306"/>
      <c r="AI24" s="306"/>
      <c r="AJ24" s="306"/>
      <c r="AK24" s="306"/>
      <c r="AL24" s="306"/>
      <c r="AM24" s="306"/>
      <c r="AN24" s="306"/>
      <c r="AO24" s="306"/>
      <c r="AP24" s="306"/>
      <c r="AQ24" s="306"/>
      <c r="AR24" s="306"/>
      <c r="AS24" s="306"/>
      <c r="AT24" s="306"/>
      <c r="AU24" s="306"/>
      <c r="AV24" s="306"/>
      <c r="AW24" s="306"/>
      <c r="AX24" s="307"/>
    </row>
    <row r="25" spans="1:50" ht="47.25" customHeight="1" x14ac:dyDescent="0.15">
      <c r="A25" s="292" t="s">
        <v>547</v>
      </c>
      <c r="B25" s="293"/>
      <c r="C25" s="293"/>
      <c r="D25" s="293"/>
      <c r="E25" s="293"/>
      <c r="F25" s="294"/>
      <c r="G25" s="295" t="s">
        <v>619</v>
      </c>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7"/>
    </row>
    <row r="26" spans="1:50" ht="31.5" customHeight="1" x14ac:dyDescent="0.15">
      <c r="A26" s="363" t="s">
        <v>548</v>
      </c>
      <c r="B26" s="364"/>
      <c r="C26" s="364"/>
      <c r="D26" s="364"/>
      <c r="E26" s="364"/>
      <c r="F26" s="365"/>
      <c r="G26" s="352" t="s">
        <v>543</v>
      </c>
      <c r="H26" s="353"/>
      <c r="I26" s="353"/>
      <c r="J26" s="353"/>
      <c r="K26" s="353"/>
      <c r="L26" s="353"/>
      <c r="M26" s="353"/>
      <c r="N26" s="353"/>
      <c r="O26" s="353"/>
      <c r="P26" s="354" t="s">
        <v>542</v>
      </c>
      <c r="Q26" s="353"/>
      <c r="R26" s="353"/>
      <c r="S26" s="353"/>
      <c r="T26" s="353"/>
      <c r="U26" s="353"/>
      <c r="V26" s="353"/>
      <c r="W26" s="353"/>
      <c r="X26" s="355"/>
      <c r="Y26" s="356"/>
      <c r="Z26" s="357"/>
      <c r="AA26" s="358"/>
      <c r="AB26" s="346" t="s">
        <v>11</v>
      </c>
      <c r="AC26" s="346"/>
      <c r="AD26" s="346"/>
      <c r="AE26" s="308" t="s">
        <v>387</v>
      </c>
      <c r="AF26" s="309"/>
      <c r="AG26" s="309"/>
      <c r="AH26" s="310"/>
      <c r="AI26" s="308" t="s">
        <v>539</v>
      </c>
      <c r="AJ26" s="309"/>
      <c r="AK26" s="309"/>
      <c r="AL26" s="310"/>
      <c r="AM26" s="308" t="s">
        <v>355</v>
      </c>
      <c r="AN26" s="309"/>
      <c r="AO26" s="309"/>
      <c r="AP26" s="310"/>
      <c r="AQ26" s="311" t="s">
        <v>386</v>
      </c>
      <c r="AR26" s="312"/>
      <c r="AS26" s="312"/>
      <c r="AT26" s="313"/>
      <c r="AU26" s="311" t="s">
        <v>559</v>
      </c>
      <c r="AV26" s="312"/>
      <c r="AW26" s="312"/>
      <c r="AX26" s="314"/>
    </row>
    <row r="27" spans="1:50" ht="23.25" customHeight="1" x14ac:dyDescent="0.15">
      <c r="A27" s="363"/>
      <c r="B27" s="364"/>
      <c r="C27" s="364"/>
      <c r="D27" s="364"/>
      <c r="E27" s="364"/>
      <c r="F27" s="365"/>
      <c r="G27" s="359" t="s">
        <v>595</v>
      </c>
      <c r="H27" s="360"/>
      <c r="I27" s="360"/>
      <c r="J27" s="360"/>
      <c r="K27" s="360"/>
      <c r="L27" s="360"/>
      <c r="M27" s="360"/>
      <c r="N27" s="360"/>
      <c r="O27" s="360"/>
      <c r="P27" s="398" t="s">
        <v>581</v>
      </c>
      <c r="Q27" s="373"/>
      <c r="R27" s="373"/>
      <c r="S27" s="373"/>
      <c r="T27" s="373"/>
      <c r="U27" s="373"/>
      <c r="V27" s="373"/>
      <c r="W27" s="373"/>
      <c r="X27" s="374"/>
      <c r="Y27" s="378" t="s">
        <v>51</v>
      </c>
      <c r="Z27" s="379"/>
      <c r="AA27" s="380"/>
      <c r="AB27" s="350" t="s">
        <v>578</v>
      </c>
      <c r="AC27" s="350"/>
      <c r="AD27" s="350"/>
      <c r="AE27" s="325" t="s">
        <v>577</v>
      </c>
      <c r="AF27" s="325"/>
      <c r="AG27" s="325"/>
      <c r="AH27" s="325"/>
      <c r="AI27" s="325" t="s">
        <v>577</v>
      </c>
      <c r="AJ27" s="325"/>
      <c r="AK27" s="325"/>
      <c r="AL27" s="325"/>
      <c r="AM27" s="325">
        <v>5</v>
      </c>
      <c r="AN27" s="325"/>
      <c r="AO27" s="325"/>
      <c r="AP27" s="325"/>
      <c r="AQ27" s="347" t="s">
        <v>596</v>
      </c>
      <c r="AR27" s="325"/>
      <c r="AS27" s="325"/>
      <c r="AT27" s="325"/>
      <c r="AU27" s="332" t="s">
        <v>596</v>
      </c>
      <c r="AV27" s="348"/>
      <c r="AW27" s="348"/>
      <c r="AX27" s="349"/>
    </row>
    <row r="28" spans="1:50" ht="23.25" customHeight="1" x14ac:dyDescent="0.15">
      <c r="A28" s="366"/>
      <c r="B28" s="367"/>
      <c r="C28" s="367"/>
      <c r="D28" s="367"/>
      <c r="E28" s="367"/>
      <c r="F28" s="368"/>
      <c r="G28" s="361"/>
      <c r="H28" s="362"/>
      <c r="I28" s="362"/>
      <c r="J28" s="362"/>
      <c r="K28" s="362"/>
      <c r="L28" s="362"/>
      <c r="M28" s="362"/>
      <c r="N28" s="362"/>
      <c r="O28" s="362"/>
      <c r="P28" s="375"/>
      <c r="Q28" s="376"/>
      <c r="R28" s="376"/>
      <c r="S28" s="376"/>
      <c r="T28" s="376"/>
      <c r="U28" s="376"/>
      <c r="V28" s="376"/>
      <c r="W28" s="376"/>
      <c r="X28" s="377"/>
      <c r="Y28" s="369" t="s">
        <v>52</v>
      </c>
      <c r="Z28" s="370"/>
      <c r="AA28" s="371"/>
      <c r="AB28" s="350" t="s">
        <v>578</v>
      </c>
      <c r="AC28" s="350"/>
      <c r="AD28" s="350"/>
      <c r="AE28" s="325" t="s">
        <v>577</v>
      </c>
      <c r="AF28" s="325"/>
      <c r="AG28" s="325"/>
      <c r="AH28" s="325"/>
      <c r="AI28" s="325" t="s">
        <v>577</v>
      </c>
      <c r="AJ28" s="325"/>
      <c r="AK28" s="325"/>
      <c r="AL28" s="325"/>
      <c r="AM28" s="325">
        <v>5</v>
      </c>
      <c r="AN28" s="325"/>
      <c r="AO28" s="325"/>
      <c r="AP28" s="325"/>
      <c r="AQ28" s="325">
        <v>8</v>
      </c>
      <c r="AR28" s="325"/>
      <c r="AS28" s="325"/>
      <c r="AT28" s="325"/>
      <c r="AU28" s="351">
        <v>8</v>
      </c>
      <c r="AV28" s="348"/>
      <c r="AW28" s="348"/>
      <c r="AX28" s="349"/>
    </row>
    <row r="29" spans="1:50" ht="23.25" customHeight="1" x14ac:dyDescent="0.15">
      <c r="A29" s="404" t="s">
        <v>549</v>
      </c>
      <c r="B29" s="405"/>
      <c r="C29" s="405"/>
      <c r="D29" s="405"/>
      <c r="E29" s="405"/>
      <c r="F29" s="406"/>
      <c r="G29" s="234" t="s">
        <v>550</v>
      </c>
      <c r="H29" s="234"/>
      <c r="I29" s="234"/>
      <c r="J29" s="234"/>
      <c r="K29" s="234"/>
      <c r="L29" s="234"/>
      <c r="M29" s="234"/>
      <c r="N29" s="234"/>
      <c r="O29" s="234"/>
      <c r="P29" s="234"/>
      <c r="Q29" s="234"/>
      <c r="R29" s="234"/>
      <c r="S29" s="234"/>
      <c r="T29" s="234"/>
      <c r="U29" s="234"/>
      <c r="V29" s="234"/>
      <c r="W29" s="234"/>
      <c r="X29" s="260"/>
      <c r="Y29" s="412"/>
      <c r="Z29" s="413"/>
      <c r="AA29" s="414"/>
      <c r="AB29" s="233" t="s">
        <v>11</v>
      </c>
      <c r="AC29" s="234"/>
      <c r="AD29" s="260"/>
      <c r="AE29" s="233" t="s">
        <v>387</v>
      </c>
      <c r="AF29" s="234"/>
      <c r="AG29" s="234"/>
      <c r="AH29" s="260"/>
      <c r="AI29" s="233" t="s">
        <v>539</v>
      </c>
      <c r="AJ29" s="234"/>
      <c r="AK29" s="234"/>
      <c r="AL29" s="260"/>
      <c r="AM29" s="233" t="s">
        <v>355</v>
      </c>
      <c r="AN29" s="234"/>
      <c r="AO29" s="234"/>
      <c r="AP29" s="260"/>
      <c r="AQ29" s="316" t="s">
        <v>560</v>
      </c>
      <c r="AR29" s="317"/>
      <c r="AS29" s="317"/>
      <c r="AT29" s="317"/>
      <c r="AU29" s="317"/>
      <c r="AV29" s="317"/>
      <c r="AW29" s="317"/>
      <c r="AX29" s="318"/>
    </row>
    <row r="30" spans="1:50" ht="23.25" customHeight="1" x14ac:dyDescent="0.15">
      <c r="A30" s="407"/>
      <c r="B30" s="408"/>
      <c r="C30" s="408"/>
      <c r="D30" s="408"/>
      <c r="E30" s="408"/>
      <c r="F30" s="409"/>
      <c r="G30" s="392" t="s">
        <v>582</v>
      </c>
      <c r="H30" s="393"/>
      <c r="I30" s="393"/>
      <c r="J30" s="393"/>
      <c r="K30" s="393"/>
      <c r="L30" s="393"/>
      <c r="M30" s="393"/>
      <c r="N30" s="393"/>
      <c r="O30" s="393"/>
      <c r="P30" s="393"/>
      <c r="Q30" s="393"/>
      <c r="R30" s="393"/>
      <c r="S30" s="393"/>
      <c r="T30" s="393"/>
      <c r="U30" s="393"/>
      <c r="V30" s="393"/>
      <c r="W30" s="393"/>
      <c r="X30" s="393"/>
      <c r="Y30" s="319" t="s">
        <v>549</v>
      </c>
      <c r="Z30" s="320"/>
      <c r="AA30" s="321"/>
      <c r="AB30" s="322" t="s">
        <v>631</v>
      </c>
      <c r="AC30" s="323"/>
      <c r="AD30" s="324"/>
      <c r="AE30" s="347" t="s">
        <v>577</v>
      </c>
      <c r="AF30" s="347"/>
      <c r="AG30" s="347"/>
      <c r="AH30" s="347"/>
      <c r="AI30" s="347" t="s">
        <v>577</v>
      </c>
      <c r="AJ30" s="347"/>
      <c r="AK30" s="347"/>
      <c r="AL30" s="347"/>
      <c r="AM30" s="347">
        <v>390.5</v>
      </c>
      <c r="AN30" s="347"/>
      <c r="AO30" s="347"/>
      <c r="AP30" s="347"/>
      <c r="AQ30" s="332">
        <v>246.23</v>
      </c>
      <c r="AR30" s="326"/>
      <c r="AS30" s="326"/>
      <c r="AT30" s="326"/>
      <c r="AU30" s="326"/>
      <c r="AV30" s="326"/>
      <c r="AW30" s="326"/>
      <c r="AX30" s="327"/>
    </row>
    <row r="31" spans="1:50" ht="46.5" customHeight="1" x14ac:dyDescent="0.15">
      <c r="A31" s="410"/>
      <c r="B31" s="160"/>
      <c r="C31" s="160"/>
      <c r="D31" s="160"/>
      <c r="E31" s="160"/>
      <c r="F31" s="411"/>
      <c r="G31" s="394"/>
      <c r="H31" s="395"/>
      <c r="I31" s="395"/>
      <c r="J31" s="395"/>
      <c r="K31" s="395"/>
      <c r="L31" s="395"/>
      <c r="M31" s="395"/>
      <c r="N31" s="395"/>
      <c r="O31" s="395"/>
      <c r="P31" s="395"/>
      <c r="Q31" s="395"/>
      <c r="R31" s="395"/>
      <c r="S31" s="395"/>
      <c r="T31" s="395"/>
      <c r="U31" s="395"/>
      <c r="V31" s="395"/>
      <c r="W31" s="395"/>
      <c r="X31" s="395"/>
      <c r="Y31" s="328" t="s">
        <v>551</v>
      </c>
      <c r="Z31" s="396"/>
      <c r="AA31" s="397"/>
      <c r="AB31" s="445" t="s">
        <v>632</v>
      </c>
      <c r="AC31" s="446"/>
      <c r="AD31" s="447"/>
      <c r="AE31" s="339" t="s">
        <v>577</v>
      </c>
      <c r="AF31" s="339"/>
      <c r="AG31" s="339"/>
      <c r="AH31" s="339"/>
      <c r="AI31" s="339" t="s">
        <v>577</v>
      </c>
      <c r="AJ31" s="339"/>
      <c r="AK31" s="339"/>
      <c r="AL31" s="339"/>
      <c r="AM31" s="448" t="s">
        <v>630</v>
      </c>
      <c r="AN31" s="339"/>
      <c r="AO31" s="339"/>
      <c r="AP31" s="339"/>
      <c r="AQ31" s="339" t="s">
        <v>633</v>
      </c>
      <c r="AR31" s="339"/>
      <c r="AS31" s="339"/>
      <c r="AT31" s="339"/>
      <c r="AU31" s="339"/>
      <c r="AV31" s="339"/>
      <c r="AW31" s="339"/>
      <c r="AX31" s="340"/>
    </row>
    <row r="32" spans="1:50" ht="18.75" customHeight="1" x14ac:dyDescent="0.15">
      <c r="A32" s="416" t="s">
        <v>213</v>
      </c>
      <c r="B32" s="417"/>
      <c r="C32" s="417"/>
      <c r="D32" s="417"/>
      <c r="E32" s="417"/>
      <c r="F32" s="418"/>
      <c r="G32" s="426" t="s">
        <v>139</v>
      </c>
      <c r="H32" s="402"/>
      <c r="I32" s="402"/>
      <c r="J32" s="402"/>
      <c r="K32" s="402"/>
      <c r="L32" s="402"/>
      <c r="M32" s="402"/>
      <c r="N32" s="402"/>
      <c r="O32" s="427"/>
      <c r="P32" s="430" t="s">
        <v>55</v>
      </c>
      <c r="Q32" s="402"/>
      <c r="R32" s="402"/>
      <c r="S32" s="402"/>
      <c r="T32" s="402"/>
      <c r="U32" s="402"/>
      <c r="V32" s="402"/>
      <c r="W32" s="402"/>
      <c r="X32" s="427"/>
      <c r="Y32" s="432"/>
      <c r="Z32" s="433"/>
      <c r="AA32" s="434"/>
      <c r="AB32" s="438" t="s">
        <v>11</v>
      </c>
      <c r="AC32" s="439"/>
      <c r="AD32" s="440"/>
      <c r="AE32" s="438" t="s">
        <v>387</v>
      </c>
      <c r="AF32" s="439"/>
      <c r="AG32" s="439"/>
      <c r="AH32" s="440"/>
      <c r="AI32" s="443" t="s">
        <v>539</v>
      </c>
      <c r="AJ32" s="443"/>
      <c r="AK32" s="443"/>
      <c r="AL32" s="438"/>
      <c r="AM32" s="443" t="s">
        <v>355</v>
      </c>
      <c r="AN32" s="443"/>
      <c r="AO32" s="443"/>
      <c r="AP32" s="438"/>
      <c r="AQ32" s="399" t="s">
        <v>168</v>
      </c>
      <c r="AR32" s="400"/>
      <c r="AS32" s="400"/>
      <c r="AT32" s="401"/>
      <c r="AU32" s="402" t="s">
        <v>128</v>
      </c>
      <c r="AV32" s="402"/>
      <c r="AW32" s="402"/>
      <c r="AX32" s="403"/>
    </row>
    <row r="33" spans="1:60" ht="18.75" customHeight="1" x14ac:dyDescent="0.15">
      <c r="A33" s="419"/>
      <c r="B33" s="420"/>
      <c r="C33" s="420"/>
      <c r="D33" s="420"/>
      <c r="E33" s="420"/>
      <c r="F33" s="421"/>
      <c r="G33" s="428"/>
      <c r="H33" s="334"/>
      <c r="I33" s="334"/>
      <c r="J33" s="334"/>
      <c r="K33" s="334"/>
      <c r="L33" s="334"/>
      <c r="M33" s="334"/>
      <c r="N33" s="334"/>
      <c r="O33" s="429"/>
      <c r="P33" s="431"/>
      <c r="Q33" s="334"/>
      <c r="R33" s="334"/>
      <c r="S33" s="334"/>
      <c r="T33" s="334"/>
      <c r="U33" s="334"/>
      <c r="V33" s="334"/>
      <c r="W33" s="334"/>
      <c r="X33" s="429"/>
      <c r="Y33" s="435"/>
      <c r="Z33" s="436"/>
      <c r="AA33" s="437"/>
      <c r="AB33" s="308"/>
      <c r="AC33" s="441"/>
      <c r="AD33" s="442"/>
      <c r="AE33" s="308"/>
      <c r="AF33" s="441"/>
      <c r="AG33" s="441"/>
      <c r="AH33" s="442"/>
      <c r="AI33" s="444"/>
      <c r="AJ33" s="444"/>
      <c r="AK33" s="444"/>
      <c r="AL33" s="308"/>
      <c r="AM33" s="444"/>
      <c r="AN33" s="444"/>
      <c r="AO33" s="444"/>
      <c r="AP33" s="308"/>
      <c r="AQ33" s="341">
        <v>5</v>
      </c>
      <c r="AR33" s="342"/>
      <c r="AS33" s="343" t="s">
        <v>169</v>
      </c>
      <c r="AT33" s="344"/>
      <c r="AU33" s="345">
        <v>8</v>
      </c>
      <c r="AV33" s="345"/>
      <c r="AW33" s="334" t="s">
        <v>166</v>
      </c>
      <c r="AX33" s="335"/>
    </row>
    <row r="34" spans="1:60" ht="39.950000000000003" customHeight="1" x14ac:dyDescent="0.15">
      <c r="A34" s="422"/>
      <c r="B34" s="420"/>
      <c r="C34" s="420"/>
      <c r="D34" s="420"/>
      <c r="E34" s="420"/>
      <c r="F34" s="421"/>
      <c r="G34" s="381" t="s">
        <v>596</v>
      </c>
      <c r="H34" s="382"/>
      <c r="I34" s="382"/>
      <c r="J34" s="382"/>
      <c r="K34" s="382"/>
      <c r="L34" s="382"/>
      <c r="M34" s="382"/>
      <c r="N34" s="382"/>
      <c r="O34" s="383"/>
      <c r="P34" s="212" t="s">
        <v>641</v>
      </c>
      <c r="Q34" s="212"/>
      <c r="R34" s="212"/>
      <c r="S34" s="212"/>
      <c r="T34" s="212"/>
      <c r="U34" s="212"/>
      <c r="V34" s="212"/>
      <c r="W34" s="212"/>
      <c r="X34" s="213"/>
      <c r="Y34" s="328" t="s">
        <v>12</v>
      </c>
      <c r="Z34" s="329"/>
      <c r="AA34" s="330"/>
      <c r="AB34" s="331" t="s">
        <v>578</v>
      </c>
      <c r="AC34" s="331"/>
      <c r="AD34" s="331"/>
      <c r="AE34" s="332" t="s">
        <v>577</v>
      </c>
      <c r="AF34" s="326"/>
      <c r="AG34" s="326"/>
      <c r="AH34" s="326"/>
      <c r="AI34" s="332" t="s">
        <v>577</v>
      </c>
      <c r="AJ34" s="326"/>
      <c r="AK34" s="326"/>
      <c r="AL34" s="326"/>
      <c r="AM34" s="332">
        <v>5</v>
      </c>
      <c r="AN34" s="326"/>
      <c r="AO34" s="326"/>
      <c r="AP34" s="326"/>
      <c r="AQ34" s="336" t="s">
        <v>577</v>
      </c>
      <c r="AR34" s="337"/>
      <c r="AS34" s="337"/>
      <c r="AT34" s="338"/>
      <c r="AU34" s="326" t="s">
        <v>577</v>
      </c>
      <c r="AV34" s="326"/>
      <c r="AW34" s="326"/>
      <c r="AX34" s="327"/>
    </row>
    <row r="35" spans="1:60" ht="39.950000000000003" customHeight="1" x14ac:dyDescent="0.15">
      <c r="A35" s="423"/>
      <c r="B35" s="424"/>
      <c r="C35" s="424"/>
      <c r="D35" s="424"/>
      <c r="E35" s="424"/>
      <c r="F35" s="425"/>
      <c r="G35" s="384"/>
      <c r="H35" s="385"/>
      <c r="I35" s="385"/>
      <c r="J35" s="385"/>
      <c r="K35" s="385"/>
      <c r="L35" s="385"/>
      <c r="M35" s="385"/>
      <c r="N35" s="385"/>
      <c r="O35" s="386"/>
      <c r="P35" s="390"/>
      <c r="Q35" s="390"/>
      <c r="R35" s="390"/>
      <c r="S35" s="390"/>
      <c r="T35" s="390"/>
      <c r="U35" s="390"/>
      <c r="V35" s="390"/>
      <c r="W35" s="390"/>
      <c r="X35" s="391"/>
      <c r="Y35" s="233" t="s">
        <v>50</v>
      </c>
      <c r="Z35" s="234"/>
      <c r="AA35" s="260"/>
      <c r="AB35" s="415" t="s">
        <v>578</v>
      </c>
      <c r="AC35" s="415"/>
      <c r="AD35" s="415"/>
      <c r="AE35" s="332" t="s">
        <v>577</v>
      </c>
      <c r="AF35" s="326"/>
      <c r="AG35" s="326"/>
      <c r="AH35" s="326"/>
      <c r="AI35" s="332" t="s">
        <v>577</v>
      </c>
      <c r="AJ35" s="326"/>
      <c r="AK35" s="326"/>
      <c r="AL35" s="326"/>
      <c r="AM35" s="332">
        <v>5</v>
      </c>
      <c r="AN35" s="326"/>
      <c r="AO35" s="326"/>
      <c r="AP35" s="326"/>
      <c r="AQ35" s="336" t="s">
        <v>577</v>
      </c>
      <c r="AR35" s="337"/>
      <c r="AS35" s="337"/>
      <c r="AT35" s="338"/>
      <c r="AU35" s="326" t="s">
        <v>577</v>
      </c>
      <c r="AV35" s="326"/>
      <c r="AW35" s="326"/>
      <c r="AX35" s="327"/>
    </row>
    <row r="36" spans="1:60" ht="39.950000000000003" customHeight="1" x14ac:dyDescent="0.15">
      <c r="A36" s="422"/>
      <c r="B36" s="420"/>
      <c r="C36" s="420"/>
      <c r="D36" s="420"/>
      <c r="E36" s="420"/>
      <c r="F36" s="421"/>
      <c r="G36" s="387"/>
      <c r="H36" s="388"/>
      <c r="I36" s="388"/>
      <c r="J36" s="388"/>
      <c r="K36" s="388"/>
      <c r="L36" s="388"/>
      <c r="M36" s="388"/>
      <c r="N36" s="388"/>
      <c r="O36" s="389"/>
      <c r="P36" s="215"/>
      <c r="Q36" s="215"/>
      <c r="R36" s="215"/>
      <c r="S36" s="215"/>
      <c r="T36" s="215"/>
      <c r="U36" s="215"/>
      <c r="V36" s="215"/>
      <c r="W36" s="215"/>
      <c r="X36" s="216"/>
      <c r="Y36" s="233" t="s">
        <v>13</v>
      </c>
      <c r="Z36" s="234"/>
      <c r="AA36" s="260"/>
      <c r="AB36" s="333" t="s">
        <v>14</v>
      </c>
      <c r="AC36" s="333"/>
      <c r="AD36" s="333"/>
      <c r="AE36" s="332" t="s">
        <v>577</v>
      </c>
      <c r="AF36" s="326"/>
      <c r="AG36" s="326"/>
      <c r="AH36" s="326"/>
      <c r="AI36" s="332" t="s">
        <v>577</v>
      </c>
      <c r="AJ36" s="326"/>
      <c r="AK36" s="326"/>
      <c r="AL36" s="326"/>
      <c r="AM36" s="332">
        <v>100</v>
      </c>
      <c r="AN36" s="326"/>
      <c r="AO36" s="326"/>
      <c r="AP36" s="326"/>
      <c r="AQ36" s="336" t="s">
        <v>577</v>
      </c>
      <c r="AR36" s="337"/>
      <c r="AS36" s="337"/>
      <c r="AT36" s="338"/>
      <c r="AU36" s="326" t="s">
        <v>577</v>
      </c>
      <c r="AV36" s="326"/>
      <c r="AW36" s="326"/>
      <c r="AX36" s="327"/>
    </row>
    <row r="37" spans="1:60" ht="23.25" customHeight="1" x14ac:dyDescent="0.15">
      <c r="A37" s="452" t="s">
        <v>232</v>
      </c>
      <c r="B37" s="453"/>
      <c r="C37" s="453"/>
      <c r="D37" s="453"/>
      <c r="E37" s="453"/>
      <c r="F37" s="454"/>
      <c r="G37" s="455" t="s">
        <v>577</v>
      </c>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7"/>
    </row>
    <row r="38" spans="1:60" ht="23.25" customHeight="1" x14ac:dyDescent="0.15">
      <c r="A38" s="366"/>
      <c r="B38" s="367"/>
      <c r="C38" s="367"/>
      <c r="D38" s="367"/>
      <c r="E38" s="367"/>
      <c r="F38" s="368"/>
      <c r="G38" s="458"/>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60"/>
    </row>
    <row r="39" spans="1:60" ht="18.75" customHeight="1" x14ac:dyDescent="0.15">
      <c r="A39" s="690" t="s">
        <v>544</v>
      </c>
      <c r="B39" s="485" t="s">
        <v>545</v>
      </c>
      <c r="C39" s="364"/>
      <c r="D39" s="364"/>
      <c r="E39" s="364"/>
      <c r="F39" s="365"/>
      <c r="G39" s="402" t="s">
        <v>546</v>
      </c>
      <c r="H39" s="402"/>
      <c r="I39" s="402"/>
      <c r="J39" s="402"/>
      <c r="K39" s="402"/>
      <c r="L39" s="402"/>
      <c r="M39" s="402"/>
      <c r="N39" s="402"/>
      <c r="O39" s="402"/>
      <c r="P39" s="402"/>
      <c r="Q39" s="402"/>
      <c r="R39" s="402"/>
      <c r="S39" s="402"/>
      <c r="T39" s="402"/>
      <c r="U39" s="402"/>
      <c r="V39" s="402"/>
      <c r="W39" s="402"/>
      <c r="X39" s="402"/>
      <c r="Y39" s="402"/>
      <c r="Z39" s="402"/>
      <c r="AA39" s="427"/>
      <c r="AB39" s="430" t="s">
        <v>561</v>
      </c>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3"/>
      <c r="AY39">
        <f>COUNTA($G$41)</f>
        <v>1</v>
      </c>
    </row>
    <row r="40" spans="1:60" ht="22.5" customHeight="1" x14ac:dyDescent="0.15">
      <c r="A40" s="691"/>
      <c r="B40" s="485"/>
      <c r="C40" s="364"/>
      <c r="D40" s="364"/>
      <c r="E40" s="364"/>
      <c r="F40" s="365"/>
      <c r="G40" s="334"/>
      <c r="H40" s="334"/>
      <c r="I40" s="334"/>
      <c r="J40" s="334"/>
      <c r="K40" s="334"/>
      <c r="L40" s="334"/>
      <c r="M40" s="334"/>
      <c r="N40" s="334"/>
      <c r="O40" s="334"/>
      <c r="P40" s="334"/>
      <c r="Q40" s="334"/>
      <c r="R40" s="334"/>
      <c r="S40" s="334"/>
      <c r="T40" s="334"/>
      <c r="U40" s="334"/>
      <c r="V40" s="334"/>
      <c r="W40" s="334"/>
      <c r="X40" s="334"/>
      <c r="Y40" s="334"/>
      <c r="Z40" s="334"/>
      <c r="AA40" s="429"/>
      <c r="AB40" s="431"/>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5"/>
      <c r="AY40">
        <f t="shared" ref="AY40:AY48" si="0">$AY$39</f>
        <v>1</v>
      </c>
    </row>
    <row r="41" spans="1:60" ht="22.5" customHeight="1" x14ac:dyDescent="0.15">
      <c r="A41" s="691"/>
      <c r="B41" s="485"/>
      <c r="C41" s="364"/>
      <c r="D41" s="364"/>
      <c r="E41" s="364"/>
      <c r="F41" s="365"/>
      <c r="G41" s="678" t="s">
        <v>620</v>
      </c>
      <c r="H41" s="678"/>
      <c r="I41" s="678"/>
      <c r="J41" s="678"/>
      <c r="K41" s="678"/>
      <c r="L41" s="678"/>
      <c r="M41" s="678"/>
      <c r="N41" s="678"/>
      <c r="O41" s="678"/>
      <c r="P41" s="678"/>
      <c r="Q41" s="678"/>
      <c r="R41" s="678"/>
      <c r="S41" s="678"/>
      <c r="T41" s="678"/>
      <c r="U41" s="678"/>
      <c r="V41" s="678"/>
      <c r="W41" s="678"/>
      <c r="X41" s="678"/>
      <c r="Y41" s="678"/>
      <c r="Z41" s="678"/>
      <c r="AA41" s="679"/>
      <c r="AB41" s="684" t="s">
        <v>640</v>
      </c>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85"/>
      <c r="AY41">
        <f t="shared" si="0"/>
        <v>1</v>
      </c>
    </row>
    <row r="42" spans="1:60" ht="22.5" customHeight="1" x14ac:dyDescent="0.15">
      <c r="A42" s="691"/>
      <c r="B42" s="485"/>
      <c r="C42" s="364"/>
      <c r="D42" s="364"/>
      <c r="E42" s="364"/>
      <c r="F42" s="365"/>
      <c r="G42" s="680"/>
      <c r="H42" s="680"/>
      <c r="I42" s="680"/>
      <c r="J42" s="680"/>
      <c r="K42" s="680"/>
      <c r="L42" s="680"/>
      <c r="M42" s="680"/>
      <c r="N42" s="680"/>
      <c r="O42" s="680"/>
      <c r="P42" s="680"/>
      <c r="Q42" s="680"/>
      <c r="R42" s="680"/>
      <c r="S42" s="680"/>
      <c r="T42" s="680"/>
      <c r="U42" s="680"/>
      <c r="V42" s="680"/>
      <c r="W42" s="680"/>
      <c r="X42" s="680"/>
      <c r="Y42" s="680"/>
      <c r="Z42" s="680"/>
      <c r="AA42" s="681"/>
      <c r="AB42" s="686"/>
      <c r="AC42" s="680"/>
      <c r="AD42" s="680"/>
      <c r="AE42" s="680"/>
      <c r="AF42" s="680"/>
      <c r="AG42" s="680"/>
      <c r="AH42" s="680"/>
      <c r="AI42" s="680"/>
      <c r="AJ42" s="680"/>
      <c r="AK42" s="680"/>
      <c r="AL42" s="680"/>
      <c r="AM42" s="680"/>
      <c r="AN42" s="680"/>
      <c r="AO42" s="680"/>
      <c r="AP42" s="680"/>
      <c r="AQ42" s="680"/>
      <c r="AR42" s="680"/>
      <c r="AS42" s="680"/>
      <c r="AT42" s="680"/>
      <c r="AU42" s="680"/>
      <c r="AV42" s="680"/>
      <c r="AW42" s="680"/>
      <c r="AX42" s="687"/>
      <c r="AY42">
        <f t="shared" si="0"/>
        <v>1</v>
      </c>
    </row>
    <row r="43" spans="1:60" ht="35.25" customHeight="1" x14ac:dyDescent="0.15">
      <c r="A43" s="691"/>
      <c r="B43" s="486"/>
      <c r="C43" s="367"/>
      <c r="D43" s="367"/>
      <c r="E43" s="367"/>
      <c r="F43" s="368"/>
      <c r="G43" s="682"/>
      <c r="H43" s="682"/>
      <c r="I43" s="682"/>
      <c r="J43" s="682"/>
      <c r="K43" s="682"/>
      <c r="L43" s="682"/>
      <c r="M43" s="682"/>
      <c r="N43" s="682"/>
      <c r="O43" s="682"/>
      <c r="P43" s="682"/>
      <c r="Q43" s="682"/>
      <c r="R43" s="682"/>
      <c r="S43" s="682"/>
      <c r="T43" s="682"/>
      <c r="U43" s="682"/>
      <c r="V43" s="682"/>
      <c r="W43" s="682"/>
      <c r="X43" s="682"/>
      <c r="Y43" s="682"/>
      <c r="Z43" s="682"/>
      <c r="AA43" s="683"/>
      <c r="AB43" s="688"/>
      <c r="AC43" s="682"/>
      <c r="AD43" s="682"/>
      <c r="AE43" s="680"/>
      <c r="AF43" s="680"/>
      <c r="AG43" s="680"/>
      <c r="AH43" s="680"/>
      <c r="AI43" s="680"/>
      <c r="AJ43" s="680"/>
      <c r="AK43" s="680"/>
      <c r="AL43" s="680"/>
      <c r="AM43" s="680"/>
      <c r="AN43" s="680"/>
      <c r="AO43" s="680"/>
      <c r="AP43" s="680"/>
      <c r="AQ43" s="680"/>
      <c r="AR43" s="680"/>
      <c r="AS43" s="680"/>
      <c r="AT43" s="680"/>
      <c r="AU43" s="682"/>
      <c r="AV43" s="682"/>
      <c r="AW43" s="682"/>
      <c r="AX43" s="689"/>
      <c r="AY43">
        <f t="shared" si="0"/>
        <v>1</v>
      </c>
    </row>
    <row r="44" spans="1:60" ht="18.75" customHeight="1" x14ac:dyDescent="0.15">
      <c r="A44" s="691"/>
      <c r="B44" s="484" t="s">
        <v>138</v>
      </c>
      <c r="C44" s="453"/>
      <c r="D44" s="453"/>
      <c r="E44" s="453"/>
      <c r="F44" s="454"/>
      <c r="G44" s="705" t="s">
        <v>56</v>
      </c>
      <c r="H44" s="706"/>
      <c r="I44" s="706"/>
      <c r="J44" s="706"/>
      <c r="K44" s="706"/>
      <c r="L44" s="706"/>
      <c r="M44" s="706"/>
      <c r="N44" s="706"/>
      <c r="O44" s="707"/>
      <c r="P44" s="708" t="s">
        <v>58</v>
      </c>
      <c r="Q44" s="706"/>
      <c r="R44" s="706"/>
      <c r="S44" s="706"/>
      <c r="T44" s="706"/>
      <c r="U44" s="706"/>
      <c r="V44" s="706"/>
      <c r="W44" s="706"/>
      <c r="X44" s="707"/>
      <c r="Y44" s="709"/>
      <c r="Z44" s="710"/>
      <c r="AA44" s="711"/>
      <c r="AB44" s="712" t="s">
        <v>11</v>
      </c>
      <c r="AC44" s="713"/>
      <c r="AD44" s="714"/>
      <c r="AE44" s="315" t="s">
        <v>387</v>
      </c>
      <c r="AF44" s="315"/>
      <c r="AG44" s="315"/>
      <c r="AH44" s="315"/>
      <c r="AI44" s="315" t="s">
        <v>539</v>
      </c>
      <c r="AJ44" s="315"/>
      <c r="AK44" s="315"/>
      <c r="AL44" s="315"/>
      <c r="AM44" s="315" t="s">
        <v>355</v>
      </c>
      <c r="AN44" s="315"/>
      <c r="AO44" s="315"/>
      <c r="AP44" s="315"/>
      <c r="AQ44" s="715" t="s">
        <v>168</v>
      </c>
      <c r="AR44" s="716"/>
      <c r="AS44" s="716"/>
      <c r="AT44" s="717"/>
      <c r="AU44" s="449" t="s">
        <v>128</v>
      </c>
      <c r="AV44" s="449"/>
      <c r="AW44" s="449"/>
      <c r="AX44" s="450"/>
      <c r="AY44">
        <f t="shared" si="0"/>
        <v>1</v>
      </c>
      <c r="BA44" s="10"/>
      <c r="BB44" s="10"/>
      <c r="BC44" s="10"/>
    </row>
    <row r="45" spans="1:60" ht="18.75" customHeight="1" x14ac:dyDescent="0.15">
      <c r="A45" s="691"/>
      <c r="B45" s="485"/>
      <c r="C45" s="364"/>
      <c r="D45" s="364"/>
      <c r="E45" s="364"/>
      <c r="F45" s="365"/>
      <c r="G45" s="428"/>
      <c r="H45" s="334"/>
      <c r="I45" s="334"/>
      <c r="J45" s="334"/>
      <c r="K45" s="334"/>
      <c r="L45" s="334"/>
      <c r="M45" s="334"/>
      <c r="N45" s="334"/>
      <c r="O45" s="429"/>
      <c r="P45" s="431"/>
      <c r="Q45" s="334"/>
      <c r="R45" s="334"/>
      <c r="S45" s="334"/>
      <c r="T45" s="334"/>
      <c r="U45" s="334"/>
      <c r="V45" s="334"/>
      <c r="W45" s="334"/>
      <c r="X45" s="429"/>
      <c r="Y45" s="709"/>
      <c r="Z45" s="710"/>
      <c r="AA45" s="711"/>
      <c r="AB45" s="308"/>
      <c r="AC45" s="441"/>
      <c r="AD45" s="442"/>
      <c r="AE45" s="315"/>
      <c r="AF45" s="315"/>
      <c r="AG45" s="315"/>
      <c r="AH45" s="315"/>
      <c r="AI45" s="315"/>
      <c r="AJ45" s="315"/>
      <c r="AK45" s="315"/>
      <c r="AL45" s="315"/>
      <c r="AM45" s="315"/>
      <c r="AN45" s="315"/>
      <c r="AO45" s="315"/>
      <c r="AP45" s="315"/>
      <c r="AQ45" s="451">
        <v>5</v>
      </c>
      <c r="AR45" s="345"/>
      <c r="AS45" s="343" t="s">
        <v>169</v>
      </c>
      <c r="AT45" s="344"/>
      <c r="AU45" s="345">
        <v>8</v>
      </c>
      <c r="AV45" s="345"/>
      <c r="AW45" s="334" t="s">
        <v>166</v>
      </c>
      <c r="AX45" s="335"/>
      <c r="AY45">
        <f t="shared" si="0"/>
        <v>1</v>
      </c>
      <c r="BA45" s="10"/>
      <c r="BB45" s="10"/>
      <c r="BC45" s="10"/>
      <c r="BD45" s="10"/>
      <c r="BE45" s="10"/>
      <c r="BF45" s="10"/>
      <c r="BG45" s="10"/>
      <c r="BH45" s="10"/>
    </row>
    <row r="46" spans="1:60" ht="23.25" customHeight="1" x14ac:dyDescent="0.15">
      <c r="A46" s="691"/>
      <c r="B46" s="485"/>
      <c r="C46" s="364"/>
      <c r="D46" s="364"/>
      <c r="E46" s="364"/>
      <c r="F46" s="365"/>
      <c r="G46" s="211" t="s">
        <v>643</v>
      </c>
      <c r="H46" s="212"/>
      <c r="I46" s="212"/>
      <c r="J46" s="212"/>
      <c r="K46" s="212"/>
      <c r="L46" s="212"/>
      <c r="M46" s="212"/>
      <c r="N46" s="212"/>
      <c r="O46" s="213"/>
      <c r="P46" s="212" t="s">
        <v>642</v>
      </c>
      <c r="Q46" s="695"/>
      <c r="R46" s="695"/>
      <c r="S46" s="695"/>
      <c r="T46" s="695"/>
      <c r="U46" s="695"/>
      <c r="V46" s="695"/>
      <c r="W46" s="695"/>
      <c r="X46" s="696"/>
      <c r="Y46" s="701" t="s">
        <v>57</v>
      </c>
      <c r="Z46" s="702"/>
      <c r="AA46" s="703"/>
      <c r="AB46" s="331" t="s">
        <v>644</v>
      </c>
      <c r="AC46" s="331"/>
      <c r="AD46" s="331"/>
      <c r="AE46" s="332" t="s">
        <v>622</v>
      </c>
      <c r="AF46" s="326"/>
      <c r="AG46" s="326"/>
      <c r="AH46" s="326"/>
      <c r="AI46" s="332" t="s">
        <v>622</v>
      </c>
      <c r="AJ46" s="326"/>
      <c r="AK46" s="326"/>
      <c r="AL46" s="326"/>
      <c r="AM46" s="332">
        <v>5</v>
      </c>
      <c r="AN46" s="326"/>
      <c r="AO46" s="326"/>
      <c r="AP46" s="326"/>
      <c r="AQ46" s="336" t="s">
        <v>622</v>
      </c>
      <c r="AR46" s="337"/>
      <c r="AS46" s="337"/>
      <c r="AT46" s="338"/>
      <c r="AU46" s="326" t="s">
        <v>622</v>
      </c>
      <c r="AV46" s="326"/>
      <c r="AW46" s="326"/>
      <c r="AX46" s="327"/>
      <c r="AY46">
        <f t="shared" si="0"/>
        <v>1</v>
      </c>
    </row>
    <row r="47" spans="1:60" ht="23.25" customHeight="1" x14ac:dyDescent="0.15">
      <c r="A47" s="691"/>
      <c r="B47" s="485"/>
      <c r="C47" s="364"/>
      <c r="D47" s="364"/>
      <c r="E47" s="364"/>
      <c r="F47" s="365"/>
      <c r="G47" s="694"/>
      <c r="H47" s="390"/>
      <c r="I47" s="390"/>
      <c r="J47" s="390"/>
      <c r="K47" s="390"/>
      <c r="L47" s="390"/>
      <c r="M47" s="390"/>
      <c r="N47" s="390"/>
      <c r="O47" s="391"/>
      <c r="P47" s="697"/>
      <c r="Q47" s="697"/>
      <c r="R47" s="697"/>
      <c r="S47" s="697"/>
      <c r="T47" s="697"/>
      <c r="U47" s="697"/>
      <c r="V47" s="697"/>
      <c r="W47" s="697"/>
      <c r="X47" s="698"/>
      <c r="Y47" s="704" t="s">
        <v>50</v>
      </c>
      <c r="Z47" s="109"/>
      <c r="AA47" s="110"/>
      <c r="AB47" s="415" t="s">
        <v>644</v>
      </c>
      <c r="AC47" s="415"/>
      <c r="AD47" s="415"/>
      <c r="AE47" s="332" t="s">
        <v>622</v>
      </c>
      <c r="AF47" s="326"/>
      <c r="AG47" s="326"/>
      <c r="AH47" s="326"/>
      <c r="AI47" s="332" t="s">
        <v>622</v>
      </c>
      <c r="AJ47" s="326"/>
      <c r="AK47" s="326"/>
      <c r="AL47" s="326"/>
      <c r="AM47" s="332">
        <v>5</v>
      </c>
      <c r="AN47" s="326"/>
      <c r="AO47" s="326"/>
      <c r="AP47" s="326"/>
      <c r="AQ47" s="336" t="s">
        <v>622</v>
      </c>
      <c r="AR47" s="337"/>
      <c r="AS47" s="337"/>
      <c r="AT47" s="338"/>
      <c r="AU47" s="326" t="s">
        <v>622</v>
      </c>
      <c r="AV47" s="326"/>
      <c r="AW47" s="326"/>
      <c r="AX47" s="327"/>
      <c r="AY47">
        <f t="shared" si="0"/>
        <v>1</v>
      </c>
      <c r="BA47" s="10"/>
      <c r="BB47" s="10"/>
      <c r="BC47" s="10"/>
    </row>
    <row r="48" spans="1:60" ht="27" customHeight="1" thickBot="1" x14ac:dyDescent="0.2">
      <c r="A48" s="691"/>
      <c r="B48" s="485"/>
      <c r="C48" s="364"/>
      <c r="D48" s="364"/>
      <c r="E48" s="364"/>
      <c r="F48" s="365"/>
      <c r="G48" s="214"/>
      <c r="H48" s="215"/>
      <c r="I48" s="215"/>
      <c r="J48" s="215"/>
      <c r="K48" s="215"/>
      <c r="L48" s="215"/>
      <c r="M48" s="215"/>
      <c r="N48" s="215"/>
      <c r="O48" s="216"/>
      <c r="P48" s="699"/>
      <c r="Q48" s="699"/>
      <c r="R48" s="699"/>
      <c r="S48" s="699"/>
      <c r="T48" s="699"/>
      <c r="U48" s="699"/>
      <c r="V48" s="699"/>
      <c r="W48" s="699"/>
      <c r="X48" s="700"/>
      <c r="Y48" s="704" t="s">
        <v>13</v>
      </c>
      <c r="Z48" s="109"/>
      <c r="AA48" s="110"/>
      <c r="AB48" s="718" t="s">
        <v>14</v>
      </c>
      <c r="AC48" s="718"/>
      <c r="AD48" s="718"/>
      <c r="AE48" s="719" t="s">
        <v>622</v>
      </c>
      <c r="AF48" s="720"/>
      <c r="AG48" s="720"/>
      <c r="AH48" s="720"/>
      <c r="AI48" s="719" t="s">
        <v>622</v>
      </c>
      <c r="AJ48" s="720"/>
      <c r="AK48" s="720"/>
      <c r="AL48" s="720"/>
      <c r="AM48" s="719">
        <v>100</v>
      </c>
      <c r="AN48" s="720"/>
      <c r="AO48" s="720"/>
      <c r="AP48" s="720"/>
      <c r="AQ48" s="336" t="s">
        <v>622</v>
      </c>
      <c r="AR48" s="337"/>
      <c r="AS48" s="337"/>
      <c r="AT48" s="338"/>
      <c r="AU48" s="326" t="s">
        <v>622</v>
      </c>
      <c r="AV48" s="326"/>
      <c r="AW48" s="326"/>
      <c r="AX48" s="327"/>
      <c r="AY48">
        <f t="shared" si="0"/>
        <v>1</v>
      </c>
      <c r="BA48" s="10"/>
      <c r="BB48" s="10"/>
      <c r="BC48" s="10"/>
      <c r="BD48" s="10"/>
      <c r="BE48" s="10"/>
      <c r="BF48" s="10"/>
      <c r="BG48" s="10"/>
      <c r="BH48" s="10"/>
    </row>
    <row r="49" spans="1:51" ht="47.25" customHeight="1" x14ac:dyDescent="0.15">
      <c r="A49" s="292" t="s">
        <v>547</v>
      </c>
      <c r="B49" s="293"/>
      <c r="C49" s="293"/>
      <c r="D49" s="293"/>
      <c r="E49" s="293"/>
      <c r="F49" s="294"/>
      <c r="G49" s="295" t="s">
        <v>617</v>
      </c>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7"/>
      <c r="AY49">
        <f>COUNTA($G$49)</f>
        <v>1</v>
      </c>
    </row>
    <row r="50" spans="1:51" ht="31.5" customHeight="1" x14ac:dyDescent="0.15">
      <c r="A50" s="363" t="s">
        <v>548</v>
      </c>
      <c r="B50" s="364"/>
      <c r="C50" s="364"/>
      <c r="D50" s="364"/>
      <c r="E50" s="364"/>
      <c r="F50" s="365"/>
      <c r="G50" s="352" t="s">
        <v>543</v>
      </c>
      <c r="H50" s="353"/>
      <c r="I50" s="353"/>
      <c r="J50" s="353"/>
      <c r="K50" s="353"/>
      <c r="L50" s="353"/>
      <c r="M50" s="353"/>
      <c r="N50" s="353"/>
      <c r="O50" s="353"/>
      <c r="P50" s="354" t="s">
        <v>542</v>
      </c>
      <c r="Q50" s="353"/>
      <c r="R50" s="353"/>
      <c r="S50" s="353"/>
      <c r="T50" s="353"/>
      <c r="U50" s="353"/>
      <c r="V50" s="353"/>
      <c r="W50" s="353"/>
      <c r="X50" s="355"/>
      <c r="Y50" s="356"/>
      <c r="Z50" s="357"/>
      <c r="AA50" s="358"/>
      <c r="AB50" s="346" t="s">
        <v>11</v>
      </c>
      <c r="AC50" s="346"/>
      <c r="AD50" s="346"/>
      <c r="AE50" s="308" t="s">
        <v>387</v>
      </c>
      <c r="AF50" s="309"/>
      <c r="AG50" s="309"/>
      <c r="AH50" s="310"/>
      <c r="AI50" s="308" t="s">
        <v>539</v>
      </c>
      <c r="AJ50" s="309"/>
      <c r="AK50" s="309"/>
      <c r="AL50" s="310"/>
      <c r="AM50" s="308" t="s">
        <v>355</v>
      </c>
      <c r="AN50" s="309"/>
      <c r="AO50" s="309"/>
      <c r="AP50" s="310"/>
      <c r="AQ50" s="311" t="s">
        <v>386</v>
      </c>
      <c r="AR50" s="312"/>
      <c r="AS50" s="312"/>
      <c r="AT50" s="313"/>
      <c r="AU50" s="311" t="s">
        <v>559</v>
      </c>
      <c r="AV50" s="312"/>
      <c r="AW50" s="312"/>
      <c r="AX50" s="314"/>
      <c r="AY50">
        <f>COUNTA($G$51)</f>
        <v>1</v>
      </c>
    </row>
    <row r="51" spans="1:51" ht="45" customHeight="1" x14ac:dyDescent="0.15">
      <c r="A51" s="363"/>
      <c r="B51" s="364"/>
      <c r="C51" s="364"/>
      <c r="D51" s="364"/>
      <c r="E51" s="364"/>
      <c r="F51" s="365"/>
      <c r="G51" s="359" t="s">
        <v>621</v>
      </c>
      <c r="H51" s="360"/>
      <c r="I51" s="360"/>
      <c r="J51" s="360"/>
      <c r="K51" s="360"/>
      <c r="L51" s="360"/>
      <c r="M51" s="360"/>
      <c r="N51" s="360"/>
      <c r="O51" s="360"/>
      <c r="P51" s="372" t="s">
        <v>618</v>
      </c>
      <c r="Q51" s="373"/>
      <c r="R51" s="373"/>
      <c r="S51" s="373"/>
      <c r="T51" s="373"/>
      <c r="U51" s="373"/>
      <c r="V51" s="373"/>
      <c r="W51" s="373"/>
      <c r="X51" s="374"/>
      <c r="Y51" s="378" t="s">
        <v>51</v>
      </c>
      <c r="Z51" s="379"/>
      <c r="AA51" s="380"/>
      <c r="AB51" s="350" t="s">
        <v>578</v>
      </c>
      <c r="AC51" s="350"/>
      <c r="AD51" s="350"/>
      <c r="AE51" s="325" t="s">
        <v>577</v>
      </c>
      <c r="AF51" s="325"/>
      <c r="AG51" s="325"/>
      <c r="AH51" s="325"/>
      <c r="AI51" s="325" t="s">
        <v>577</v>
      </c>
      <c r="AJ51" s="325"/>
      <c r="AK51" s="325"/>
      <c r="AL51" s="325"/>
      <c r="AM51" s="336" t="s">
        <v>577</v>
      </c>
      <c r="AN51" s="337"/>
      <c r="AO51" s="337"/>
      <c r="AP51" s="338"/>
      <c r="AQ51" s="336" t="s">
        <v>577</v>
      </c>
      <c r="AR51" s="337"/>
      <c r="AS51" s="337"/>
      <c r="AT51" s="338"/>
      <c r="AU51" s="336" t="s">
        <v>577</v>
      </c>
      <c r="AV51" s="337"/>
      <c r="AW51" s="337"/>
      <c r="AX51" s="338"/>
      <c r="AY51">
        <f>$AY$50</f>
        <v>1</v>
      </c>
    </row>
    <row r="52" spans="1:51" ht="45" customHeight="1" x14ac:dyDescent="0.15">
      <c r="A52" s="366"/>
      <c r="B52" s="367"/>
      <c r="C52" s="367"/>
      <c r="D52" s="367"/>
      <c r="E52" s="367"/>
      <c r="F52" s="368"/>
      <c r="G52" s="361"/>
      <c r="H52" s="362"/>
      <c r="I52" s="362"/>
      <c r="J52" s="362"/>
      <c r="K52" s="362"/>
      <c r="L52" s="362"/>
      <c r="M52" s="362"/>
      <c r="N52" s="362"/>
      <c r="O52" s="362"/>
      <c r="P52" s="375"/>
      <c r="Q52" s="376"/>
      <c r="R52" s="376"/>
      <c r="S52" s="376"/>
      <c r="T52" s="376"/>
      <c r="U52" s="376"/>
      <c r="V52" s="376"/>
      <c r="W52" s="376"/>
      <c r="X52" s="377"/>
      <c r="Y52" s="369" t="s">
        <v>52</v>
      </c>
      <c r="Z52" s="370"/>
      <c r="AA52" s="371"/>
      <c r="AB52" s="350" t="s">
        <v>578</v>
      </c>
      <c r="AC52" s="350"/>
      <c r="AD52" s="350"/>
      <c r="AE52" s="325" t="s">
        <v>577</v>
      </c>
      <c r="AF52" s="325"/>
      <c r="AG52" s="325"/>
      <c r="AH52" s="325"/>
      <c r="AI52" s="325" t="s">
        <v>577</v>
      </c>
      <c r="AJ52" s="325"/>
      <c r="AK52" s="325"/>
      <c r="AL52" s="325"/>
      <c r="AM52" s="336" t="s">
        <v>577</v>
      </c>
      <c r="AN52" s="337"/>
      <c r="AO52" s="337"/>
      <c r="AP52" s="338"/>
      <c r="AQ52" s="336" t="s">
        <v>577</v>
      </c>
      <c r="AR52" s="337"/>
      <c r="AS52" s="337"/>
      <c r="AT52" s="338"/>
      <c r="AU52" s="336" t="s">
        <v>577</v>
      </c>
      <c r="AV52" s="337"/>
      <c r="AW52" s="337"/>
      <c r="AX52" s="338"/>
      <c r="AY52">
        <f>$AY$50</f>
        <v>1</v>
      </c>
    </row>
    <row r="53" spans="1:51" ht="23.25" customHeight="1" x14ac:dyDescent="0.15">
      <c r="A53" s="404" t="s">
        <v>549</v>
      </c>
      <c r="B53" s="405"/>
      <c r="C53" s="405"/>
      <c r="D53" s="405"/>
      <c r="E53" s="405"/>
      <c r="F53" s="406"/>
      <c r="G53" s="234" t="s">
        <v>550</v>
      </c>
      <c r="H53" s="234"/>
      <c r="I53" s="234"/>
      <c r="J53" s="234"/>
      <c r="K53" s="234"/>
      <c r="L53" s="234"/>
      <c r="M53" s="234"/>
      <c r="N53" s="234"/>
      <c r="O53" s="234"/>
      <c r="P53" s="234"/>
      <c r="Q53" s="234"/>
      <c r="R53" s="234"/>
      <c r="S53" s="234"/>
      <c r="T53" s="234"/>
      <c r="U53" s="234"/>
      <c r="V53" s="234"/>
      <c r="W53" s="234"/>
      <c r="X53" s="260"/>
      <c r="Y53" s="412"/>
      <c r="Z53" s="413"/>
      <c r="AA53" s="414"/>
      <c r="AB53" s="233" t="s">
        <v>11</v>
      </c>
      <c r="AC53" s="234"/>
      <c r="AD53" s="260"/>
      <c r="AE53" s="315" t="s">
        <v>387</v>
      </c>
      <c r="AF53" s="315"/>
      <c r="AG53" s="315"/>
      <c r="AH53" s="315"/>
      <c r="AI53" s="315" t="s">
        <v>539</v>
      </c>
      <c r="AJ53" s="315"/>
      <c r="AK53" s="315"/>
      <c r="AL53" s="315"/>
      <c r="AM53" s="315" t="s">
        <v>355</v>
      </c>
      <c r="AN53" s="315"/>
      <c r="AO53" s="315"/>
      <c r="AP53" s="315"/>
      <c r="AQ53" s="316" t="s">
        <v>560</v>
      </c>
      <c r="AR53" s="317"/>
      <c r="AS53" s="317"/>
      <c r="AT53" s="317"/>
      <c r="AU53" s="317"/>
      <c r="AV53" s="317"/>
      <c r="AW53" s="317"/>
      <c r="AX53" s="318"/>
      <c r="AY53">
        <f>IF(SUBSTITUTE(SUBSTITUTE($G$54,"／",""),"　","")="",0,1)</f>
        <v>1</v>
      </c>
    </row>
    <row r="54" spans="1:51" ht="23.25" customHeight="1" x14ac:dyDescent="0.15">
      <c r="A54" s="407"/>
      <c r="B54" s="408"/>
      <c r="C54" s="408"/>
      <c r="D54" s="408"/>
      <c r="E54" s="408"/>
      <c r="F54" s="409"/>
      <c r="G54" s="392" t="s">
        <v>584</v>
      </c>
      <c r="H54" s="393"/>
      <c r="I54" s="393"/>
      <c r="J54" s="393"/>
      <c r="K54" s="393"/>
      <c r="L54" s="393"/>
      <c r="M54" s="393"/>
      <c r="N54" s="393"/>
      <c r="O54" s="393"/>
      <c r="P54" s="393"/>
      <c r="Q54" s="393"/>
      <c r="R54" s="393"/>
      <c r="S54" s="393"/>
      <c r="T54" s="393"/>
      <c r="U54" s="393"/>
      <c r="V54" s="393"/>
      <c r="W54" s="393"/>
      <c r="X54" s="393"/>
      <c r="Y54" s="319" t="s">
        <v>549</v>
      </c>
      <c r="Z54" s="320"/>
      <c r="AA54" s="321"/>
      <c r="AB54" s="322" t="s">
        <v>577</v>
      </c>
      <c r="AC54" s="323"/>
      <c r="AD54" s="324"/>
      <c r="AE54" s="347" t="s">
        <v>577</v>
      </c>
      <c r="AF54" s="347"/>
      <c r="AG54" s="347"/>
      <c r="AH54" s="347"/>
      <c r="AI54" s="347" t="s">
        <v>577</v>
      </c>
      <c r="AJ54" s="347"/>
      <c r="AK54" s="347"/>
      <c r="AL54" s="347"/>
      <c r="AM54" s="347" t="s">
        <v>622</v>
      </c>
      <c r="AN54" s="347"/>
      <c r="AO54" s="347"/>
      <c r="AP54" s="347"/>
      <c r="AQ54" s="332" t="s">
        <v>622</v>
      </c>
      <c r="AR54" s="326"/>
      <c r="AS54" s="326"/>
      <c r="AT54" s="326"/>
      <c r="AU54" s="326"/>
      <c r="AV54" s="326"/>
      <c r="AW54" s="326"/>
      <c r="AX54" s="327"/>
      <c r="AY54">
        <f>$AY$53</f>
        <v>1</v>
      </c>
    </row>
    <row r="55" spans="1:51" ht="46.5" customHeight="1" x14ac:dyDescent="0.15">
      <c r="A55" s="410"/>
      <c r="B55" s="160"/>
      <c r="C55" s="160"/>
      <c r="D55" s="160"/>
      <c r="E55" s="160"/>
      <c r="F55" s="411"/>
      <c r="G55" s="394"/>
      <c r="H55" s="395"/>
      <c r="I55" s="395"/>
      <c r="J55" s="395"/>
      <c r="K55" s="395"/>
      <c r="L55" s="395"/>
      <c r="M55" s="395"/>
      <c r="N55" s="395"/>
      <c r="O55" s="395"/>
      <c r="P55" s="395"/>
      <c r="Q55" s="395"/>
      <c r="R55" s="395"/>
      <c r="S55" s="395"/>
      <c r="T55" s="395"/>
      <c r="U55" s="395"/>
      <c r="V55" s="395"/>
      <c r="W55" s="395"/>
      <c r="X55" s="395"/>
      <c r="Y55" s="328" t="s">
        <v>551</v>
      </c>
      <c r="Z55" s="396"/>
      <c r="AA55" s="397"/>
      <c r="AB55" s="445" t="s">
        <v>583</v>
      </c>
      <c r="AC55" s="446"/>
      <c r="AD55" s="447"/>
      <c r="AE55" s="339" t="s">
        <v>577</v>
      </c>
      <c r="AF55" s="339"/>
      <c r="AG55" s="339"/>
      <c r="AH55" s="339"/>
      <c r="AI55" s="339" t="s">
        <v>577</v>
      </c>
      <c r="AJ55" s="339"/>
      <c r="AK55" s="339"/>
      <c r="AL55" s="339"/>
      <c r="AM55" s="339" t="s">
        <v>622</v>
      </c>
      <c r="AN55" s="339"/>
      <c r="AO55" s="339"/>
      <c r="AP55" s="339"/>
      <c r="AQ55" s="339" t="s">
        <v>622</v>
      </c>
      <c r="AR55" s="339"/>
      <c r="AS55" s="339"/>
      <c r="AT55" s="339"/>
      <c r="AU55" s="339"/>
      <c r="AV55" s="339"/>
      <c r="AW55" s="339"/>
      <c r="AX55" s="340"/>
      <c r="AY55">
        <f>$AY$53</f>
        <v>1</v>
      </c>
    </row>
    <row r="56" spans="1:51" ht="18.75" customHeight="1" x14ac:dyDescent="0.15">
      <c r="A56" s="461" t="s">
        <v>213</v>
      </c>
      <c r="B56" s="462"/>
      <c r="C56" s="462"/>
      <c r="D56" s="462"/>
      <c r="E56" s="462"/>
      <c r="F56" s="463"/>
      <c r="G56" s="426" t="s">
        <v>139</v>
      </c>
      <c r="H56" s="402"/>
      <c r="I56" s="402"/>
      <c r="J56" s="402"/>
      <c r="K56" s="402"/>
      <c r="L56" s="402"/>
      <c r="M56" s="402"/>
      <c r="N56" s="402"/>
      <c r="O56" s="427"/>
      <c r="P56" s="430" t="s">
        <v>55</v>
      </c>
      <c r="Q56" s="402"/>
      <c r="R56" s="402"/>
      <c r="S56" s="402"/>
      <c r="T56" s="402"/>
      <c r="U56" s="402"/>
      <c r="V56" s="402"/>
      <c r="W56" s="402"/>
      <c r="X56" s="427"/>
      <c r="Y56" s="432"/>
      <c r="Z56" s="433"/>
      <c r="AA56" s="434"/>
      <c r="AB56" s="438" t="s">
        <v>11</v>
      </c>
      <c r="AC56" s="439"/>
      <c r="AD56" s="440"/>
      <c r="AE56" s="315" t="s">
        <v>387</v>
      </c>
      <c r="AF56" s="315"/>
      <c r="AG56" s="315"/>
      <c r="AH56" s="315"/>
      <c r="AI56" s="315" t="s">
        <v>539</v>
      </c>
      <c r="AJ56" s="315"/>
      <c r="AK56" s="315"/>
      <c r="AL56" s="315"/>
      <c r="AM56" s="315" t="s">
        <v>355</v>
      </c>
      <c r="AN56" s="315"/>
      <c r="AO56" s="315"/>
      <c r="AP56" s="315"/>
      <c r="AQ56" s="399" t="s">
        <v>168</v>
      </c>
      <c r="AR56" s="400"/>
      <c r="AS56" s="400"/>
      <c r="AT56" s="401"/>
      <c r="AU56" s="402" t="s">
        <v>128</v>
      </c>
      <c r="AV56" s="402"/>
      <c r="AW56" s="402"/>
      <c r="AX56" s="403"/>
      <c r="AY56">
        <f>COUNTA($G$58)</f>
        <v>1</v>
      </c>
    </row>
    <row r="57" spans="1:51" ht="18.75" customHeight="1" x14ac:dyDescent="0.15">
      <c r="A57" s="464"/>
      <c r="B57" s="465"/>
      <c r="C57" s="465"/>
      <c r="D57" s="465"/>
      <c r="E57" s="465"/>
      <c r="F57" s="466"/>
      <c r="G57" s="428"/>
      <c r="H57" s="334"/>
      <c r="I57" s="334"/>
      <c r="J57" s="334"/>
      <c r="K57" s="334"/>
      <c r="L57" s="334"/>
      <c r="M57" s="334"/>
      <c r="N57" s="334"/>
      <c r="O57" s="429"/>
      <c r="P57" s="431"/>
      <c r="Q57" s="334"/>
      <c r="R57" s="334"/>
      <c r="S57" s="334"/>
      <c r="T57" s="334"/>
      <c r="U57" s="334"/>
      <c r="V57" s="334"/>
      <c r="W57" s="334"/>
      <c r="X57" s="429"/>
      <c r="Y57" s="435"/>
      <c r="Z57" s="436"/>
      <c r="AA57" s="437"/>
      <c r="AB57" s="308"/>
      <c r="AC57" s="441"/>
      <c r="AD57" s="442"/>
      <c r="AE57" s="315"/>
      <c r="AF57" s="315"/>
      <c r="AG57" s="315"/>
      <c r="AH57" s="315"/>
      <c r="AI57" s="315"/>
      <c r="AJ57" s="315"/>
      <c r="AK57" s="315"/>
      <c r="AL57" s="315"/>
      <c r="AM57" s="315"/>
      <c r="AN57" s="315"/>
      <c r="AO57" s="315"/>
      <c r="AP57" s="315"/>
      <c r="AQ57" s="341" t="s">
        <v>577</v>
      </c>
      <c r="AR57" s="342"/>
      <c r="AS57" s="343" t="s">
        <v>169</v>
      </c>
      <c r="AT57" s="344"/>
      <c r="AU57" s="345" t="s">
        <v>577</v>
      </c>
      <c r="AV57" s="345"/>
      <c r="AW57" s="334" t="s">
        <v>166</v>
      </c>
      <c r="AX57" s="335"/>
      <c r="AY57">
        <f t="shared" ref="AY57:AY62" si="1">$AY$56</f>
        <v>1</v>
      </c>
    </row>
    <row r="58" spans="1:51" ht="39.950000000000003" customHeight="1" x14ac:dyDescent="0.15">
      <c r="A58" s="467"/>
      <c r="B58" s="465"/>
      <c r="C58" s="465"/>
      <c r="D58" s="465"/>
      <c r="E58" s="465"/>
      <c r="F58" s="466"/>
      <c r="G58" s="381" t="s">
        <v>579</v>
      </c>
      <c r="H58" s="382"/>
      <c r="I58" s="382"/>
      <c r="J58" s="382"/>
      <c r="K58" s="382"/>
      <c r="L58" s="382"/>
      <c r="M58" s="382"/>
      <c r="N58" s="382"/>
      <c r="O58" s="383"/>
      <c r="P58" s="212" t="s">
        <v>580</v>
      </c>
      <c r="Q58" s="212"/>
      <c r="R58" s="212"/>
      <c r="S58" s="212"/>
      <c r="T58" s="212"/>
      <c r="U58" s="212"/>
      <c r="V58" s="212"/>
      <c r="W58" s="212"/>
      <c r="X58" s="213"/>
      <c r="Y58" s="328" t="s">
        <v>12</v>
      </c>
      <c r="Z58" s="329"/>
      <c r="AA58" s="330"/>
      <c r="AB58" s="331" t="s">
        <v>578</v>
      </c>
      <c r="AC58" s="331"/>
      <c r="AD58" s="331"/>
      <c r="AE58" s="332" t="s">
        <v>577</v>
      </c>
      <c r="AF58" s="326"/>
      <c r="AG58" s="326"/>
      <c r="AH58" s="326"/>
      <c r="AI58" s="332" t="s">
        <v>577</v>
      </c>
      <c r="AJ58" s="326"/>
      <c r="AK58" s="326"/>
      <c r="AL58" s="326"/>
      <c r="AM58" s="336" t="s">
        <v>577</v>
      </c>
      <c r="AN58" s="337"/>
      <c r="AO58" s="337"/>
      <c r="AP58" s="338"/>
      <c r="AQ58" s="336" t="s">
        <v>577</v>
      </c>
      <c r="AR58" s="337"/>
      <c r="AS58" s="337"/>
      <c r="AT58" s="338"/>
      <c r="AU58" s="326" t="s">
        <v>577</v>
      </c>
      <c r="AV58" s="326"/>
      <c r="AW58" s="326"/>
      <c r="AX58" s="327"/>
      <c r="AY58">
        <f t="shared" si="1"/>
        <v>1</v>
      </c>
    </row>
    <row r="59" spans="1:51" ht="39.950000000000003" customHeight="1" x14ac:dyDescent="0.15">
      <c r="A59" s="468"/>
      <c r="B59" s="469"/>
      <c r="C59" s="469"/>
      <c r="D59" s="469"/>
      <c r="E59" s="469"/>
      <c r="F59" s="470"/>
      <c r="G59" s="384"/>
      <c r="H59" s="385"/>
      <c r="I59" s="385"/>
      <c r="J59" s="385"/>
      <c r="K59" s="385"/>
      <c r="L59" s="385"/>
      <c r="M59" s="385"/>
      <c r="N59" s="385"/>
      <c r="O59" s="386"/>
      <c r="P59" s="390"/>
      <c r="Q59" s="390"/>
      <c r="R59" s="390"/>
      <c r="S59" s="390"/>
      <c r="T59" s="390"/>
      <c r="U59" s="390"/>
      <c r="V59" s="390"/>
      <c r="W59" s="390"/>
      <c r="X59" s="391"/>
      <c r="Y59" s="233" t="s">
        <v>50</v>
      </c>
      <c r="Z59" s="234"/>
      <c r="AA59" s="260"/>
      <c r="AB59" s="415" t="s">
        <v>578</v>
      </c>
      <c r="AC59" s="415"/>
      <c r="AD59" s="415"/>
      <c r="AE59" s="332" t="s">
        <v>577</v>
      </c>
      <c r="AF59" s="326"/>
      <c r="AG59" s="326"/>
      <c r="AH59" s="326"/>
      <c r="AI59" s="332" t="s">
        <v>577</v>
      </c>
      <c r="AJ59" s="326"/>
      <c r="AK59" s="326"/>
      <c r="AL59" s="326"/>
      <c r="AM59" s="336" t="s">
        <v>577</v>
      </c>
      <c r="AN59" s="337"/>
      <c r="AO59" s="337"/>
      <c r="AP59" s="338"/>
      <c r="AQ59" s="336" t="s">
        <v>577</v>
      </c>
      <c r="AR59" s="337"/>
      <c r="AS59" s="337"/>
      <c r="AT59" s="338"/>
      <c r="AU59" s="326" t="s">
        <v>577</v>
      </c>
      <c r="AV59" s="326"/>
      <c r="AW59" s="326"/>
      <c r="AX59" s="327"/>
      <c r="AY59">
        <f t="shared" si="1"/>
        <v>1</v>
      </c>
    </row>
    <row r="60" spans="1:51" ht="39.950000000000003" customHeight="1" x14ac:dyDescent="0.15">
      <c r="A60" s="467"/>
      <c r="B60" s="465"/>
      <c r="C60" s="465"/>
      <c r="D60" s="465"/>
      <c r="E60" s="465"/>
      <c r="F60" s="466"/>
      <c r="G60" s="387"/>
      <c r="H60" s="388"/>
      <c r="I60" s="388"/>
      <c r="J60" s="388"/>
      <c r="K60" s="388"/>
      <c r="L60" s="388"/>
      <c r="M60" s="388"/>
      <c r="N60" s="388"/>
      <c r="O60" s="389"/>
      <c r="P60" s="215"/>
      <c r="Q60" s="215"/>
      <c r="R60" s="215"/>
      <c r="S60" s="215"/>
      <c r="T60" s="215"/>
      <c r="U60" s="215"/>
      <c r="V60" s="215"/>
      <c r="W60" s="215"/>
      <c r="X60" s="216"/>
      <c r="Y60" s="233" t="s">
        <v>13</v>
      </c>
      <c r="Z60" s="234"/>
      <c r="AA60" s="260"/>
      <c r="AB60" s="333" t="s">
        <v>14</v>
      </c>
      <c r="AC60" s="333"/>
      <c r="AD60" s="333"/>
      <c r="AE60" s="332" t="s">
        <v>577</v>
      </c>
      <c r="AF60" s="326"/>
      <c r="AG60" s="326"/>
      <c r="AH60" s="326"/>
      <c r="AI60" s="332" t="s">
        <v>577</v>
      </c>
      <c r="AJ60" s="326"/>
      <c r="AK60" s="326"/>
      <c r="AL60" s="326"/>
      <c r="AM60" s="336" t="s">
        <v>577</v>
      </c>
      <c r="AN60" s="337"/>
      <c r="AO60" s="337"/>
      <c r="AP60" s="338"/>
      <c r="AQ60" s="336" t="s">
        <v>577</v>
      </c>
      <c r="AR60" s="337"/>
      <c r="AS60" s="337"/>
      <c r="AT60" s="338"/>
      <c r="AU60" s="326" t="s">
        <v>577</v>
      </c>
      <c r="AV60" s="326"/>
      <c r="AW60" s="326"/>
      <c r="AX60" s="327"/>
      <c r="AY60">
        <f t="shared" si="1"/>
        <v>1</v>
      </c>
    </row>
    <row r="61" spans="1:51" ht="23.25" customHeight="1" x14ac:dyDescent="0.15">
      <c r="A61" s="452" t="s">
        <v>232</v>
      </c>
      <c r="B61" s="453"/>
      <c r="C61" s="453"/>
      <c r="D61" s="453"/>
      <c r="E61" s="453"/>
      <c r="F61" s="454"/>
      <c r="G61" s="455" t="s">
        <v>577</v>
      </c>
      <c r="H61" s="456"/>
      <c r="I61" s="456"/>
      <c r="J61" s="456"/>
      <c r="K61" s="456"/>
      <c r="L61" s="456"/>
      <c r="M61" s="456"/>
      <c r="N61" s="456"/>
      <c r="O61" s="456"/>
      <c r="P61" s="456"/>
      <c r="Q61" s="456"/>
      <c r="R61" s="456"/>
      <c r="S61" s="456"/>
      <c r="T61" s="456"/>
      <c r="U61" s="456"/>
      <c r="V61" s="456"/>
      <c r="W61" s="456"/>
      <c r="X61" s="456"/>
      <c r="Y61" s="456"/>
      <c r="Z61" s="456"/>
      <c r="AA61" s="456"/>
      <c r="AB61" s="456"/>
      <c r="AC61" s="456"/>
      <c r="AD61" s="456"/>
      <c r="AE61" s="456"/>
      <c r="AF61" s="456"/>
      <c r="AG61" s="456"/>
      <c r="AH61" s="456"/>
      <c r="AI61" s="456"/>
      <c r="AJ61" s="456"/>
      <c r="AK61" s="456"/>
      <c r="AL61" s="456"/>
      <c r="AM61" s="456"/>
      <c r="AN61" s="456"/>
      <c r="AO61" s="456"/>
      <c r="AP61" s="456"/>
      <c r="AQ61" s="456"/>
      <c r="AR61" s="456"/>
      <c r="AS61" s="456"/>
      <c r="AT61" s="456"/>
      <c r="AU61" s="456"/>
      <c r="AV61" s="456"/>
      <c r="AW61" s="456"/>
      <c r="AX61" s="457"/>
      <c r="AY61">
        <f t="shared" si="1"/>
        <v>1</v>
      </c>
    </row>
    <row r="62" spans="1:51" ht="23.25" customHeight="1" thickBot="1" x14ac:dyDescent="0.2">
      <c r="A62" s="366"/>
      <c r="B62" s="367"/>
      <c r="C62" s="367"/>
      <c r="D62" s="367"/>
      <c r="E62" s="367"/>
      <c r="F62" s="368"/>
      <c r="G62" s="458"/>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59"/>
      <c r="AH62" s="459"/>
      <c r="AI62" s="459"/>
      <c r="AJ62" s="459"/>
      <c r="AK62" s="459"/>
      <c r="AL62" s="459"/>
      <c r="AM62" s="459"/>
      <c r="AN62" s="459"/>
      <c r="AO62" s="459"/>
      <c r="AP62" s="459"/>
      <c r="AQ62" s="459"/>
      <c r="AR62" s="459"/>
      <c r="AS62" s="459"/>
      <c r="AT62" s="459"/>
      <c r="AU62" s="459"/>
      <c r="AV62" s="459"/>
      <c r="AW62" s="459"/>
      <c r="AX62" s="460"/>
      <c r="AY62">
        <f t="shared" si="1"/>
        <v>1</v>
      </c>
    </row>
    <row r="63" spans="1:51" ht="45" customHeight="1" x14ac:dyDescent="0.15">
      <c r="A63" s="551" t="s">
        <v>254</v>
      </c>
      <c r="B63" s="552"/>
      <c r="C63" s="554" t="s">
        <v>170</v>
      </c>
      <c r="D63" s="552"/>
      <c r="E63" s="555" t="s">
        <v>183</v>
      </c>
      <c r="F63" s="556"/>
      <c r="G63" s="557" t="s">
        <v>615</v>
      </c>
      <c r="H63" s="558"/>
      <c r="I63" s="558"/>
      <c r="J63" s="558"/>
      <c r="K63" s="558"/>
      <c r="L63" s="558"/>
      <c r="M63" s="558"/>
      <c r="N63" s="558"/>
      <c r="O63" s="558"/>
      <c r="P63" s="558"/>
      <c r="Q63" s="558"/>
      <c r="R63" s="558"/>
      <c r="S63" s="558"/>
      <c r="T63" s="558"/>
      <c r="U63" s="558"/>
      <c r="V63" s="558"/>
      <c r="W63" s="558"/>
      <c r="X63" s="558"/>
      <c r="Y63" s="558"/>
      <c r="Z63" s="558"/>
      <c r="AA63" s="558"/>
      <c r="AB63" s="558"/>
      <c r="AC63" s="558"/>
      <c r="AD63" s="558"/>
      <c r="AE63" s="558"/>
      <c r="AF63" s="558"/>
      <c r="AG63" s="558"/>
      <c r="AH63" s="558"/>
      <c r="AI63" s="558"/>
      <c r="AJ63" s="558"/>
      <c r="AK63" s="558"/>
      <c r="AL63" s="558"/>
      <c r="AM63" s="558"/>
      <c r="AN63" s="558"/>
      <c r="AO63" s="558"/>
      <c r="AP63" s="558"/>
      <c r="AQ63" s="558"/>
      <c r="AR63" s="558"/>
      <c r="AS63" s="558"/>
      <c r="AT63" s="558"/>
      <c r="AU63" s="558"/>
      <c r="AV63" s="558"/>
      <c r="AW63" s="558"/>
      <c r="AX63" s="559"/>
    </row>
    <row r="64" spans="1:51" ht="32.25" customHeight="1" x14ac:dyDescent="0.15">
      <c r="A64" s="553"/>
      <c r="B64" s="483"/>
      <c r="C64" s="482"/>
      <c r="D64" s="483"/>
      <c r="E64" s="484" t="s">
        <v>182</v>
      </c>
      <c r="F64" s="454"/>
      <c r="G64" s="211" t="s">
        <v>616</v>
      </c>
      <c r="H64" s="212"/>
      <c r="I64" s="212"/>
      <c r="J64" s="212"/>
      <c r="K64" s="212"/>
      <c r="L64" s="212"/>
      <c r="M64" s="212"/>
      <c r="N64" s="212"/>
      <c r="O64" s="212"/>
      <c r="P64" s="212"/>
      <c r="Q64" s="212"/>
      <c r="R64" s="212"/>
      <c r="S64" s="212"/>
      <c r="T64" s="212"/>
      <c r="U64" s="212"/>
      <c r="V64" s="213"/>
      <c r="W64" s="471" t="s">
        <v>552</v>
      </c>
      <c r="X64" s="472"/>
      <c r="Y64" s="472"/>
      <c r="Z64" s="472"/>
      <c r="AA64" s="473"/>
      <c r="AB64" s="474" t="s">
        <v>597</v>
      </c>
      <c r="AC64" s="475"/>
      <c r="AD64" s="475"/>
      <c r="AE64" s="475"/>
      <c r="AF64" s="475"/>
      <c r="AG64" s="475"/>
      <c r="AH64" s="475"/>
      <c r="AI64" s="475"/>
      <c r="AJ64" s="475"/>
      <c r="AK64" s="475"/>
      <c r="AL64" s="475"/>
      <c r="AM64" s="475"/>
      <c r="AN64" s="475"/>
      <c r="AO64" s="475"/>
      <c r="AP64" s="475"/>
      <c r="AQ64" s="475"/>
      <c r="AR64" s="475"/>
      <c r="AS64" s="475"/>
      <c r="AT64" s="475"/>
      <c r="AU64" s="475"/>
      <c r="AV64" s="475"/>
      <c r="AW64" s="475"/>
      <c r="AX64" s="476"/>
    </row>
    <row r="65" spans="1:51" ht="21" customHeight="1" x14ac:dyDescent="0.15">
      <c r="A65" s="553"/>
      <c r="B65" s="483"/>
      <c r="C65" s="482"/>
      <c r="D65" s="483"/>
      <c r="E65" s="486"/>
      <c r="F65" s="368"/>
      <c r="G65" s="214"/>
      <c r="H65" s="215"/>
      <c r="I65" s="215"/>
      <c r="J65" s="215"/>
      <c r="K65" s="215"/>
      <c r="L65" s="215"/>
      <c r="M65" s="215"/>
      <c r="N65" s="215"/>
      <c r="O65" s="215"/>
      <c r="P65" s="215"/>
      <c r="Q65" s="215"/>
      <c r="R65" s="215"/>
      <c r="S65" s="215"/>
      <c r="T65" s="215"/>
      <c r="U65" s="215"/>
      <c r="V65" s="216"/>
      <c r="W65" s="477" t="s">
        <v>553</v>
      </c>
      <c r="X65" s="478"/>
      <c r="Y65" s="478"/>
      <c r="Z65" s="478"/>
      <c r="AA65" s="479"/>
      <c r="AB65" s="474" t="s">
        <v>597</v>
      </c>
      <c r="AC65" s="475"/>
      <c r="AD65" s="475"/>
      <c r="AE65" s="475"/>
      <c r="AF65" s="475"/>
      <c r="AG65" s="475"/>
      <c r="AH65" s="475"/>
      <c r="AI65" s="475"/>
      <c r="AJ65" s="475"/>
      <c r="AK65" s="475"/>
      <c r="AL65" s="475"/>
      <c r="AM65" s="475"/>
      <c r="AN65" s="475"/>
      <c r="AO65" s="475"/>
      <c r="AP65" s="475"/>
      <c r="AQ65" s="475"/>
      <c r="AR65" s="475"/>
      <c r="AS65" s="475"/>
      <c r="AT65" s="475"/>
      <c r="AU65" s="475"/>
      <c r="AV65" s="475"/>
      <c r="AW65" s="475"/>
      <c r="AX65" s="476"/>
    </row>
    <row r="66" spans="1:51" ht="34.5" customHeight="1" x14ac:dyDescent="0.15">
      <c r="A66" s="553"/>
      <c r="B66" s="483"/>
      <c r="C66" s="480" t="s">
        <v>565</v>
      </c>
      <c r="D66" s="481"/>
      <c r="E66" s="484" t="s">
        <v>250</v>
      </c>
      <c r="F66" s="454"/>
      <c r="G66" s="487" t="s">
        <v>173</v>
      </c>
      <c r="H66" s="488"/>
      <c r="I66" s="488"/>
      <c r="J66" s="489" t="s">
        <v>252</v>
      </c>
      <c r="K66" s="490"/>
      <c r="L66" s="490"/>
      <c r="M66" s="490"/>
      <c r="N66" s="490"/>
      <c r="O66" s="490"/>
      <c r="P66" s="490"/>
      <c r="Q66" s="490"/>
      <c r="R66" s="490"/>
      <c r="S66" s="490"/>
      <c r="T66" s="491"/>
      <c r="U66" s="492" t="s">
        <v>599</v>
      </c>
      <c r="V66" s="492"/>
      <c r="W66" s="492"/>
      <c r="X66" s="492"/>
      <c r="Y66" s="492"/>
      <c r="Z66" s="492"/>
      <c r="AA66" s="492"/>
      <c r="AB66" s="492"/>
      <c r="AC66" s="492"/>
      <c r="AD66" s="492"/>
      <c r="AE66" s="492"/>
      <c r="AF66" s="492"/>
      <c r="AG66" s="492"/>
      <c r="AH66" s="492"/>
      <c r="AI66" s="492"/>
      <c r="AJ66" s="492"/>
      <c r="AK66" s="492"/>
      <c r="AL66" s="492"/>
      <c r="AM66" s="492"/>
      <c r="AN66" s="492"/>
      <c r="AO66" s="492"/>
      <c r="AP66" s="492"/>
      <c r="AQ66" s="492"/>
      <c r="AR66" s="492"/>
      <c r="AS66" s="492"/>
      <c r="AT66" s="492"/>
      <c r="AU66" s="492"/>
      <c r="AV66" s="492"/>
      <c r="AW66" s="492"/>
      <c r="AX66" s="493"/>
      <c r="AY66" s="59"/>
    </row>
    <row r="67" spans="1:51" ht="34.5" customHeight="1" x14ac:dyDescent="0.15">
      <c r="A67" s="553"/>
      <c r="B67" s="483"/>
      <c r="C67" s="482"/>
      <c r="D67" s="483"/>
      <c r="E67" s="485"/>
      <c r="F67" s="365"/>
      <c r="G67" s="487" t="s">
        <v>566</v>
      </c>
      <c r="H67" s="488"/>
      <c r="I67" s="488"/>
      <c r="J67" s="488"/>
      <c r="K67" s="488"/>
      <c r="L67" s="488"/>
      <c r="M67" s="488"/>
      <c r="N67" s="488"/>
      <c r="O67" s="488"/>
      <c r="P67" s="488"/>
      <c r="Q67" s="488"/>
      <c r="R67" s="488"/>
      <c r="S67" s="488"/>
      <c r="T67" s="488"/>
      <c r="U67" s="518" t="s">
        <v>600</v>
      </c>
      <c r="V67" s="492"/>
      <c r="W67" s="492"/>
      <c r="X67" s="492"/>
      <c r="Y67" s="492"/>
      <c r="Z67" s="492"/>
      <c r="AA67" s="492"/>
      <c r="AB67" s="492"/>
      <c r="AC67" s="492"/>
      <c r="AD67" s="492"/>
      <c r="AE67" s="492"/>
      <c r="AF67" s="492"/>
      <c r="AG67" s="492"/>
      <c r="AH67" s="492"/>
      <c r="AI67" s="492"/>
      <c r="AJ67" s="492"/>
      <c r="AK67" s="492"/>
      <c r="AL67" s="492"/>
      <c r="AM67" s="492"/>
      <c r="AN67" s="492"/>
      <c r="AO67" s="492"/>
      <c r="AP67" s="492"/>
      <c r="AQ67" s="492"/>
      <c r="AR67" s="492"/>
      <c r="AS67" s="492"/>
      <c r="AT67" s="492"/>
      <c r="AU67" s="492"/>
      <c r="AV67" s="492"/>
      <c r="AW67" s="492"/>
      <c r="AX67" s="493"/>
      <c r="AY67" s="59"/>
    </row>
    <row r="68" spans="1:51" ht="34.5" customHeight="1" thickBot="1" x14ac:dyDescent="0.2">
      <c r="A68" s="553"/>
      <c r="B68" s="483"/>
      <c r="C68" s="482"/>
      <c r="D68" s="483"/>
      <c r="E68" s="486"/>
      <c r="F68" s="368"/>
      <c r="G68" s="487" t="s">
        <v>553</v>
      </c>
      <c r="H68" s="488"/>
      <c r="I68" s="488"/>
      <c r="J68" s="488"/>
      <c r="K68" s="488"/>
      <c r="L68" s="488"/>
      <c r="M68" s="488"/>
      <c r="N68" s="488"/>
      <c r="O68" s="488"/>
      <c r="P68" s="488"/>
      <c r="Q68" s="488"/>
      <c r="R68" s="488"/>
      <c r="S68" s="488"/>
      <c r="T68" s="488"/>
      <c r="U68" s="217" t="s">
        <v>598</v>
      </c>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4"/>
      <c r="AY68" s="59"/>
    </row>
    <row r="69" spans="1:51" ht="27" customHeight="1" x14ac:dyDescent="0.15">
      <c r="A69" s="519" t="s">
        <v>44</v>
      </c>
      <c r="B69" s="520"/>
      <c r="C69" s="520"/>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0"/>
      <c r="AD69" s="520"/>
      <c r="AE69" s="520"/>
      <c r="AF69" s="520"/>
      <c r="AG69" s="520"/>
      <c r="AH69" s="520"/>
      <c r="AI69" s="520"/>
      <c r="AJ69" s="520"/>
      <c r="AK69" s="520"/>
      <c r="AL69" s="520"/>
      <c r="AM69" s="520"/>
      <c r="AN69" s="520"/>
      <c r="AO69" s="520"/>
      <c r="AP69" s="520"/>
      <c r="AQ69" s="520"/>
      <c r="AR69" s="520"/>
      <c r="AS69" s="520"/>
      <c r="AT69" s="520"/>
      <c r="AU69" s="520"/>
      <c r="AV69" s="520"/>
      <c r="AW69" s="520"/>
      <c r="AX69" s="521"/>
    </row>
    <row r="70" spans="1:51" ht="27" customHeight="1" x14ac:dyDescent="0.15">
      <c r="A70" s="5"/>
      <c r="B70" s="6"/>
      <c r="C70" s="522" t="s">
        <v>29</v>
      </c>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4"/>
      <c r="AD70" s="523" t="s">
        <v>33</v>
      </c>
      <c r="AE70" s="523"/>
      <c r="AF70" s="523"/>
      <c r="AG70" s="525" t="s">
        <v>28</v>
      </c>
      <c r="AH70" s="523"/>
      <c r="AI70" s="523"/>
      <c r="AJ70" s="523"/>
      <c r="AK70" s="523"/>
      <c r="AL70" s="523"/>
      <c r="AM70" s="523"/>
      <c r="AN70" s="523"/>
      <c r="AO70" s="523"/>
      <c r="AP70" s="523"/>
      <c r="AQ70" s="523"/>
      <c r="AR70" s="523"/>
      <c r="AS70" s="523"/>
      <c r="AT70" s="523"/>
      <c r="AU70" s="523"/>
      <c r="AV70" s="523"/>
      <c r="AW70" s="523"/>
      <c r="AX70" s="526"/>
    </row>
    <row r="71" spans="1:51" ht="63" customHeight="1" x14ac:dyDescent="0.15">
      <c r="A71" s="587" t="s">
        <v>133</v>
      </c>
      <c r="B71" s="588"/>
      <c r="C71" s="527" t="s">
        <v>134</v>
      </c>
      <c r="D71" s="528"/>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9"/>
      <c r="AD71" s="530" t="s">
        <v>588</v>
      </c>
      <c r="AE71" s="531"/>
      <c r="AF71" s="531"/>
      <c r="AG71" s="532" t="s">
        <v>601</v>
      </c>
      <c r="AH71" s="533"/>
      <c r="AI71" s="533"/>
      <c r="AJ71" s="533"/>
      <c r="AK71" s="533"/>
      <c r="AL71" s="533"/>
      <c r="AM71" s="533"/>
      <c r="AN71" s="533"/>
      <c r="AO71" s="533"/>
      <c r="AP71" s="533"/>
      <c r="AQ71" s="533"/>
      <c r="AR71" s="533"/>
      <c r="AS71" s="533"/>
      <c r="AT71" s="533"/>
      <c r="AU71" s="533"/>
      <c r="AV71" s="533"/>
      <c r="AW71" s="533"/>
      <c r="AX71" s="534"/>
    </row>
    <row r="72" spans="1:51" ht="63" customHeight="1" x14ac:dyDescent="0.15">
      <c r="A72" s="589"/>
      <c r="B72" s="590"/>
      <c r="C72" s="535" t="s">
        <v>34</v>
      </c>
      <c r="D72" s="536"/>
      <c r="E72" s="536"/>
      <c r="F72" s="536"/>
      <c r="G72" s="536"/>
      <c r="H72" s="536"/>
      <c r="I72" s="536"/>
      <c r="J72" s="536"/>
      <c r="K72" s="536"/>
      <c r="L72" s="536"/>
      <c r="M72" s="536"/>
      <c r="N72" s="536"/>
      <c r="O72" s="536"/>
      <c r="P72" s="536"/>
      <c r="Q72" s="536"/>
      <c r="R72" s="536"/>
      <c r="S72" s="536"/>
      <c r="T72" s="536"/>
      <c r="U72" s="536"/>
      <c r="V72" s="536"/>
      <c r="W72" s="536"/>
      <c r="X72" s="536"/>
      <c r="Y72" s="536"/>
      <c r="Z72" s="536"/>
      <c r="AA72" s="536"/>
      <c r="AB72" s="536"/>
      <c r="AC72" s="537"/>
      <c r="AD72" s="509" t="s">
        <v>588</v>
      </c>
      <c r="AE72" s="510"/>
      <c r="AF72" s="510"/>
      <c r="AG72" s="512" t="s">
        <v>602</v>
      </c>
      <c r="AH72" s="513"/>
      <c r="AI72" s="513"/>
      <c r="AJ72" s="513"/>
      <c r="AK72" s="513"/>
      <c r="AL72" s="513"/>
      <c r="AM72" s="513"/>
      <c r="AN72" s="513"/>
      <c r="AO72" s="513"/>
      <c r="AP72" s="513"/>
      <c r="AQ72" s="513"/>
      <c r="AR72" s="513"/>
      <c r="AS72" s="513"/>
      <c r="AT72" s="513"/>
      <c r="AU72" s="513"/>
      <c r="AV72" s="513"/>
      <c r="AW72" s="513"/>
      <c r="AX72" s="514"/>
    </row>
    <row r="73" spans="1:51" ht="66" customHeight="1" x14ac:dyDescent="0.15">
      <c r="A73" s="591"/>
      <c r="B73" s="592"/>
      <c r="C73" s="538" t="s">
        <v>135</v>
      </c>
      <c r="D73" s="539"/>
      <c r="E73" s="539"/>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40"/>
      <c r="AD73" s="541" t="s">
        <v>588</v>
      </c>
      <c r="AE73" s="542"/>
      <c r="AF73" s="542"/>
      <c r="AG73" s="543" t="s">
        <v>603</v>
      </c>
      <c r="AH73" s="390"/>
      <c r="AI73" s="390"/>
      <c r="AJ73" s="390"/>
      <c r="AK73" s="390"/>
      <c r="AL73" s="390"/>
      <c r="AM73" s="390"/>
      <c r="AN73" s="390"/>
      <c r="AO73" s="390"/>
      <c r="AP73" s="390"/>
      <c r="AQ73" s="390"/>
      <c r="AR73" s="390"/>
      <c r="AS73" s="390"/>
      <c r="AT73" s="390"/>
      <c r="AU73" s="390"/>
      <c r="AV73" s="390"/>
      <c r="AW73" s="390"/>
      <c r="AX73" s="544"/>
    </row>
    <row r="74" spans="1:51" ht="34.5" customHeight="1" x14ac:dyDescent="0.15">
      <c r="A74" s="85" t="s">
        <v>36</v>
      </c>
      <c r="B74" s="560"/>
      <c r="C74" s="566" t="s">
        <v>38</v>
      </c>
      <c r="D74" s="567"/>
      <c r="E74" s="568"/>
      <c r="F74" s="568"/>
      <c r="G74" s="568"/>
      <c r="H74" s="568"/>
      <c r="I74" s="568"/>
      <c r="J74" s="568"/>
      <c r="K74" s="568"/>
      <c r="L74" s="568"/>
      <c r="M74" s="568"/>
      <c r="N74" s="568"/>
      <c r="O74" s="568"/>
      <c r="P74" s="568"/>
      <c r="Q74" s="568"/>
      <c r="R74" s="568"/>
      <c r="S74" s="568"/>
      <c r="T74" s="568"/>
      <c r="U74" s="568"/>
      <c r="V74" s="568"/>
      <c r="W74" s="568"/>
      <c r="X74" s="568"/>
      <c r="Y74" s="568"/>
      <c r="Z74" s="568"/>
      <c r="AA74" s="568"/>
      <c r="AB74" s="568"/>
      <c r="AC74" s="569"/>
      <c r="AD74" s="570" t="s">
        <v>588</v>
      </c>
      <c r="AE74" s="571"/>
      <c r="AF74" s="571"/>
      <c r="AG74" s="372" t="s">
        <v>614</v>
      </c>
      <c r="AH74" s="212"/>
      <c r="AI74" s="212"/>
      <c r="AJ74" s="212"/>
      <c r="AK74" s="212"/>
      <c r="AL74" s="212"/>
      <c r="AM74" s="212"/>
      <c r="AN74" s="212"/>
      <c r="AO74" s="212"/>
      <c r="AP74" s="212"/>
      <c r="AQ74" s="212"/>
      <c r="AR74" s="212"/>
      <c r="AS74" s="212"/>
      <c r="AT74" s="212"/>
      <c r="AU74" s="212"/>
      <c r="AV74" s="212"/>
      <c r="AW74" s="212"/>
      <c r="AX74" s="572"/>
    </row>
    <row r="75" spans="1:51" ht="34.5" customHeight="1" x14ac:dyDescent="0.15">
      <c r="A75" s="561"/>
      <c r="B75" s="562"/>
      <c r="C75" s="573"/>
      <c r="D75" s="574"/>
      <c r="E75" s="577" t="s">
        <v>233</v>
      </c>
      <c r="F75" s="578"/>
      <c r="G75" s="578"/>
      <c r="H75" s="578"/>
      <c r="I75" s="578"/>
      <c r="J75" s="578"/>
      <c r="K75" s="578"/>
      <c r="L75" s="578"/>
      <c r="M75" s="578"/>
      <c r="N75" s="578"/>
      <c r="O75" s="578"/>
      <c r="P75" s="578"/>
      <c r="Q75" s="578"/>
      <c r="R75" s="578"/>
      <c r="S75" s="578"/>
      <c r="T75" s="578"/>
      <c r="U75" s="578"/>
      <c r="V75" s="578"/>
      <c r="W75" s="578"/>
      <c r="X75" s="578"/>
      <c r="Y75" s="578"/>
      <c r="Z75" s="578"/>
      <c r="AA75" s="578"/>
      <c r="AB75" s="578"/>
      <c r="AC75" s="579"/>
      <c r="AD75" s="509" t="s">
        <v>604</v>
      </c>
      <c r="AE75" s="510"/>
      <c r="AF75" s="511"/>
      <c r="AG75" s="543"/>
      <c r="AH75" s="390"/>
      <c r="AI75" s="390"/>
      <c r="AJ75" s="390"/>
      <c r="AK75" s="390"/>
      <c r="AL75" s="390"/>
      <c r="AM75" s="390"/>
      <c r="AN75" s="390"/>
      <c r="AO75" s="390"/>
      <c r="AP75" s="390"/>
      <c r="AQ75" s="390"/>
      <c r="AR75" s="390"/>
      <c r="AS75" s="390"/>
      <c r="AT75" s="390"/>
      <c r="AU75" s="390"/>
      <c r="AV75" s="390"/>
      <c r="AW75" s="390"/>
      <c r="AX75" s="544"/>
    </row>
    <row r="76" spans="1:51" ht="34.5" customHeight="1" x14ac:dyDescent="0.15">
      <c r="A76" s="561"/>
      <c r="B76" s="562"/>
      <c r="C76" s="575"/>
      <c r="D76" s="576"/>
      <c r="E76" s="580" t="s">
        <v>202</v>
      </c>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2"/>
      <c r="AD76" s="583" t="s">
        <v>604</v>
      </c>
      <c r="AE76" s="584"/>
      <c r="AF76" s="584"/>
      <c r="AG76" s="543"/>
      <c r="AH76" s="390"/>
      <c r="AI76" s="390"/>
      <c r="AJ76" s="390"/>
      <c r="AK76" s="390"/>
      <c r="AL76" s="390"/>
      <c r="AM76" s="390"/>
      <c r="AN76" s="390"/>
      <c r="AO76" s="390"/>
      <c r="AP76" s="390"/>
      <c r="AQ76" s="390"/>
      <c r="AR76" s="390"/>
      <c r="AS76" s="390"/>
      <c r="AT76" s="390"/>
      <c r="AU76" s="390"/>
      <c r="AV76" s="390"/>
      <c r="AW76" s="390"/>
      <c r="AX76" s="544"/>
    </row>
    <row r="77" spans="1:51" ht="63.75" customHeight="1" x14ac:dyDescent="0.15">
      <c r="A77" s="561"/>
      <c r="B77" s="563"/>
      <c r="C77" s="585" t="s">
        <v>39</v>
      </c>
      <c r="D77" s="586"/>
      <c r="E77" s="586"/>
      <c r="F77" s="586"/>
      <c r="G77" s="586"/>
      <c r="H77" s="586"/>
      <c r="I77" s="586"/>
      <c r="J77" s="586"/>
      <c r="K77" s="586"/>
      <c r="L77" s="586"/>
      <c r="M77" s="586"/>
      <c r="N77" s="586"/>
      <c r="O77" s="586"/>
      <c r="P77" s="586"/>
      <c r="Q77" s="586"/>
      <c r="R77" s="586"/>
      <c r="S77" s="586"/>
      <c r="T77" s="586"/>
      <c r="U77" s="586"/>
      <c r="V77" s="586"/>
      <c r="W77" s="586"/>
      <c r="X77" s="586"/>
      <c r="Y77" s="586"/>
      <c r="Z77" s="586"/>
      <c r="AA77" s="586"/>
      <c r="AB77" s="586"/>
      <c r="AC77" s="586"/>
      <c r="AD77" s="497" t="s">
        <v>588</v>
      </c>
      <c r="AE77" s="498"/>
      <c r="AF77" s="498"/>
      <c r="AG77" s="500" t="s">
        <v>634</v>
      </c>
      <c r="AH77" s="501"/>
      <c r="AI77" s="501"/>
      <c r="AJ77" s="501"/>
      <c r="AK77" s="501"/>
      <c r="AL77" s="501"/>
      <c r="AM77" s="501"/>
      <c r="AN77" s="501"/>
      <c r="AO77" s="501"/>
      <c r="AP77" s="501"/>
      <c r="AQ77" s="501"/>
      <c r="AR77" s="501"/>
      <c r="AS77" s="501"/>
      <c r="AT77" s="501"/>
      <c r="AU77" s="501"/>
      <c r="AV77" s="501"/>
      <c r="AW77" s="501"/>
      <c r="AX77" s="502"/>
    </row>
    <row r="78" spans="1:51" ht="57" customHeight="1" x14ac:dyDescent="0.15">
      <c r="A78" s="561"/>
      <c r="B78" s="563"/>
      <c r="C78" s="596" t="s">
        <v>136</v>
      </c>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09" t="s">
        <v>588</v>
      </c>
      <c r="AE78" s="510"/>
      <c r="AF78" s="510"/>
      <c r="AG78" s="512" t="s">
        <v>636</v>
      </c>
      <c r="AH78" s="513"/>
      <c r="AI78" s="513"/>
      <c r="AJ78" s="513"/>
      <c r="AK78" s="513"/>
      <c r="AL78" s="513"/>
      <c r="AM78" s="513"/>
      <c r="AN78" s="513"/>
      <c r="AO78" s="513"/>
      <c r="AP78" s="513"/>
      <c r="AQ78" s="513"/>
      <c r="AR78" s="513"/>
      <c r="AS78" s="513"/>
      <c r="AT78" s="513"/>
      <c r="AU78" s="513"/>
      <c r="AV78" s="513"/>
      <c r="AW78" s="513"/>
      <c r="AX78" s="514"/>
    </row>
    <row r="79" spans="1:51" ht="39.75" customHeight="1" x14ac:dyDescent="0.15">
      <c r="A79" s="561"/>
      <c r="B79" s="563"/>
      <c r="C79" s="596" t="s">
        <v>35</v>
      </c>
      <c r="D79" s="537"/>
      <c r="E79" s="537"/>
      <c r="F79" s="537"/>
      <c r="G79" s="537"/>
      <c r="H79" s="537"/>
      <c r="I79" s="537"/>
      <c r="J79" s="537"/>
      <c r="K79" s="537"/>
      <c r="L79" s="537"/>
      <c r="M79" s="537"/>
      <c r="N79" s="537"/>
      <c r="O79" s="537"/>
      <c r="P79" s="537"/>
      <c r="Q79" s="537"/>
      <c r="R79" s="537"/>
      <c r="S79" s="537"/>
      <c r="T79" s="537"/>
      <c r="U79" s="537"/>
      <c r="V79" s="537"/>
      <c r="W79" s="537"/>
      <c r="X79" s="537"/>
      <c r="Y79" s="537"/>
      <c r="Z79" s="537"/>
      <c r="AA79" s="537"/>
      <c r="AB79" s="537"/>
      <c r="AC79" s="537"/>
      <c r="AD79" s="509" t="s">
        <v>588</v>
      </c>
      <c r="AE79" s="510"/>
      <c r="AF79" s="510"/>
      <c r="AG79" s="512" t="s">
        <v>635</v>
      </c>
      <c r="AH79" s="513"/>
      <c r="AI79" s="513"/>
      <c r="AJ79" s="513"/>
      <c r="AK79" s="513"/>
      <c r="AL79" s="513"/>
      <c r="AM79" s="513"/>
      <c r="AN79" s="513"/>
      <c r="AO79" s="513"/>
      <c r="AP79" s="513"/>
      <c r="AQ79" s="513"/>
      <c r="AR79" s="513"/>
      <c r="AS79" s="513"/>
      <c r="AT79" s="513"/>
      <c r="AU79" s="513"/>
      <c r="AV79" s="513"/>
      <c r="AW79" s="513"/>
      <c r="AX79" s="514"/>
    </row>
    <row r="80" spans="1:51" ht="39.75" customHeight="1" x14ac:dyDescent="0.15">
      <c r="A80" s="561"/>
      <c r="B80" s="563"/>
      <c r="C80" s="596" t="s">
        <v>40</v>
      </c>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727"/>
      <c r="AD80" s="509" t="s">
        <v>588</v>
      </c>
      <c r="AE80" s="510"/>
      <c r="AF80" s="510"/>
      <c r="AG80" s="512" t="s">
        <v>637</v>
      </c>
      <c r="AH80" s="513"/>
      <c r="AI80" s="513"/>
      <c r="AJ80" s="513"/>
      <c r="AK80" s="513"/>
      <c r="AL80" s="513"/>
      <c r="AM80" s="513"/>
      <c r="AN80" s="513"/>
      <c r="AO80" s="513"/>
      <c r="AP80" s="513"/>
      <c r="AQ80" s="513"/>
      <c r="AR80" s="513"/>
      <c r="AS80" s="513"/>
      <c r="AT80" s="513"/>
      <c r="AU80" s="513"/>
      <c r="AV80" s="513"/>
      <c r="AW80" s="513"/>
      <c r="AX80" s="514"/>
    </row>
    <row r="81" spans="1:50" ht="26.25" customHeight="1" x14ac:dyDescent="0.15">
      <c r="A81" s="561"/>
      <c r="B81" s="563"/>
      <c r="C81" s="596" t="s">
        <v>211</v>
      </c>
      <c r="D81" s="537"/>
      <c r="E81" s="537"/>
      <c r="F81" s="537"/>
      <c r="G81" s="537"/>
      <c r="H81" s="537"/>
      <c r="I81" s="537"/>
      <c r="J81" s="537"/>
      <c r="K81" s="537"/>
      <c r="L81" s="537"/>
      <c r="M81" s="537"/>
      <c r="N81" s="537"/>
      <c r="O81" s="537"/>
      <c r="P81" s="537"/>
      <c r="Q81" s="537"/>
      <c r="R81" s="537"/>
      <c r="S81" s="537"/>
      <c r="T81" s="537"/>
      <c r="U81" s="537"/>
      <c r="V81" s="537"/>
      <c r="W81" s="537"/>
      <c r="X81" s="537"/>
      <c r="Y81" s="537"/>
      <c r="Z81" s="537"/>
      <c r="AA81" s="537"/>
      <c r="AB81" s="537"/>
      <c r="AC81" s="727"/>
      <c r="AD81" s="541" t="s">
        <v>605</v>
      </c>
      <c r="AE81" s="542"/>
      <c r="AF81" s="542"/>
      <c r="AG81" s="728" t="s">
        <v>597</v>
      </c>
      <c r="AH81" s="729"/>
      <c r="AI81" s="729"/>
      <c r="AJ81" s="729"/>
      <c r="AK81" s="729"/>
      <c r="AL81" s="729"/>
      <c r="AM81" s="729"/>
      <c r="AN81" s="729"/>
      <c r="AO81" s="729"/>
      <c r="AP81" s="729"/>
      <c r="AQ81" s="729"/>
      <c r="AR81" s="729"/>
      <c r="AS81" s="729"/>
      <c r="AT81" s="729"/>
      <c r="AU81" s="729"/>
      <c r="AV81" s="729"/>
      <c r="AW81" s="729"/>
      <c r="AX81" s="730"/>
    </row>
    <row r="82" spans="1:50" ht="26.25" customHeight="1" x14ac:dyDescent="0.15">
      <c r="A82" s="561"/>
      <c r="B82" s="563"/>
      <c r="C82" s="506" t="s">
        <v>212</v>
      </c>
      <c r="D82" s="507"/>
      <c r="E82" s="507"/>
      <c r="F82" s="507"/>
      <c r="G82" s="507"/>
      <c r="H82" s="507"/>
      <c r="I82" s="507"/>
      <c r="J82" s="507"/>
      <c r="K82" s="507"/>
      <c r="L82" s="507"/>
      <c r="M82" s="507"/>
      <c r="N82" s="507"/>
      <c r="O82" s="507"/>
      <c r="P82" s="507"/>
      <c r="Q82" s="507"/>
      <c r="R82" s="507"/>
      <c r="S82" s="507"/>
      <c r="T82" s="507"/>
      <c r="U82" s="507"/>
      <c r="V82" s="507"/>
      <c r="W82" s="507"/>
      <c r="X82" s="507"/>
      <c r="Y82" s="507"/>
      <c r="Z82" s="507"/>
      <c r="AA82" s="507"/>
      <c r="AB82" s="507"/>
      <c r="AC82" s="508"/>
      <c r="AD82" s="509" t="s">
        <v>605</v>
      </c>
      <c r="AE82" s="510"/>
      <c r="AF82" s="511"/>
      <c r="AG82" s="512" t="s">
        <v>597</v>
      </c>
      <c r="AH82" s="513"/>
      <c r="AI82" s="513"/>
      <c r="AJ82" s="513"/>
      <c r="AK82" s="513"/>
      <c r="AL82" s="513"/>
      <c r="AM82" s="513"/>
      <c r="AN82" s="513"/>
      <c r="AO82" s="513"/>
      <c r="AP82" s="513"/>
      <c r="AQ82" s="513"/>
      <c r="AR82" s="513"/>
      <c r="AS82" s="513"/>
      <c r="AT82" s="513"/>
      <c r="AU82" s="513"/>
      <c r="AV82" s="513"/>
      <c r="AW82" s="513"/>
      <c r="AX82" s="514"/>
    </row>
    <row r="83" spans="1:50" ht="69" customHeight="1" x14ac:dyDescent="0.15">
      <c r="A83" s="564"/>
      <c r="B83" s="565"/>
      <c r="C83" s="515" t="s">
        <v>203</v>
      </c>
      <c r="D83" s="516"/>
      <c r="E83" s="516"/>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7"/>
      <c r="AD83" s="721" t="s">
        <v>588</v>
      </c>
      <c r="AE83" s="722"/>
      <c r="AF83" s="723"/>
      <c r="AG83" s="724" t="s">
        <v>638</v>
      </c>
      <c r="AH83" s="725"/>
      <c r="AI83" s="725"/>
      <c r="AJ83" s="725"/>
      <c r="AK83" s="725"/>
      <c r="AL83" s="725"/>
      <c r="AM83" s="725"/>
      <c r="AN83" s="725"/>
      <c r="AO83" s="725"/>
      <c r="AP83" s="725"/>
      <c r="AQ83" s="725"/>
      <c r="AR83" s="725"/>
      <c r="AS83" s="725"/>
      <c r="AT83" s="725"/>
      <c r="AU83" s="725"/>
      <c r="AV83" s="725"/>
      <c r="AW83" s="725"/>
      <c r="AX83" s="726"/>
    </row>
    <row r="84" spans="1:50" ht="27" customHeight="1" x14ac:dyDescent="0.15">
      <c r="A84" s="85" t="s">
        <v>37</v>
      </c>
      <c r="B84" s="593"/>
      <c r="C84" s="494" t="s">
        <v>204</v>
      </c>
      <c r="D84" s="495"/>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96"/>
      <c r="AD84" s="497" t="s">
        <v>605</v>
      </c>
      <c r="AE84" s="498"/>
      <c r="AF84" s="499"/>
      <c r="AG84" s="500" t="s">
        <v>597</v>
      </c>
      <c r="AH84" s="501"/>
      <c r="AI84" s="501"/>
      <c r="AJ84" s="501"/>
      <c r="AK84" s="501"/>
      <c r="AL84" s="501"/>
      <c r="AM84" s="501"/>
      <c r="AN84" s="501"/>
      <c r="AO84" s="501"/>
      <c r="AP84" s="501"/>
      <c r="AQ84" s="501"/>
      <c r="AR84" s="501"/>
      <c r="AS84" s="501"/>
      <c r="AT84" s="501"/>
      <c r="AU84" s="501"/>
      <c r="AV84" s="501"/>
      <c r="AW84" s="501"/>
      <c r="AX84" s="502"/>
    </row>
    <row r="85" spans="1:50" ht="35.25" customHeight="1" x14ac:dyDescent="0.15">
      <c r="A85" s="561"/>
      <c r="B85" s="563"/>
      <c r="C85" s="503" t="s">
        <v>42</v>
      </c>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5"/>
      <c r="AD85" s="594" t="s">
        <v>588</v>
      </c>
      <c r="AE85" s="595"/>
      <c r="AF85" s="595"/>
      <c r="AG85" s="512" t="s">
        <v>654</v>
      </c>
      <c r="AH85" s="513"/>
      <c r="AI85" s="513"/>
      <c r="AJ85" s="513"/>
      <c r="AK85" s="513"/>
      <c r="AL85" s="513"/>
      <c r="AM85" s="513"/>
      <c r="AN85" s="513"/>
      <c r="AO85" s="513"/>
      <c r="AP85" s="513"/>
      <c r="AQ85" s="513"/>
      <c r="AR85" s="513"/>
      <c r="AS85" s="513"/>
      <c r="AT85" s="513"/>
      <c r="AU85" s="513"/>
      <c r="AV85" s="513"/>
      <c r="AW85" s="513"/>
      <c r="AX85" s="514"/>
    </row>
    <row r="86" spans="1:50" ht="27" customHeight="1" x14ac:dyDescent="0.15">
      <c r="A86" s="561"/>
      <c r="B86" s="563"/>
      <c r="C86" s="596" t="s">
        <v>171</v>
      </c>
      <c r="D86" s="537"/>
      <c r="E86" s="537"/>
      <c r="F86" s="537"/>
      <c r="G86" s="537"/>
      <c r="H86" s="537"/>
      <c r="I86" s="537"/>
      <c r="J86" s="537"/>
      <c r="K86" s="537"/>
      <c r="L86" s="537"/>
      <c r="M86" s="537"/>
      <c r="N86" s="537"/>
      <c r="O86" s="537"/>
      <c r="P86" s="537"/>
      <c r="Q86" s="537"/>
      <c r="R86" s="537"/>
      <c r="S86" s="537"/>
      <c r="T86" s="537"/>
      <c r="U86" s="537"/>
      <c r="V86" s="537"/>
      <c r="W86" s="537"/>
      <c r="X86" s="537"/>
      <c r="Y86" s="537"/>
      <c r="Z86" s="537"/>
      <c r="AA86" s="537"/>
      <c r="AB86" s="537"/>
      <c r="AC86" s="537"/>
      <c r="AD86" s="509" t="s">
        <v>588</v>
      </c>
      <c r="AE86" s="510"/>
      <c r="AF86" s="510"/>
      <c r="AG86" s="512" t="s">
        <v>639</v>
      </c>
      <c r="AH86" s="513"/>
      <c r="AI86" s="513"/>
      <c r="AJ86" s="513"/>
      <c r="AK86" s="513"/>
      <c r="AL86" s="513"/>
      <c r="AM86" s="513"/>
      <c r="AN86" s="513"/>
      <c r="AO86" s="513"/>
      <c r="AP86" s="513"/>
      <c r="AQ86" s="513"/>
      <c r="AR86" s="513"/>
      <c r="AS86" s="513"/>
      <c r="AT86" s="513"/>
      <c r="AU86" s="513"/>
      <c r="AV86" s="513"/>
      <c r="AW86" s="513"/>
      <c r="AX86" s="514"/>
    </row>
    <row r="87" spans="1:50" ht="27" customHeight="1" x14ac:dyDescent="0.15">
      <c r="A87" s="564"/>
      <c r="B87" s="565"/>
      <c r="C87" s="596" t="s">
        <v>41</v>
      </c>
      <c r="D87" s="537"/>
      <c r="E87" s="537"/>
      <c r="F87" s="537"/>
      <c r="G87" s="537"/>
      <c r="H87" s="537"/>
      <c r="I87" s="537"/>
      <c r="J87" s="537"/>
      <c r="K87" s="537"/>
      <c r="L87" s="537"/>
      <c r="M87" s="537"/>
      <c r="N87" s="537"/>
      <c r="O87" s="537"/>
      <c r="P87" s="537"/>
      <c r="Q87" s="537"/>
      <c r="R87" s="537"/>
      <c r="S87" s="537"/>
      <c r="T87" s="537"/>
      <c r="U87" s="537"/>
      <c r="V87" s="537"/>
      <c r="W87" s="537"/>
      <c r="X87" s="537"/>
      <c r="Y87" s="537"/>
      <c r="Z87" s="537"/>
      <c r="AA87" s="537"/>
      <c r="AB87" s="537"/>
      <c r="AC87" s="537"/>
      <c r="AD87" s="509" t="s">
        <v>605</v>
      </c>
      <c r="AE87" s="510"/>
      <c r="AF87" s="510"/>
      <c r="AG87" s="549" t="s">
        <v>597</v>
      </c>
      <c r="AH87" s="215"/>
      <c r="AI87" s="215"/>
      <c r="AJ87" s="215"/>
      <c r="AK87" s="215"/>
      <c r="AL87" s="215"/>
      <c r="AM87" s="215"/>
      <c r="AN87" s="215"/>
      <c r="AO87" s="215"/>
      <c r="AP87" s="215"/>
      <c r="AQ87" s="215"/>
      <c r="AR87" s="215"/>
      <c r="AS87" s="215"/>
      <c r="AT87" s="215"/>
      <c r="AU87" s="215"/>
      <c r="AV87" s="215"/>
      <c r="AW87" s="215"/>
      <c r="AX87" s="550"/>
    </row>
    <row r="88" spans="1:50" ht="41.25" customHeight="1" x14ac:dyDescent="0.15">
      <c r="A88" s="600" t="s">
        <v>54</v>
      </c>
      <c r="B88" s="601"/>
      <c r="C88" s="606" t="s">
        <v>137</v>
      </c>
      <c r="D88" s="607"/>
      <c r="E88" s="607"/>
      <c r="F88" s="607"/>
      <c r="G88" s="607"/>
      <c r="H88" s="607"/>
      <c r="I88" s="607"/>
      <c r="J88" s="607"/>
      <c r="K88" s="607"/>
      <c r="L88" s="607"/>
      <c r="M88" s="607"/>
      <c r="N88" s="607"/>
      <c r="O88" s="607"/>
      <c r="P88" s="607"/>
      <c r="Q88" s="607"/>
      <c r="R88" s="607"/>
      <c r="S88" s="607"/>
      <c r="T88" s="607"/>
      <c r="U88" s="607"/>
      <c r="V88" s="607"/>
      <c r="W88" s="607"/>
      <c r="X88" s="607"/>
      <c r="Y88" s="607"/>
      <c r="Z88" s="607"/>
      <c r="AA88" s="607"/>
      <c r="AB88" s="607"/>
      <c r="AC88" s="567"/>
      <c r="AD88" s="570" t="s">
        <v>588</v>
      </c>
      <c r="AE88" s="571"/>
      <c r="AF88" s="608"/>
      <c r="AG88" s="372" t="s">
        <v>606</v>
      </c>
      <c r="AH88" s="212"/>
      <c r="AI88" s="212"/>
      <c r="AJ88" s="212"/>
      <c r="AK88" s="212"/>
      <c r="AL88" s="212"/>
      <c r="AM88" s="212"/>
      <c r="AN88" s="212"/>
      <c r="AO88" s="212"/>
      <c r="AP88" s="212"/>
      <c r="AQ88" s="212"/>
      <c r="AR88" s="212"/>
      <c r="AS88" s="212"/>
      <c r="AT88" s="212"/>
      <c r="AU88" s="212"/>
      <c r="AV88" s="212"/>
      <c r="AW88" s="212"/>
      <c r="AX88" s="572"/>
    </row>
    <row r="89" spans="1:50" ht="19.7" customHeight="1" x14ac:dyDescent="0.15">
      <c r="A89" s="602"/>
      <c r="B89" s="603"/>
      <c r="C89" s="130" t="s">
        <v>0</v>
      </c>
      <c r="D89" s="131"/>
      <c r="E89" s="131"/>
      <c r="F89" s="131"/>
      <c r="G89" s="131"/>
      <c r="H89" s="131"/>
      <c r="I89" s="131"/>
      <c r="J89" s="131"/>
      <c r="K89" s="131"/>
      <c r="L89" s="131"/>
      <c r="M89" s="131"/>
      <c r="N89" s="131"/>
      <c r="O89" s="127" t="s">
        <v>571</v>
      </c>
      <c r="P89" s="128"/>
      <c r="Q89" s="128"/>
      <c r="R89" s="128"/>
      <c r="S89" s="128"/>
      <c r="T89" s="128"/>
      <c r="U89" s="128"/>
      <c r="V89" s="128"/>
      <c r="W89" s="128"/>
      <c r="X89" s="128"/>
      <c r="Y89" s="128"/>
      <c r="Z89" s="128"/>
      <c r="AA89" s="128"/>
      <c r="AB89" s="128"/>
      <c r="AC89" s="128"/>
      <c r="AD89" s="128"/>
      <c r="AE89" s="128"/>
      <c r="AF89" s="129"/>
      <c r="AG89" s="543"/>
      <c r="AH89" s="390"/>
      <c r="AI89" s="390"/>
      <c r="AJ89" s="390"/>
      <c r="AK89" s="390"/>
      <c r="AL89" s="390"/>
      <c r="AM89" s="390"/>
      <c r="AN89" s="390"/>
      <c r="AO89" s="390"/>
      <c r="AP89" s="390"/>
      <c r="AQ89" s="390"/>
      <c r="AR89" s="390"/>
      <c r="AS89" s="390"/>
      <c r="AT89" s="390"/>
      <c r="AU89" s="390"/>
      <c r="AV89" s="390"/>
      <c r="AW89" s="390"/>
      <c r="AX89" s="544"/>
    </row>
    <row r="90" spans="1:50" ht="24.75" customHeight="1" x14ac:dyDescent="0.15">
      <c r="A90" s="602"/>
      <c r="B90" s="603"/>
      <c r="C90" s="547">
        <v>2022</v>
      </c>
      <c r="D90" s="548"/>
      <c r="E90" s="134" t="s">
        <v>647</v>
      </c>
      <c r="F90" s="134"/>
      <c r="G90" s="134"/>
      <c r="H90" s="116">
        <v>21</v>
      </c>
      <c r="I90" s="116"/>
      <c r="J90" s="115">
        <v>240</v>
      </c>
      <c r="K90" s="115"/>
      <c r="L90" s="115"/>
      <c r="M90" s="116"/>
      <c r="N90" s="117"/>
      <c r="O90" s="118" t="s">
        <v>585</v>
      </c>
      <c r="P90" s="119"/>
      <c r="Q90" s="119"/>
      <c r="R90" s="119"/>
      <c r="S90" s="119"/>
      <c r="T90" s="119"/>
      <c r="U90" s="119"/>
      <c r="V90" s="119"/>
      <c r="W90" s="119"/>
      <c r="X90" s="119"/>
      <c r="Y90" s="119"/>
      <c r="Z90" s="119"/>
      <c r="AA90" s="119"/>
      <c r="AB90" s="119"/>
      <c r="AC90" s="119"/>
      <c r="AD90" s="119"/>
      <c r="AE90" s="119"/>
      <c r="AF90" s="120"/>
      <c r="AG90" s="543"/>
      <c r="AH90" s="390"/>
      <c r="AI90" s="390"/>
      <c r="AJ90" s="390"/>
      <c r="AK90" s="390"/>
      <c r="AL90" s="390"/>
      <c r="AM90" s="390"/>
      <c r="AN90" s="390"/>
      <c r="AO90" s="390"/>
      <c r="AP90" s="390"/>
      <c r="AQ90" s="390"/>
      <c r="AR90" s="390"/>
      <c r="AS90" s="390"/>
      <c r="AT90" s="390"/>
      <c r="AU90" s="390"/>
      <c r="AV90" s="390"/>
      <c r="AW90" s="390"/>
      <c r="AX90" s="544"/>
    </row>
    <row r="91" spans="1:50" ht="24.75" customHeight="1" x14ac:dyDescent="0.15">
      <c r="A91" s="602"/>
      <c r="B91" s="603"/>
      <c r="C91" s="132">
        <v>2022</v>
      </c>
      <c r="D91" s="133"/>
      <c r="E91" s="134" t="s">
        <v>648</v>
      </c>
      <c r="F91" s="134"/>
      <c r="G91" s="134"/>
      <c r="H91" s="116">
        <v>21</v>
      </c>
      <c r="I91" s="116"/>
      <c r="J91" s="135">
        <v>19</v>
      </c>
      <c r="K91" s="135"/>
      <c r="L91" s="135"/>
      <c r="M91" s="136"/>
      <c r="N91" s="137"/>
      <c r="O91" s="121" t="s">
        <v>586</v>
      </c>
      <c r="P91" s="122"/>
      <c r="Q91" s="122"/>
      <c r="R91" s="122"/>
      <c r="S91" s="122"/>
      <c r="T91" s="122"/>
      <c r="U91" s="122"/>
      <c r="V91" s="122"/>
      <c r="W91" s="122"/>
      <c r="X91" s="122"/>
      <c r="Y91" s="122"/>
      <c r="Z91" s="122"/>
      <c r="AA91" s="122"/>
      <c r="AB91" s="122"/>
      <c r="AC91" s="122"/>
      <c r="AD91" s="122"/>
      <c r="AE91" s="122"/>
      <c r="AF91" s="123"/>
      <c r="AG91" s="543"/>
      <c r="AH91" s="390"/>
      <c r="AI91" s="390"/>
      <c r="AJ91" s="390"/>
      <c r="AK91" s="390"/>
      <c r="AL91" s="390"/>
      <c r="AM91" s="390"/>
      <c r="AN91" s="390"/>
      <c r="AO91" s="390"/>
      <c r="AP91" s="390"/>
      <c r="AQ91" s="390"/>
      <c r="AR91" s="390"/>
      <c r="AS91" s="390"/>
      <c r="AT91" s="390"/>
      <c r="AU91" s="390"/>
      <c r="AV91" s="390"/>
      <c r="AW91" s="390"/>
      <c r="AX91" s="544"/>
    </row>
    <row r="92" spans="1:50" ht="24.75" customHeight="1" x14ac:dyDescent="0.15">
      <c r="A92" s="602"/>
      <c r="B92" s="603"/>
      <c r="C92" s="132">
        <v>2022</v>
      </c>
      <c r="D92" s="133"/>
      <c r="E92" s="134" t="s">
        <v>649</v>
      </c>
      <c r="F92" s="134"/>
      <c r="G92" s="134"/>
      <c r="H92" s="116">
        <v>21</v>
      </c>
      <c r="I92" s="116"/>
      <c r="J92" s="135">
        <v>220</v>
      </c>
      <c r="K92" s="135"/>
      <c r="L92" s="135"/>
      <c r="M92" s="136"/>
      <c r="N92" s="137"/>
      <c r="O92" s="121" t="s">
        <v>587</v>
      </c>
      <c r="P92" s="122"/>
      <c r="Q92" s="122"/>
      <c r="R92" s="122"/>
      <c r="S92" s="122"/>
      <c r="T92" s="122"/>
      <c r="U92" s="122"/>
      <c r="V92" s="122"/>
      <c r="W92" s="122"/>
      <c r="X92" s="122"/>
      <c r="Y92" s="122"/>
      <c r="Z92" s="122"/>
      <c r="AA92" s="122"/>
      <c r="AB92" s="122"/>
      <c r="AC92" s="122"/>
      <c r="AD92" s="122"/>
      <c r="AE92" s="122"/>
      <c r="AF92" s="123"/>
      <c r="AG92" s="543"/>
      <c r="AH92" s="390"/>
      <c r="AI92" s="390"/>
      <c r="AJ92" s="390"/>
      <c r="AK92" s="390"/>
      <c r="AL92" s="390"/>
      <c r="AM92" s="390"/>
      <c r="AN92" s="390"/>
      <c r="AO92" s="390"/>
      <c r="AP92" s="390"/>
      <c r="AQ92" s="390"/>
      <c r="AR92" s="390"/>
      <c r="AS92" s="390"/>
      <c r="AT92" s="390"/>
      <c r="AU92" s="390"/>
      <c r="AV92" s="390"/>
      <c r="AW92" s="390"/>
      <c r="AX92" s="544"/>
    </row>
    <row r="93" spans="1:50" ht="24.75" customHeight="1" x14ac:dyDescent="0.15">
      <c r="A93" s="602"/>
      <c r="B93" s="603"/>
      <c r="C93" s="132"/>
      <c r="D93" s="133"/>
      <c r="E93" s="134"/>
      <c r="F93" s="134"/>
      <c r="G93" s="134"/>
      <c r="H93" s="116"/>
      <c r="I93" s="116"/>
      <c r="J93" s="135"/>
      <c r="K93" s="135"/>
      <c r="L93" s="135"/>
      <c r="M93" s="136"/>
      <c r="N93" s="137"/>
      <c r="O93" s="121"/>
      <c r="P93" s="122"/>
      <c r="Q93" s="122"/>
      <c r="R93" s="122"/>
      <c r="S93" s="122"/>
      <c r="T93" s="122"/>
      <c r="U93" s="122"/>
      <c r="V93" s="122"/>
      <c r="W93" s="122"/>
      <c r="X93" s="122"/>
      <c r="Y93" s="122"/>
      <c r="Z93" s="122"/>
      <c r="AA93" s="122"/>
      <c r="AB93" s="122"/>
      <c r="AC93" s="122"/>
      <c r="AD93" s="122"/>
      <c r="AE93" s="122"/>
      <c r="AF93" s="123"/>
      <c r="AG93" s="543"/>
      <c r="AH93" s="390"/>
      <c r="AI93" s="390"/>
      <c r="AJ93" s="390"/>
      <c r="AK93" s="390"/>
      <c r="AL93" s="390"/>
      <c r="AM93" s="390"/>
      <c r="AN93" s="390"/>
      <c r="AO93" s="390"/>
      <c r="AP93" s="390"/>
      <c r="AQ93" s="390"/>
      <c r="AR93" s="390"/>
      <c r="AS93" s="390"/>
      <c r="AT93" s="390"/>
      <c r="AU93" s="390"/>
      <c r="AV93" s="390"/>
      <c r="AW93" s="390"/>
      <c r="AX93" s="544"/>
    </row>
    <row r="94" spans="1:50" ht="24.75" customHeight="1" x14ac:dyDescent="0.15">
      <c r="A94" s="604"/>
      <c r="B94" s="605"/>
      <c r="C94" s="609"/>
      <c r="D94" s="610"/>
      <c r="E94" s="134"/>
      <c r="F94" s="134"/>
      <c r="G94" s="134"/>
      <c r="H94" s="116"/>
      <c r="I94" s="116"/>
      <c r="J94" s="611"/>
      <c r="K94" s="611"/>
      <c r="L94" s="611"/>
      <c r="M94" s="545"/>
      <c r="N94" s="546"/>
      <c r="O94" s="124"/>
      <c r="P94" s="125"/>
      <c r="Q94" s="125"/>
      <c r="R94" s="125"/>
      <c r="S94" s="125"/>
      <c r="T94" s="125"/>
      <c r="U94" s="125"/>
      <c r="V94" s="125"/>
      <c r="W94" s="125"/>
      <c r="X94" s="125"/>
      <c r="Y94" s="125"/>
      <c r="Z94" s="125"/>
      <c r="AA94" s="125"/>
      <c r="AB94" s="125"/>
      <c r="AC94" s="125"/>
      <c r="AD94" s="125"/>
      <c r="AE94" s="125"/>
      <c r="AF94" s="126"/>
      <c r="AG94" s="549"/>
      <c r="AH94" s="215"/>
      <c r="AI94" s="215"/>
      <c r="AJ94" s="215"/>
      <c r="AK94" s="215"/>
      <c r="AL94" s="215"/>
      <c r="AM94" s="215"/>
      <c r="AN94" s="215"/>
      <c r="AO94" s="215"/>
      <c r="AP94" s="215"/>
      <c r="AQ94" s="215"/>
      <c r="AR94" s="215"/>
      <c r="AS94" s="215"/>
      <c r="AT94" s="215"/>
      <c r="AU94" s="215"/>
      <c r="AV94" s="215"/>
      <c r="AW94" s="215"/>
      <c r="AX94" s="550"/>
    </row>
    <row r="95" spans="1:50" ht="67.5" customHeight="1" x14ac:dyDescent="0.15">
      <c r="A95" s="85" t="s">
        <v>45</v>
      </c>
      <c r="B95" s="86"/>
      <c r="C95" s="89" t="s">
        <v>49</v>
      </c>
      <c r="D95" s="90"/>
      <c r="E95" s="90"/>
      <c r="F95" s="91"/>
      <c r="G95" s="92" t="s">
        <v>607</v>
      </c>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3"/>
    </row>
    <row r="96" spans="1:50" ht="67.5" customHeight="1" thickBot="1" x14ac:dyDescent="0.2">
      <c r="A96" s="87"/>
      <c r="B96" s="88"/>
      <c r="C96" s="94" t="s">
        <v>53</v>
      </c>
      <c r="D96" s="95"/>
      <c r="E96" s="95"/>
      <c r="F96" s="96"/>
      <c r="G96" s="97" t="s">
        <v>597</v>
      </c>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8"/>
    </row>
    <row r="97" spans="1:51" ht="24" customHeight="1" x14ac:dyDescent="0.15">
      <c r="A97" s="72" t="s">
        <v>30</v>
      </c>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4"/>
    </row>
    <row r="98" spans="1:51" ht="67.5" customHeight="1" thickBot="1" x14ac:dyDescent="0.2">
      <c r="A98" s="75"/>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7"/>
    </row>
    <row r="99" spans="1:51" ht="24.75" customHeight="1" x14ac:dyDescent="0.15">
      <c r="A99" s="78" t="s">
        <v>31</v>
      </c>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80"/>
    </row>
    <row r="100" spans="1:51" ht="67.5" customHeight="1" thickBot="1" x14ac:dyDescent="0.2">
      <c r="A100" s="81" t="s">
        <v>132</v>
      </c>
      <c r="B100" s="82"/>
      <c r="C100" s="82"/>
      <c r="D100" s="82"/>
      <c r="E100" s="83"/>
      <c r="F100" s="84" t="s">
        <v>655</v>
      </c>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7"/>
    </row>
    <row r="101" spans="1:51" ht="24.75" customHeight="1" x14ac:dyDescent="0.15">
      <c r="A101" s="78" t="s">
        <v>43</v>
      </c>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80"/>
    </row>
    <row r="102" spans="1:51" ht="66" customHeight="1" thickBot="1" x14ac:dyDescent="0.2">
      <c r="A102" s="81" t="s">
        <v>132</v>
      </c>
      <c r="B102" s="82"/>
      <c r="C102" s="82"/>
      <c r="D102" s="82"/>
      <c r="E102" s="83"/>
      <c r="F102" s="597" t="s">
        <v>656</v>
      </c>
      <c r="G102" s="598"/>
      <c r="H102" s="598"/>
      <c r="I102" s="598"/>
      <c r="J102" s="598"/>
      <c r="K102" s="598"/>
      <c r="L102" s="598"/>
      <c r="M102" s="598"/>
      <c r="N102" s="598"/>
      <c r="O102" s="598"/>
      <c r="P102" s="598"/>
      <c r="Q102" s="598"/>
      <c r="R102" s="598"/>
      <c r="S102" s="598"/>
      <c r="T102" s="598"/>
      <c r="U102" s="598"/>
      <c r="V102" s="598"/>
      <c r="W102" s="598"/>
      <c r="X102" s="598"/>
      <c r="Y102" s="598"/>
      <c r="Z102" s="598"/>
      <c r="AA102" s="598"/>
      <c r="AB102" s="598"/>
      <c r="AC102" s="598"/>
      <c r="AD102" s="598"/>
      <c r="AE102" s="598"/>
      <c r="AF102" s="598"/>
      <c r="AG102" s="598"/>
      <c r="AH102" s="598"/>
      <c r="AI102" s="598"/>
      <c r="AJ102" s="598"/>
      <c r="AK102" s="598"/>
      <c r="AL102" s="598"/>
      <c r="AM102" s="598"/>
      <c r="AN102" s="598"/>
      <c r="AO102" s="598"/>
      <c r="AP102" s="598"/>
      <c r="AQ102" s="598"/>
      <c r="AR102" s="598"/>
      <c r="AS102" s="598"/>
      <c r="AT102" s="598"/>
      <c r="AU102" s="598"/>
      <c r="AV102" s="598"/>
      <c r="AW102" s="598"/>
      <c r="AX102" s="599"/>
    </row>
    <row r="103" spans="1:51" ht="24.75" customHeight="1" x14ac:dyDescent="0.15">
      <c r="A103" s="99" t="s">
        <v>32</v>
      </c>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1"/>
    </row>
    <row r="104" spans="1:51" ht="67.5" customHeight="1" thickBot="1" x14ac:dyDescent="0.2">
      <c r="A104" s="102"/>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4"/>
    </row>
    <row r="105" spans="1:51" ht="24.75" customHeight="1" x14ac:dyDescent="0.15">
      <c r="A105" s="105" t="s">
        <v>214</v>
      </c>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7"/>
    </row>
    <row r="106" spans="1:51" ht="24.75" customHeight="1" x14ac:dyDescent="0.15">
      <c r="A106" s="108" t="s">
        <v>248</v>
      </c>
      <c r="B106" s="109"/>
      <c r="C106" s="109"/>
      <c r="D106" s="110"/>
      <c r="E106" s="111" t="s">
        <v>577</v>
      </c>
      <c r="F106" s="112"/>
      <c r="G106" s="112"/>
      <c r="H106" s="112"/>
      <c r="I106" s="112"/>
      <c r="J106" s="112"/>
      <c r="K106" s="112"/>
      <c r="L106" s="112"/>
      <c r="M106" s="112"/>
      <c r="N106" s="112"/>
      <c r="O106" s="112"/>
      <c r="P106" s="113"/>
      <c r="Q106" s="111"/>
      <c r="R106" s="112"/>
      <c r="S106" s="112"/>
      <c r="T106" s="112"/>
      <c r="U106" s="112"/>
      <c r="V106" s="112"/>
      <c r="W106" s="112"/>
      <c r="X106" s="112"/>
      <c r="Y106" s="112"/>
      <c r="Z106" s="112"/>
      <c r="AA106" s="112"/>
      <c r="AB106" s="113"/>
      <c r="AC106" s="111"/>
      <c r="AD106" s="112"/>
      <c r="AE106" s="112"/>
      <c r="AF106" s="112"/>
      <c r="AG106" s="112"/>
      <c r="AH106" s="112"/>
      <c r="AI106" s="112"/>
      <c r="AJ106" s="112"/>
      <c r="AK106" s="112"/>
      <c r="AL106" s="112"/>
      <c r="AM106" s="112"/>
      <c r="AN106" s="113"/>
      <c r="AO106" s="111"/>
      <c r="AP106" s="112"/>
      <c r="AQ106" s="112"/>
      <c r="AR106" s="112"/>
      <c r="AS106" s="112"/>
      <c r="AT106" s="112"/>
      <c r="AU106" s="112"/>
      <c r="AV106" s="112"/>
      <c r="AW106" s="112"/>
      <c r="AX106" s="114"/>
      <c r="AY106" s="63"/>
    </row>
    <row r="107" spans="1:51" ht="24.75" customHeight="1" x14ac:dyDescent="0.15">
      <c r="A107" s="612" t="s">
        <v>247</v>
      </c>
      <c r="B107" s="612"/>
      <c r="C107" s="612"/>
      <c r="D107" s="612"/>
      <c r="E107" s="111" t="s">
        <v>577</v>
      </c>
      <c r="F107" s="112"/>
      <c r="G107" s="112"/>
      <c r="H107" s="112"/>
      <c r="I107" s="112"/>
      <c r="J107" s="112"/>
      <c r="K107" s="112"/>
      <c r="L107" s="112"/>
      <c r="M107" s="112"/>
      <c r="N107" s="112"/>
      <c r="O107" s="112"/>
      <c r="P107" s="113"/>
      <c r="Q107" s="111"/>
      <c r="R107" s="112"/>
      <c r="S107" s="112"/>
      <c r="T107" s="112"/>
      <c r="U107" s="112"/>
      <c r="V107" s="112"/>
      <c r="W107" s="112"/>
      <c r="X107" s="112"/>
      <c r="Y107" s="112"/>
      <c r="Z107" s="112"/>
      <c r="AA107" s="112"/>
      <c r="AB107" s="113"/>
      <c r="AC107" s="111"/>
      <c r="AD107" s="112"/>
      <c r="AE107" s="112"/>
      <c r="AF107" s="112"/>
      <c r="AG107" s="112"/>
      <c r="AH107" s="112"/>
      <c r="AI107" s="112"/>
      <c r="AJ107" s="112"/>
      <c r="AK107" s="112"/>
      <c r="AL107" s="112"/>
      <c r="AM107" s="112"/>
      <c r="AN107" s="113"/>
      <c r="AO107" s="111"/>
      <c r="AP107" s="112"/>
      <c r="AQ107" s="112"/>
      <c r="AR107" s="112"/>
      <c r="AS107" s="112"/>
      <c r="AT107" s="112"/>
      <c r="AU107" s="112"/>
      <c r="AV107" s="112"/>
      <c r="AW107" s="112"/>
      <c r="AX107" s="114"/>
    </row>
    <row r="108" spans="1:51" ht="24.75" customHeight="1" x14ac:dyDescent="0.15">
      <c r="A108" s="612" t="s">
        <v>246</v>
      </c>
      <c r="B108" s="612"/>
      <c r="C108" s="612"/>
      <c r="D108" s="612"/>
      <c r="E108" s="111" t="s">
        <v>577</v>
      </c>
      <c r="F108" s="112"/>
      <c r="G108" s="112"/>
      <c r="H108" s="112"/>
      <c r="I108" s="112"/>
      <c r="J108" s="112"/>
      <c r="K108" s="112"/>
      <c r="L108" s="112"/>
      <c r="M108" s="112"/>
      <c r="N108" s="112"/>
      <c r="O108" s="112"/>
      <c r="P108" s="113"/>
      <c r="Q108" s="111"/>
      <c r="R108" s="112"/>
      <c r="S108" s="112"/>
      <c r="T108" s="112"/>
      <c r="U108" s="112"/>
      <c r="V108" s="112"/>
      <c r="W108" s="112"/>
      <c r="X108" s="112"/>
      <c r="Y108" s="112"/>
      <c r="Z108" s="112"/>
      <c r="AA108" s="112"/>
      <c r="AB108" s="113"/>
      <c r="AC108" s="111"/>
      <c r="AD108" s="112"/>
      <c r="AE108" s="112"/>
      <c r="AF108" s="112"/>
      <c r="AG108" s="112"/>
      <c r="AH108" s="112"/>
      <c r="AI108" s="112"/>
      <c r="AJ108" s="112"/>
      <c r="AK108" s="112"/>
      <c r="AL108" s="112"/>
      <c r="AM108" s="112"/>
      <c r="AN108" s="113"/>
      <c r="AO108" s="111"/>
      <c r="AP108" s="112"/>
      <c r="AQ108" s="112"/>
      <c r="AR108" s="112"/>
      <c r="AS108" s="112"/>
      <c r="AT108" s="112"/>
      <c r="AU108" s="112"/>
      <c r="AV108" s="112"/>
      <c r="AW108" s="112"/>
      <c r="AX108" s="114"/>
    </row>
    <row r="109" spans="1:51" ht="24.75" customHeight="1" x14ac:dyDescent="0.15">
      <c r="A109" s="612" t="s">
        <v>245</v>
      </c>
      <c r="B109" s="612"/>
      <c r="C109" s="612"/>
      <c r="D109" s="612"/>
      <c r="E109" s="111" t="s">
        <v>577</v>
      </c>
      <c r="F109" s="112"/>
      <c r="G109" s="112"/>
      <c r="H109" s="112"/>
      <c r="I109" s="112"/>
      <c r="J109" s="112"/>
      <c r="K109" s="112"/>
      <c r="L109" s="112"/>
      <c r="M109" s="112"/>
      <c r="N109" s="112"/>
      <c r="O109" s="112"/>
      <c r="P109" s="113"/>
      <c r="Q109" s="111"/>
      <c r="R109" s="112"/>
      <c r="S109" s="112"/>
      <c r="T109" s="112"/>
      <c r="U109" s="112"/>
      <c r="V109" s="112"/>
      <c r="W109" s="112"/>
      <c r="X109" s="112"/>
      <c r="Y109" s="112"/>
      <c r="Z109" s="112"/>
      <c r="AA109" s="112"/>
      <c r="AB109" s="113"/>
      <c r="AC109" s="111"/>
      <c r="AD109" s="112"/>
      <c r="AE109" s="112"/>
      <c r="AF109" s="112"/>
      <c r="AG109" s="112"/>
      <c r="AH109" s="112"/>
      <c r="AI109" s="112"/>
      <c r="AJ109" s="112"/>
      <c r="AK109" s="112"/>
      <c r="AL109" s="112"/>
      <c r="AM109" s="112"/>
      <c r="AN109" s="113"/>
      <c r="AO109" s="111"/>
      <c r="AP109" s="112"/>
      <c r="AQ109" s="112"/>
      <c r="AR109" s="112"/>
      <c r="AS109" s="112"/>
      <c r="AT109" s="112"/>
      <c r="AU109" s="112"/>
      <c r="AV109" s="112"/>
      <c r="AW109" s="112"/>
      <c r="AX109" s="114"/>
    </row>
    <row r="110" spans="1:51" ht="24.75" customHeight="1" x14ac:dyDescent="0.15">
      <c r="A110" s="612" t="s">
        <v>244</v>
      </c>
      <c r="B110" s="612"/>
      <c r="C110" s="612"/>
      <c r="D110" s="612"/>
      <c r="E110" s="111" t="s">
        <v>577</v>
      </c>
      <c r="F110" s="112"/>
      <c r="G110" s="112"/>
      <c r="H110" s="112"/>
      <c r="I110" s="112"/>
      <c r="J110" s="112"/>
      <c r="K110" s="112"/>
      <c r="L110" s="112"/>
      <c r="M110" s="112"/>
      <c r="N110" s="112"/>
      <c r="O110" s="112"/>
      <c r="P110" s="113"/>
      <c r="Q110" s="111"/>
      <c r="R110" s="112"/>
      <c r="S110" s="112"/>
      <c r="T110" s="112"/>
      <c r="U110" s="112"/>
      <c r="V110" s="112"/>
      <c r="W110" s="112"/>
      <c r="X110" s="112"/>
      <c r="Y110" s="112"/>
      <c r="Z110" s="112"/>
      <c r="AA110" s="112"/>
      <c r="AB110" s="113"/>
      <c r="AC110" s="111"/>
      <c r="AD110" s="112"/>
      <c r="AE110" s="112"/>
      <c r="AF110" s="112"/>
      <c r="AG110" s="112"/>
      <c r="AH110" s="112"/>
      <c r="AI110" s="112"/>
      <c r="AJ110" s="112"/>
      <c r="AK110" s="112"/>
      <c r="AL110" s="112"/>
      <c r="AM110" s="112"/>
      <c r="AN110" s="113"/>
      <c r="AO110" s="111"/>
      <c r="AP110" s="112"/>
      <c r="AQ110" s="112"/>
      <c r="AR110" s="112"/>
      <c r="AS110" s="112"/>
      <c r="AT110" s="112"/>
      <c r="AU110" s="112"/>
      <c r="AV110" s="112"/>
      <c r="AW110" s="112"/>
      <c r="AX110" s="114"/>
    </row>
    <row r="111" spans="1:51" ht="24.75" customHeight="1" x14ac:dyDescent="0.15">
      <c r="A111" s="612" t="s">
        <v>243</v>
      </c>
      <c r="B111" s="612"/>
      <c r="C111" s="612"/>
      <c r="D111" s="612"/>
      <c r="E111" s="111" t="s">
        <v>577</v>
      </c>
      <c r="F111" s="112"/>
      <c r="G111" s="112"/>
      <c r="H111" s="112"/>
      <c r="I111" s="112"/>
      <c r="J111" s="112"/>
      <c r="K111" s="112"/>
      <c r="L111" s="112"/>
      <c r="M111" s="112"/>
      <c r="N111" s="112"/>
      <c r="O111" s="112"/>
      <c r="P111" s="113"/>
      <c r="Q111" s="111"/>
      <c r="R111" s="112"/>
      <c r="S111" s="112"/>
      <c r="T111" s="112"/>
      <c r="U111" s="112"/>
      <c r="V111" s="112"/>
      <c r="W111" s="112"/>
      <c r="X111" s="112"/>
      <c r="Y111" s="112"/>
      <c r="Z111" s="112"/>
      <c r="AA111" s="112"/>
      <c r="AB111" s="113"/>
      <c r="AC111" s="111"/>
      <c r="AD111" s="112"/>
      <c r="AE111" s="112"/>
      <c r="AF111" s="112"/>
      <c r="AG111" s="112"/>
      <c r="AH111" s="112"/>
      <c r="AI111" s="112"/>
      <c r="AJ111" s="112"/>
      <c r="AK111" s="112"/>
      <c r="AL111" s="112"/>
      <c r="AM111" s="112"/>
      <c r="AN111" s="113"/>
      <c r="AO111" s="111"/>
      <c r="AP111" s="112"/>
      <c r="AQ111" s="112"/>
      <c r="AR111" s="112"/>
      <c r="AS111" s="112"/>
      <c r="AT111" s="112"/>
      <c r="AU111" s="112"/>
      <c r="AV111" s="112"/>
      <c r="AW111" s="112"/>
      <c r="AX111" s="114"/>
    </row>
    <row r="112" spans="1:51" ht="24.75" customHeight="1" x14ac:dyDescent="0.15">
      <c r="A112" s="612" t="s">
        <v>242</v>
      </c>
      <c r="B112" s="612"/>
      <c r="C112" s="612"/>
      <c r="D112" s="612"/>
      <c r="E112" s="111" t="s">
        <v>577</v>
      </c>
      <c r="F112" s="112"/>
      <c r="G112" s="112"/>
      <c r="H112" s="112"/>
      <c r="I112" s="112"/>
      <c r="J112" s="112"/>
      <c r="K112" s="112"/>
      <c r="L112" s="112"/>
      <c r="M112" s="112"/>
      <c r="N112" s="112"/>
      <c r="O112" s="112"/>
      <c r="P112" s="113"/>
      <c r="Q112" s="111"/>
      <c r="R112" s="112"/>
      <c r="S112" s="112"/>
      <c r="T112" s="112"/>
      <c r="U112" s="112"/>
      <c r="V112" s="112"/>
      <c r="W112" s="112"/>
      <c r="X112" s="112"/>
      <c r="Y112" s="112"/>
      <c r="Z112" s="112"/>
      <c r="AA112" s="112"/>
      <c r="AB112" s="113"/>
      <c r="AC112" s="111"/>
      <c r="AD112" s="112"/>
      <c r="AE112" s="112"/>
      <c r="AF112" s="112"/>
      <c r="AG112" s="112"/>
      <c r="AH112" s="112"/>
      <c r="AI112" s="112"/>
      <c r="AJ112" s="112"/>
      <c r="AK112" s="112"/>
      <c r="AL112" s="112"/>
      <c r="AM112" s="112"/>
      <c r="AN112" s="113"/>
      <c r="AO112" s="111"/>
      <c r="AP112" s="112"/>
      <c r="AQ112" s="112"/>
      <c r="AR112" s="112"/>
      <c r="AS112" s="112"/>
      <c r="AT112" s="112"/>
      <c r="AU112" s="112"/>
      <c r="AV112" s="112"/>
      <c r="AW112" s="112"/>
      <c r="AX112" s="114"/>
    </row>
    <row r="113" spans="1:50" ht="24.75" customHeight="1" x14ac:dyDescent="0.15">
      <c r="A113" s="612" t="s">
        <v>241</v>
      </c>
      <c r="B113" s="612"/>
      <c r="C113" s="612"/>
      <c r="D113" s="612"/>
      <c r="E113" s="111" t="s">
        <v>577</v>
      </c>
      <c r="F113" s="112"/>
      <c r="G113" s="112"/>
      <c r="H113" s="112"/>
      <c r="I113" s="112"/>
      <c r="J113" s="112"/>
      <c r="K113" s="112"/>
      <c r="L113" s="112"/>
      <c r="M113" s="112"/>
      <c r="N113" s="112"/>
      <c r="O113" s="112"/>
      <c r="P113" s="113"/>
      <c r="Q113" s="111"/>
      <c r="R113" s="112"/>
      <c r="S113" s="112"/>
      <c r="T113" s="112"/>
      <c r="U113" s="112"/>
      <c r="V113" s="112"/>
      <c r="W113" s="112"/>
      <c r="X113" s="112"/>
      <c r="Y113" s="112"/>
      <c r="Z113" s="112"/>
      <c r="AA113" s="112"/>
      <c r="AB113" s="113"/>
      <c r="AC113" s="111"/>
      <c r="AD113" s="112"/>
      <c r="AE113" s="112"/>
      <c r="AF113" s="112"/>
      <c r="AG113" s="112"/>
      <c r="AH113" s="112"/>
      <c r="AI113" s="112"/>
      <c r="AJ113" s="112"/>
      <c r="AK113" s="112"/>
      <c r="AL113" s="112"/>
      <c r="AM113" s="112"/>
      <c r="AN113" s="113"/>
      <c r="AO113" s="111"/>
      <c r="AP113" s="112"/>
      <c r="AQ113" s="112"/>
      <c r="AR113" s="112"/>
      <c r="AS113" s="112"/>
      <c r="AT113" s="112"/>
      <c r="AU113" s="112"/>
      <c r="AV113" s="112"/>
      <c r="AW113" s="112"/>
      <c r="AX113" s="114"/>
    </row>
    <row r="114" spans="1:50" ht="24.75" customHeight="1" x14ac:dyDescent="0.15">
      <c r="A114" s="612" t="s">
        <v>387</v>
      </c>
      <c r="B114" s="612"/>
      <c r="C114" s="612"/>
      <c r="D114" s="612"/>
      <c r="E114" s="615"/>
      <c r="F114" s="616"/>
      <c r="G114" s="616"/>
      <c r="H114" s="66" t="str">
        <f>IF(E114="","","-")</f>
        <v/>
      </c>
      <c r="I114" s="616" t="s">
        <v>210</v>
      </c>
      <c r="J114" s="616"/>
      <c r="K114" s="66" t="str">
        <f>IF(I114="","","-")</f>
        <v>-</v>
      </c>
      <c r="L114" s="71"/>
      <c r="M114" s="71"/>
      <c r="N114" s="66" t="str">
        <f>IF(O114="","","-")</f>
        <v/>
      </c>
      <c r="O114" s="613"/>
      <c r="P114" s="614"/>
      <c r="Q114" s="615"/>
      <c r="R114" s="616"/>
      <c r="S114" s="616"/>
      <c r="T114" s="66" t="str">
        <f>IF(Q114="","","-")</f>
        <v/>
      </c>
      <c r="U114" s="616"/>
      <c r="V114" s="616"/>
      <c r="W114" s="66" t="str">
        <f>IF(U114="","","-")</f>
        <v/>
      </c>
      <c r="X114" s="71"/>
      <c r="Y114" s="71"/>
      <c r="Z114" s="66" t="str">
        <f>IF(AA114="","","-")</f>
        <v/>
      </c>
      <c r="AA114" s="613"/>
      <c r="AB114" s="614"/>
      <c r="AC114" s="615"/>
      <c r="AD114" s="616"/>
      <c r="AE114" s="616"/>
      <c r="AF114" s="66" t="str">
        <f>IF(AC114="","","-")</f>
        <v/>
      </c>
      <c r="AG114" s="616"/>
      <c r="AH114" s="616"/>
      <c r="AI114" s="66" t="str">
        <f>IF(AG114="","","-")</f>
        <v/>
      </c>
      <c r="AJ114" s="71"/>
      <c r="AK114" s="71"/>
      <c r="AL114" s="66" t="str">
        <f>IF(AM114="","","-")</f>
        <v/>
      </c>
      <c r="AM114" s="613"/>
      <c r="AN114" s="614"/>
      <c r="AO114" s="615"/>
      <c r="AP114" s="616"/>
      <c r="AQ114" s="66" t="str">
        <f>IF(AO114="","","-")</f>
        <v/>
      </c>
      <c r="AR114" s="616"/>
      <c r="AS114" s="616"/>
      <c r="AT114" s="66" t="str">
        <f>IF(AR114="","","-")</f>
        <v/>
      </c>
      <c r="AU114" s="71"/>
      <c r="AV114" s="71"/>
      <c r="AW114" s="66" t="str">
        <f>IF(AX114="","","-")</f>
        <v/>
      </c>
      <c r="AX114" s="68"/>
    </row>
    <row r="115" spans="1:50" ht="24.75" customHeight="1" x14ac:dyDescent="0.15">
      <c r="A115" s="612" t="s">
        <v>562</v>
      </c>
      <c r="B115" s="612"/>
      <c r="C115" s="612"/>
      <c r="D115" s="612"/>
      <c r="E115" s="615" t="s">
        <v>573</v>
      </c>
      <c r="F115" s="616"/>
      <c r="G115" s="616"/>
      <c r="H115" s="66"/>
      <c r="I115" s="616"/>
      <c r="J115" s="616"/>
      <c r="K115" s="66"/>
      <c r="L115" s="71">
        <v>182</v>
      </c>
      <c r="M115" s="71"/>
      <c r="N115" s="66" t="str">
        <f>IF(O115="","","-")</f>
        <v/>
      </c>
      <c r="O115" s="613"/>
      <c r="P115" s="614"/>
      <c r="Q115" s="615"/>
      <c r="R115" s="616"/>
      <c r="S115" s="616"/>
      <c r="T115" s="66" t="str">
        <f>IF(Q115="","","-")</f>
        <v/>
      </c>
      <c r="U115" s="616"/>
      <c r="V115" s="616"/>
      <c r="W115" s="66" t="str">
        <f>IF(U115="","","-")</f>
        <v/>
      </c>
      <c r="X115" s="71"/>
      <c r="Y115" s="71"/>
      <c r="Z115" s="66" t="str">
        <f>IF(AA115="","","-")</f>
        <v/>
      </c>
      <c r="AA115" s="613"/>
      <c r="AB115" s="614"/>
      <c r="AC115" s="615"/>
      <c r="AD115" s="616"/>
      <c r="AE115" s="616"/>
      <c r="AF115" s="66" t="str">
        <f>IF(AC115="","","-")</f>
        <v/>
      </c>
      <c r="AG115" s="616"/>
      <c r="AH115" s="616"/>
      <c r="AI115" s="66" t="str">
        <f>IF(AG115="","","-")</f>
        <v/>
      </c>
      <c r="AJ115" s="71"/>
      <c r="AK115" s="71"/>
      <c r="AL115" s="66" t="str">
        <f>IF(AM115="","","-")</f>
        <v/>
      </c>
      <c r="AM115" s="613"/>
      <c r="AN115" s="614"/>
      <c r="AO115" s="615"/>
      <c r="AP115" s="616"/>
      <c r="AQ115" s="66" t="str">
        <f>IF(AO115="","","-")</f>
        <v/>
      </c>
      <c r="AR115" s="616"/>
      <c r="AS115" s="616"/>
      <c r="AT115" s="66" t="str">
        <f>IF(AR115="","","-")</f>
        <v/>
      </c>
      <c r="AU115" s="71"/>
      <c r="AV115" s="71"/>
      <c r="AW115" s="66" t="str">
        <f>IF(AX115="","","-")</f>
        <v/>
      </c>
      <c r="AX115" s="68"/>
    </row>
    <row r="116" spans="1:50" ht="24.75" customHeight="1" x14ac:dyDescent="0.15">
      <c r="A116" s="612" t="s">
        <v>355</v>
      </c>
      <c r="B116" s="612"/>
      <c r="C116" s="612"/>
      <c r="D116" s="612"/>
      <c r="E116" s="731">
        <v>2021</v>
      </c>
      <c r="F116" s="70"/>
      <c r="G116" s="616" t="s">
        <v>589</v>
      </c>
      <c r="H116" s="616"/>
      <c r="I116" s="616"/>
      <c r="J116" s="70">
        <v>20</v>
      </c>
      <c r="K116" s="70"/>
      <c r="L116" s="71">
        <v>186</v>
      </c>
      <c r="M116" s="71"/>
      <c r="N116" s="71"/>
      <c r="O116" s="70"/>
      <c r="P116" s="70"/>
      <c r="Q116" s="731"/>
      <c r="R116" s="70"/>
      <c r="S116" s="616"/>
      <c r="T116" s="616"/>
      <c r="U116" s="616"/>
      <c r="V116" s="70"/>
      <c r="W116" s="70"/>
      <c r="X116" s="71"/>
      <c r="Y116" s="71"/>
      <c r="Z116" s="71"/>
      <c r="AA116" s="70"/>
      <c r="AB116" s="630"/>
      <c r="AC116" s="731"/>
      <c r="AD116" s="70"/>
      <c r="AE116" s="616"/>
      <c r="AF116" s="616"/>
      <c r="AG116" s="616"/>
      <c r="AH116" s="70"/>
      <c r="AI116" s="70"/>
      <c r="AJ116" s="71"/>
      <c r="AK116" s="71"/>
      <c r="AL116" s="71"/>
      <c r="AM116" s="70"/>
      <c r="AN116" s="630"/>
      <c r="AO116" s="731"/>
      <c r="AP116" s="70"/>
      <c r="AQ116" s="616"/>
      <c r="AR116" s="616"/>
      <c r="AS116" s="616"/>
      <c r="AT116" s="70"/>
      <c r="AU116" s="70"/>
      <c r="AV116" s="71"/>
      <c r="AW116" s="71"/>
      <c r="AX116" s="68"/>
    </row>
    <row r="117" spans="1:50" ht="28.35" customHeight="1" x14ac:dyDescent="0.15">
      <c r="A117" s="254" t="s">
        <v>235</v>
      </c>
      <c r="B117" s="255"/>
      <c r="C117" s="255"/>
      <c r="D117" s="255"/>
      <c r="E117" s="255"/>
      <c r="F117" s="256"/>
      <c r="G117" s="53" t="s">
        <v>564</v>
      </c>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254"/>
      <c r="B118" s="255"/>
      <c r="C118" s="255"/>
      <c r="D118" s="255"/>
      <c r="E118" s="255"/>
      <c r="F118" s="256"/>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54"/>
      <c r="B119" s="255"/>
      <c r="C119" s="255"/>
      <c r="D119" s="255"/>
      <c r="E119" s="255"/>
      <c r="F119" s="256"/>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254"/>
      <c r="B120" s="255"/>
      <c r="C120" s="255"/>
      <c r="D120" s="255"/>
      <c r="E120" s="255"/>
      <c r="F120" s="256"/>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7.75" customHeight="1" x14ac:dyDescent="0.15">
      <c r="A121" s="254"/>
      <c r="B121" s="255"/>
      <c r="C121" s="255"/>
      <c r="D121" s="255"/>
      <c r="E121" s="255"/>
      <c r="F121" s="256"/>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254"/>
      <c r="B122" s="255"/>
      <c r="C122" s="255"/>
      <c r="D122" s="255"/>
      <c r="E122" s="255"/>
      <c r="F122" s="256"/>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254"/>
      <c r="B123" s="255"/>
      <c r="C123" s="255"/>
      <c r="D123" s="255"/>
      <c r="E123" s="255"/>
      <c r="F123" s="256"/>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7.75" customHeight="1" x14ac:dyDescent="0.15">
      <c r="A124" s="254"/>
      <c r="B124" s="255"/>
      <c r="C124" s="255"/>
      <c r="D124" s="255"/>
      <c r="E124" s="255"/>
      <c r="F124" s="256"/>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254"/>
      <c r="B125" s="255"/>
      <c r="C125" s="255"/>
      <c r="D125" s="255"/>
      <c r="E125" s="255"/>
      <c r="F125" s="256"/>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254"/>
      <c r="B126" s="255"/>
      <c r="C126" s="255"/>
      <c r="D126" s="255"/>
      <c r="E126" s="255"/>
      <c r="F126" s="256"/>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254"/>
      <c r="B127" s="255"/>
      <c r="C127" s="255"/>
      <c r="D127" s="255"/>
      <c r="E127" s="255"/>
      <c r="F127" s="256"/>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254"/>
      <c r="B128" s="255"/>
      <c r="C128" s="255"/>
      <c r="D128" s="255"/>
      <c r="E128" s="255"/>
      <c r="F128" s="256"/>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254"/>
      <c r="B129" s="255"/>
      <c r="C129" s="255"/>
      <c r="D129" s="255"/>
      <c r="E129" s="255"/>
      <c r="F129" s="256"/>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7.75" customHeight="1" x14ac:dyDescent="0.15">
      <c r="A130" s="254"/>
      <c r="B130" s="255"/>
      <c r="C130" s="255"/>
      <c r="D130" s="255"/>
      <c r="E130" s="255"/>
      <c r="F130" s="256"/>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254"/>
      <c r="B131" s="255"/>
      <c r="C131" s="255"/>
      <c r="D131" s="255"/>
      <c r="E131" s="255"/>
      <c r="F131" s="256"/>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15">
      <c r="A132" s="254"/>
      <c r="B132" s="255"/>
      <c r="C132" s="255"/>
      <c r="D132" s="255"/>
      <c r="E132" s="255"/>
      <c r="F132" s="256"/>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8.35" customHeight="1" x14ac:dyDescent="0.15">
      <c r="A133" s="254"/>
      <c r="B133" s="255"/>
      <c r="C133" s="255"/>
      <c r="D133" s="255"/>
      <c r="E133" s="255"/>
      <c r="F133" s="256"/>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52.5" customHeight="1" x14ac:dyDescent="0.15">
      <c r="A134" s="254"/>
      <c r="B134" s="255"/>
      <c r="C134" s="255"/>
      <c r="D134" s="255"/>
      <c r="E134" s="255"/>
      <c r="F134" s="256"/>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52.5" customHeight="1" thickBot="1" x14ac:dyDescent="0.2">
      <c r="A135" s="254"/>
      <c r="B135" s="255"/>
      <c r="C135" s="255"/>
      <c r="D135" s="255"/>
      <c r="E135" s="255"/>
      <c r="F135" s="256"/>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4.75" customHeight="1" x14ac:dyDescent="0.15">
      <c r="A136" s="617" t="s">
        <v>237</v>
      </c>
      <c r="B136" s="618"/>
      <c r="C136" s="618"/>
      <c r="D136" s="618"/>
      <c r="E136" s="618"/>
      <c r="F136" s="619"/>
      <c r="G136" s="623" t="s">
        <v>592</v>
      </c>
      <c r="H136" s="624"/>
      <c r="I136" s="624"/>
      <c r="J136" s="624"/>
      <c r="K136" s="624"/>
      <c r="L136" s="624"/>
      <c r="M136" s="624"/>
      <c r="N136" s="624"/>
      <c r="O136" s="624"/>
      <c r="P136" s="624"/>
      <c r="Q136" s="624"/>
      <c r="R136" s="624"/>
      <c r="S136" s="624"/>
      <c r="T136" s="624"/>
      <c r="U136" s="624"/>
      <c r="V136" s="624"/>
      <c r="W136" s="624"/>
      <c r="X136" s="624"/>
      <c r="Y136" s="624"/>
      <c r="Z136" s="624"/>
      <c r="AA136" s="624"/>
      <c r="AB136" s="625"/>
      <c r="AC136" s="623" t="s">
        <v>593</v>
      </c>
      <c r="AD136" s="624"/>
      <c r="AE136" s="624"/>
      <c r="AF136" s="624"/>
      <c r="AG136" s="624"/>
      <c r="AH136" s="624"/>
      <c r="AI136" s="624"/>
      <c r="AJ136" s="624"/>
      <c r="AK136" s="624"/>
      <c r="AL136" s="624"/>
      <c r="AM136" s="624"/>
      <c r="AN136" s="624"/>
      <c r="AO136" s="624"/>
      <c r="AP136" s="624"/>
      <c r="AQ136" s="624"/>
      <c r="AR136" s="624"/>
      <c r="AS136" s="624"/>
      <c r="AT136" s="624"/>
      <c r="AU136" s="624"/>
      <c r="AV136" s="624"/>
      <c r="AW136" s="624"/>
      <c r="AX136" s="626"/>
    </row>
    <row r="137" spans="1:50" ht="24.75" customHeight="1" x14ac:dyDescent="0.15">
      <c r="A137" s="620"/>
      <c r="B137" s="621"/>
      <c r="C137" s="621"/>
      <c r="D137" s="621"/>
      <c r="E137" s="621"/>
      <c r="F137" s="622"/>
      <c r="G137" s="89" t="s">
        <v>15</v>
      </c>
      <c r="H137" s="627"/>
      <c r="I137" s="627"/>
      <c r="J137" s="627"/>
      <c r="K137" s="627"/>
      <c r="L137" s="628" t="s">
        <v>16</v>
      </c>
      <c r="M137" s="627"/>
      <c r="N137" s="627"/>
      <c r="O137" s="627"/>
      <c r="P137" s="627"/>
      <c r="Q137" s="627"/>
      <c r="R137" s="627"/>
      <c r="S137" s="627"/>
      <c r="T137" s="627"/>
      <c r="U137" s="627"/>
      <c r="V137" s="627"/>
      <c r="W137" s="627"/>
      <c r="X137" s="629"/>
      <c r="Y137" s="640" t="s">
        <v>17</v>
      </c>
      <c r="Z137" s="641"/>
      <c r="AA137" s="641"/>
      <c r="AB137" s="642"/>
      <c r="AC137" s="89" t="s">
        <v>15</v>
      </c>
      <c r="AD137" s="627"/>
      <c r="AE137" s="627"/>
      <c r="AF137" s="627"/>
      <c r="AG137" s="627"/>
      <c r="AH137" s="628" t="s">
        <v>16</v>
      </c>
      <c r="AI137" s="627"/>
      <c r="AJ137" s="627"/>
      <c r="AK137" s="627"/>
      <c r="AL137" s="627"/>
      <c r="AM137" s="627"/>
      <c r="AN137" s="627"/>
      <c r="AO137" s="627"/>
      <c r="AP137" s="627"/>
      <c r="AQ137" s="627"/>
      <c r="AR137" s="627"/>
      <c r="AS137" s="627"/>
      <c r="AT137" s="629"/>
      <c r="AU137" s="640" t="s">
        <v>17</v>
      </c>
      <c r="AV137" s="641"/>
      <c r="AW137" s="641"/>
      <c r="AX137" s="643"/>
    </row>
    <row r="138" spans="1:50" ht="75" customHeight="1" x14ac:dyDescent="0.15">
      <c r="A138" s="620"/>
      <c r="B138" s="621"/>
      <c r="C138" s="621"/>
      <c r="D138" s="621"/>
      <c r="E138" s="621"/>
      <c r="F138" s="622"/>
      <c r="G138" s="644" t="s">
        <v>609</v>
      </c>
      <c r="H138" s="645"/>
      <c r="I138" s="645"/>
      <c r="J138" s="645"/>
      <c r="K138" s="646"/>
      <c r="L138" s="647" t="s">
        <v>608</v>
      </c>
      <c r="M138" s="648"/>
      <c r="N138" s="648"/>
      <c r="O138" s="648"/>
      <c r="P138" s="648"/>
      <c r="Q138" s="648"/>
      <c r="R138" s="648"/>
      <c r="S138" s="648"/>
      <c r="T138" s="648"/>
      <c r="U138" s="648"/>
      <c r="V138" s="648"/>
      <c r="W138" s="648"/>
      <c r="X138" s="649"/>
      <c r="Y138" s="650">
        <v>5200</v>
      </c>
      <c r="Z138" s="651"/>
      <c r="AA138" s="651"/>
      <c r="AB138" s="652"/>
      <c r="AC138" s="644" t="s">
        <v>623</v>
      </c>
      <c r="AD138" s="645"/>
      <c r="AE138" s="645"/>
      <c r="AF138" s="645"/>
      <c r="AG138" s="646"/>
      <c r="AH138" s="647" t="s">
        <v>624</v>
      </c>
      <c r="AI138" s="648"/>
      <c r="AJ138" s="648"/>
      <c r="AK138" s="648"/>
      <c r="AL138" s="648"/>
      <c r="AM138" s="648"/>
      <c r="AN138" s="648"/>
      <c r="AO138" s="648"/>
      <c r="AP138" s="648"/>
      <c r="AQ138" s="648"/>
      <c r="AR138" s="648"/>
      <c r="AS138" s="648"/>
      <c r="AT138" s="649"/>
      <c r="AU138" s="650">
        <v>1952.49</v>
      </c>
      <c r="AV138" s="651"/>
      <c r="AW138" s="651"/>
      <c r="AX138" s="653"/>
    </row>
    <row r="139" spans="1:50" ht="24.75" customHeight="1" x14ac:dyDescent="0.15">
      <c r="A139" s="620"/>
      <c r="B139" s="621"/>
      <c r="C139" s="621"/>
      <c r="D139" s="621"/>
      <c r="E139" s="621"/>
      <c r="F139" s="622"/>
      <c r="G139" s="631" t="s">
        <v>18</v>
      </c>
      <c r="H139" s="632"/>
      <c r="I139" s="632"/>
      <c r="J139" s="632"/>
      <c r="K139" s="632"/>
      <c r="L139" s="633"/>
      <c r="M139" s="634"/>
      <c r="N139" s="634"/>
      <c r="O139" s="634"/>
      <c r="P139" s="634"/>
      <c r="Q139" s="634"/>
      <c r="R139" s="634"/>
      <c r="S139" s="634"/>
      <c r="T139" s="634"/>
      <c r="U139" s="634"/>
      <c r="V139" s="634"/>
      <c r="W139" s="634"/>
      <c r="X139" s="635"/>
      <c r="Y139" s="636">
        <f>SUM(Y138:AB138)</f>
        <v>5200</v>
      </c>
      <c r="Z139" s="637"/>
      <c r="AA139" s="637"/>
      <c r="AB139" s="638"/>
      <c r="AC139" s="631" t="s">
        <v>18</v>
      </c>
      <c r="AD139" s="632"/>
      <c r="AE139" s="632"/>
      <c r="AF139" s="632"/>
      <c r="AG139" s="632"/>
      <c r="AH139" s="633"/>
      <c r="AI139" s="634"/>
      <c r="AJ139" s="634"/>
      <c r="AK139" s="634"/>
      <c r="AL139" s="634"/>
      <c r="AM139" s="634"/>
      <c r="AN139" s="634"/>
      <c r="AO139" s="634"/>
      <c r="AP139" s="634"/>
      <c r="AQ139" s="634"/>
      <c r="AR139" s="634"/>
      <c r="AS139" s="634"/>
      <c r="AT139" s="635"/>
      <c r="AU139" s="636">
        <f>SUM(AU138:AX138)</f>
        <v>1952.49</v>
      </c>
      <c r="AV139" s="637"/>
      <c r="AW139" s="637"/>
      <c r="AX139" s="639"/>
    </row>
    <row r="140" spans="1:50"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0" ht="24.75" customHeight="1" x14ac:dyDescent="0.15"/>
    <row r="142" spans="1:50" ht="24.75" customHeight="1" x14ac:dyDescent="0.15">
      <c r="A142" s="9"/>
      <c r="B142" s="1" t="s">
        <v>26</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0" ht="24.75" customHeight="1" x14ac:dyDescent="0.15">
      <c r="A143" s="9"/>
      <c r="B143" s="36" t="s">
        <v>218</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0" ht="59.25" customHeight="1" x14ac:dyDescent="0.15">
      <c r="A144" s="673"/>
      <c r="B144" s="673"/>
      <c r="C144" s="673" t="s">
        <v>24</v>
      </c>
      <c r="D144" s="673"/>
      <c r="E144" s="673"/>
      <c r="F144" s="673"/>
      <c r="G144" s="673"/>
      <c r="H144" s="673"/>
      <c r="I144" s="673"/>
      <c r="J144" s="674" t="s">
        <v>185</v>
      </c>
      <c r="K144" s="612"/>
      <c r="L144" s="612"/>
      <c r="M144" s="612"/>
      <c r="N144" s="612"/>
      <c r="O144" s="612"/>
      <c r="P144" s="315" t="s">
        <v>25</v>
      </c>
      <c r="Q144" s="315"/>
      <c r="R144" s="315"/>
      <c r="S144" s="315"/>
      <c r="T144" s="315"/>
      <c r="U144" s="315"/>
      <c r="V144" s="315"/>
      <c r="W144" s="315"/>
      <c r="X144" s="315"/>
      <c r="Y144" s="675" t="s">
        <v>184</v>
      </c>
      <c r="Z144" s="676"/>
      <c r="AA144" s="676"/>
      <c r="AB144" s="676"/>
      <c r="AC144" s="674" t="s">
        <v>209</v>
      </c>
      <c r="AD144" s="674"/>
      <c r="AE144" s="674"/>
      <c r="AF144" s="674"/>
      <c r="AG144" s="674"/>
      <c r="AH144" s="675" t="s">
        <v>223</v>
      </c>
      <c r="AI144" s="673"/>
      <c r="AJ144" s="673"/>
      <c r="AK144" s="673"/>
      <c r="AL144" s="673" t="s">
        <v>19</v>
      </c>
      <c r="AM144" s="673"/>
      <c r="AN144" s="673"/>
      <c r="AO144" s="677"/>
      <c r="AP144" s="654" t="s">
        <v>186</v>
      </c>
      <c r="AQ144" s="654"/>
      <c r="AR144" s="654"/>
      <c r="AS144" s="654"/>
      <c r="AT144" s="654"/>
      <c r="AU144" s="654"/>
      <c r="AV144" s="654"/>
      <c r="AW144" s="654"/>
      <c r="AX144" s="654"/>
    </row>
    <row r="145" spans="1:51" ht="50.25" customHeight="1" x14ac:dyDescent="0.15">
      <c r="A145" s="655">
        <v>1</v>
      </c>
      <c r="B145" s="655">
        <v>1</v>
      </c>
      <c r="C145" s="656" t="s">
        <v>612</v>
      </c>
      <c r="D145" s="657"/>
      <c r="E145" s="657"/>
      <c r="F145" s="657"/>
      <c r="G145" s="657"/>
      <c r="H145" s="657"/>
      <c r="I145" s="657"/>
      <c r="J145" s="658">
        <v>9010005023796</v>
      </c>
      <c r="K145" s="659"/>
      <c r="L145" s="659"/>
      <c r="M145" s="659"/>
      <c r="N145" s="659"/>
      <c r="O145" s="659"/>
      <c r="P145" s="660" t="s">
        <v>610</v>
      </c>
      <c r="Q145" s="661"/>
      <c r="R145" s="661"/>
      <c r="S145" s="661"/>
      <c r="T145" s="661"/>
      <c r="U145" s="661"/>
      <c r="V145" s="661"/>
      <c r="W145" s="661"/>
      <c r="X145" s="661"/>
      <c r="Y145" s="662">
        <v>5200</v>
      </c>
      <c r="Z145" s="663"/>
      <c r="AA145" s="663"/>
      <c r="AB145" s="664"/>
      <c r="AC145" s="665" t="s">
        <v>611</v>
      </c>
      <c r="AD145" s="666"/>
      <c r="AE145" s="666"/>
      <c r="AF145" s="666"/>
      <c r="AG145" s="666"/>
      <c r="AH145" s="667" t="s">
        <v>597</v>
      </c>
      <c r="AI145" s="668"/>
      <c r="AJ145" s="668"/>
      <c r="AK145" s="668"/>
      <c r="AL145" s="669" t="s">
        <v>597</v>
      </c>
      <c r="AM145" s="670"/>
      <c r="AN145" s="670"/>
      <c r="AO145" s="671"/>
      <c r="AP145" s="672" t="s">
        <v>597</v>
      </c>
      <c r="AQ145" s="672"/>
      <c r="AR145" s="672"/>
      <c r="AS145" s="672"/>
      <c r="AT145" s="672"/>
      <c r="AU145" s="672"/>
      <c r="AV145" s="672"/>
      <c r="AW145" s="672"/>
      <c r="AX145" s="672"/>
    </row>
    <row r="146" spans="1:51" ht="24.75" customHeight="1" x14ac:dyDescent="0.15">
      <c r="A146" s="40"/>
      <c r="B146" s="40"/>
      <c r="C146" s="40"/>
      <c r="D146" s="40"/>
      <c r="E146" s="40"/>
      <c r="F146" s="40"/>
      <c r="G146" s="40"/>
      <c r="H146" s="40"/>
      <c r="I146" s="40"/>
      <c r="J146" s="41"/>
      <c r="K146" s="41"/>
      <c r="L146" s="41"/>
      <c r="M146" s="41"/>
      <c r="N146" s="41"/>
      <c r="O146" s="41"/>
      <c r="P146" s="42"/>
      <c r="Q146" s="42"/>
      <c r="R146" s="42"/>
      <c r="S146" s="42"/>
      <c r="T146" s="42"/>
      <c r="U146" s="42"/>
      <c r="V146" s="42"/>
      <c r="W146" s="42"/>
      <c r="X146" s="42"/>
      <c r="Y146" s="43"/>
      <c r="Z146" s="43"/>
      <c r="AA146" s="43"/>
      <c r="AB146" s="43"/>
      <c r="AC146" s="43"/>
      <c r="AD146" s="43"/>
      <c r="AE146" s="43"/>
      <c r="AF146" s="43"/>
      <c r="AG146" s="43"/>
      <c r="AH146" s="43"/>
      <c r="AI146" s="43"/>
      <c r="AJ146" s="43"/>
      <c r="AK146" s="43"/>
      <c r="AL146" s="43"/>
      <c r="AM146" s="43"/>
      <c r="AN146" s="43"/>
      <c r="AO146" s="43"/>
      <c r="AP146" s="42"/>
      <c r="AQ146" s="42"/>
      <c r="AR146" s="42"/>
      <c r="AS146" s="42"/>
      <c r="AT146" s="42"/>
      <c r="AU146" s="42"/>
      <c r="AV146" s="42"/>
      <c r="AW146" s="42"/>
      <c r="AX146" s="42"/>
      <c r="AY146">
        <f>COUNTA($C$149)</f>
        <v>1</v>
      </c>
    </row>
    <row r="147" spans="1:51" ht="24.75" customHeight="1" x14ac:dyDescent="0.15">
      <c r="A147" s="40"/>
      <c r="B147" s="44" t="s">
        <v>167</v>
      </c>
      <c r="C147" s="40"/>
      <c r="D147" s="40"/>
      <c r="E147" s="40"/>
      <c r="F147" s="40"/>
      <c r="G147" s="40"/>
      <c r="H147" s="40"/>
      <c r="I147" s="40"/>
      <c r="J147" s="40"/>
      <c r="K147" s="40"/>
      <c r="L147" s="40"/>
      <c r="M147" s="40"/>
      <c r="N147" s="40"/>
      <c r="O147" s="40"/>
      <c r="P147" s="45"/>
      <c r="Q147" s="45"/>
      <c r="R147" s="45"/>
      <c r="S147" s="45"/>
      <c r="T147" s="45"/>
      <c r="U147" s="45"/>
      <c r="V147" s="45"/>
      <c r="W147" s="45"/>
      <c r="X147" s="45"/>
      <c r="Y147" s="46"/>
      <c r="Z147" s="46"/>
      <c r="AA147" s="46"/>
      <c r="AB147" s="46"/>
      <c r="AC147" s="46"/>
      <c r="AD147" s="46"/>
      <c r="AE147" s="46"/>
      <c r="AF147" s="46"/>
      <c r="AG147" s="46"/>
      <c r="AH147" s="46"/>
      <c r="AI147" s="46"/>
      <c r="AJ147" s="46"/>
      <c r="AK147" s="46"/>
      <c r="AL147" s="46"/>
      <c r="AM147" s="46"/>
      <c r="AN147" s="46"/>
      <c r="AO147" s="46"/>
      <c r="AP147" s="45"/>
      <c r="AQ147" s="45"/>
      <c r="AR147" s="45"/>
      <c r="AS147" s="45"/>
      <c r="AT147" s="45"/>
      <c r="AU147" s="45"/>
      <c r="AV147" s="45"/>
      <c r="AW147" s="45"/>
      <c r="AX147" s="45"/>
      <c r="AY147">
        <f>$AY$146</f>
        <v>1</v>
      </c>
    </row>
    <row r="148" spans="1:51" ht="59.25" customHeight="1" x14ac:dyDescent="0.15">
      <c r="A148" s="673"/>
      <c r="B148" s="673"/>
      <c r="C148" s="673" t="s">
        <v>24</v>
      </c>
      <c r="D148" s="673"/>
      <c r="E148" s="673"/>
      <c r="F148" s="673"/>
      <c r="G148" s="673"/>
      <c r="H148" s="673"/>
      <c r="I148" s="673"/>
      <c r="J148" s="674" t="s">
        <v>185</v>
      </c>
      <c r="K148" s="612"/>
      <c r="L148" s="612"/>
      <c r="M148" s="612"/>
      <c r="N148" s="612"/>
      <c r="O148" s="612"/>
      <c r="P148" s="315" t="s">
        <v>25</v>
      </c>
      <c r="Q148" s="315"/>
      <c r="R148" s="315"/>
      <c r="S148" s="315"/>
      <c r="T148" s="315"/>
      <c r="U148" s="315"/>
      <c r="V148" s="315"/>
      <c r="W148" s="315"/>
      <c r="X148" s="315"/>
      <c r="Y148" s="675" t="s">
        <v>184</v>
      </c>
      <c r="Z148" s="676"/>
      <c r="AA148" s="676"/>
      <c r="AB148" s="676"/>
      <c r="AC148" s="674" t="s">
        <v>209</v>
      </c>
      <c r="AD148" s="674"/>
      <c r="AE148" s="674"/>
      <c r="AF148" s="674"/>
      <c r="AG148" s="674"/>
      <c r="AH148" s="675" t="s">
        <v>223</v>
      </c>
      <c r="AI148" s="673"/>
      <c r="AJ148" s="673"/>
      <c r="AK148" s="673"/>
      <c r="AL148" s="673" t="s">
        <v>19</v>
      </c>
      <c r="AM148" s="673"/>
      <c r="AN148" s="673"/>
      <c r="AO148" s="677"/>
      <c r="AP148" s="654" t="s">
        <v>186</v>
      </c>
      <c r="AQ148" s="654"/>
      <c r="AR148" s="654"/>
      <c r="AS148" s="654"/>
      <c r="AT148" s="654"/>
      <c r="AU148" s="654"/>
      <c r="AV148" s="654"/>
      <c r="AW148" s="654"/>
      <c r="AX148" s="654"/>
      <c r="AY148">
        <f>$AY$146</f>
        <v>1</v>
      </c>
    </row>
    <row r="149" spans="1:51" ht="42" customHeight="1" x14ac:dyDescent="0.15">
      <c r="A149" s="655">
        <v>1</v>
      </c>
      <c r="B149" s="655">
        <v>1</v>
      </c>
      <c r="C149" s="656" t="s">
        <v>625</v>
      </c>
      <c r="D149" s="657"/>
      <c r="E149" s="657"/>
      <c r="F149" s="657"/>
      <c r="G149" s="657"/>
      <c r="H149" s="657"/>
      <c r="I149" s="657"/>
      <c r="J149" s="658">
        <v>7370005002147</v>
      </c>
      <c r="K149" s="659"/>
      <c r="L149" s="659"/>
      <c r="M149" s="659"/>
      <c r="N149" s="659"/>
      <c r="O149" s="659"/>
      <c r="P149" s="660" t="s">
        <v>629</v>
      </c>
      <c r="Q149" s="661"/>
      <c r="R149" s="661"/>
      <c r="S149" s="661"/>
      <c r="T149" s="661"/>
      <c r="U149" s="661"/>
      <c r="V149" s="661"/>
      <c r="W149" s="661"/>
      <c r="X149" s="661"/>
      <c r="Y149" s="662">
        <v>676.85</v>
      </c>
      <c r="Z149" s="663"/>
      <c r="AA149" s="663"/>
      <c r="AB149" s="664"/>
      <c r="AC149" s="665" t="s">
        <v>229</v>
      </c>
      <c r="AD149" s="666"/>
      <c r="AE149" s="666"/>
      <c r="AF149" s="666"/>
      <c r="AG149" s="666"/>
      <c r="AH149" s="667" t="s">
        <v>645</v>
      </c>
      <c r="AI149" s="668"/>
      <c r="AJ149" s="668"/>
      <c r="AK149" s="668"/>
      <c r="AL149" s="669" t="s">
        <v>577</v>
      </c>
      <c r="AM149" s="670"/>
      <c r="AN149" s="670"/>
      <c r="AO149" s="671"/>
      <c r="AP149" s="672" t="s">
        <v>646</v>
      </c>
      <c r="AQ149" s="672"/>
      <c r="AR149" s="672"/>
      <c r="AS149" s="672"/>
      <c r="AT149" s="672"/>
      <c r="AU149" s="672"/>
      <c r="AV149" s="672"/>
      <c r="AW149" s="672"/>
      <c r="AX149" s="672"/>
      <c r="AY149">
        <f>$AY$146</f>
        <v>1</v>
      </c>
    </row>
    <row r="150" spans="1:51" ht="42" customHeight="1" x14ac:dyDescent="0.15">
      <c r="A150" s="655">
        <v>2</v>
      </c>
      <c r="B150" s="655">
        <v>1</v>
      </c>
      <c r="C150" s="656" t="s">
        <v>626</v>
      </c>
      <c r="D150" s="657"/>
      <c r="E150" s="657"/>
      <c r="F150" s="657"/>
      <c r="G150" s="657"/>
      <c r="H150" s="657"/>
      <c r="I150" s="657"/>
      <c r="J150" s="658">
        <v>5010005007398</v>
      </c>
      <c r="K150" s="659"/>
      <c r="L150" s="659"/>
      <c r="M150" s="659"/>
      <c r="N150" s="659"/>
      <c r="O150" s="659"/>
      <c r="P150" s="660" t="s">
        <v>629</v>
      </c>
      <c r="Q150" s="661"/>
      <c r="R150" s="661"/>
      <c r="S150" s="661"/>
      <c r="T150" s="661"/>
      <c r="U150" s="661"/>
      <c r="V150" s="661"/>
      <c r="W150" s="661"/>
      <c r="X150" s="661"/>
      <c r="Y150" s="662">
        <v>522.66</v>
      </c>
      <c r="Z150" s="663"/>
      <c r="AA150" s="663"/>
      <c r="AB150" s="664"/>
      <c r="AC150" s="665" t="s">
        <v>229</v>
      </c>
      <c r="AD150" s="666"/>
      <c r="AE150" s="666"/>
      <c r="AF150" s="666"/>
      <c r="AG150" s="666"/>
      <c r="AH150" s="667" t="s">
        <v>577</v>
      </c>
      <c r="AI150" s="668"/>
      <c r="AJ150" s="668"/>
      <c r="AK150" s="668"/>
      <c r="AL150" s="669" t="s">
        <v>577</v>
      </c>
      <c r="AM150" s="670"/>
      <c r="AN150" s="670"/>
      <c r="AO150" s="671"/>
      <c r="AP150" s="672" t="s">
        <v>646</v>
      </c>
      <c r="AQ150" s="672"/>
      <c r="AR150" s="672"/>
      <c r="AS150" s="672"/>
      <c r="AT150" s="672"/>
      <c r="AU150" s="672"/>
      <c r="AV150" s="672"/>
      <c r="AW150" s="672"/>
      <c r="AX150" s="672"/>
      <c r="AY150">
        <f>COUNTA($C$150)</f>
        <v>1</v>
      </c>
    </row>
    <row r="151" spans="1:51" ht="42" customHeight="1" x14ac:dyDescent="0.15">
      <c r="A151" s="655">
        <v>3</v>
      </c>
      <c r="B151" s="655">
        <v>1</v>
      </c>
      <c r="C151" s="656" t="s">
        <v>627</v>
      </c>
      <c r="D151" s="657"/>
      <c r="E151" s="657"/>
      <c r="F151" s="657"/>
      <c r="G151" s="657"/>
      <c r="H151" s="657"/>
      <c r="I151" s="657"/>
      <c r="J151" s="658">
        <v>6430005004014</v>
      </c>
      <c r="K151" s="659"/>
      <c r="L151" s="659"/>
      <c r="M151" s="659"/>
      <c r="N151" s="659"/>
      <c r="O151" s="659"/>
      <c r="P151" s="660" t="s">
        <v>629</v>
      </c>
      <c r="Q151" s="661"/>
      <c r="R151" s="661"/>
      <c r="S151" s="661"/>
      <c r="T151" s="661"/>
      <c r="U151" s="661"/>
      <c r="V151" s="661"/>
      <c r="W151" s="661"/>
      <c r="X151" s="661"/>
      <c r="Y151" s="662">
        <v>502.06</v>
      </c>
      <c r="Z151" s="663"/>
      <c r="AA151" s="663"/>
      <c r="AB151" s="664"/>
      <c r="AC151" s="665" t="s">
        <v>229</v>
      </c>
      <c r="AD151" s="666"/>
      <c r="AE151" s="666"/>
      <c r="AF151" s="666"/>
      <c r="AG151" s="666"/>
      <c r="AH151" s="692" t="s">
        <v>577</v>
      </c>
      <c r="AI151" s="693"/>
      <c r="AJ151" s="693"/>
      <c r="AK151" s="693"/>
      <c r="AL151" s="669" t="s">
        <v>577</v>
      </c>
      <c r="AM151" s="670"/>
      <c r="AN151" s="670"/>
      <c r="AO151" s="671"/>
      <c r="AP151" s="672" t="s">
        <v>646</v>
      </c>
      <c r="AQ151" s="672"/>
      <c r="AR151" s="672"/>
      <c r="AS151" s="672"/>
      <c r="AT151" s="672"/>
      <c r="AU151" s="672"/>
      <c r="AV151" s="672"/>
      <c r="AW151" s="672"/>
      <c r="AX151" s="672"/>
      <c r="AY151">
        <f>COUNTA($C$151)</f>
        <v>1</v>
      </c>
    </row>
    <row r="152" spans="1:51" ht="42" customHeight="1" x14ac:dyDescent="0.15">
      <c r="A152" s="655">
        <v>4</v>
      </c>
      <c r="B152" s="655">
        <v>1</v>
      </c>
      <c r="C152" s="656" t="s">
        <v>628</v>
      </c>
      <c r="D152" s="657"/>
      <c r="E152" s="657"/>
      <c r="F152" s="657"/>
      <c r="G152" s="657"/>
      <c r="H152" s="657"/>
      <c r="I152" s="657"/>
      <c r="J152" s="658">
        <v>5050005005266</v>
      </c>
      <c r="K152" s="659"/>
      <c r="L152" s="659"/>
      <c r="M152" s="659"/>
      <c r="N152" s="659"/>
      <c r="O152" s="659"/>
      <c r="P152" s="660" t="s">
        <v>629</v>
      </c>
      <c r="Q152" s="661"/>
      <c r="R152" s="661"/>
      <c r="S152" s="661"/>
      <c r="T152" s="661"/>
      <c r="U152" s="661"/>
      <c r="V152" s="661"/>
      <c r="W152" s="661"/>
      <c r="X152" s="661"/>
      <c r="Y152" s="662">
        <v>250.92</v>
      </c>
      <c r="Z152" s="663"/>
      <c r="AA152" s="663"/>
      <c r="AB152" s="664"/>
      <c r="AC152" s="665" t="s">
        <v>229</v>
      </c>
      <c r="AD152" s="666"/>
      <c r="AE152" s="666"/>
      <c r="AF152" s="666"/>
      <c r="AG152" s="666"/>
      <c r="AH152" s="692" t="s">
        <v>577</v>
      </c>
      <c r="AI152" s="693"/>
      <c r="AJ152" s="693"/>
      <c r="AK152" s="693"/>
      <c r="AL152" s="669" t="s">
        <v>577</v>
      </c>
      <c r="AM152" s="670"/>
      <c r="AN152" s="670"/>
      <c r="AO152" s="671"/>
      <c r="AP152" s="672" t="s">
        <v>646</v>
      </c>
      <c r="AQ152" s="672"/>
      <c r="AR152" s="672"/>
      <c r="AS152" s="672"/>
      <c r="AT152" s="672"/>
      <c r="AU152" s="672"/>
      <c r="AV152" s="672"/>
      <c r="AW152" s="672"/>
      <c r="AX152" s="672"/>
      <c r="AY152">
        <f>COUNTA($C$152)</f>
        <v>1</v>
      </c>
    </row>
    <row r="153" spans="1:51" ht="24.75" customHeight="1" x14ac:dyDescent="0.15">
      <c r="A153" s="47"/>
      <c r="B153" s="47"/>
      <c r="C153" s="47"/>
      <c r="D153" s="47"/>
      <c r="E153" s="47"/>
      <c r="F153" s="47"/>
      <c r="G153" s="47"/>
      <c r="H153" s="47"/>
      <c r="I153" s="47"/>
      <c r="J153" s="47"/>
      <c r="K153" s="47"/>
      <c r="L153" s="47"/>
      <c r="M153" s="47"/>
      <c r="N153" s="47"/>
      <c r="O153" s="47"/>
      <c r="P153" s="48"/>
      <c r="Q153" s="48"/>
      <c r="R153" s="48"/>
      <c r="S153" s="48"/>
      <c r="T153" s="48"/>
      <c r="U153" s="48"/>
      <c r="V153" s="48"/>
      <c r="W153" s="48"/>
      <c r="X153" s="48"/>
      <c r="Y153" s="49"/>
      <c r="Z153" s="49"/>
      <c r="AA153" s="49"/>
      <c r="AB153" s="49"/>
      <c r="AC153" s="49"/>
      <c r="AD153" s="49"/>
      <c r="AE153" s="49"/>
      <c r="AF153" s="49"/>
      <c r="AG153" s="49"/>
      <c r="AH153" s="49"/>
      <c r="AI153" s="49"/>
      <c r="AJ153" s="49"/>
      <c r="AK153" s="49"/>
      <c r="AL153" s="49"/>
      <c r="AM153" s="49"/>
      <c r="AN153" s="49"/>
      <c r="AO153" s="49"/>
      <c r="AP153" s="48"/>
      <c r="AQ153" s="48"/>
      <c r="AR153" s="48"/>
      <c r="AS153" s="48"/>
      <c r="AT153" s="48"/>
      <c r="AU153" s="48"/>
      <c r="AV153" s="48"/>
      <c r="AW153" s="48"/>
      <c r="AX153" s="48"/>
      <c r="AY153">
        <f>COUNTA(#REF!)</f>
        <v>1</v>
      </c>
    </row>
  </sheetData>
  <sheetProtection formatRows="0"/>
  <dataConsolidate link="1"/>
  <mergeCells count="633">
    <mergeCell ref="AQ116:AS116"/>
    <mergeCell ref="E114:G114"/>
    <mergeCell ref="I114:J114"/>
    <mergeCell ref="L114:M114"/>
    <mergeCell ref="O114:P114"/>
    <mergeCell ref="Q114:S114"/>
    <mergeCell ref="U114:V114"/>
    <mergeCell ref="X114:Y114"/>
    <mergeCell ref="AR114:AS114"/>
    <mergeCell ref="AM116:AN116"/>
    <mergeCell ref="AO116:AP116"/>
    <mergeCell ref="Q115:S115"/>
    <mergeCell ref="L116:N116"/>
    <mergeCell ref="X116:Z116"/>
    <mergeCell ref="AJ116:AL116"/>
    <mergeCell ref="E116:F116"/>
    <mergeCell ref="G116:I116"/>
    <mergeCell ref="J116:K116"/>
    <mergeCell ref="Q116:R116"/>
    <mergeCell ref="S116:U116"/>
    <mergeCell ref="V116:W116"/>
    <mergeCell ref="AC116:AD116"/>
    <mergeCell ref="AE116:AG116"/>
    <mergeCell ref="AH116:AI116"/>
    <mergeCell ref="AD83:AF83"/>
    <mergeCell ref="AG83:AX83"/>
    <mergeCell ref="C80:AC80"/>
    <mergeCell ref="AD80:AF80"/>
    <mergeCell ref="AG80:AX80"/>
    <mergeCell ref="C81:AC81"/>
    <mergeCell ref="AD81:AF81"/>
    <mergeCell ref="AG81:AX81"/>
    <mergeCell ref="AD77:AF77"/>
    <mergeCell ref="C78:AC78"/>
    <mergeCell ref="AD78:AF78"/>
    <mergeCell ref="AG78:AX78"/>
    <mergeCell ref="C79:AC79"/>
    <mergeCell ref="B44:F48"/>
    <mergeCell ref="G44:O45"/>
    <mergeCell ref="P44:X45"/>
    <mergeCell ref="Y44:AA45"/>
    <mergeCell ref="AB44:AD45"/>
    <mergeCell ref="AE44:AH45"/>
    <mergeCell ref="AI44:AL45"/>
    <mergeCell ref="AM44:AP45"/>
    <mergeCell ref="AQ44:AT44"/>
    <mergeCell ref="AM47:AP47"/>
    <mergeCell ref="AQ47:AT47"/>
    <mergeCell ref="Y48:AA48"/>
    <mergeCell ref="AB48:AD48"/>
    <mergeCell ref="AE48:AH48"/>
    <mergeCell ref="AI48:AL48"/>
    <mergeCell ref="AM48:AP48"/>
    <mergeCell ref="AQ48:AT48"/>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AU47:AX47"/>
    <mergeCell ref="AU48:AX48"/>
    <mergeCell ref="B39:F43"/>
    <mergeCell ref="G39:AA40"/>
    <mergeCell ref="AB39:AX40"/>
    <mergeCell ref="G41:AA43"/>
    <mergeCell ref="AB41:AX43"/>
    <mergeCell ref="A39:A48"/>
    <mergeCell ref="AL152:AO152"/>
    <mergeCell ref="AP152:AX152"/>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150:B150"/>
    <mergeCell ref="C150:I150"/>
    <mergeCell ref="J150:O150"/>
    <mergeCell ref="P150:X150"/>
    <mergeCell ref="Y150:AB150"/>
    <mergeCell ref="AC150:AG150"/>
    <mergeCell ref="AH150:AK150"/>
    <mergeCell ref="AL150:AO150"/>
    <mergeCell ref="AP150:AX150"/>
    <mergeCell ref="AL148:AO148"/>
    <mergeCell ref="AP148:AX148"/>
    <mergeCell ref="A149:B149"/>
    <mergeCell ref="C149:I149"/>
    <mergeCell ref="J149:O149"/>
    <mergeCell ref="P149:X149"/>
    <mergeCell ref="Y149:AB149"/>
    <mergeCell ref="AC149:AG149"/>
    <mergeCell ref="AH149:AK149"/>
    <mergeCell ref="AL149:AO149"/>
    <mergeCell ref="A148:B148"/>
    <mergeCell ref="C148:I148"/>
    <mergeCell ref="J148:O148"/>
    <mergeCell ref="P148:X148"/>
    <mergeCell ref="Y148:AB148"/>
    <mergeCell ref="AC148:AG148"/>
    <mergeCell ref="AH148:AK148"/>
    <mergeCell ref="AP149:AX149"/>
    <mergeCell ref="AP144:AX144"/>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G139:K139"/>
    <mergeCell ref="L139:X139"/>
    <mergeCell ref="Y139:AB139"/>
    <mergeCell ref="AC139:AG139"/>
    <mergeCell ref="AH139:AT139"/>
    <mergeCell ref="AU139:AX139"/>
    <mergeCell ref="Y137:AB137"/>
    <mergeCell ref="AC137:AG137"/>
    <mergeCell ref="AH137:AT137"/>
    <mergeCell ref="AU137:AX137"/>
    <mergeCell ref="G138:K138"/>
    <mergeCell ref="L138:X138"/>
    <mergeCell ref="Y138:AB138"/>
    <mergeCell ref="AC138:AG138"/>
    <mergeCell ref="AH138:AT138"/>
    <mergeCell ref="AU138:AX138"/>
    <mergeCell ref="A117:F135"/>
    <mergeCell ref="A136:F139"/>
    <mergeCell ref="G136:AB136"/>
    <mergeCell ref="AC136:AX136"/>
    <mergeCell ref="G137:K137"/>
    <mergeCell ref="L137:X137"/>
    <mergeCell ref="AA116:AB116"/>
    <mergeCell ref="AM115:AN115"/>
    <mergeCell ref="AO115:AP115"/>
    <mergeCell ref="AR115:AS115"/>
    <mergeCell ref="AU115:AV115"/>
    <mergeCell ref="A116:D116"/>
    <mergeCell ref="O116:P116"/>
    <mergeCell ref="U115:V115"/>
    <mergeCell ref="X115:Y115"/>
    <mergeCell ref="AA115:AB115"/>
    <mergeCell ref="AC115:AE115"/>
    <mergeCell ref="AG115:AH115"/>
    <mergeCell ref="AJ115:AK115"/>
    <mergeCell ref="A115:D115"/>
    <mergeCell ref="E115:G115"/>
    <mergeCell ref="I115:J115"/>
    <mergeCell ref="L115:M115"/>
    <mergeCell ref="O115:P115"/>
    <mergeCell ref="A114:D114"/>
    <mergeCell ref="A111:D111"/>
    <mergeCell ref="E111:P111"/>
    <mergeCell ref="Q111:AB111"/>
    <mergeCell ref="AC111:AN111"/>
    <mergeCell ref="AO111:AX111"/>
    <mergeCell ref="A112:D112"/>
    <mergeCell ref="E112:P112"/>
    <mergeCell ref="Q112:AB112"/>
    <mergeCell ref="AC112:AN112"/>
    <mergeCell ref="AO112:AX112"/>
    <mergeCell ref="AA114:AB114"/>
    <mergeCell ref="AC114:AE114"/>
    <mergeCell ref="AG114:AH114"/>
    <mergeCell ref="AJ114:AK114"/>
    <mergeCell ref="AM114:AN114"/>
    <mergeCell ref="AO114:AP114"/>
    <mergeCell ref="AU114:AV114"/>
    <mergeCell ref="A110:D110"/>
    <mergeCell ref="E110:P110"/>
    <mergeCell ref="Q110:AB110"/>
    <mergeCell ref="AC110:AN110"/>
    <mergeCell ref="AO110:AX110"/>
    <mergeCell ref="A113:D113"/>
    <mergeCell ref="E113:P113"/>
    <mergeCell ref="Q113:AB113"/>
    <mergeCell ref="AC113:AN113"/>
    <mergeCell ref="AO113:AX113"/>
    <mergeCell ref="AO107:AX107"/>
    <mergeCell ref="A108:D108"/>
    <mergeCell ref="E108:P108"/>
    <mergeCell ref="Q108:AB108"/>
    <mergeCell ref="AC108:AN108"/>
    <mergeCell ref="AO108:AX108"/>
    <mergeCell ref="A107:D107"/>
    <mergeCell ref="A109:D109"/>
    <mergeCell ref="E109:P109"/>
    <mergeCell ref="Q109:AB109"/>
    <mergeCell ref="AC109:AN109"/>
    <mergeCell ref="AO109:AX109"/>
    <mergeCell ref="AG86:AX86"/>
    <mergeCell ref="C87:AC87"/>
    <mergeCell ref="AD87:AF87"/>
    <mergeCell ref="A102:E102"/>
    <mergeCell ref="F102:AX102"/>
    <mergeCell ref="A88:B94"/>
    <mergeCell ref="C88:AC88"/>
    <mergeCell ref="AD88:AF88"/>
    <mergeCell ref="AG88:AX94"/>
    <mergeCell ref="J92:L92"/>
    <mergeCell ref="M92:N92"/>
    <mergeCell ref="C93:D93"/>
    <mergeCell ref="E93:G93"/>
    <mergeCell ref="H93:I93"/>
    <mergeCell ref="J93:L93"/>
    <mergeCell ref="M93:N93"/>
    <mergeCell ref="C94:D94"/>
    <mergeCell ref="E94:G94"/>
    <mergeCell ref="H94:I94"/>
    <mergeCell ref="J94:L94"/>
    <mergeCell ref="AD79:AF79"/>
    <mergeCell ref="AG79:AX79"/>
    <mergeCell ref="AG87:AX87"/>
    <mergeCell ref="A63:B68"/>
    <mergeCell ref="C63:D65"/>
    <mergeCell ref="E63:F63"/>
    <mergeCell ref="G63:AX63"/>
    <mergeCell ref="E64:F65"/>
    <mergeCell ref="A74:B83"/>
    <mergeCell ref="C74:AC74"/>
    <mergeCell ref="AD74:AF74"/>
    <mergeCell ref="AG74:AX76"/>
    <mergeCell ref="C75:D76"/>
    <mergeCell ref="E75:AC75"/>
    <mergeCell ref="AD75:AF75"/>
    <mergeCell ref="E76:AC76"/>
    <mergeCell ref="AD76:AF76"/>
    <mergeCell ref="C77:AC77"/>
    <mergeCell ref="A71:B73"/>
    <mergeCell ref="A84:B87"/>
    <mergeCell ref="AD85:AF85"/>
    <mergeCell ref="AG85:AX85"/>
    <mergeCell ref="C86:AC86"/>
    <mergeCell ref="AD86:AF86"/>
    <mergeCell ref="C84:AC84"/>
    <mergeCell ref="AD84:AF84"/>
    <mergeCell ref="AG84:AX84"/>
    <mergeCell ref="C85:AC85"/>
    <mergeCell ref="C82:AC82"/>
    <mergeCell ref="AD82:AF82"/>
    <mergeCell ref="AG82:AX82"/>
    <mergeCell ref="C83:AC83"/>
    <mergeCell ref="U67:AX67"/>
    <mergeCell ref="G68:T68"/>
    <mergeCell ref="A69:AX69"/>
    <mergeCell ref="C70:AC70"/>
    <mergeCell ref="AD70:AF70"/>
    <mergeCell ref="AG70:AX70"/>
    <mergeCell ref="C71:AC71"/>
    <mergeCell ref="AD71:AF71"/>
    <mergeCell ref="AG71:AX71"/>
    <mergeCell ref="C72:AC72"/>
    <mergeCell ref="AD72:AF72"/>
    <mergeCell ref="AG72:AX72"/>
    <mergeCell ref="C73:AC73"/>
    <mergeCell ref="AD73:AF73"/>
    <mergeCell ref="AG73:AX73"/>
    <mergeCell ref="AG77:AX77"/>
    <mergeCell ref="W64:AA64"/>
    <mergeCell ref="AB64:AX64"/>
    <mergeCell ref="W65:AA65"/>
    <mergeCell ref="AB65:AX65"/>
    <mergeCell ref="C66:D68"/>
    <mergeCell ref="E66:F68"/>
    <mergeCell ref="G66:I66"/>
    <mergeCell ref="J66:T66"/>
    <mergeCell ref="U66:AX66"/>
    <mergeCell ref="G67:T67"/>
    <mergeCell ref="A61:F62"/>
    <mergeCell ref="G61:AX62"/>
    <mergeCell ref="AM59:AP59"/>
    <mergeCell ref="AQ59:AT59"/>
    <mergeCell ref="AU59:AX59"/>
    <mergeCell ref="G58:O60"/>
    <mergeCell ref="P58:X60"/>
    <mergeCell ref="Y60:AA60"/>
    <mergeCell ref="AB60:AD60"/>
    <mergeCell ref="AE60:AH60"/>
    <mergeCell ref="AI60:AL60"/>
    <mergeCell ref="AM60:AP60"/>
    <mergeCell ref="AQ60:AT60"/>
    <mergeCell ref="AU60:AX60"/>
    <mergeCell ref="Y58:AA58"/>
    <mergeCell ref="AB58:AD58"/>
    <mergeCell ref="AE58:AH58"/>
    <mergeCell ref="AI58:AL58"/>
    <mergeCell ref="A37:F38"/>
    <mergeCell ref="G37:AX38"/>
    <mergeCell ref="A56:F60"/>
    <mergeCell ref="G56:O57"/>
    <mergeCell ref="P56:X57"/>
    <mergeCell ref="Y56:AA57"/>
    <mergeCell ref="AB56:AD57"/>
    <mergeCell ref="AQ54:AX54"/>
    <mergeCell ref="Y55:AA55"/>
    <mergeCell ref="AB55:AD55"/>
    <mergeCell ref="AE55:AH55"/>
    <mergeCell ref="AI55:AL55"/>
    <mergeCell ref="AM55:AP55"/>
    <mergeCell ref="AQ55:AX55"/>
    <mergeCell ref="G54:X55"/>
    <mergeCell ref="Y54:AA54"/>
    <mergeCell ref="AB54:AD54"/>
    <mergeCell ref="AE54:AH54"/>
    <mergeCell ref="AI54:AL54"/>
    <mergeCell ref="AM54:AP54"/>
    <mergeCell ref="AM58:AP58"/>
    <mergeCell ref="AQ58:AT58"/>
    <mergeCell ref="AU58:AX58"/>
    <mergeCell ref="Y59:AA59"/>
    <mergeCell ref="AM34:AP34"/>
    <mergeCell ref="AQ34:AT34"/>
    <mergeCell ref="AU34:AX34"/>
    <mergeCell ref="Y35:AA35"/>
    <mergeCell ref="AB35:AD35"/>
    <mergeCell ref="AE35:AH35"/>
    <mergeCell ref="AI36:AL36"/>
    <mergeCell ref="AE56:AH57"/>
    <mergeCell ref="AI56:AL57"/>
    <mergeCell ref="AM56:AP57"/>
    <mergeCell ref="AQ56:AT56"/>
    <mergeCell ref="AU56:AX56"/>
    <mergeCell ref="AQ57:AR57"/>
    <mergeCell ref="AS57:AT57"/>
    <mergeCell ref="AU57:AV57"/>
    <mergeCell ref="AW57:AX57"/>
    <mergeCell ref="AM36:AP36"/>
    <mergeCell ref="AQ36:AT36"/>
    <mergeCell ref="AU36:AX36"/>
    <mergeCell ref="AM51:AP51"/>
    <mergeCell ref="AQ51:AT51"/>
    <mergeCell ref="AU51:AX51"/>
    <mergeCell ref="AU44:AX44"/>
    <mergeCell ref="AQ45:AR45"/>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M31:AP31"/>
    <mergeCell ref="AQ32:AT32"/>
    <mergeCell ref="AU32:AX32"/>
    <mergeCell ref="A53:F55"/>
    <mergeCell ref="G53:X53"/>
    <mergeCell ref="Y53:AA53"/>
    <mergeCell ref="AB53:AD53"/>
    <mergeCell ref="AE53:AH53"/>
    <mergeCell ref="AI53:AL53"/>
    <mergeCell ref="AB59:AD59"/>
    <mergeCell ref="AE59:AH59"/>
    <mergeCell ref="AI59:AL59"/>
    <mergeCell ref="AI52:AL52"/>
    <mergeCell ref="AM52:AP52"/>
    <mergeCell ref="AQ52:AT52"/>
    <mergeCell ref="AU52:AX52"/>
    <mergeCell ref="AI50:AL50"/>
    <mergeCell ref="AM50:AP50"/>
    <mergeCell ref="AQ50:AT50"/>
    <mergeCell ref="AU50:AX50"/>
    <mergeCell ref="AI51:AL51"/>
    <mergeCell ref="A32:F36"/>
    <mergeCell ref="G32:O33"/>
    <mergeCell ref="P32:X33"/>
    <mergeCell ref="Y32:AA33"/>
    <mergeCell ref="A26:F28"/>
    <mergeCell ref="G26:O26"/>
    <mergeCell ref="P26:X26"/>
    <mergeCell ref="Y26:AA26"/>
    <mergeCell ref="AB26:AD26"/>
    <mergeCell ref="AE26:AH26"/>
    <mergeCell ref="Y52:AA52"/>
    <mergeCell ref="AB52:AD52"/>
    <mergeCell ref="AE52:AH52"/>
    <mergeCell ref="G51:O52"/>
    <mergeCell ref="P51:X52"/>
    <mergeCell ref="Y51:AA51"/>
    <mergeCell ref="AB51:AD51"/>
    <mergeCell ref="AE51:AH51"/>
    <mergeCell ref="Y28:AA28"/>
    <mergeCell ref="G34:O36"/>
    <mergeCell ref="P34:X36"/>
    <mergeCell ref="G30:X31"/>
    <mergeCell ref="Y31:AA31"/>
    <mergeCell ref="A49:F49"/>
    <mergeCell ref="A50:F52"/>
    <mergeCell ref="P27:X28"/>
    <mergeCell ref="Y27:AA27"/>
    <mergeCell ref="AB27:AD27"/>
    <mergeCell ref="AQ31:AX31"/>
    <mergeCell ref="AQ33:AR33"/>
    <mergeCell ref="AS33:AT33"/>
    <mergeCell ref="AU33:AV33"/>
    <mergeCell ref="AB50:AD50"/>
    <mergeCell ref="AE50:AH50"/>
    <mergeCell ref="AM27:AP27"/>
    <mergeCell ref="AQ27:AT27"/>
    <mergeCell ref="AU27:AX27"/>
    <mergeCell ref="AB28:AD28"/>
    <mergeCell ref="AE28:AH28"/>
    <mergeCell ref="AI28:AL28"/>
    <mergeCell ref="AM28:AP28"/>
    <mergeCell ref="AQ28:AT28"/>
    <mergeCell ref="AU28:AX28"/>
    <mergeCell ref="AE30:AH30"/>
    <mergeCell ref="AI30:AL30"/>
    <mergeCell ref="AM30:AP30"/>
    <mergeCell ref="AQ30:AX30"/>
    <mergeCell ref="G49:AX49"/>
    <mergeCell ref="G50:O50"/>
    <mergeCell ref="P50:X50"/>
    <mergeCell ref="Y50:AA50"/>
    <mergeCell ref="G27:O28"/>
    <mergeCell ref="AI26:AL26"/>
    <mergeCell ref="AM26:AP26"/>
    <mergeCell ref="AQ26:AT26"/>
    <mergeCell ref="AU26:AX26"/>
    <mergeCell ref="AM53:AP53"/>
    <mergeCell ref="AQ53:AX53"/>
    <mergeCell ref="AM29:AP29"/>
    <mergeCell ref="AQ29:AX29"/>
    <mergeCell ref="Y30:AA30"/>
    <mergeCell ref="AB30:AD30"/>
    <mergeCell ref="AE27:AH27"/>
    <mergeCell ref="AI27:AL27"/>
    <mergeCell ref="AU35:AX35"/>
    <mergeCell ref="Y34:AA34"/>
    <mergeCell ref="AB34:AD34"/>
    <mergeCell ref="AE34:AH34"/>
    <mergeCell ref="AI34:AL34"/>
    <mergeCell ref="Y36:AA36"/>
    <mergeCell ref="AB36:AD36"/>
    <mergeCell ref="AE36:AH36"/>
    <mergeCell ref="AW33:AX33"/>
    <mergeCell ref="AI35:AL35"/>
    <mergeCell ref="AM35:AP35"/>
    <mergeCell ref="AQ35:AT35"/>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64:V65"/>
    <mergeCell ref="U68:AX68"/>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J90:L90"/>
    <mergeCell ref="M90:N90"/>
    <mergeCell ref="O90:AF90"/>
    <mergeCell ref="O91:AF91"/>
    <mergeCell ref="O92:AF92"/>
    <mergeCell ref="O93:AF93"/>
    <mergeCell ref="O94:AF94"/>
    <mergeCell ref="O89:AF89"/>
    <mergeCell ref="C89:N89"/>
    <mergeCell ref="C92:D92"/>
    <mergeCell ref="E92:G92"/>
    <mergeCell ref="H92:I92"/>
    <mergeCell ref="C91:D91"/>
    <mergeCell ref="E91:G91"/>
    <mergeCell ref="H91:I91"/>
    <mergeCell ref="J91:L91"/>
    <mergeCell ref="M91:N91"/>
    <mergeCell ref="M94:N94"/>
    <mergeCell ref="C90:D90"/>
    <mergeCell ref="E90:G90"/>
    <mergeCell ref="H90:I90"/>
    <mergeCell ref="AT116:AU116"/>
    <mergeCell ref="AV116:AW116"/>
    <mergeCell ref="A97:AX97"/>
    <mergeCell ref="A98:AX98"/>
    <mergeCell ref="A99:AX99"/>
    <mergeCell ref="A100:E100"/>
    <mergeCell ref="F100:AX100"/>
    <mergeCell ref="A101:AX101"/>
    <mergeCell ref="A95:B96"/>
    <mergeCell ref="C95:F95"/>
    <mergeCell ref="G95:AX95"/>
    <mergeCell ref="C96:F96"/>
    <mergeCell ref="G96:AX96"/>
    <mergeCell ref="A103:AX103"/>
    <mergeCell ref="A104:AX104"/>
    <mergeCell ref="A105:AX105"/>
    <mergeCell ref="A106:D106"/>
    <mergeCell ref="E106:P106"/>
    <mergeCell ref="Q106:AB106"/>
    <mergeCell ref="AC106:AN106"/>
    <mergeCell ref="AO106:AX106"/>
    <mergeCell ref="E107:P107"/>
    <mergeCell ref="Q107:AB107"/>
    <mergeCell ref="AC107:AN107"/>
  </mergeCells>
  <phoneticPr fontId="5"/>
  <conditionalFormatting sqref="P14:AQ14">
    <cfRule type="expression" dxfId="157" priority="913">
      <formula>IF(RIGHT(TEXT(P14,"0.#"),1)=".",FALSE,TRUE)</formula>
    </cfRule>
    <cfRule type="expression" dxfId="156" priority="914">
      <formula>IF(RIGHT(TEXT(P14,"0.#"),1)=".",TRUE,FALSE)</formula>
    </cfRule>
  </conditionalFormatting>
  <conditionalFormatting sqref="P18:AX18">
    <cfRule type="expression" dxfId="155" priority="911">
      <formula>IF(RIGHT(TEXT(P18,"0.#"),1)=".",FALSE,TRUE)</formula>
    </cfRule>
    <cfRule type="expression" dxfId="154" priority="912">
      <formula>IF(RIGHT(TEXT(P18,"0.#"),1)=".",TRUE,FALSE)</formula>
    </cfRule>
  </conditionalFormatting>
  <conditionalFormatting sqref="Y139">
    <cfRule type="expression" dxfId="153" priority="907">
      <formula>IF(RIGHT(TEXT(Y139,"0.#"),1)=".",FALSE,TRUE)</formula>
    </cfRule>
    <cfRule type="expression" dxfId="152" priority="908">
      <formula>IF(RIGHT(TEXT(Y139,"0.#"),1)=".",TRUE,FALSE)</formula>
    </cfRule>
  </conditionalFormatting>
  <conditionalFormatting sqref="P16:AQ17 P15:AX15 P13:AX13">
    <cfRule type="expression" dxfId="151" priority="905">
      <formula>IF(RIGHT(TEXT(P13,"0.#"),1)=".",FALSE,TRUE)</formula>
    </cfRule>
    <cfRule type="expression" dxfId="150" priority="906">
      <formula>IF(RIGHT(TEXT(P13,"0.#"),1)=".",TRUE,FALSE)</formula>
    </cfRule>
  </conditionalFormatting>
  <conditionalFormatting sqref="P19:AJ19">
    <cfRule type="expression" dxfId="149" priority="903">
      <formula>IF(RIGHT(TEXT(P19,"0.#"),1)=".",FALSE,TRUE)</formula>
    </cfRule>
    <cfRule type="expression" dxfId="148" priority="904">
      <formula>IF(RIGHT(TEXT(P19,"0.#"),1)=".",TRUE,FALSE)</formula>
    </cfRule>
  </conditionalFormatting>
  <conditionalFormatting sqref="AE27 AQ27">
    <cfRule type="expression" dxfId="147" priority="901">
      <formula>IF(RIGHT(TEXT(AE27,"0.#"),1)=".",FALSE,TRUE)</formula>
    </cfRule>
    <cfRule type="expression" dxfId="146" priority="902">
      <formula>IF(RIGHT(TEXT(AE27,"0.#"),1)=".",TRUE,FALSE)</formula>
    </cfRule>
  </conditionalFormatting>
  <conditionalFormatting sqref="Y138">
    <cfRule type="expression" dxfId="145" priority="899">
      <formula>IF(RIGHT(TEXT(Y138,"0.#"),1)=".",FALSE,TRUE)</formula>
    </cfRule>
    <cfRule type="expression" dxfId="144" priority="900">
      <formula>IF(RIGHT(TEXT(Y138,"0.#"),1)=".",TRUE,FALSE)</formula>
    </cfRule>
  </conditionalFormatting>
  <conditionalFormatting sqref="AU139">
    <cfRule type="expression" dxfId="143" priority="895">
      <formula>IF(RIGHT(TEXT(AU139,"0.#"),1)=".",FALSE,TRUE)</formula>
    </cfRule>
    <cfRule type="expression" dxfId="142" priority="896">
      <formula>IF(RIGHT(TEXT(AU139,"0.#"),1)=".",TRUE,FALSE)</formula>
    </cfRule>
  </conditionalFormatting>
  <conditionalFormatting sqref="AU138">
    <cfRule type="expression" dxfId="141" priority="893">
      <formula>IF(RIGHT(TEXT(AU138,"0.#"),1)=".",FALSE,TRUE)</formula>
    </cfRule>
    <cfRule type="expression" dxfId="140" priority="894">
      <formula>IF(RIGHT(TEXT(AU138,"0.#"),1)=".",TRUE,FALSE)</formula>
    </cfRule>
  </conditionalFormatting>
  <conditionalFormatting sqref="AI27">
    <cfRule type="expression" dxfId="139" priority="879">
      <formula>IF(RIGHT(TEXT(AI27,"0.#"),1)=".",FALSE,TRUE)</formula>
    </cfRule>
    <cfRule type="expression" dxfId="138" priority="880">
      <formula>IF(RIGHT(TEXT(AI27,"0.#"),1)=".",TRUE,FALSE)</formula>
    </cfRule>
  </conditionalFormatting>
  <conditionalFormatting sqref="AM27">
    <cfRule type="expression" dxfId="137" priority="877">
      <formula>IF(RIGHT(TEXT(AM27,"0.#"),1)=".",FALSE,TRUE)</formula>
    </cfRule>
    <cfRule type="expression" dxfId="136" priority="878">
      <formula>IF(RIGHT(TEXT(AM27,"0.#"),1)=".",TRUE,FALSE)</formula>
    </cfRule>
  </conditionalFormatting>
  <conditionalFormatting sqref="AE28">
    <cfRule type="expression" dxfId="135" priority="875">
      <formula>IF(RIGHT(TEXT(AE28,"0.#"),1)=".",FALSE,TRUE)</formula>
    </cfRule>
    <cfRule type="expression" dxfId="134" priority="876">
      <formula>IF(RIGHT(TEXT(AE28,"0.#"),1)=".",TRUE,FALSE)</formula>
    </cfRule>
  </conditionalFormatting>
  <conditionalFormatting sqref="AI28">
    <cfRule type="expression" dxfId="133" priority="873">
      <formula>IF(RIGHT(TEXT(AI28,"0.#"),1)=".",FALSE,TRUE)</formula>
    </cfRule>
    <cfRule type="expression" dxfId="132" priority="874">
      <formula>IF(RIGHT(TEXT(AI28,"0.#"),1)=".",TRUE,FALSE)</formula>
    </cfRule>
  </conditionalFormatting>
  <conditionalFormatting sqref="AM28">
    <cfRule type="expression" dxfId="131" priority="871">
      <formula>IF(RIGHT(TEXT(AM28,"0.#"),1)=".",FALSE,TRUE)</formula>
    </cfRule>
    <cfRule type="expression" dxfId="130" priority="872">
      <formula>IF(RIGHT(TEXT(AM28,"0.#"),1)=".",TRUE,FALSE)</formula>
    </cfRule>
  </conditionalFormatting>
  <conditionalFormatting sqref="AQ28">
    <cfRule type="expression" dxfId="129" priority="869">
      <formula>IF(RIGHT(TEXT(AQ28,"0.#"),1)=".",FALSE,TRUE)</formula>
    </cfRule>
    <cfRule type="expression" dxfId="128" priority="870">
      <formula>IF(RIGHT(TEXT(AQ28,"0.#"),1)=".",TRUE,FALSE)</formula>
    </cfRule>
  </conditionalFormatting>
  <conditionalFormatting sqref="AL145:AO145">
    <cfRule type="expression" dxfId="127" priority="831">
      <formula>IF(AND(AL145&gt;=0, RIGHT(TEXT(AL145,"0.#"),1)&lt;&gt;"."),TRUE,FALSE)</formula>
    </cfRule>
    <cfRule type="expression" dxfId="126" priority="832">
      <formula>IF(AND(AL145&gt;=0, RIGHT(TEXT(AL145,"0.#"),1)="."),TRUE,FALSE)</formula>
    </cfRule>
    <cfRule type="expression" dxfId="125" priority="833">
      <formula>IF(AND(AL145&lt;0, RIGHT(TEXT(AL145,"0.#"),1)&lt;&gt;"."),TRUE,FALSE)</formula>
    </cfRule>
    <cfRule type="expression" dxfId="124" priority="834">
      <formula>IF(AND(AL145&lt;0, RIGHT(TEXT(AL145,"0.#"),1)="."),TRUE,FALSE)</formula>
    </cfRule>
  </conditionalFormatting>
  <conditionalFormatting sqref="Y145">
    <cfRule type="expression" dxfId="123" priority="829">
      <formula>IF(RIGHT(TEXT(Y145,"0.#"),1)=".",FALSE,TRUE)</formula>
    </cfRule>
    <cfRule type="expression" dxfId="122" priority="830">
      <formula>IF(RIGHT(TEXT(Y145,"0.#"),1)=".",TRUE,FALSE)</formula>
    </cfRule>
  </conditionalFormatting>
  <conditionalFormatting sqref="Y151:Y152">
    <cfRule type="expression" dxfId="121" priority="767">
      <formula>IF(RIGHT(TEXT(Y151,"0.#"),1)=".",FALSE,TRUE)</formula>
    </cfRule>
    <cfRule type="expression" dxfId="120" priority="768">
      <formula>IF(RIGHT(TEXT(Y151,"0.#"),1)=".",TRUE,FALSE)</formula>
    </cfRule>
  </conditionalFormatting>
  <conditionalFormatting sqref="Y149:Y150">
    <cfRule type="expression" dxfId="119" priority="761">
      <formula>IF(RIGHT(TEXT(Y149,"0.#"),1)=".",FALSE,TRUE)</formula>
    </cfRule>
    <cfRule type="expression" dxfId="118" priority="762">
      <formula>IF(RIGHT(TEXT(Y149,"0.#"),1)=".",TRUE,FALSE)</formula>
    </cfRule>
  </conditionalFormatting>
  <conditionalFormatting sqref="W23">
    <cfRule type="expression" dxfId="117" priority="827">
      <formula>IF(RIGHT(TEXT(W23,"0.#"),1)=".",FALSE,TRUE)</formula>
    </cfRule>
    <cfRule type="expression" dxfId="116" priority="828">
      <formula>IF(RIGHT(TEXT(W23,"0.#"),1)=".",TRUE,FALSE)</formula>
    </cfRule>
  </conditionalFormatting>
  <conditionalFormatting sqref="P23">
    <cfRule type="expression" dxfId="115" priority="821">
      <formula>IF(RIGHT(TEXT(P23,"0.#"),1)=".",FALSE,TRUE)</formula>
    </cfRule>
    <cfRule type="expression" dxfId="114" priority="822">
      <formula>IF(RIGHT(TEXT(P23,"0.#"),1)=".",TRUE,FALSE)</formula>
    </cfRule>
  </conditionalFormatting>
  <conditionalFormatting sqref="AL151:AO152">
    <cfRule type="expression" dxfId="113" priority="769">
      <formula>IF(AND(AL151&gt;=0, RIGHT(TEXT(AL151,"0.#"),1)&lt;&gt;"."),TRUE,FALSE)</formula>
    </cfRule>
    <cfRule type="expression" dxfId="112" priority="770">
      <formula>IF(AND(AL151&gt;=0, RIGHT(TEXT(AL151,"0.#"),1)="."),TRUE,FALSE)</formula>
    </cfRule>
    <cfRule type="expression" dxfId="111" priority="771">
      <formula>IF(AND(AL151&lt;0, RIGHT(TEXT(AL151,"0.#"),1)&lt;&gt;"."),TRUE,FALSE)</formula>
    </cfRule>
    <cfRule type="expression" dxfId="110" priority="772">
      <formula>IF(AND(AL151&lt;0, RIGHT(TEXT(AL151,"0.#"),1)="."),TRUE,FALSE)</formula>
    </cfRule>
  </conditionalFormatting>
  <conditionalFormatting sqref="AL149:AO150">
    <cfRule type="expression" dxfId="109" priority="763">
      <formula>IF(AND(AL149&gt;=0, RIGHT(TEXT(AL149,"0.#"),1)&lt;&gt;"."),TRUE,FALSE)</formula>
    </cfRule>
    <cfRule type="expression" dxfId="108" priority="764">
      <formula>IF(AND(AL149&gt;=0, RIGHT(TEXT(AL149,"0.#"),1)="."),TRUE,FALSE)</formula>
    </cfRule>
    <cfRule type="expression" dxfId="107" priority="765">
      <formula>IF(AND(AL149&lt;0, RIGHT(TEXT(AL149,"0.#"),1)&lt;&gt;"."),TRUE,FALSE)</formula>
    </cfRule>
    <cfRule type="expression" dxfId="106" priority="766">
      <formula>IF(AND(AL149&lt;0, RIGHT(TEXT(AL149,"0.#"),1)="."),TRUE,FALSE)</formula>
    </cfRule>
  </conditionalFormatting>
  <conditionalFormatting sqref="AU28">
    <cfRule type="expression" dxfId="105" priority="685">
      <formula>IF(RIGHT(TEXT(AU28,"0.#"),1)=".",FALSE,TRUE)</formula>
    </cfRule>
    <cfRule type="expression" dxfId="104" priority="686">
      <formula>IF(RIGHT(TEXT(AU28,"0.#"),1)=".",TRUE,FALSE)</formula>
    </cfRule>
  </conditionalFormatting>
  <conditionalFormatting sqref="AU27">
    <cfRule type="expression" dxfId="103" priority="687">
      <formula>IF(RIGHT(TEXT(AU27,"0.#"),1)=".",FALSE,TRUE)</formula>
    </cfRule>
    <cfRule type="expression" dxfId="102" priority="688">
      <formula>IF(RIGHT(TEXT(AU27,"0.#"),1)=".",TRUE,FALSE)</formula>
    </cfRule>
  </conditionalFormatting>
  <conditionalFormatting sqref="P24:AC24">
    <cfRule type="expression" dxfId="101" priority="683">
      <formula>IF(RIGHT(TEXT(P24,"0.#"),1)=".",FALSE,TRUE)</formula>
    </cfRule>
    <cfRule type="expression" dxfId="100" priority="684">
      <formula>IF(RIGHT(TEXT(P24,"0.#"),1)=".",TRUE,FALSE)</formula>
    </cfRule>
  </conditionalFormatting>
  <conditionalFormatting sqref="AM36">
    <cfRule type="expression" dxfId="99" priority="665">
      <formula>IF(RIGHT(TEXT(AM36,"0.#"),1)=".",FALSE,TRUE)</formula>
    </cfRule>
    <cfRule type="expression" dxfId="98" priority="666">
      <formula>IF(RIGHT(TEXT(AM36,"0.#"),1)=".",TRUE,FALSE)</formula>
    </cfRule>
  </conditionalFormatting>
  <conditionalFormatting sqref="AM35">
    <cfRule type="expression" dxfId="97" priority="667">
      <formula>IF(RIGHT(TEXT(AM35,"0.#"),1)=".",FALSE,TRUE)</formula>
    </cfRule>
    <cfRule type="expression" dxfId="96" priority="668">
      <formula>IF(RIGHT(TEXT(AM35,"0.#"),1)=".",TRUE,FALSE)</formula>
    </cfRule>
  </conditionalFormatting>
  <conditionalFormatting sqref="AE34">
    <cfRule type="expression" dxfId="95" priority="681">
      <formula>IF(RIGHT(TEXT(AE34,"0.#"),1)=".",FALSE,TRUE)</formula>
    </cfRule>
    <cfRule type="expression" dxfId="94" priority="682">
      <formula>IF(RIGHT(TEXT(AE34,"0.#"),1)=".",TRUE,FALSE)</formula>
    </cfRule>
  </conditionalFormatting>
  <conditionalFormatting sqref="AQ34:AQ36">
    <cfRule type="expression" dxfId="93" priority="663">
      <formula>IF(RIGHT(TEXT(AQ34,"0.#"),1)=".",FALSE,TRUE)</formula>
    </cfRule>
    <cfRule type="expression" dxfId="92" priority="664">
      <formula>IF(RIGHT(TEXT(AQ34,"0.#"),1)=".",TRUE,FALSE)</formula>
    </cfRule>
  </conditionalFormatting>
  <conditionalFormatting sqref="AU34:AU36">
    <cfRule type="expression" dxfId="91" priority="661">
      <formula>IF(RIGHT(TEXT(AU34,"0.#"),1)=".",FALSE,TRUE)</formula>
    </cfRule>
    <cfRule type="expression" dxfId="90" priority="662">
      <formula>IF(RIGHT(TEXT(AU34,"0.#"),1)=".",TRUE,FALSE)</formula>
    </cfRule>
  </conditionalFormatting>
  <conditionalFormatting sqref="AI36">
    <cfRule type="expression" dxfId="89" priority="675">
      <formula>IF(RIGHT(TEXT(AI36,"0.#"),1)=".",FALSE,TRUE)</formula>
    </cfRule>
    <cfRule type="expression" dxfId="88" priority="676">
      <formula>IF(RIGHT(TEXT(AI36,"0.#"),1)=".",TRUE,FALSE)</formula>
    </cfRule>
  </conditionalFormatting>
  <conditionalFormatting sqref="AE35">
    <cfRule type="expression" dxfId="87" priority="679">
      <formula>IF(RIGHT(TEXT(AE35,"0.#"),1)=".",FALSE,TRUE)</formula>
    </cfRule>
    <cfRule type="expression" dxfId="86" priority="680">
      <formula>IF(RIGHT(TEXT(AE35,"0.#"),1)=".",TRUE,FALSE)</formula>
    </cfRule>
  </conditionalFormatting>
  <conditionalFormatting sqref="AE36">
    <cfRule type="expression" dxfId="85" priority="677">
      <formula>IF(RIGHT(TEXT(AE36,"0.#"),1)=".",FALSE,TRUE)</formula>
    </cfRule>
    <cfRule type="expression" dxfId="84" priority="678">
      <formula>IF(RIGHT(TEXT(AE36,"0.#"),1)=".",TRUE,FALSE)</formula>
    </cfRule>
  </conditionalFormatting>
  <conditionalFormatting sqref="AM34">
    <cfRule type="expression" dxfId="83" priority="669">
      <formula>IF(RIGHT(TEXT(AM34,"0.#"),1)=".",FALSE,TRUE)</formula>
    </cfRule>
    <cfRule type="expression" dxfId="82" priority="670">
      <formula>IF(RIGHT(TEXT(AM34,"0.#"),1)=".",TRUE,FALSE)</formula>
    </cfRule>
  </conditionalFormatting>
  <conditionalFormatting sqref="AI34">
    <cfRule type="expression" dxfId="81" priority="671">
      <formula>IF(RIGHT(TEXT(AI34,"0.#"),1)=".",FALSE,TRUE)</formula>
    </cfRule>
    <cfRule type="expression" dxfId="80" priority="672">
      <formula>IF(RIGHT(TEXT(AI34,"0.#"),1)=".",TRUE,FALSE)</formula>
    </cfRule>
  </conditionalFormatting>
  <conditionalFormatting sqref="AI35">
    <cfRule type="expression" dxfId="79" priority="673">
      <formula>IF(RIGHT(TEXT(AI35,"0.#"),1)=".",FALSE,TRUE)</formula>
    </cfRule>
    <cfRule type="expression" dxfId="78" priority="674">
      <formula>IF(RIGHT(TEXT(AI35,"0.#"),1)=".",TRUE,FALSE)</formula>
    </cfRule>
  </conditionalFormatting>
  <conditionalFormatting sqref="AM54">
    <cfRule type="expression" dxfId="77" priority="633">
      <formula>IF(RIGHT(TEXT(AM54,"0.#"),1)=".",FALSE,TRUE)</formula>
    </cfRule>
    <cfRule type="expression" dxfId="76" priority="634">
      <formula>IF(RIGHT(TEXT(AM54,"0.#"),1)=".",TRUE,FALSE)</formula>
    </cfRule>
  </conditionalFormatting>
  <conditionalFormatting sqref="AE55 AM55">
    <cfRule type="expression" dxfId="75" priority="631">
      <formula>IF(RIGHT(TEXT(AE55,"0.#"),1)=".",FALSE,TRUE)</formula>
    </cfRule>
    <cfRule type="expression" dxfId="74" priority="632">
      <formula>IF(RIGHT(TEXT(AE55,"0.#"),1)=".",TRUE,FALSE)</formula>
    </cfRule>
  </conditionalFormatting>
  <conditionalFormatting sqref="AI55">
    <cfRule type="expression" dxfId="73" priority="629">
      <formula>IF(RIGHT(TEXT(AI55,"0.#"),1)=".",FALSE,TRUE)</formula>
    </cfRule>
    <cfRule type="expression" dxfId="72" priority="630">
      <formula>IF(RIGHT(TEXT(AI55,"0.#"),1)=".",TRUE,FALSE)</formula>
    </cfRule>
  </conditionalFormatting>
  <conditionalFormatting sqref="AQ55">
    <cfRule type="expression" dxfId="71" priority="627">
      <formula>IF(RIGHT(TEXT(AQ55,"0.#"),1)=".",FALSE,TRUE)</formula>
    </cfRule>
    <cfRule type="expression" dxfId="70" priority="628">
      <formula>IF(RIGHT(TEXT(AQ55,"0.#"),1)=".",TRUE,FALSE)</formula>
    </cfRule>
  </conditionalFormatting>
  <conditionalFormatting sqref="AE54 AQ54">
    <cfRule type="expression" dxfId="69" priority="637">
      <formula>IF(RIGHT(TEXT(AE54,"0.#"),1)=".",FALSE,TRUE)</formula>
    </cfRule>
    <cfRule type="expression" dxfId="68" priority="638">
      <formula>IF(RIGHT(TEXT(AE54,"0.#"),1)=".",TRUE,FALSE)</formula>
    </cfRule>
  </conditionalFormatting>
  <conditionalFormatting sqref="AI54">
    <cfRule type="expression" dxfId="67" priority="635">
      <formula>IF(RIGHT(TEXT(AI54,"0.#"),1)=".",FALSE,TRUE)</formula>
    </cfRule>
    <cfRule type="expression" dxfId="66" priority="636">
      <formula>IF(RIGHT(TEXT(AI54,"0.#"),1)=".",TRUE,FALSE)</formula>
    </cfRule>
  </conditionalFormatting>
  <conditionalFormatting sqref="AE51">
    <cfRule type="expression" dxfId="65" priority="625">
      <formula>IF(RIGHT(TEXT(AE51,"0.#"),1)=".",FALSE,TRUE)</formula>
    </cfRule>
    <cfRule type="expression" dxfId="64" priority="626">
      <formula>IF(RIGHT(TEXT(AE51,"0.#"),1)=".",TRUE,FALSE)</formula>
    </cfRule>
  </conditionalFormatting>
  <conditionalFormatting sqref="AI51">
    <cfRule type="expression" dxfId="63" priority="623">
      <formula>IF(RIGHT(TEXT(AI51,"0.#"),1)=".",FALSE,TRUE)</formula>
    </cfRule>
    <cfRule type="expression" dxfId="62" priority="624">
      <formula>IF(RIGHT(TEXT(AI51,"0.#"),1)=".",TRUE,FALSE)</formula>
    </cfRule>
  </conditionalFormatting>
  <conditionalFormatting sqref="AE52">
    <cfRule type="expression" dxfId="61" priority="619">
      <formula>IF(RIGHT(TEXT(AE52,"0.#"),1)=".",FALSE,TRUE)</formula>
    </cfRule>
    <cfRule type="expression" dxfId="60" priority="620">
      <formula>IF(RIGHT(TEXT(AE52,"0.#"),1)=".",TRUE,FALSE)</formula>
    </cfRule>
  </conditionalFormatting>
  <conditionalFormatting sqref="AI52">
    <cfRule type="expression" dxfId="59" priority="617">
      <formula>IF(RIGHT(TEXT(AI52,"0.#"),1)=".",FALSE,TRUE)</formula>
    </cfRule>
    <cfRule type="expression" dxfId="58" priority="618">
      <formula>IF(RIGHT(TEXT(AI52,"0.#"),1)=".",TRUE,FALSE)</formula>
    </cfRule>
  </conditionalFormatting>
  <conditionalFormatting sqref="AM30">
    <cfRule type="expression" dxfId="57" priority="549">
      <formula>IF(RIGHT(TEXT(AM30,"0.#"),1)=".",FALSE,TRUE)</formula>
    </cfRule>
    <cfRule type="expression" dxfId="56" priority="550">
      <formula>IF(RIGHT(TEXT(AM30,"0.#"),1)=".",TRUE,FALSE)</formula>
    </cfRule>
  </conditionalFormatting>
  <conditionalFormatting sqref="AE31 AM31">
    <cfRule type="expression" dxfId="55" priority="547">
      <formula>IF(RIGHT(TEXT(AE31,"0.#"),1)=".",FALSE,TRUE)</formula>
    </cfRule>
    <cfRule type="expression" dxfId="54" priority="548">
      <formula>IF(RIGHT(TEXT(AE31,"0.#"),1)=".",TRUE,FALSE)</formula>
    </cfRule>
  </conditionalFormatting>
  <conditionalFormatting sqref="AI31">
    <cfRule type="expression" dxfId="53" priority="545">
      <formula>IF(RIGHT(TEXT(AI31,"0.#"),1)=".",FALSE,TRUE)</formula>
    </cfRule>
    <cfRule type="expression" dxfId="52" priority="546">
      <formula>IF(RIGHT(TEXT(AI31,"0.#"),1)=".",TRUE,FALSE)</formula>
    </cfRule>
  </conditionalFormatting>
  <conditionalFormatting sqref="AQ31">
    <cfRule type="expression" dxfId="51" priority="543">
      <formula>IF(RIGHT(TEXT(AQ31,"0.#"),1)=".",FALSE,TRUE)</formula>
    </cfRule>
    <cfRule type="expression" dxfId="50" priority="544">
      <formula>IF(RIGHT(TEXT(AQ31,"0.#"),1)=".",TRUE,FALSE)</formula>
    </cfRule>
  </conditionalFormatting>
  <conditionalFormatting sqref="AE30 AQ30">
    <cfRule type="expression" dxfId="49" priority="553">
      <formula>IF(RIGHT(TEXT(AE30,"0.#"),1)=".",FALSE,TRUE)</formula>
    </cfRule>
    <cfRule type="expression" dxfId="48" priority="554">
      <formula>IF(RIGHT(TEXT(AE30,"0.#"),1)=".",TRUE,FALSE)</formula>
    </cfRule>
  </conditionalFormatting>
  <conditionalFormatting sqref="AI30">
    <cfRule type="expression" dxfId="47" priority="551">
      <formula>IF(RIGHT(TEXT(AI30,"0.#"),1)=".",FALSE,TRUE)</formula>
    </cfRule>
    <cfRule type="expression" dxfId="46" priority="552">
      <formula>IF(RIGHT(TEXT(AI30,"0.#"),1)=".",TRUE,FALSE)</formula>
    </cfRule>
  </conditionalFormatting>
  <conditionalFormatting sqref="AE58">
    <cfRule type="expression" dxfId="45" priority="505">
      <formula>IF(RIGHT(TEXT(AE58,"0.#"),1)=".",FALSE,TRUE)</formula>
    </cfRule>
    <cfRule type="expression" dxfId="44" priority="506">
      <formula>IF(RIGHT(TEXT(AE58,"0.#"),1)=".",TRUE,FALSE)</formula>
    </cfRule>
  </conditionalFormatting>
  <conditionalFormatting sqref="AE59">
    <cfRule type="expression" dxfId="43" priority="503">
      <formula>IF(RIGHT(TEXT(AE59,"0.#"),1)=".",FALSE,TRUE)</formula>
    </cfRule>
    <cfRule type="expression" dxfId="42" priority="504">
      <formula>IF(RIGHT(TEXT(AE59,"0.#"),1)=".",TRUE,FALSE)</formula>
    </cfRule>
  </conditionalFormatting>
  <conditionalFormatting sqref="AE60">
    <cfRule type="expression" dxfId="41" priority="501">
      <formula>IF(RIGHT(TEXT(AE60,"0.#"),1)=".",FALSE,TRUE)</formula>
    </cfRule>
    <cfRule type="expression" dxfId="40" priority="502">
      <formula>IF(RIGHT(TEXT(AE60,"0.#"),1)=".",TRUE,FALSE)</formula>
    </cfRule>
  </conditionalFormatting>
  <conditionalFormatting sqref="AI60">
    <cfRule type="expression" dxfId="39" priority="499">
      <formula>IF(RIGHT(TEXT(AI60,"0.#"),1)=".",FALSE,TRUE)</formula>
    </cfRule>
    <cfRule type="expression" dxfId="38" priority="500">
      <formula>IF(RIGHT(TEXT(AI60,"0.#"),1)=".",TRUE,FALSE)</formula>
    </cfRule>
  </conditionalFormatting>
  <conditionalFormatting sqref="AI59">
    <cfRule type="expression" dxfId="37" priority="497">
      <formula>IF(RIGHT(TEXT(AI59,"0.#"),1)=".",FALSE,TRUE)</formula>
    </cfRule>
    <cfRule type="expression" dxfId="36" priority="498">
      <formula>IF(RIGHT(TEXT(AI59,"0.#"),1)=".",TRUE,FALSE)</formula>
    </cfRule>
  </conditionalFormatting>
  <conditionalFormatting sqref="AI58">
    <cfRule type="expression" dxfId="35" priority="495">
      <formula>IF(RIGHT(TEXT(AI58,"0.#"),1)=".",FALSE,TRUE)</formula>
    </cfRule>
    <cfRule type="expression" dxfId="34" priority="496">
      <formula>IF(RIGHT(TEXT(AI58,"0.#"),1)=".",TRUE,FALSE)</formula>
    </cfRule>
  </conditionalFormatting>
  <conditionalFormatting sqref="AQ58:AQ60">
    <cfRule type="expression" dxfId="33" priority="487">
      <formula>IF(RIGHT(TEXT(AQ58,"0.#"),1)=".",FALSE,TRUE)</formula>
    </cfRule>
    <cfRule type="expression" dxfId="32" priority="488">
      <formula>IF(RIGHT(TEXT(AQ58,"0.#"),1)=".",TRUE,FALSE)</formula>
    </cfRule>
  </conditionalFormatting>
  <conditionalFormatting sqref="AU58:AU60">
    <cfRule type="expression" dxfId="31" priority="485">
      <formula>IF(RIGHT(TEXT(AU58,"0.#"),1)=".",FALSE,TRUE)</formula>
    </cfRule>
    <cfRule type="expression" dxfId="30" priority="486">
      <formula>IF(RIGHT(TEXT(AU58,"0.#"),1)=".",TRUE,FALSE)</formula>
    </cfRule>
  </conditionalFormatting>
  <conditionalFormatting sqref="AE46">
    <cfRule type="expression" dxfId="29" priority="29">
      <formula>IF(RIGHT(TEXT(AE46,"0.#"),1)=".",FALSE,TRUE)</formula>
    </cfRule>
    <cfRule type="expression" dxfId="28" priority="30">
      <formula>IF(RIGHT(TEXT(AE46,"0.#"),1)=".",TRUE,FALSE)</formula>
    </cfRule>
  </conditionalFormatting>
  <conditionalFormatting sqref="AE47">
    <cfRule type="expression" dxfId="27" priority="27">
      <formula>IF(RIGHT(TEXT(AE47,"0.#"),1)=".",FALSE,TRUE)</formula>
    </cfRule>
    <cfRule type="expression" dxfId="26" priority="28">
      <formula>IF(RIGHT(TEXT(AE47,"0.#"),1)=".",TRUE,FALSE)</formula>
    </cfRule>
  </conditionalFormatting>
  <conditionalFormatting sqref="AM46">
    <cfRule type="expression" dxfId="25" priority="17">
      <formula>IF(RIGHT(TEXT(AM46,"0.#"),1)=".",FALSE,TRUE)</formula>
    </cfRule>
    <cfRule type="expression" dxfId="24" priority="18">
      <formula>IF(RIGHT(TEXT(AM46,"0.#"),1)=".",TRUE,FALSE)</formula>
    </cfRule>
  </conditionalFormatting>
  <conditionalFormatting sqref="AE48">
    <cfRule type="expression" dxfId="23" priority="25">
      <formula>IF(RIGHT(TEXT(AE48,"0.#"),1)=".",FALSE,TRUE)</formula>
    </cfRule>
    <cfRule type="expression" dxfId="22" priority="26">
      <formula>IF(RIGHT(TEXT(AE48,"0.#"),1)=".",TRUE,FALSE)</formula>
    </cfRule>
  </conditionalFormatting>
  <conditionalFormatting sqref="AI48">
    <cfRule type="expression" dxfId="21" priority="23">
      <formula>IF(RIGHT(TEXT(AI48,"0.#"),1)=".",FALSE,TRUE)</formula>
    </cfRule>
    <cfRule type="expression" dxfId="20" priority="24">
      <formula>IF(RIGHT(TEXT(AI48,"0.#"),1)=".",TRUE,FALSE)</formula>
    </cfRule>
  </conditionalFormatting>
  <conditionalFormatting sqref="AI47">
    <cfRule type="expression" dxfId="19" priority="21">
      <formula>IF(RIGHT(TEXT(AI47,"0.#"),1)=".",FALSE,TRUE)</formula>
    </cfRule>
    <cfRule type="expression" dxfId="18" priority="22">
      <formula>IF(RIGHT(TEXT(AI47,"0.#"),1)=".",TRUE,FALSE)</formula>
    </cfRule>
  </conditionalFormatting>
  <conditionalFormatting sqref="AI46">
    <cfRule type="expression" dxfId="17" priority="19">
      <formula>IF(RIGHT(TEXT(AI46,"0.#"),1)=".",FALSE,TRUE)</formula>
    </cfRule>
    <cfRule type="expression" dxfId="16" priority="20">
      <formula>IF(RIGHT(TEXT(AI46,"0.#"),1)=".",TRUE,FALSE)</formula>
    </cfRule>
  </conditionalFormatting>
  <conditionalFormatting sqref="AM47">
    <cfRule type="expression" dxfId="15" priority="15">
      <formula>IF(RIGHT(TEXT(AM47,"0.#"),1)=".",FALSE,TRUE)</formula>
    </cfRule>
    <cfRule type="expression" dxfId="14" priority="16">
      <formula>IF(RIGHT(TEXT(AM47,"0.#"),1)=".",TRUE,FALSE)</formula>
    </cfRule>
  </conditionalFormatting>
  <conditionalFormatting sqref="AM48">
    <cfRule type="expression" dxfId="13" priority="13">
      <formula>IF(RIGHT(TEXT(AM48,"0.#"),1)=".",FALSE,TRUE)</formula>
    </cfRule>
    <cfRule type="expression" dxfId="12" priority="14">
      <formula>IF(RIGHT(TEXT(AM48,"0.#"),1)=".",TRUE,FALSE)</formula>
    </cfRule>
  </conditionalFormatting>
  <conditionalFormatting sqref="AQ46:AQ48">
    <cfRule type="expression" dxfId="11" priority="11">
      <formula>IF(RIGHT(TEXT(AQ46,"0.#"),1)=".",FALSE,TRUE)</formula>
    </cfRule>
    <cfRule type="expression" dxfId="10" priority="12">
      <formula>IF(RIGHT(TEXT(AQ46,"0.#"),1)=".",TRUE,FALSE)</formula>
    </cfRule>
  </conditionalFormatting>
  <conditionalFormatting sqref="AU46:AU48">
    <cfRule type="expression" dxfId="9" priority="9">
      <formula>IF(RIGHT(TEXT(AU46,"0.#"),1)=".",FALSE,TRUE)</formula>
    </cfRule>
    <cfRule type="expression" dxfId="8" priority="10">
      <formula>IF(RIGHT(TEXT(AU46,"0.#"),1)=".",TRUE,FALSE)</formula>
    </cfRule>
  </conditionalFormatting>
  <conditionalFormatting sqref="AM58:AM60">
    <cfRule type="expression" dxfId="7" priority="7">
      <formula>IF(RIGHT(TEXT(AM58,"0.#"),1)=".",FALSE,TRUE)</formula>
    </cfRule>
    <cfRule type="expression" dxfId="6" priority="8">
      <formula>IF(RIGHT(TEXT(AM58,"0.#"),1)=".",TRUE,FALSE)</formula>
    </cfRule>
  </conditionalFormatting>
  <conditionalFormatting sqref="AM51:AM52">
    <cfRule type="expression" dxfId="5" priority="5">
      <formula>IF(RIGHT(TEXT(AM51,"0.#"),1)=".",FALSE,TRUE)</formula>
    </cfRule>
    <cfRule type="expression" dxfId="4" priority="6">
      <formula>IF(RIGHT(TEXT(AM51,"0.#"),1)=".",TRUE,FALSE)</formula>
    </cfRule>
  </conditionalFormatting>
  <conditionalFormatting sqref="AQ51:AQ52">
    <cfRule type="expression" dxfId="3" priority="3">
      <formula>IF(RIGHT(TEXT(AQ51,"0.#"),1)=".",FALSE,TRUE)</formula>
    </cfRule>
    <cfRule type="expression" dxfId="2" priority="4">
      <formula>IF(RIGHT(TEXT(AQ51,"0.#"),1)=".",TRUE,FALSE)</formula>
    </cfRule>
  </conditionalFormatting>
  <conditionalFormatting sqref="AU51:AU52">
    <cfRule type="expression" dxfId="1" priority="1">
      <formula>IF(RIGHT(TEXT(AU51,"0.#"),1)=".",FALSE,TRUE)</formula>
    </cfRule>
    <cfRule type="expression" dxfId="0" priority="2">
      <formula>IF(RIGHT(TEXT(AU51,"0.#"),1)=".",TRUE,FALSE)</formula>
    </cfRule>
  </conditionalFormatting>
  <dataValidations count="16">
    <dataValidation type="whole" allowBlank="1" showInputMessage="1" showErrorMessage="1" sqref="O114:P115 AX114:AX116 AA114:AB115 AM114:AN115">
      <formula1>0</formula1>
      <formula2>99</formula2>
    </dataValidation>
    <dataValidation type="whole" allowBlank="1" showInputMessage="1" showErrorMessage="1" sqref="AJ114:AK115 X114:Y115 AJ116 L114:L116 M114:M115 X116 AU114:AV115 J90:J9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0:E100">
      <formula1>T行政事業レビュー推進チームの所見</formula1>
    </dataValidation>
    <dataValidation type="custom" imeMode="disabled" allowBlank="1" showInputMessage="1" showErrorMessage="1" sqref="AH145:AK145 AH149:AK152">
      <formula1>OR(AND(MOD(IF(ISNUMBER(AH145), AH145, 0.5),1)=0, 0&lt;=AH145), AH145="-")</formula1>
    </dataValidation>
    <dataValidation type="whole" imeMode="disabled" allowBlank="1" showInputMessage="1" showErrorMessage="1" sqref="AW2:AX2">
      <formula1>0</formula1>
      <formula2>99</formula2>
    </dataValidation>
    <dataValidation type="list" allowBlank="1" showInputMessage="1" showErrorMessage="1" sqref="A102:E102">
      <formula1>T所見を踏まえた改善点</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sqref="S5:X5">
      <formula1>T終了年度</formula1>
    </dataValidation>
    <dataValidation type="list" allowBlank="1" showInputMessage="1" showErrorMessage="1" sqref="H90:I94">
      <formula1>T事業番号</formula1>
    </dataValidation>
    <dataValidation type="custom" imeMode="disabled" allowBlank="1" showInputMessage="1" showErrorMessage="1" sqref="AY23 AQ45:AR45 P13:AX13 AR15:AX15 P14:AQ18 AR18:AX18 P19:AJ19 Y138:AB138 AU138:AX138 Y145:AB145 AL145:AO145 Y149:AB152 AL149:AO152 AQ33:AR33 AU33:AX33 AE34:AX36 AE54:AX54 AE27:AX28 AE30:AX30 AQ57:AR57 AU57:AX57 AE58:AX60 AE51:AX52 AU45:AX45 AE46:AX48 P23:AC24">
      <formula1>OR(ISNUMBER(P13), P13="-")</formula1>
    </dataValidation>
    <dataValidation type="list" allowBlank="1" showInputMessage="1" showErrorMessage="1" sqref="Q116:R116 AC116:AD116 AO116:AP116">
      <formula1>$U$42</formula1>
    </dataValidation>
    <dataValidation type="custom" allowBlank="1" showInputMessage="1" showErrorMessage="1" errorTitle="法人番号チェック" error="法人番号は13桁の数字で入力してください。" sqref="J149:O152 J145:O145">
      <formula1>OR(J145="-",AND(LEN(J145)=13,IFERROR(SEARCH("-",J145),"")="",IFERROR(SEARCH(".",J145),"")="",ISNUMBER(J145)))</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5" manualBreakCount="5">
    <brk id="36" max="49" man="1"/>
    <brk id="68" max="16383" man="1"/>
    <brk id="96" max="16383" man="1"/>
    <brk id="116" max="16383" man="1"/>
    <brk id="13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U115:V115 I115:J115 AG115:AH115 AR115:AS115</xm:sqref>
        </x14:dataValidation>
        <x14:dataValidation type="list" allowBlank="1" showInputMessage="1" showErrorMessage="1">
          <x14:formula1>
            <xm:f>入力規則等!$U$40:$U$42</xm:f>
          </x14:formula1>
          <xm:sqref>AG114:AH114 U114:V114 I114:J114 AR114:AS114</xm:sqref>
        </x14:dataValidation>
        <x14:dataValidation type="list" allowBlank="1" showInputMessage="1" showErrorMessage="1">
          <x14:formula1>
            <xm:f>入力規則等!$AG$2:$AG$13</xm:f>
          </x14:formula1>
          <xm:sqref>AC145:AG145 AC149:AG152</xm:sqref>
        </x14:dataValidation>
        <x14:dataValidation type="list" allowBlank="1" showInputMessage="1" showErrorMessage="1">
          <x14:formula1>
            <xm:f>入力規則等!$AI$2:$AI$8</xm:f>
          </x14:formula1>
          <xm:sqref>J66:T66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AO114:AP115 Q114:S115 AC114:AE115 E114:G115</xm:sqref>
        </x14:dataValidation>
        <x14:dataValidation type="list" allowBlank="1" showInputMessage="1" showErrorMessage="1">
          <x14:formula1>
            <xm:f>入力規則等!$U$48</xm:f>
          </x14:formula1>
          <xm:sqref>E116:F116</xm:sqref>
        </x14:dataValidation>
        <x14:dataValidation type="list" allowBlank="1" showInputMessage="1" showErrorMessage="1">
          <x14:formula1>
            <xm:f>入力規則等!$U$13:$U$35</xm:f>
          </x14:formula1>
          <xm:sqref>AJ2:AM2 E90:G94 AE116:AG116 G116:I116 AQ116:AS116 S116:U116</xm:sqref>
        </x14:dataValidation>
        <x14:dataValidation type="list" allowBlank="1" showInputMessage="1" showErrorMessage="1">
          <x14:formula1>
            <xm:f>入力規則等!$U$56:$U$58</xm:f>
          </x14:formula1>
          <xm:sqref>J116:K116 AT116:AU116 AH116:AI116 V116:W116</xm:sqref>
        </x14:dataValidation>
        <x14:dataValidation type="list" allowBlank="1" showInputMessage="1" showErrorMessage="1">
          <x14:formula1>
            <xm:f>入力規則等!$U$49</xm:f>
          </x14:formula1>
          <xm:sqref>C90:D94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388</v>
      </c>
      <c r="AA1" s="27" t="s">
        <v>77</v>
      </c>
      <c r="AB1" s="27" t="s">
        <v>389</v>
      </c>
      <c r="AC1" s="27" t="s">
        <v>31</v>
      </c>
      <c r="AD1" s="26"/>
      <c r="AE1" s="27" t="s">
        <v>43</v>
      </c>
      <c r="AF1" s="28"/>
      <c r="AG1" s="37" t="s">
        <v>172</v>
      </c>
      <c r="AI1" s="37" t="s">
        <v>175</v>
      </c>
      <c r="AK1" s="37" t="s">
        <v>179</v>
      </c>
      <c r="AM1" s="52"/>
      <c r="AN1" s="52"/>
      <c r="AP1" s="26" t="s">
        <v>216</v>
      </c>
    </row>
    <row r="2" spans="1:42" ht="13.5" customHeight="1" x14ac:dyDescent="0.15">
      <c r="A2" s="14" t="s">
        <v>80</v>
      </c>
      <c r="B2" s="15" t="s">
        <v>588</v>
      </c>
      <c r="C2" s="13" t="str">
        <f>IF(B2="","",A2)</f>
        <v>医療分野の研究開発関連</v>
      </c>
      <c r="D2" s="13" t="str">
        <f>IF(C2="","",IF(D1&lt;&gt;"",CONCATENATE(D1,"、",C2),C2))</f>
        <v>医療分野の研究開発関連</v>
      </c>
      <c r="F2" s="12" t="s">
        <v>67</v>
      </c>
      <c r="G2" s="17" t="s">
        <v>588</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7">
        <v>21</v>
      </c>
      <c r="W2" s="30" t="s">
        <v>165</v>
      </c>
      <c r="Y2" s="30" t="s">
        <v>63</v>
      </c>
      <c r="Z2" s="30" t="s">
        <v>63</v>
      </c>
      <c r="AA2" s="60" t="s">
        <v>258</v>
      </c>
      <c r="AB2" s="60" t="s">
        <v>483</v>
      </c>
      <c r="AC2" s="61" t="s">
        <v>129</v>
      </c>
      <c r="AD2" s="26"/>
      <c r="AE2" s="32" t="s">
        <v>161</v>
      </c>
      <c r="AF2" s="28"/>
      <c r="AG2" s="38" t="s">
        <v>224</v>
      </c>
      <c r="AI2" s="37" t="s">
        <v>255</v>
      </c>
      <c r="AK2" s="37" t="s">
        <v>180</v>
      </c>
      <c r="AM2" s="52"/>
      <c r="AN2" s="52"/>
      <c r="AP2" s="38" t="s">
        <v>224</v>
      </c>
    </row>
    <row r="3" spans="1:42" ht="13.5" customHeight="1" x14ac:dyDescent="0.15">
      <c r="A3" s="14" t="s">
        <v>81</v>
      </c>
      <c r="B3" s="15"/>
      <c r="C3" s="13" t="str">
        <f t="shared" ref="C3:C11" si="0">IF(B3="","",A3)</f>
        <v/>
      </c>
      <c r="D3" s="13" t="str">
        <f>IF(C3="",D2,IF(D2&lt;&gt;"",CONCATENATE(D2,"、",C3),C3))</f>
        <v>医療分野の研究開発関連</v>
      </c>
      <c r="F3" s="18" t="s">
        <v>106</v>
      </c>
      <c r="G3" s="17"/>
      <c r="H3" s="13" t="str">
        <f t="shared" ref="H3:H37" si="1">IF(G3="","",F3)</f>
        <v/>
      </c>
      <c r="I3" s="13" t="str">
        <f>IF(H3="",I2,IF(I2&lt;&gt;"",CONCATENATE(I2,"、",H3),H3))</f>
        <v>一般会計</v>
      </c>
      <c r="K3" s="14" t="s">
        <v>98</v>
      </c>
      <c r="L3" s="15" t="s">
        <v>588</v>
      </c>
      <c r="M3" s="13" t="str">
        <f t="shared" ref="M3:M11" si="2">IF(L3="","",K3)</f>
        <v>文教及び科学振興</v>
      </c>
      <c r="N3" s="13" t="str">
        <f>IF(M3="",N2,IF(N2&lt;&gt;"",CONCATENATE(N2,"、",M3),M3))</f>
        <v>文教及び科学振興</v>
      </c>
      <c r="O3" s="13"/>
      <c r="P3" s="12" t="s">
        <v>70</v>
      </c>
      <c r="Q3" s="17"/>
      <c r="R3" s="13" t="str">
        <f t="shared" ref="R3:R8" si="3">IF(Q3="","",P3)</f>
        <v/>
      </c>
      <c r="S3" s="13" t="str">
        <f t="shared" ref="S3:S8" si="4">IF(R3="",S2,IF(S2&lt;&gt;"",CONCATENATE(S2,"、",R3),R3))</f>
        <v/>
      </c>
      <c r="T3" s="13"/>
      <c r="U3" s="30" t="s">
        <v>514</v>
      </c>
      <c r="W3" s="30" t="s">
        <v>140</v>
      </c>
      <c r="Y3" s="30" t="s">
        <v>64</v>
      </c>
      <c r="Z3" s="30" t="s">
        <v>390</v>
      </c>
      <c r="AA3" s="60" t="s">
        <v>356</v>
      </c>
      <c r="AB3" s="60" t="s">
        <v>484</v>
      </c>
      <c r="AC3" s="61" t="s">
        <v>130</v>
      </c>
      <c r="AD3" s="26"/>
      <c r="AE3" s="32" t="s">
        <v>162</v>
      </c>
      <c r="AF3" s="28"/>
      <c r="AG3" s="38" t="s">
        <v>225</v>
      </c>
      <c r="AI3" s="37" t="s">
        <v>174</v>
      </c>
      <c r="AK3" s="37" t="str">
        <f>CHAR(CODE(AK2)+1)</f>
        <v>B</v>
      </c>
      <c r="AM3" s="52"/>
      <c r="AN3" s="52"/>
      <c r="AP3" s="38" t="s">
        <v>225</v>
      </c>
    </row>
    <row r="4" spans="1:42" ht="13.5" customHeight="1" x14ac:dyDescent="0.15">
      <c r="A4" s="14" t="s">
        <v>82</v>
      </c>
      <c r="B4" s="15"/>
      <c r="C4" s="13" t="str">
        <f t="shared" si="0"/>
        <v/>
      </c>
      <c r="D4" s="13" t="str">
        <f>IF(C4="",D3,IF(D3&lt;&gt;"",CONCATENATE(D3,"、",C4),C4))</f>
        <v>医療分野の研究開発関連</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文教及び科学振興</v>
      </c>
      <c r="O4" s="13"/>
      <c r="P4" s="12" t="s">
        <v>71</v>
      </c>
      <c r="Q4" s="17" t="s">
        <v>588</v>
      </c>
      <c r="R4" s="13" t="str">
        <f t="shared" si="3"/>
        <v>補助</v>
      </c>
      <c r="S4" s="13" t="str">
        <f t="shared" si="4"/>
        <v>補助</v>
      </c>
      <c r="T4" s="13"/>
      <c r="U4" s="30" t="s">
        <v>570</v>
      </c>
      <c r="W4" s="30" t="s">
        <v>141</v>
      </c>
      <c r="Y4" s="30" t="s">
        <v>263</v>
      </c>
      <c r="Z4" s="30" t="s">
        <v>391</v>
      </c>
      <c r="AA4" s="60" t="s">
        <v>357</v>
      </c>
      <c r="AB4" s="60" t="s">
        <v>485</v>
      </c>
      <c r="AC4" s="60" t="s">
        <v>131</v>
      </c>
      <c r="AD4" s="26"/>
      <c r="AE4" s="32" t="s">
        <v>163</v>
      </c>
      <c r="AF4" s="28"/>
      <c r="AG4" s="38" t="s">
        <v>226</v>
      </c>
      <c r="AI4" s="37" t="s">
        <v>176</v>
      </c>
      <c r="AK4" s="37" t="str">
        <f t="shared" ref="AK4:AK49" si="7">CHAR(CODE(AK3)+1)</f>
        <v>C</v>
      </c>
      <c r="AM4" s="52"/>
      <c r="AN4" s="52"/>
      <c r="AP4" s="38" t="s">
        <v>226</v>
      </c>
    </row>
    <row r="5" spans="1:42" ht="13.5" customHeight="1" x14ac:dyDescent="0.15">
      <c r="A5" s="14" t="s">
        <v>83</v>
      </c>
      <c r="B5" s="15"/>
      <c r="C5" s="13" t="str">
        <f t="shared" si="0"/>
        <v/>
      </c>
      <c r="D5" s="13" t="str">
        <f>IF(C5="",D4,IF(D4&lt;&gt;"",CONCATENATE(D4,"、",C5),C5))</f>
        <v>医療分野の研究開発関連</v>
      </c>
      <c r="F5" s="18" t="s">
        <v>108</v>
      </c>
      <c r="G5" s="17"/>
      <c r="H5" s="13" t="str">
        <f t="shared" si="1"/>
        <v/>
      </c>
      <c r="I5" s="13" t="str">
        <f t="shared" si="5"/>
        <v>一般会計</v>
      </c>
      <c r="K5" s="14" t="s">
        <v>100</v>
      </c>
      <c r="L5" s="15"/>
      <c r="M5" s="13" t="str">
        <f t="shared" si="2"/>
        <v/>
      </c>
      <c r="N5" s="13" t="str">
        <f t="shared" si="6"/>
        <v>文教及び科学振興</v>
      </c>
      <c r="O5" s="13"/>
      <c r="P5" s="12" t="s">
        <v>72</v>
      </c>
      <c r="Q5" s="17"/>
      <c r="R5" s="13" t="str">
        <f t="shared" si="3"/>
        <v/>
      </c>
      <c r="S5" s="13" t="str">
        <f t="shared" si="4"/>
        <v>補助</v>
      </c>
      <c r="T5" s="13"/>
      <c r="W5" s="30" t="s">
        <v>538</v>
      </c>
      <c r="Y5" s="30" t="s">
        <v>264</v>
      </c>
      <c r="Z5" s="30" t="s">
        <v>392</v>
      </c>
      <c r="AA5" s="60" t="s">
        <v>358</v>
      </c>
      <c r="AB5" s="60" t="s">
        <v>486</v>
      </c>
      <c r="AC5" s="60" t="s">
        <v>164</v>
      </c>
      <c r="AD5" s="29"/>
      <c r="AE5" s="32" t="s">
        <v>236</v>
      </c>
      <c r="AF5" s="28"/>
      <c r="AG5" s="38" t="s">
        <v>227</v>
      </c>
      <c r="AI5" s="37" t="s">
        <v>261</v>
      </c>
      <c r="AK5" s="37" t="str">
        <f t="shared" si="7"/>
        <v>D</v>
      </c>
      <c r="AP5" s="38" t="s">
        <v>227</v>
      </c>
    </row>
    <row r="6" spans="1:42" ht="13.5" customHeight="1" x14ac:dyDescent="0.15">
      <c r="A6" s="14" t="s">
        <v>84</v>
      </c>
      <c r="B6" s="15" t="s">
        <v>588</v>
      </c>
      <c r="C6" s="13" t="str">
        <f t="shared" si="0"/>
        <v>科学技術・イノベーション</v>
      </c>
      <c r="D6" s="13" t="str">
        <f t="shared" ref="D6:D21" si="8">IF(C6="",D5,IF(D5&lt;&gt;"",CONCATENATE(D5,"、",C6),C6))</f>
        <v>医療分野の研究開発関連、科学技術・イノベーション</v>
      </c>
      <c r="F6" s="18" t="s">
        <v>109</v>
      </c>
      <c r="G6" s="17"/>
      <c r="H6" s="13" t="str">
        <f t="shared" si="1"/>
        <v/>
      </c>
      <c r="I6" s="13" t="str">
        <f t="shared" si="5"/>
        <v>一般会計</v>
      </c>
      <c r="K6" s="14" t="s">
        <v>101</v>
      </c>
      <c r="L6" s="15"/>
      <c r="M6" s="13" t="str">
        <f t="shared" si="2"/>
        <v/>
      </c>
      <c r="N6" s="13" t="str">
        <f t="shared" si="6"/>
        <v>文教及び科学振興</v>
      </c>
      <c r="O6" s="13"/>
      <c r="P6" s="12" t="s">
        <v>73</v>
      </c>
      <c r="Q6" s="17"/>
      <c r="R6" s="13" t="str">
        <f t="shared" si="3"/>
        <v/>
      </c>
      <c r="S6" s="13" t="str">
        <f t="shared" si="4"/>
        <v>補助</v>
      </c>
      <c r="T6" s="13"/>
      <c r="U6" s="30" t="s">
        <v>238</v>
      </c>
      <c r="W6" s="30" t="s">
        <v>540</v>
      </c>
      <c r="Y6" s="30" t="s">
        <v>265</v>
      </c>
      <c r="Z6" s="30" t="s">
        <v>393</v>
      </c>
      <c r="AA6" s="60" t="s">
        <v>359</v>
      </c>
      <c r="AB6" s="60" t="s">
        <v>487</v>
      </c>
      <c r="AC6" s="60" t="s">
        <v>132</v>
      </c>
      <c r="AD6" s="29"/>
      <c r="AE6" s="32" t="s">
        <v>234</v>
      </c>
      <c r="AF6" s="28"/>
      <c r="AG6" s="38" t="s">
        <v>228</v>
      </c>
      <c r="AI6" s="37" t="s">
        <v>262</v>
      </c>
      <c r="AK6" s="37" t="str">
        <f>CHAR(CODE(AK5)+1)</f>
        <v>E</v>
      </c>
      <c r="AP6" s="38" t="s">
        <v>228</v>
      </c>
    </row>
    <row r="7" spans="1:42" ht="13.5" customHeight="1" x14ac:dyDescent="0.15">
      <c r="A7" s="14" t="s">
        <v>85</v>
      </c>
      <c r="B7" s="15"/>
      <c r="C7" s="13" t="str">
        <f t="shared" si="0"/>
        <v/>
      </c>
      <c r="D7" s="13" t="str">
        <f t="shared" si="8"/>
        <v>医療分野の研究開発関連、科学技術・イノベーション</v>
      </c>
      <c r="F7" s="18" t="s">
        <v>187</v>
      </c>
      <c r="G7" s="17"/>
      <c r="H7" s="13" t="str">
        <f t="shared" si="1"/>
        <v/>
      </c>
      <c r="I7" s="13" t="str">
        <f t="shared" si="5"/>
        <v>一般会計</v>
      </c>
      <c r="K7" s="14" t="s">
        <v>102</v>
      </c>
      <c r="L7" s="15"/>
      <c r="M7" s="13" t="str">
        <f t="shared" si="2"/>
        <v/>
      </c>
      <c r="N7" s="13" t="str">
        <f t="shared" si="6"/>
        <v>文教及び科学振興</v>
      </c>
      <c r="O7" s="13"/>
      <c r="P7" s="12" t="s">
        <v>74</v>
      </c>
      <c r="Q7" s="17"/>
      <c r="R7" s="13" t="str">
        <f t="shared" si="3"/>
        <v/>
      </c>
      <c r="S7" s="13" t="str">
        <f t="shared" si="4"/>
        <v>補助</v>
      </c>
      <c r="T7" s="13"/>
      <c r="U7" s="30"/>
      <c r="W7" s="30" t="s">
        <v>142</v>
      </c>
      <c r="Y7" s="30" t="s">
        <v>266</v>
      </c>
      <c r="Z7" s="30" t="s">
        <v>394</v>
      </c>
      <c r="AA7" s="60" t="s">
        <v>360</v>
      </c>
      <c r="AB7" s="60" t="s">
        <v>488</v>
      </c>
      <c r="AC7" s="29"/>
      <c r="AD7" s="29"/>
      <c r="AE7" s="30" t="s">
        <v>132</v>
      </c>
      <c r="AF7" s="28"/>
      <c r="AG7" s="38" t="s">
        <v>229</v>
      </c>
      <c r="AH7" s="55"/>
      <c r="AI7" s="38" t="s">
        <v>251</v>
      </c>
      <c r="AK7" s="37" t="str">
        <f>CHAR(CODE(AK6)+1)</f>
        <v>F</v>
      </c>
      <c r="AP7" s="38" t="s">
        <v>229</v>
      </c>
    </row>
    <row r="8" spans="1:42" ht="13.5" customHeight="1" x14ac:dyDescent="0.15">
      <c r="A8" s="14" t="s">
        <v>86</v>
      </c>
      <c r="B8" s="15"/>
      <c r="C8" s="13" t="str">
        <f t="shared" si="0"/>
        <v/>
      </c>
      <c r="D8" s="13" t="str">
        <f t="shared" si="8"/>
        <v>医療分野の研究開発関連、科学技術・イノベーション</v>
      </c>
      <c r="F8" s="18" t="s">
        <v>110</v>
      </c>
      <c r="G8" s="17"/>
      <c r="H8" s="13" t="str">
        <f t="shared" si="1"/>
        <v/>
      </c>
      <c r="I8" s="13" t="str">
        <f t="shared" si="5"/>
        <v>一般会計</v>
      </c>
      <c r="K8" s="14" t="s">
        <v>103</v>
      </c>
      <c r="L8" s="15"/>
      <c r="M8" s="13" t="str">
        <f t="shared" si="2"/>
        <v/>
      </c>
      <c r="N8" s="13" t="str">
        <f t="shared" si="6"/>
        <v>文教及び科学振興</v>
      </c>
      <c r="O8" s="13"/>
      <c r="P8" s="12" t="s">
        <v>75</v>
      </c>
      <c r="Q8" s="17"/>
      <c r="R8" s="13" t="str">
        <f t="shared" si="3"/>
        <v/>
      </c>
      <c r="S8" s="13" t="str">
        <f t="shared" si="4"/>
        <v>補助</v>
      </c>
      <c r="T8" s="13"/>
      <c r="U8" s="30" t="s">
        <v>259</v>
      </c>
      <c r="W8" s="30" t="s">
        <v>143</v>
      </c>
      <c r="Y8" s="30" t="s">
        <v>267</v>
      </c>
      <c r="Z8" s="30" t="s">
        <v>395</v>
      </c>
      <c r="AA8" s="60" t="s">
        <v>361</v>
      </c>
      <c r="AB8" s="60" t="s">
        <v>489</v>
      </c>
      <c r="AC8" s="29"/>
      <c r="AD8" s="29"/>
      <c r="AE8" s="29"/>
      <c r="AF8" s="28"/>
      <c r="AG8" s="38" t="s">
        <v>230</v>
      </c>
      <c r="AI8" s="37" t="s">
        <v>252</v>
      </c>
      <c r="AK8" s="37" t="str">
        <f t="shared" si="7"/>
        <v>G</v>
      </c>
      <c r="AP8" s="38" t="s">
        <v>230</v>
      </c>
    </row>
    <row r="9" spans="1:42" ht="13.5" customHeight="1" x14ac:dyDescent="0.15">
      <c r="A9" s="14" t="s">
        <v>87</v>
      </c>
      <c r="B9" s="15"/>
      <c r="C9" s="13" t="str">
        <f t="shared" si="0"/>
        <v/>
      </c>
      <c r="D9" s="13" t="str">
        <f t="shared" si="8"/>
        <v>医療分野の研究開発関連、科学技術・イノベーション</v>
      </c>
      <c r="F9" s="18" t="s">
        <v>188</v>
      </c>
      <c r="G9" s="17"/>
      <c r="H9" s="13" t="str">
        <f t="shared" si="1"/>
        <v/>
      </c>
      <c r="I9" s="13" t="str">
        <f t="shared" si="5"/>
        <v>一般会計</v>
      </c>
      <c r="K9" s="14" t="s">
        <v>104</v>
      </c>
      <c r="L9" s="15"/>
      <c r="M9" s="13" t="str">
        <f t="shared" si="2"/>
        <v/>
      </c>
      <c r="N9" s="13" t="str">
        <f t="shared" si="6"/>
        <v>文教及び科学振興</v>
      </c>
      <c r="O9" s="13"/>
      <c r="P9" s="13"/>
      <c r="Q9" s="19"/>
      <c r="T9" s="13"/>
      <c r="U9" s="30" t="s">
        <v>260</v>
      </c>
      <c r="W9" s="30" t="s">
        <v>144</v>
      </c>
      <c r="Y9" s="30" t="s">
        <v>268</v>
      </c>
      <c r="Z9" s="30" t="s">
        <v>396</v>
      </c>
      <c r="AA9" s="60" t="s">
        <v>362</v>
      </c>
      <c r="AB9" s="60" t="s">
        <v>490</v>
      </c>
      <c r="AC9" s="29"/>
      <c r="AD9" s="29"/>
      <c r="AE9" s="29"/>
      <c r="AF9" s="28"/>
      <c r="AG9" s="38" t="s">
        <v>231</v>
      </c>
      <c r="AI9" s="51"/>
      <c r="AK9" s="37" t="str">
        <f t="shared" si="7"/>
        <v>H</v>
      </c>
      <c r="AP9" s="38" t="s">
        <v>231</v>
      </c>
    </row>
    <row r="10" spans="1:42" ht="13.5" customHeight="1" x14ac:dyDescent="0.15">
      <c r="A10" s="14" t="s">
        <v>205</v>
      </c>
      <c r="B10" s="15"/>
      <c r="C10" s="13" t="str">
        <f t="shared" si="0"/>
        <v/>
      </c>
      <c r="D10" s="13" t="str">
        <f t="shared" si="8"/>
        <v>医療分野の研究開発関連、科学技術・イノベーション</v>
      </c>
      <c r="F10" s="18" t="s">
        <v>111</v>
      </c>
      <c r="G10" s="17"/>
      <c r="H10" s="13" t="str">
        <f t="shared" si="1"/>
        <v/>
      </c>
      <c r="I10" s="13" t="str">
        <f t="shared" si="5"/>
        <v>一般会計</v>
      </c>
      <c r="K10" s="14" t="s">
        <v>206</v>
      </c>
      <c r="L10" s="15"/>
      <c r="M10" s="13" t="str">
        <f t="shared" si="2"/>
        <v/>
      </c>
      <c r="N10" s="13" t="str">
        <f t="shared" si="6"/>
        <v>文教及び科学振興</v>
      </c>
      <c r="O10" s="13"/>
      <c r="P10" s="13" t="str">
        <f>S8</f>
        <v>補助</v>
      </c>
      <c r="Q10" s="19"/>
      <c r="T10" s="13"/>
      <c r="W10" s="30" t="s">
        <v>145</v>
      </c>
      <c r="Y10" s="30" t="s">
        <v>269</v>
      </c>
      <c r="Z10" s="30" t="s">
        <v>397</v>
      </c>
      <c r="AA10" s="60" t="s">
        <v>363</v>
      </c>
      <c r="AB10" s="60" t="s">
        <v>491</v>
      </c>
      <c r="AC10" s="29"/>
      <c r="AD10" s="29"/>
      <c r="AE10" s="29"/>
      <c r="AF10" s="28"/>
      <c r="AG10" s="38" t="s">
        <v>219</v>
      </c>
      <c r="AK10" s="37" t="str">
        <f t="shared" si="7"/>
        <v>I</v>
      </c>
      <c r="AP10" s="37" t="s">
        <v>217</v>
      </c>
    </row>
    <row r="11" spans="1:42" ht="13.5" customHeight="1" x14ac:dyDescent="0.15">
      <c r="A11" s="14" t="s">
        <v>88</v>
      </c>
      <c r="B11" s="15"/>
      <c r="C11" s="13" t="str">
        <f t="shared" si="0"/>
        <v/>
      </c>
      <c r="D11" s="13" t="str">
        <f t="shared" si="8"/>
        <v>医療分野の研究開発関連、科学技術・イノベーション</v>
      </c>
      <c r="F11" s="18" t="s">
        <v>112</v>
      </c>
      <c r="G11" s="17"/>
      <c r="H11" s="13" t="str">
        <f t="shared" si="1"/>
        <v/>
      </c>
      <c r="I11" s="13" t="str">
        <f t="shared" si="5"/>
        <v>一般会計</v>
      </c>
      <c r="K11" s="14" t="s">
        <v>105</v>
      </c>
      <c r="L11" s="15"/>
      <c r="M11" s="13" t="str">
        <f t="shared" si="2"/>
        <v/>
      </c>
      <c r="N11" s="13" t="str">
        <f t="shared" si="6"/>
        <v>文教及び科学振興</v>
      </c>
      <c r="O11" s="13"/>
      <c r="P11" s="13"/>
      <c r="Q11" s="19"/>
      <c r="T11" s="13"/>
      <c r="W11" s="30" t="s">
        <v>567</v>
      </c>
      <c r="Y11" s="30" t="s">
        <v>270</v>
      </c>
      <c r="Z11" s="30" t="s">
        <v>398</v>
      </c>
      <c r="AA11" s="60" t="s">
        <v>364</v>
      </c>
      <c r="AB11" s="60" t="s">
        <v>492</v>
      </c>
      <c r="AC11" s="29"/>
      <c r="AD11" s="29"/>
      <c r="AE11" s="29"/>
      <c r="AF11" s="28"/>
      <c r="AG11" s="37" t="s">
        <v>222</v>
      </c>
      <c r="AK11" s="37" t="str">
        <f t="shared" si="7"/>
        <v>J</v>
      </c>
    </row>
    <row r="12" spans="1:42" ht="13.5" customHeight="1" x14ac:dyDescent="0.15">
      <c r="A12" s="14" t="s">
        <v>89</v>
      </c>
      <c r="B12" s="15"/>
      <c r="C12" s="13" t="str">
        <f t="shared" ref="C12:C23" si="9">IF(B12="","",A12)</f>
        <v/>
      </c>
      <c r="D12" s="13" t="str">
        <f t="shared" si="8"/>
        <v>医療分野の研究開発関連、科学技術・イノベーション</v>
      </c>
      <c r="F12" s="18" t="s">
        <v>113</v>
      </c>
      <c r="G12" s="17"/>
      <c r="H12" s="13" t="str">
        <f t="shared" si="1"/>
        <v/>
      </c>
      <c r="I12" s="13" t="str">
        <f t="shared" si="5"/>
        <v>一般会計</v>
      </c>
      <c r="K12" s="13"/>
      <c r="L12" s="13"/>
      <c r="O12" s="13"/>
      <c r="P12" s="13"/>
      <c r="Q12" s="19"/>
      <c r="T12" s="13"/>
      <c r="U12" s="27" t="s">
        <v>515</v>
      </c>
      <c r="W12" s="30" t="s">
        <v>146</v>
      </c>
      <c r="Y12" s="30" t="s">
        <v>271</v>
      </c>
      <c r="Z12" s="30" t="s">
        <v>399</v>
      </c>
      <c r="AA12" s="60" t="s">
        <v>365</v>
      </c>
      <c r="AB12" s="60" t="s">
        <v>493</v>
      </c>
      <c r="AC12" s="29"/>
      <c r="AD12" s="29"/>
      <c r="AE12" s="29"/>
      <c r="AF12" s="28"/>
      <c r="AG12" s="37" t="s">
        <v>220</v>
      </c>
      <c r="AK12" s="37" t="str">
        <f t="shared" si="7"/>
        <v>K</v>
      </c>
    </row>
    <row r="13" spans="1:42" ht="13.5" customHeight="1" x14ac:dyDescent="0.15">
      <c r="A13" s="14" t="s">
        <v>90</v>
      </c>
      <c r="B13" s="15"/>
      <c r="C13" s="13" t="str">
        <f t="shared" si="9"/>
        <v/>
      </c>
      <c r="D13" s="13" t="str">
        <f t="shared" si="8"/>
        <v>医療分野の研究開発関連、科学技術・イノベーション</v>
      </c>
      <c r="F13" s="18" t="s">
        <v>114</v>
      </c>
      <c r="G13" s="17"/>
      <c r="H13" s="13" t="str">
        <f t="shared" si="1"/>
        <v/>
      </c>
      <c r="I13" s="13" t="str">
        <f t="shared" si="5"/>
        <v>一般会計</v>
      </c>
      <c r="K13" s="13" t="str">
        <f>N11</f>
        <v>文教及び科学振興</v>
      </c>
      <c r="L13" s="13"/>
      <c r="O13" s="13"/>
      <c r="P13" s="13"/>
      <c r="Q13" s="19"/>
      <c r="T13" s="13"/>
      <c r="U13" s="30" t="s">
        <v>165</v>
      </c>
      <c r="W13" s="30" t="s">
        <v>147</v>
      </c>
      <c r="Y13" s="30" t="s">
        <v>272</v>
      </c>
      <c r="Z13" s="30" t="s">
        <v>400</v>
      </c>
      <c r="AA13" s="60" t="s">
        <v>366</v>
      </c>
      <c r="AB13" s="60" t="s">
        <v>494</v>
      </c>
      <c r="AC13" s="29"/>
      <c r="AD13" s="29"/>
      <c r="AE13" s="29"/>
      <c r="AF13" s="28"/>
      <c r="AG13" s="37" t="s">
        <v>221</v>
      </c>
      <c r="AK13" s="37" t="str">
        <f t="shared" si="7"/>
        <v>L</v>
      </c>
    </row>
    <row r="14" spans="1:42" ht="13.5" customHeight="1" x14ac:dyDescent="0.15">
      <c r="A14" s="14" t="s">
        <v>91</v>
      </c>
      <c r="B14" s="15"/>
      <c r="C14" s="13" t="str">
        <f t="shared" si="9"/>
        <v/>
      </c>
      <c r="D14" s="13" t="str">
        <f t="shared" si="8"/>
        <v>医療分野の研究開発関連、科学技術・イノベーション</v>
      </c>
      <c r="F14" s="18" t="s">
        <v>115</v>
      </c>
      <c r="G14" s="17"/>
      <c r="H14" s="13" t="str">
        <f t="shared" si="1"/>
        <v/>
      </c>
      <c r="I14" s="13" t="str">
        <f t="shared" si="5"/>
        <v>一般会計</v>
      </c>
      <c r="K14" s="13"/>
      <c r="L14" s="13"/>
      <c r="O14" s="13"/>
      <c r="P14" s="13"/>
      <c r="Q14" s="19"/>
      <c r="T14" s="13"/>
      <c r="U14" s="30" t="s">
        <v>516</v>
      </c>
      <c r="W14" s="30" t="s">
        <v>148</v>
      </c>
      <c r="Y14" s="30" t="s">
        <v>273</v>
      </c>
      <c r="Z14" s="30" t="s">
        <v>401</v>
      </c>
      <c r="AA14" s="60" t="s">
        <v>367</v>
      </c>
      <c r="AB14" s="60" t="s">
        <v>495</v>
      </c>
      <c r="AC14" s="29"/>
      <c r="AD14" s="29"/>
      <c r="AE14" s="29"/>
      <c r="AF14" s="28"/>
      <c r="AG14" s="51"/>
      <c r="AK14" s="37" t="str">
        <f t="shared" si="7"/>
        <v>M</v>
      </c>
    </row>
    <row r="15" spans="1:42" ht="13.5" customHeight="1" x14ac:dyDescent="0.15">
      <c r="A15" s="14" t="s">
        <v>92</v>
      </c>
      <c r="B15" s="15"/>
      <c r="C15" s="13" t="str">
        <f t="shared" si="9"/>
        <v/>
      </c>
      <c r="D15" s="13" t="str">
        <f t="shared" si="8"/>
        <v>医療分野の研究開発関連、科学技術・イノベーション</v>
      </c>
      <c r="F15" s="18" t="s">
        <v>116</v>
      </c>
      <c r="G15" s="17"/>
      <c r="H15" s="13" t="str">
        <f t="shared" si="1"/>
        <v/>
      </c>
      <c r="I15" s="13" t="str">
        <f t="shared" si="5"/>
        <v>一般会計</v>
      </c>
      <c r="K15" s="13"/>
      <c r="L15" s="13"/>
      <c r="O15" s="13"/>
      <c r="P15" s="13"/>
      <c r="Q15" s="19"/>
      <c r="T15" s="13"/>
      <c r="U15" s="30" t="s">
        <v>517</v>
      </c>
      <c r="W15" s="30" t="s">
        <v>149</v>
      </c>
      <c r="Y15" s="30" t="s">
        <v>274</v>
      </c>
      <c r="Z15" s="30" t="s">
        <v>402</v>
      </c>
      <c r="AA15" s="60" t="s">
        <v>368</v>
      </c>
      <c r="AB15" s="60" t="s">
        <v>496</v>
      </c>
      <c r="AC15" s="29"/>
      <c r="AD15" s="29"/>
      <c r="AE15" s="29"/>
      <c r="AF15" s="28"/>
      <c r="AG15" s="52"/>
      <c r="AK15" s="37" t="str">
        <f t="shared" si="7"/>
        <v>N</v>
      </c>
    </row>
    <row r="16" spans="1:42" ht="13.5" customHeight="1" x14ac:dyDescent="0.15">
      <c r="A16" s="14" t="s">
        <v>93</v>
      </c>
      <c r="B16" s="15"/>
      <c r="C16" s="13" t="str">
        <f t="shared" si="9"/>
        <v/>
      </c>
      <c r="D16" s="13" t="str">
        <f t="shared" si="8"/>
        <v>医療分野の研究開発関連、科学技術・イノベーション</v>
      </c>
      <c r="F16" s="18" t="s">
        <v>117</v>
      </c>
      <c r="G16" s="17"/>
      <c r="H16" s="13" t="str">
        <f t="shared" si="1"/>
        <v/>
      </c>
      <c r="I16" s="13" t="str">
        <f t="shared" si="5"/>
        <v>一般会計</v>
      </c>
      <c r="K16" s="13"/>
      <c r="L16" s="13"/>
      <c r="O16" s="13"/>
      <c r="P16" s="13"/>
      <c r="Q16" s="19"/>
      <c r="T16" s="13"/>
      <c r="U16" s="30" t="s">
        <v>518</v>
      </c>
      <c r="W16" s="30" t="s">
        <v>150</v>
      </c>
      <c r="Y16" s="30" t="s">
        <v>275</v>
      </c>
      <c r="Z16" s="30" t="s">
        <v>403</v>
      </c>
      <c r="AA16" s="60" t="s">
        <v>369</v>
      </c>
      <c r="AB16" s="60" t="s">
        <v>497</v>
      </c>
      <c r="AC16" s="29"/>
      <c r="AD16" s="29"/>
      <c r="AE16" s="29"/>
      <c r="AF16" s="28"/>
      <c r="AG16" s="52"/>
      <c r="AK16" s="37" t="str">
        <f t="shared" si="7"/>
        <v>O</v>
      </c>
    </row>
    <row r="17" spans="1:37" ht="13.5" customHeight="1" x14ac:dyDescent="0.15">
      <c r="A17" s="14" t="s">
        <v>94</v>
      </c>
      <c r="B17" s="15"/>
      <c r="C17" s="13" t="str">
        <f t="shared" si="9"/>
        <v/>
      </c>
      <c r="D17" s="13" t="str">
        <f t="shared" si="8"/>
        <v>医療分野の研究開発関連、科学技術・イノベーション</v>
      </c>
      <c r="F17" s="18" t="s">
        <v>118</v>
      </c>
      <c r="G17" s="17"/>
      <c r="H17" s="13" t="str">
        <f t="shared" si="1"/>
        <v/>
      </c>
      <c r="I17" s="13" t="str">
        <f t="shared" si="5"/>
        <v>一般会計</v>
      </c>
      <c r="K17" s="13"/>
      <c r="L17" s="13"/>
      <c r="O17" s="13"/>
      <c r="P17" s="13"/>
      <c r="Q17" s="19"/>
      <c r="T17" s="13"/>
      <c r="U17" s="30" t="s">
        <v>536</v>
      </c>
      <c r="W17" s="30" t="s">
        <v>151</v>
      </c>
      <c r="Y17" s="30" t="s">
        <v>276</v>
      </c>
      <c r="Z17" s="30" t="s">
        <v>404</v>
      </c>
      <c r="AA17" s="60" t="s">
        <v>370</v>
      </c>
      <c r="AB17" s="60" t="s">
        <v>498</v>
      </c>
      <c r="AC17" s="29"/>
      <c r="AD17" s="29"/>
      <c r="AE17" s="29"/>
      <c r="AF17" s="28"/>
      <c r="AG17" s="52"/>
      <c r="AK17" s="37" t="str">
        <f t="shared" si="7"/>
        <v>P</v>
      </c>
    </row>
    <row r="18" spans="1:37" ht="13.5" customHeight="1" x14ac:dyDescent="0.15">
      <c r="A18" s="14" t="s">
        <v>95</v>
      </c>
      <c r="B18" s="15"/>
      <c r="C18" s="13" t="str">
        <f t="shared" si="9"/>
        <v/>
      </c>
      <c r="D18" s="13" t="str">
        <f t="shared" si="8"/>
        <v>医療分野の研究開発関連、科学技術・イノベーション</v>
      </c>
      <c r="F18" s="18" t="s">
        <v>119</v>
      </c>
      <c r="G18" s="17"/>
      <c r="H18" s="13" t="str">
        <f t="shared" si="1"/>
        <v/>
      </c>
      <c r="I18" s="13" t="str">
        <f t="shared" si="5"/>
        <v>一般会計</v>
      </c>
      <c r="K18" s="13"/>
      <c r="L18" s="13"/>
      <c r="O18" s="13"/>
      <c r="P18" s="13"/>
      <c r="Q18" s="19"/>
      <c r="T18" s="13"/>
      <c r="U18" s="30" t="s">
        <v>519</v>
      </c>
      <c r="W18" s="30" t="s">
        <v>152</v>
      </c>
      <c r="Y18" s="30" t="s">
        <v>277</v>
      </c>
      <c r="Z18" s="30" t="s">
        <v>405</v>
      </c>
      <c r="AA18" s="60" t="s">
        <v>371</v>
      </c>
      <c r="AB18" s="60" t="s">
        <v>499</v>
      </c>
      <c r="AC18" s="29"/>
      <c r="AD18" s="29"/>
      <c r="AE18" s="29"/>
      <c r="AF18" s="28"/>
      <c r="AK18" s="37" t="str">
        <f t="shared" si="7"/>
        <v>Q</v>
      </c>
    </row>
    <row r="19" spans="1:37" ht="13.5" customHeight="1" x14ac:dyDescent="0.15">
      <c r="A19" s="14" t="s">
        <v>198</v>
      </c>
      <c r="B19" s="15"/>
      <c r="C19" s="13" t="str">
        <f t="shared" si="9"/>
        <v/>
      </c>
      <c r="D19" s="13" t="str">
        <f t="shared" si="8"/>
        <v>医療分野の研究開発関連、科学技術・イノベーション</v>
      </c>
      <c r="F19" s="18" t="s">
        <v>120</v>
      </c>
      <c r="G19" s="17"/>
      <c r="H19" s="13" t="str">
        <f t="shared" si="1"/>
        <v/>
      </c>
      <c r="I19" s="13" t="str">
        <f t="shared" si="5"/>
        <v>一般会計</v>
      </c>
      <c r="K19" s="13"/>
      <c r="L19" s="13"/>
      <c r="O19" s="13"/>
      <c r="P19" s="13"/>
      <c r="Q19" s="19"/>
      <c r="T19" s="13"/>
      <c r="U19" s="30" t="s">
        <v>520</v>
      </c>
      <c r="W19" s="30" t="s">
        <v>153</v>
      </c>
      <c r="Y19" s="30" t="s">
        <v>278</v>
      </c>
      <c r="Z19" s="30" t="s">
        <v>406</v>
      </c>
      <c r="AA19" s="60" t="s">
        <v>372</v>
      </c>
      <c r="AB19" s="60" t="s">
        <v>500</v>
      </c>
      <c r="AC19" s="29"/>
      <c r="AD19" s="29"/>
      <c r="AE19" s="29"/>
      <c r="AF19" s="28"/>
      <c r="AK19" s="37" t="str">
        <f t="shared" si="7"/>
        <v>R</v>
      </c>
    </row>
    <row r="20" spans="1:37" ht="13.5" customHeight="1" x14ac:dyDescent="0.15">
      <c r="A20" s="14" t="s">
        <v>199</v>
      </c>
      <c r="B20" s="15"/>
      <c r="C20" s="13" t="str">
        <f t="shared" si="9"/>
        <v/>
      </c>
      <c r="D20" s="13" t="str">
        <f t="shared" si="8"/>
        <v>医療分野の研究開発関連、科学技術・イノベーション</v>
      </c>
      <c r="F20" s="18" t="s">
        <v>197</v>
      </c>
      <c r="G20" s="17"/>
      <c r="H20" s="13" t="str">
        <f t="shared" si="1"/>
        <v/>
      </c>
      <c r="I20" s="13" t="str">
        <f t="shared" si="5"/>
        <v>一般会計</v>
      </c>
      <c r="K20" s="13"/>
      <c r="L20" s="13"/>
      <c r="O20" s="13"/>
      <c r="P20" s="13"/>
      <c r="Q20" s="19"/>
      <c r="T20" s="13"/>
      <c r="U20" s="30" t="s">
        <v>521</v>
      </c>
      <c r="W20" s="30" t="s">
        <v>154</v>
      </c>
      <c r="Y20" s="30" t="s">
        <v>279</v>
      </c>
      <c r="Z20" s="30" t="s">
        <v>407</v>
      </c>
      <c r="AA20" s="60" t="s">
        <v>373</v>
      </c>
      <c r="AB20" s="60" t="s">
        <v>501</v>
      </c>
      <c r="AC20" s="29"/>
      <c r="AD20" s="29"/>
      <c r="AE20" s="29"/>
      <c r="AF20" s="28"/>
      <c r="AK20" s="37" t="str">
        <f t="shared" si="7"/>
        <v>S</v>
      </c>
    </row>
    <row r="21" spans="1:37" ht="13.5" customHeight="1" x14ac:dyDescent="0.15">
      <c r="A21" s="14" t="s">
        <v>200</v>
      </c>
      <c r="B21" s="15"/>
      <c r="C21" s="13" t="str">
        <f t="shared" si="9"/>
        <v/>
      </c>
      <c r="D21" s="13" t="str">
        <f t="shared" si="8"/>
        <v>医療分野の研究開発関連、科学技術・イノベーション</v>
      </c>
      <c r="F21" s="18" t="s">
        <v>121</v>
      </c>
      <c r="G21" s="17"/>
      <c r="H21" s="13" t="str">
        <f t="shared" si="1"/>
        <v/>
      </c>
      <c r="I21" s="13" t="str">
        <f t="shared" si="5"/>
        <v>一般会計</v>
      </c>
      <c r="K21" s="13"/>
      <c r="L21" s="13"/>
      <c r="O21" s="13"/>
      <c r="P21" s="13"/>
      <c r="Q21" s="19"/>
      <c r="T21" s="13"/>
      <c r="U21" s="30" t="s">
        <v>522</v>
      </c>
      <c r="W21" s="30" t="s">
        <v>155</v>
      </c>
      <c r="Y21" s="30" t="s">
        <v>280</v>
      </c>
      <c r="Z21" s="30" t="s">
        <v>408</v>
      </c>
      <c r="AA21" s="60" t="s">
        <v>374</v>
      </c>
      <c r="AB21" s="60" t="s">
        <v>502</v>
      </c>
      <c r="AC21" s="29"/>
      <c r="AD21" s="29"/>
      <c r="AE21" s="29"/>
      <c r="AF21" s="28"/>
      <c r="AK21" s="37" t="str">
        <f t="shared" si="7"/>
        <v>T</v>
      </c>
    </row>
    <row r="22" spans="1:37" ht="13.5" customHeight="1" x14ac:dyDescent="0.15">
      <c r="A22" s="14" t="s">
        <v>201</v>
      </c>
      <c r="B22" s="15"/>
      <c r="C22" s="13" t="str">
        <f t="shared" si="9"/>
        <v/>
      </c>
      <c r="D22" s="13" t="str">
        <f>IF(C22="",D21,IF(D21&lt;&gt;"",CONCATENATE(D21,"、",C22),C22))</f>
        <v>医療分野の研究開発関連、科学技術・イノベーション</v>
      </c>
      <c r="F22" s="18" t="s">
        <v>122</v>
      </c>
      <c r="G22" s="17"/>
      <c r="H22" s="13" t="str">
        <f t="shared" si="1"/>
        <v/>
      </c>
      <c r="I22" s="13" t="str">
        <f t="shared" si="5"/>
        <v>一般会計</v>
      </c>
      <c r="K22" s="13"/>
      <c r="L22" s="13"/>
      <c r="O22" s="13"/>
      <c r="P22" s="13"/>
      <c r="Q22" s="19"/>
      <c r="T22" s="13"/>
      <c r="U22" s="30" t="s">
        <v>569</v>
      </c>
      <c r="W22" s="30" t="s">
        <v>156</v>
      </c>
      <c r="Y22" s="30" t="s">
        <v>281</v>
      </c>
      <c r="Z22" s="30" t="s">
        <v>409</v>
      </c>
      <c r="AA22" s="60" t="s">
        <v>375</v>
      </c>
      <c r="AB22" s="60" t="s">
        <v>503</v>
      </c>
      <c r="AC22" s="29"/>
      <c r="AD22" s="29"/>
      <c r="AE22" s="29"/>
      <c r="AF22" s="28"/>
      <c r="AK22" s="37" t="str">
        <f t="shared" si="7"/>
        <v>U</v>
      </c>
    </row>
    <row r="23" spans="1:37" ht="13.5" customHeight="1" x14ac:dyDescent="0.15">
      <c r="A23" s="58" t="s">
        <v>253</v>
      </c>
      <c r="B23" s="15"/>
      <c r="C23" s="13" t="str">
        <f t="shared" si="9"/>
        <v/>
      </c>
      <c r="D23" s="13" t="str">
        <f>IF(C23="",D22,IF(D22&lt;&gt;"",CONCATENATE(D22,"、",C23),C23))</f>
        <v>医療分野の研究開発関連、科学技術・イノベーション</v>
      </c>
      <c r="F23" s="18" t="s">
        <v>123</v>
      </c>
      <c r="G23" s="17"/>
      <c r="H23" s="13" t="str">
        <f t="shared" si="1"/>
        <v/>
      </c>
      <c r="I23" s="13" t="str">
        <f t="shared" si="5"/>
        <v>一般会計</v>
      </c>
      <c r="K23" s="13"/>
      <c r="L23" s="13"/>
      <c r="O23" s="13"/>
      <c r="P23" s="13"/>
      <c r="Q23" s="19"/>
      <c r="T23" s="13"/>
      <c r="U23" s="30" t="s">
        <v>523</v>
      </c>
      <c r="W23" s="30" t="s">
        <v>157</v>
      </c>
      <c r="Y23" s="30" t="s">
        <v>282</v>
      </c>
      <c r="Z23" s="30" t="s">
        <v>410</v>
      </c>
      <c r="AA23" s="60" t="s">
        <v>376</v>
      </c>
      <c r="AB23" s="60" t="s">
        <v>504</v>
      </c>
      <c r="AC23" s="29"/>
      <c r="AD23" s="29"/>
      <c r="AE23" s="29"/>
      <c r="AF23" s="28"/>
      <c r="AK23" s="37" t="str">
        <f t="shared" si="7"/>
        <v>V</v>
      </c>
    </row>
    <row r="24" spans="1:37" ht="13.5" customHeight="1" x14ac:dyDescent="0.15">
      <c r="A24" s="69"/>
      <c r="B24" s="56"/>
      <c r="F24" s="18" t="s">
        <v>256</v>
      </c>
      <c r="G24" s="17"/>
      <c r="H24" s="13" t="str">
        <f t="shared" si="1"/>
        <v/>
      </c>
      <c r="I24" s="13" t="str">
        <f t="shared" si="5"/>
        <v>一般会計</v>
      </c>
      <c r="K24" s="13"/>
      <c r="L24" s="13"/>
      <c r="O24" s="13"/>
      <c r="P24" s="13"/>
      <c r="Q24" s="19"/>
      <c r="T24" s="13"/>
      <c r="U24" s="30" t="s">
        <v>524</v>
      </c>
      <c r="W24" s="30" t="s">
        <v>158</v>
      </c>
      <c r="Y24" s="30" t="s">
        <v>283</v>
      </c>
      <c r="Z24" s="30" t="s">
        <v>411</v>
      </c>
      <c r="AA24" s="60" t="s">
        <v>377</v>
      </c>
      <c r="AB24" s="60" t="s">
        <v>505</v>
      </c>
      <c r="AC24" s="29"/>
      <c r="AD24" s="29"/>
      <c r="AE24" s="29"/>
      <c r="AF24" s="28"/>
      <c r="AK24" s="37" t="str">
        <f>CHAR(CODE(AK23)+1)</f>
        <v>W</v>
      </c>
    </row>
    <row r="25" spans="1:37" ht="13.5" customHeight="1" x14ac:dyDescent="0.15">
      <c r="A25" s="57"/>
      <c r="B25" s="56"/>
      <c r="F25" s="18" t="s">
        <v>124</v>
      </c>
      <c r="G25" s="17"/>
      <c r="H25" s="13" t="str">
        <f t="shared" si="1"/>
        <v/>
      </c>
      <c r="I25" s="13" t="str">
        <f t="shared" si="5"/>
        <v>一般会計</v>
      </c>
      <c r="K25" s="13"/>
      <c r="L25" s="13"/>
      <c r="O25" s="13"/>
      <c r="P25" s="13"/>
      <c r="Q25" s="19"/>
      <c r="T25" s="13"/>
      <c r="U25" s="30" t="s">
        <v>525</v>
      </c>
      <c r="W25" s="50"/>
      <c r="Y25" s="30" t="s">
        <v>284</v>
      </c>
      <c r="Z25" s="30" t="s">
        <v>412</v>
      </c>
      <c r="AA25" s="60" t="s">
        <v>378</v>
      </c>
      <c r="AB25" s="60" t="s">
        <v>506</v>
      </c>
      <c r="AC25" s="29"/>
      <c r="AD25" s="29"/>
      <c r="AE25" s="29"/>
      <c r="AF25" s="28"/>
      <c r="AK25" s="37" t="str">
        <f t="shared" si="7"/>
        <v>X</v>
      </c>
    </row>
    <row r="26" spans="1:37" ht="13.5" customHeight="1" x14ac:dyDescent="0.15">
      <c r="A26" s="57"/>
      <c r="B26" s="56"/>
      <c r="F26" s="18" t="s">
        <v>125</v>
      </c>
      <c r="G26" s="17"/>
      <c r="H26" s="13" t="str">
        <f t="shared" si="1"/>
        <v/>
      </c>
      <c r="I26" s="13" t="str">
        <f t="shared" si="5"/>
        <v>一般会計</v>
      </c>
      <c r="K26" s="13"/>
      <c r="L26" s="13"/>
      <c r="O26" s="13"/>
      <c r="P26" s="13"/>
      <c r="Q26" s="19"/>
      <c r="T26" s="13"/>
      <c r="U26" s="30" t="s">
        <v>526</v>
      </c>
      <c r="Y26" s="30" t="s">
        <v>285</v>
      </c>
      <c r="Z26" s="30" t="s">
        <v>413</v>
      </c>
      <c r="AA26" s="60" t="s">
        <v>379</v>
      </c>
      <c r="AB26" s="60" t="s">
        <v>507</v>
      </c>
      <c r="AC26" s="29"/>
      <c r="AD26" s="29"/>
      <c r="AE26" s="29"/>
      <c r="AF26" s="28"/>
      <c r="AK26" s="37" t="str">
        <f t="shared" si="7"/>
        <v>Y</v>
      </c>
    </row>
    <row r="27" spans="1:37" ht="13.5" customHeight="1" x14ac:dyDescent="0.15">
      <c r="A27" s="13" t="str">
        <f>IF(D23="", "-", D23)</f>
        <v>医療分野の研究開発関連、科学技術・イノベーション</v>
      </c>
      <c r="B27" s="13"/>
      <c r="F27" s="18" t="s">
        <v>126</v>
      </c>
      <c r="G27" s="17"/>
      <c r="H27" s="13" t="str">
        <f t="shared" si="1"/>
        <v/>
      </c>
      <c r="I27" s="13" t="str">
        <f t="shared" si="5"/>
        <v>一般会計</v>
      </c>
      <c r="K27" s="13"/>
      <c r="L27" s="13"/>
      <c r="O27" s="13"/>
      <c r="P27" s="13"/>
      <c r="Q27" s="19"/>
      <c r="T27" s="13"/>
      <c r="U27" s="30" t="s">
        <v>527</v>
      </c>
      <c r="Y27" s="30" t="s">
        <v>286</v>
      </c>
      <c r="Z27" s="30" t="s">
        <v>414</v>
      </c>
      <c r="AA27" s="60" t="s">
        <v>380</v>
      </c>
      <c r="AB27" s="60" t="s">
        <v>508</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528</v>
      </c>
      <c r="Y28" s="30" t="s">
        <v>287</v>
      </c>
      <c r="Z28" s="30" t="s">
        <v>415</v>
      </c>
      <c r="AA28" s="60" t="s">
        <v>381</v>
      </c>
      <c r="AB28" s="60" t="s">
        <v>509</v>
      </c>
      <c r="AC28" s="29"/>
      <c r="AD28" s="29"/>
      <c r="AE28" s="29"/>
      <c r="AF28" s="28"/>
      <c r="AK28" s="37"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529</v>
      </c>
      <c r="Y29" s="30" t="s">
        <v>288</v>
      </c>
      <c r="Z29" s="30" t="s">
        <v>416</v>
      </c>
      <c r="AA29" s="60" t="s">
        <v>382</v>
      </c>
      <c r="AB29" s="60" t="s">
        <v>510</v>
      </c>
      <c r="AC29" s="29"/>
      <c r="AD29" s="29"/>
      <c r="AE29" s="29"/>
      <c r="AF29" s="28"/>
      <c r="AK29" s="37"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530</v>
      </c>
      <c r="Y30" s="30" t="s">
        <v>289</v>
      </c>
      <c r="Z30" s="30" t="s">
        <v>417</v>
      </c>
      <c r="AA30" s="60" t="s">
        <v>383</v>
      </c>
      <c r="AB30" s="60" t="s">
        <v>511</v>
      </c>
      <c r="AC30" s="29"/>
      <c r="AD30" s="29"/>
      <c r="AE30" s="29"/>
      <c r="AF30" s="28"/>
      <c r="AK30" s="37"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531</v>
      </c>
      <c r="Y31" s="30" t="s">
        <v>290</v>
      </c>
      <c r="Z31" s="30" t="s">
        <v>418</v>
      </c>
      <c r="AA31" s="60" t="s">
        <v>384</v>
      </c>
      <c r="AB31" s="60" t="s">
        <v>512</v>
      </c>
      <c r="AC31" s="29"/>
      <c r="AD31" s="29"/>
      <c r="AE31" s="29"/>
      <c r="AF31" s="28"/>
      <c r="AK31" s="37"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532</v>
      </c>
      <c r="Y32" s="30" t="s">
        <v>291</v>
      </c>
      <c r="Z32" s="30" t="s">
        <v>419</v>
      </c>
      <c r="AA32" s="60" t="s">
        <v>65</v>
      </c>
      <c r="AB32" s="60" t="s">
        <v>65</v>
      </c>
      <c r="AC32" s="29"/>
      <c r="AD32" s="29"/>
      <c r="AE32" s="29"/>
      <c r="AF32" s="28"/>
      <c r="AK32" s="37"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533</v>
      </c>
      <c r="Y33" s="30" t="s">
        <v>292</v>
      </c>
      <c r="Z33" s="30" t="s">
        <v>420</v>
      </c>
      <c r="AA33" s="50"/>
      <c r="AB33" s="29"/>
      <c r="AC33" s="29"/>
      <c r="AD33" s="29"/>
      <c r="AE33" s="29"/>
      <c r="AF33" s="28"/>
      <c r="AK33" s="37"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534</v>
      </c>
      <c r="Y34" s="30" t="s">
        <v>293</v>
      </c>
      <c r="Z34" s="30" t="s">
        <v>421</v>
      </c>
      <c r="AB34" s="29"/>
      <c r="AC34" s="29"/>
      <c r="AD34" s="29"/>
      <c r="AE34" s="29"/>
      <c r="AF34" s="28"/>
      <c r="AK34" s="37"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535</v>
      </c>
      <c r="Y35" s="30" t="s">
        <v>294</v>
      </c>
      <c r="Z35" s="30" t="s">
        <v>422</v>
      </c>
      <c r="AC35" s="29"/>
      <c r="AF35" s="28"/>
      <c r="AK35" s="37"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295</v>
      </c>
      <c r="Z36" s="30" t="s">
        <v>423</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296</v>
      </c>
      <c r="Z37" s="30" t="s">
        <v>424</v>
      </c>
      <c r="AF37" s="28"/>
      <c r="AK37" s="37" t="str">
        <f t="shared" si="7"/>
        <v>j</v>
      </c>
    </row>
    <row r="38" spans="1:37" x14ac:dyDescent="0.15">
      <c r="A38" s="13"/>
      <c r="B38" s="13"/>
      <c r="F38" s="13"/>
      <c r="G38" s="19"/>
      <c r="K38" s="13"/>
      <c r="L38" s="13"/>
      <c r="O38" s="13"/>
      <c r="P38" s="13"/>
      <c r="Q38" s="19"/>
      <c r="T38" s="13"/>
      <c r="Y38" s="30" t="s">
        <v>297</v>
      </c>
      <c r="Z38" s="30" t="s">
        <v>425</v>
      </c>
      <c r="AF38" s="28"/>
      <c r="AK38" s="37" t="str">
        <f t="shared" si="7"/>
        <v>k</v>
      </c>
    </row>
    <row r="39" spans="1:37" x14ac:dyDescent="0.15">
      <c r="A39" s="13"/>
      <c r="B39" s="13"/>
      <c r="F39" s="13" t="str">
        <f>I37</f>
        <v>一般会計</v>
      </c>
      <c r="G39" s="19"/>
      <c r="K39" s="13"/>
      <c r="L39" s="13"/>
      <c r="O39" s="13"/>
      <c r="P39" s="13"/>
      <c r="Q39" s="19"/>
      <c r="T39" s="13"/>
      <c r="U39" s="30" t="s">
        <v>537</v>
      </c>
      <c r="Y39" s="30" t="s">
        <v>298</v>
      </c>
      <c r="Z39" s="30" t="s">
        <v>426</v>
      </c>
      <c r="AF39" s="28"/>
      <c r="AK39" s="37" t="str">
        <f t="shared" si="7"/>
        <v>l</v>
      </c>
    </row>
    <row r="40" spans="1:37" x14ac:dyDescent="0.15">
      <c r="A40" s="13"/>
      <c r="B40" s="13"/>
      <c r="F40" s="13"/>
      <c r="G40" s="19"/>
      <c r="K40" s="13"/>
      <c r="L40" s="13"/>
      <c r="O40" s="13"/>
      <c r="P40" s="13"/>
      <c r="Q40" s="19"/>
      <c r="T40" s="13"/>
      <c r="U40" s="30"/>
      <c r="Y40" s="30" t="s">
        <v>299</v>
      </c>
      <c r="Z40" s="30" t="s">
        <v>427</v>
      </c>
      <c r="AF40" s="28"/>
      <c r="AK40" s="37" t="str">
        <f t="shared" si="7"/>
        <v>m</v>
      </c>
    </row>
    <row r="41" spans="1:37" x14ac:dyDescent="0.15">
      <c r="A41" s="13"/>
      <c r="B41" s="13"/>
      <c r="F41" s="13"/>
      <c r="G41" s="19"/>
      <c r="K41" s="13"/>
      <c r="L41" s="13"/>
      <c r="O41" s="13"/>
      <c r="P41" s="13"/>
      <c r="Q41" s="19"/>
      <c r="T41" s="13"/>
      <c r="U41" s="30" t="s">
        <v>239</v>
      </c>
      <c r="Y41" s="30" t="s">
        <v>300</v>
      </c>
      <c r="Z41" s="30" t="s">
        <v>428</v>
      </c>
      <c r="AF41" s="28"/>
      <c r="AK41" s="37" t="str">
        <f t="shared" si="7"/>
        <v>n</v>
      </c>
    </row>
    <row r="42" spans="1:37" x14ac:dyDescent="0.15">
      <c r="A42" s="13"/>
      <c r="B42" s="13"/>
      <c r="F42" s="13"/>
      <c r="G42" s="19"/>
      <c r="K42" s="13"/>
      <c r="L42" s="13"/>
      <c r="O42" s="13"/>
      <c r="P42" s="13"/>
      <c r="Q42" s="19"/>
      <c r="T42" s="13"/>
      <c r="U42" s="30" t="s">
        <v>249</v>
      </c>
      <c r="Y42" s="30" t="s">
        <v>301</v>
      </c>
      <c r="Z42" s="30" t="s">
        <v>429</v>
      </c>
      <c r="AF42" s="28"/>
      <c r="AK42" s="37" t="str">
        <f t="shared" si="7"/>
        <v>o</v>
      </c>
    </row>
    <row r="43" spans="1:37" x14ac:dyDescent="0.15">
      <c r="A43" s="13"/>
      <c r="B43" s="13"/>
      <c r="F43" s="13"/>
      <c r="G43" s="19"/>
      <c r="K43" s="13"/>
      <c r="L43" s="13"/>
      <c r="O43" s="13"/>
      <c r="P43" s="13"/>
      <c r="Q43" s="19"/>
      <c r="T43" s="13"/>
      <c r="Y43" s="30" t="s">
        <v>302</v>
      </c>
      <c r="Z43" s="30" t="s">
        <v>430</v>
      </c>
      <c r="AF43" s="28"/>
      <c r="AK43" s="37" t="str">
        <f t="shared" si="7"/>
        <v>p</v>
      </c>
    </row>
    <row r="44" spans="1:37" x14ac:dyDescent="0.15">
      <c r="A44" s="13"/>
      <c r="B44" s="13"/>
      <c r="F44" s="13"/>
      <c r="G44" s="19"/>
      <c r="K44" s="13"/>
      <c r="L44" s="13"/>
      <c r="O44" s="13"/>
      <c r="P44" s="13"/>
      <c r="Q44" s="19"/>
      <c r="T44" s="13"/>
      <c r="Y44" s="30" t="s">
        <v>303</v>
      </c>
      <c r="Z44" s="30" t="s">
        <v>431</v>
      </c>
      <c r="AF44" s="28"/>
      <c r="AK44" s="37" t="str">
        <f t="shared" si="7"/>
        <v>q</v>
      </c>
    </row>
    <row r="45" spans="1:37" x14ac:dyDescent="0.15">
      <c r="A45" s="13"/>
      <c r="B45" s="13"/>
      <c r="F45" s="13"/>
      <c r="G45" s="19"/>
      <c r="K45" s="13"/>
      <c r="L45" s="13"/>
      <c r="O45" s="13"/>
      <c r="P45" s="13"/>
      <c r="Q45" s="19"/>
      <c r="T45" s="13"/>
      <c r="U45" s="27" t="s">
        <v>160</v>
      </c>
      <c r="Y45" s="30" t="s">
        <v>304</v>
      </c>
      <c r="Z45" s="30" t="s">
        <v>432</v>
      </c>
      <c r="AF45" s="28"/>
      <c r="AK45" s="37" t="str">
        <f t="shared" si="7"/>
        <v>r</v>
      </c>
    </row>
    <row r="46" spans="1:37" x14ac:dyDescent="0.15">
      <c r="A46" s="13"/>
      <c r="B46" s="13"/>
      <c r="F46" s="13"/>
      <c r="G46" s="19"/>
      <c r="K46" s="13"/>
      <c r="L46" s="13"/>
      <c r="O46" s="13"/>
      <c r="P46" s="13"/>
      <c r="Q46" s="19"/>
      <c r="T46" s="13"/>
      <c r="U46" s="67" t="s">
        <v>568</v>
      </c>
      <c r="Y46" s="30" t="s">
        <v>305</v>
      </c>
      <c r="Z46" s="30" t="s">
        <v>433</v>
      </c>
      <c r="AF46" s="28"/>
      <c r="AK46" s="37" t="str">
        <f t="shared" si="7"/>
        <v>s</v>
      </c>
    </row>
    <row r="47" spans="1:37" x14ac:dyDescent="0.15">
      <c r="A47" s="13"/>
      <c r="B47" s="13"/>
      <c r="F47" s="13"/>
      <c r="G47" s="19"/>
      <c r="K47" s="13"/>
      <c r="L47" s="13"/>
      <c r="O47" s="13"/>
      <c r="P47" s="13"/>
      <c r="Q47" s="19"/>
      <c r="T47" s="13"/>
      <c r="Y47" s="30" t="s">
        <v>306</v>
      </c>
      <c r="Z47" s="30" t="s">
        <v>434</v>
      </c>
      <c r="AF47" s="28"/>
      <c r="AK47" s="37" t="str">
        <f t="shared" si="7"/>
        <v>t</v>
      </c>
    </row>
    <row r="48" spans="1:37" x14ac:dyDescent="0.15">
      <c r="A48" s="13"/>
      <c r="B48" s="13"/>
      <c r="F48" s="13"/>
      <c r="G48" s="19"/>
      <c r="K48" s="13"/>
      <c r="L48" s="13"/>
      <c r="O48" s="13"/>
      <c r="P48" s="13"/>
      <c r="Q48" s="19"/>
      <c r="T48" s="13"/>
      <c r="U48" s="67">
        <v>2021</v>
      </c>
      <c r="Y48" s="30" t="s">
        <v>307</v>
      </c>
      <c r="Z48" s="30" t="s">
        <v>435</v>
      </c>
      <c r="AF48" s="28"/>
      <c r="AK48" s="37" t="str">
        <f t="shared" si="7"/>
        <v>u</v>
      </c>
    </row>
    <row r="49" spans="1:37" x14ac:dyDescent="0.15">
      <c r="A49" s="13"/>
      <c r="B49" s="13"/>
      <c r="F49" s="13"/>
      <c r="G49" s="19"/>
      <c r="K49" s="13"/>
      <c r="L49" s="13"/>
      <c r="O49" s="13"/>
      <c r="P49" s="13"/>
      <c r="Q49" s="19"/>
      <c r="T49" s="13"/>
      <c r="U49" s="67">
        <v>2022</v>
      </c>
      <c r="Y49" s="30" t="s">
        <v>308</v>
      </c>
      <c r="Z49" s="30" t="s">
        <v>436</v>
      </c>
      <c r="AF49" s="28"/>
      <c r="AK49" s="37" t="str">
        <f t="shared" si="7"/>
        <v>v</v>
      </c>
    </row>
    <row r="50" spans="1:37" x14ac:dyDescent="0.15">
      <c r="A50" s="13"/>
      <c r="B50" s="13"/>
      <c r="F50" s="13"/>
      <c r="G50" s="19"/>
      <c r="K50" s="13"/>
      <c r="L50" s="13"/>
      <c r="O50" s="13"/>
      <c r="P50" s="13"/>
      <c r="Q50" s="19"/>
      <c r="T50" s="13"/>
      <c r="U50" s="67">
        <v>2023</v>
      </c>
      <c r="Y50" s="30" t="s">
        <v>309</v>
      </c>
      <c r="Z50" s="30" t="s">
        <v>437</v>
      </c>
      <c r="AF50" s="28"/>
    </row>
    <row r="51" spans="1:37" x14ac:dyDescent="0.15">
      <c r="A51" s="13"/>
      <c r="B51" s="13"/>
      <c r="F51" s="13"/>
      <c r="G51" s="19"/>
      <c r="K51" s="13"/>
      <c r="L51" s="13"/>
      <c r="O51" s="13"/>
      <c r="P51" s="13"/>
      <c r="Q51" s="19"/>
      <c r="T51" s="13"/>
      <c r="U51" s="67">
        <v>2024</v>
      </c>
      <c r="Y51" s="30" t="s">
        <v>310</v>
      </c>
      <c r="Z51" s="30" t="s">
        <v>438</v>
      </c>
      <c r="AF51" s="28"/>
    </row>
    <row r="52" spans="1:37" x14ac:dyDescent="0.15">
      <c r="A52" s="13"/>
      <c r="B52" s="13"/>
      <c r="F52" s="13"/>
      <c r="G52" s="19"/>
      <c r="K52" s="13"/>
      <c r="L52" s="13"/>
      <c r="O52" s="13"/>
      <c r="P52" s="13"/>
      <c r="Q52" s="19"/>
      <c r="T52" s="13"/>
      <c r="U52" s="67">
        <v>2025</v>
      </c>
      <c r="Y52" s="30" t="s">
        <v>311</v>
      </c>
      <c r="Z52" s="30" t="s">
        <v>439</v>
      </c>
      <c r="AF52" s="28"/>
    </row>
    <row r="53" spans="1:37" x14ac:dyDescent="0.15">
      <c r="A53" s="13"/>
      <c r="B53" s="13"/>
      <c r="F53" s="13"/>
      <c r="G53" s="19"/>
      <c r="K53" s="13"/>
      <c r="L53" s="13"/>
      <c r="O53" s="13"/>
      <c r="P53" s="13"/>
      <c r="Q53" s="19"/>
      <c r="T53" s="13"/>
      <c r="U53" s="67">
        <v>2026</v>
      </c>
      <c r="Y53" s="30" t="s">
        <v>312</v>
      </c>
      <c r="Z53" s="30" t="s">
        <v>440</v>
      </c>
      <c r="AF53" s="28"/>
    </row>
    <row r="54" spans="1:37" x14ac:dyDescent="0.15">
      <c r="A54" s="13"/>
      <c r="B54" s="13"/>
      <c r="F54" s="13"/>
      <c r="G54" s="19"/>
      <c r="K54" s="13"/>
      <c r="L54" s="13"/>
      <c r="O54" s="13"/>
      <c r="P54" s="20"/>
      <c r="Q54" s="19"/>
      <c r="T54" s="13"/>
      <c r="Y54" s="30" t="s">
        <v>313</v>
      </c>
      <c r="Z54" s="30" t="s">
        <v>441</v>
      </c>
      <c r="AF54" s="28"/>
    </row>
    <row r="55" spans="1:37" x14ac:dyDescent="0.15">
      <c r="A55" s="13"/>
      <c r="B55" s="13"/>
      <c r="F55" s="13"/>
      <c r="G55" s="19"/>
      <c r="K55" s="13"/>
      <c r="L55" s="13"/>
      <c r="O55" s="13"/>
      <c r="P55" s="13"/>
      <c r="Q55" s="19"/>
      <c r="T55" s="13"/>
      <c r="Y55" s="30" t="s">
        <v>314</v>
      </c>
      <c r="Z55" s="30" t="s">
        <v>442</v>
      </c>
      <c r="AF55" s="28"/>
    </row>
    <row r="56" spans="1:37" x14ac:dyDescent="0.15">
      <c r="A56" s="13"/>
      <c r="B56" s="13"/>
      <c r="F56" s="13"/>
      <c r="G56" s="19"/>
      <c r="K56" s="13"/>
      <c r="L56" s="13"/>
      <c r="O56" s="13"/>
      <c r="P56" s="13"/>
      <c r="Q56" s="19"/>
      <c r="T56" s="13"/>
      <c r="U56" s="67">
        <v>20</v>
      </c>
      <c r="Y56" s="30" t="s">
        <v>315</v>
      </c>
      <c r="Z56" s="30" t="s">
        <v>443</v>
      </c>
      <c r="AF56" s="28"/>
    </row>
    <row r="57" spans="1:37" x14ac:dyDescent="0.15">
      <c r="A57" s="13"/>
      <c r="B57" s="13"/>
      <c r="F57" s="13"/>
      <c r="G57" s="19"/>
      <c r="K57" s="13"/>
      <c r="L57" s="13"/>
      <c r="O57" s="13"/>
      <c r="P57" s="13"/>
      <c r="Q57" s="19"/>
      <c r="T57" s="13"/>
      <c r="U57" s="30" t="s">
        <v>513</v>
      </c>
      <c r="Y57" s="30" t="s">
        <v>316</v>
      </c>
      <c r="Z57" s="30" t="s">
        <v>444</v>
      </c>
      <c r="AF57" s="28"/>
    </row>
    <row r="58" spans="1:37" x14ac:dyDescent="0.15">
      <c r="A58" s="13"/>
      <c r="B58" s="13"/>
      <c r="F58" s="13"/>
      <c r="G58" s="19"/>
      <c r="K58" s="13"/>
      <c r="L58" s="13"/>
      <c r="O58" s="13"/>
      <c r="P58" s="13"/>
      <c r="Q58" s="19"/>
      <c r="T58" s="13"/>
      <c r="U58" s="30" t="s">
        <v>514</v>
      </c>
      <c r="Y58" s="30" t="s">
        <v>317</v>
      </c>
      <c r="Z58" s="30" t="s">
        <v>445</v>
      </c>
      <c r="AF58" s="28"/>
    </row>
    <row r="59" spans="1:37" x14ac:dyDescent="0.15">
      <c r="A59" s="13"/>
      <c r="B59" s="13"/>
      <c r="F59" s="13"/>
      <c r="G59" s="19"/>
      <c r="K59" s="13"/>
      <c r="L59" s="13"/>
      <c r="O59" s="13"/>
      <c r="P59" s="13"/>
      <c r="Q59" s="19"/>
      <c r="T59" s="13"/>
      <c r="Y59" s="30" t="s">
        <v>318</v>
      </c>
      <c r="Z59" s="30" t="s">
        <v>446</v>
      </c>
      <c r="AF59" s="28"/>
    </row>
    <row r="60" spans="1:37" x14ac:dyDescent="0.15">
      <c r="A60" s="13"/>
      <c r="B60" s="13"/>
      <c r="F60" s="13"/>
      <c r="G60" s="19"/>
      <c r="K60" s="13"/>
      <c r="L60" s="13"/>
      <c r="O60" s="13"/>
      <c r="P60" s="13"/>
      <c r="Q60" s="19"/>
      <c r="T60" s="13"/>
      <c r="Y60" s="30" t="s">
        <v>319</v>
      </c>
      <c r="Z60" s="30" t="s">
        <v>447</v>
      </c>
      <c r="AF60" s="28"/>
    </row>
    <row r="61" spans="1:37" x14ac:dyDescent="0.15">
      <c r="A61" s="13"/>
      <c r="B61" s="13"/>
      <c r="F61" s="13"/>
      <c r="G61" s="19"/>
      <c r="K61" s="13"/>
      <c r="L61" s="13"/>
      <c r="O61" s="13"/>
      <c r="P61" s="13"/>
      <c r="Q61" s="19"/>
      <c r="T61" s="13"/>
      <c r="Y61" s="30" t="s">
        <v>320</v>
      </c>
      <c r="Z61" s="30" t="s">
        <v>448</v>
      </c>
      <c r="AF61" s="28"/>
    </row>
    <row r="62" spans="1:37" x14ac:dyDescent="0.15">
      <c r="A62" s="13"/>
      <c r="B62" s="13"/>
      <c r="F62" s="13"/>
      <c r="G62" s="19"/>
      <c r="K62" s="13"/>
      <c r="L62" s="13"/>
      <c r="O62" s="13"/>
      <c r="P62" s="13"/>
      <c r="Q62" s="19"/>
      <c r="T62" s="13"/>
      <c r="Y62" s="30" t="s">
        <v>321</v>
      </c>
      <c r="Z62" s="30" t="s">
        <v>449</v>
      </c>
      <c r="AF62" s="28"/>
    </row>
    <row r="63" spans="1:37" x14ac:dyDescent="0.15">
      <c r="A63" s="13"/>
      <c r="B63" s="13"/>
      <c r="F63" s="13"/>
      <c r="G63" s="19"/>
      <c r="K63" s="13"/>
      <c r="L63" s="13"/>
      <c r="O63" s="13"/>
      <c r="P63" s="13"/>
      <c r="Q63" s="19"/>
      <c r="T63" s="13"/>
      <c r="Y63" s="30" t="s">
        <v>322</v>
      </c>
      <c r="Z63" s="30" t="s">
        <v>450</v>
      </c>
      <c r="AF63" s="28"/>
    </row>
    <row r="64" spans="1:37" x14ac:dyDescent="0.15">
      <c r="A64" s="13"/>
      <c r="B64" s="13"/>
      <c r="F64" s="13"/>
      <c r="G64" s="19"/>
      <c r="K64" s="13"/>
      <c r="L64" s="13"/>
      <c r="O64" s="13"/>
      <c r="P64" s="13"/>
      <c r="Q64" s="19"/>
      <c r="T64" s="13"/>
      <c r="Y64" s="30" t="s">
        <v>323</v>
      </c>
      <c r="Z64" s="30" t="s">
        <v>451</v>
      </c>
      <c r="AF64" s="28"/>
    </row>
    <row r="65" spans="1:32" x14ac:dyDescent="0.15">
      <c r="A65" s="13"/>
      <c r="B65" s="13"/>
      <c r="F65" s="13"/>
      <c r="G65" s="19"/>
      <c r="K65" s="13"/>
      <c r="L65" s="13"/>
      <c r="O65" s="13"/>
      <c r="P65" s="13"/>
      <c r="Q65" s="19"/>
      <c r="T65" s="13"/>
      <c r="Y65" s="30" t="s">
        <v>324</v>
      </c>
      <c r="Z65" s="30" t="s">
        <v>452</v>
      </c>
      <c r="AF65" s="28"/>
    </row>
    <row r="66" spans="1:32" x14ac:dyDescent="0.15">
      <c r="A66" s="13"/>
      <c r="B66" s="13"/>
      <c r="F66" s="13"/>
      <c r="G66" s="19"/>
      <c r="K66" s="13"/>
      <c r="L66" s="13"/>
      <c r="O66" s="13"/>
      <c r="P66" s="13"/>
      <c r="Q66" s="19"/>
      <c r="T66" s="13"/>
      <c r="Y66" s="30" t="s">
        <v>66</v>
      </c>
      <c r="Z66" s="30" t="s">
        <v>453</v>
      </c>
      <c r="AF66" s="28"/>
    </row>
    <row r="67" spans="1:32" x14ac:dyDescent="0.15">
      <c r="A67" s="13"/>
      <c r="B67" s="13"/>
      <c r="F67" s="13"/>
      <c r="G67" s="19"/>
      <c r="K67" s="13"/>
      <c r="L67" s="13"/>
      <c r="O67" s="13"/>
      <c r="P67" s="13"/>
      <c r="Q67" s="19"/>
      <c r="T67" s="13"/>
      <c r="Y67" s="30" t="s">
        <v>325</v>
      </c>
      <c r="Z67" s="30" t="s">
        <v>454</v>
      </c>
      <c r="AF67" s="28"/>
    </row>
    <row r="68" spans="1:32" x14ac:dyDescent="0.15">
      <c r="A68" s="13"/>
      <c r="B68" s="13"/>
      <c r="F68" s="13"/>
      <c r="G68" s="19"/>
      <c r="K68" s="13"/>
      <c r="L68" s="13"/>
      <c r="O68" s="13"/>
      <c r="P68" s="13"/>
      <c r="Q68" s="19"/>
      <c r="T68" s="13"/>
      <c r="Y68" s="30" t="s">
        <v>326</v>
      </c>
      <c r="Z68" s="30" t="s">
        <v>455</v>
      </c>
      <c r="AF68" s="28"/>
    </row>
    <row r="69" spans="1:32" x14ac:dyDescent="0.15">
      <c r="A69" s="13"/>
      <c r="B69" s="13"/>
      <c r="F69" s="13"/>
      <c r="G69" s="19"/>
      <c r="K69" s="13"/>
      <c r="L69" s="13"/>
      <c r="O69" s="13"/>
      <c r="P69" s="13"/>
      <c r="Q69" s="19"/>
      <c r="T69" s="13"/>
      <c r="Y69" s="30" t="s">
        <v>327</v>
      </c>
      <c r="Z69" s="30" t="s">
        <v>456</v>
      </c>
      <c r="AF69" s="28"/>
    </row>
    <row r="70" spans="1:32" x14ac:dyDescent="0.15">
      <c r="A70" s="13"/>
      <c r="B70" s="13"/>
      <c r="Y70" s="30" t="s">
        <v>328</v>
      </c>
      <c r="Z70" s="30" t="s">
        <v>457</v>
      </c>
    </row>
    <row r="71" spans="1:32" x14ac:dyDescent="0.15">
      <c r="Y71" s="30" t="s">
        <v>329</v>
      </c>
      <c r="Z71" s="30" t="s">
        <v>458</v>
      </c>
    </row>
    <row r="72" spans="1:32" x14ac:dyDescent="0.15">
      <c r="Y72" s="30" t="s">
        <v>330</v>
      </c>
      <c r="Z72" s="30" t="s">
        <v>459</v>
      </c>
    </row>
    <row r="73" spans="1:32" x14ac:dyDescent="0.15">
      <c r="Y73" s="30" t="s">
        <v>331</v>
      </c>
      <c r="Z73" s="30" t="s">
        <v>460</v>
      </c>
    </row>
    <row r="74" spans="1:32" x14ac:dyDescent="0.15">
      <c r="Y74" s="30" t="s">
        <v>332</v>
      </c>
      <c r="Z74" s="30" t="s">
        <v>461</v>
      </c>
    </row>
    <row r="75" spans="1:32" x14ac:dyDescent="0.15">
      <c r="Y75" s="30" t="s">
        <v>333</v>
      </c>
      <c r="Z75" s="30" t="s">
        <v>462</v>
      </c>
    </row>
    <row r="76" spans="1:32" x14ac:dyDescent="0.15">
      <c r="Y76" s="30" t="s">
        <v>334</v>
      </c>
      <c r="Z76" s="30" t="s">
        <v>463</v>
      </c>
    </row>
    <row r="77" spans="1:32" x14ac:dyDescent="0.15">
      <c r="Y77" s="30" t="s">
        <v>335</v>
      </c>
      <c r="Z77" s="30" t="s">
        <v>464</v>
      </c>
    </row>
    <row r="78" spans="1:32" x14ac:dyDescent="0.15">
      <c r="Y78" s="30" t="s">
        <v>336</v>
      </c>
      <c r="Z78" s="30" t="s">
        <v>465</v>
      </c>
    </row>
    <row r="79" spans="1:32" x14ac:dyDescent="0.15">
      <c r="Y79" s="30" t="s">
        <v>337</v>
      </c>
      <c r="Z79" s="30" t="s">
        <v>466</v>
      </c>
    </row>
    <row r="80" spans="1:32" x14ac:dyDescent="0.15">
      <c r="Y80" s="30" t="s">
        <v>338</v>
      </c>
      <c r="Z80" s="30" t="s">
        <v>467</v>
      </c>
    </row>
    <row r="81" spans="25:26" x14ac:dyDescent="0.15">
      <c r="Y81" s="30" t="s">
        <v>339</v>
      </c>
      <c r="Z81" s="30" t="s">
        <v>468</v>
      </c>
    </row>
    <row r="82" spans="25:26" x14ac:dyDescent="0.15">
      <c r="Y82" s="30" t="s">
        <v>340</v>
      </c>
      <c r="Z82" s="30" t="s">
        <v>469</v>
      </c>
    </row>
    <row r="83" spans="25:26" x14ac:dyDescent="0.15">
      <c r="Y83" s="30" t="s">
        <v>341</v>
      </c>
      <c r="Z83" s="30" t="s">
        <v>470</v>
      </c>
    </row>
    <row r="84" spans="25:26" x14ac:dyDescent="0.15">
      <c r="Y84" s="30" t="s">
        <v>342</v>
      </c>
      <c r="Z84" s="30" t="s">
        <v>471</v>
      </c>
    </row>
    <row r="85" spans="25:26" x14ac:dyDescent="0.15">
      <c r="Y85" s="30" t="s">
        <v>343</v>
      </c>
      <c r="Z85" s="30" t="s">
        <v>472</v>
      </c>
    </row>
    <row r="86" spans="25:26" x14ac:dyDescent="0.15">
      <c r="Y86" s="30" t="s">
        <v>344</v>
      </c>
      <c r="Z86" s="30" t="s">
        <v>473</v>
      </c>
    </row>
    <row r="87" spans="25:26" x14ac:dyDescent="0.15">
      <c r="Y87" s="30" t="s">
        <v>345</v>
      </c>
      <c r="Z87" s="30" t="s">
        <v>474</v>
      </c>
    </row>
    <row r="88" spans="25:26" x14ac:dyDescent="0.15">
      <c r="Y88" s="30" t="s">
        <v>346</v>
      </c>
      <c r="Z88" s="30" t="s">
        <v>475</v>
      </c>
    </row>
    <row r="89" spans="25:26" x14ac:dyDescent="0.15">
      <c r="Y89" s="30" t="s">
        <v>347</v>
      </c>
      <c r="Z89" s="30" t="s">
        <v>476</v>
      </c>
    </row>
    <row r="90" spans="25:26" x14ac:dyDescent="0.15">
      <c r="Y90" s="30" t="s">
        <v>348</v>
      </c>
      <c r="Z90" s="30" t="s">
        <v>477</v>
      </c>
    </row>
    <row r="91" spans="25:26" x14ac:dyDescent="0.15">
      <c r="Y91" s="30" t="s">
        <v>349</v>
      </c>
      <c r="Z91" s="30" t="s">
        <v>478</v>
      </c>
    </row>
    <row r="92" spans="25:26" x14ac:dyDescent="0.15">
      <c r="Y92" s="30" t="s">
        <v>350</v>
      </c>
      <c r="Z92" s="30" t="s">
        <v>479</v>
      </c>
    </row>
    <row r="93" spans="25:26" x14ac:dyDescent="0.15">
      <c r="Y93" s="30" t="s">
        <v>351</v>
      </c>
      <c r="Z93" s="30" t="s">
        <v>480</v>
      </c>
    </row>
    <row r="94" spans="25:26" x14ac:dyDescent="0.15">
      <c r="Y94" s="30" t="s">
        <v>352</v>
      </c>
      <c r="Z94" s="30" t="s">
        <v>481</v>
      </c>
    </row>
    <row r="95" spans="25:26" x14ac:dyDescent="0.15">
      <c r="Y95" s="30" t="s">
        <v>353</v>
      </c>
      <c r="Z95" s="30" t="s">
        <v>482</v>
      </c>
    </row>
    <row r="96" spans="25:26" x14ac:dyDescent="0.15">
      <c r="Y96" s="30" t="s">
        <v>257</v>
      </c>
      <c r="Z96" s="30" t="s">
        <v>483</v>
      </c>
    </row>
    <row r="97" spans="25:26" x14ac:dyDescent="0.15">
      <c r="Y97" s="30" t="s">
        <v>354</v>
      </c>
      <c r="Z97" s="30" t="s">
        <v>484</v>
      </c>
    </row>
    <row r="98" spans="25:26" x14ac:dyDescent="0.15">
      <c r="Y98" s="30" t="s">
        <v>355</v>
      </c>
      <c r="Z98" s="30" t="s">
        <v>485</v>
      </c>
    </row>
    <row r="99" spans="25:26" x14ac:dyDescent="0.15">
      <c r="Y99" s="30" t="s">
        <v>385</v>
      </c>
      <c r="Z99" s="30" t="s">
        <v>486</v>
      </c>
    </row>
    <row r="100" spans="25:26" x14ac:dyDescent="0.15">
      <c r="Y100" s="30" t="s">
        <v>572</v>
      </c>
      <c r="Z100" s="30"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2022-08-25T03:43:08Z</dcterms:created>
  <dcterms:modified xsi:type="dcterms:W3CDTF">2022-09-14T02:40:50Z</dcterms:modified>
</cp:coreProperties>
</file>