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19410" windowHeight="10410"/>
  </bookViews>
  <sheets>
    <sheet name="行政事業レビューシート" sheetId="11" r:id="rId1"/>
    <sheet name="入力規則等" sheetId="4" r:id="rId2"/>
  </sheets>
  <definedNames>
    <definedName name="_xlnm._FilterDatabase" localSheetId="0" hidden="1">行政事業レビューシート!$A$4:$BH$1048054</definedName>
    <definedName name="_xlnm.Print_Area" localSheetId="0">行政事業レビューシート!$A$1:$AX$137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33" i="11" l="1"/>
  <c r="AY132" i="11"/>
  <c r="AY131" i="11" l="1"/>
  <c r="AY130" i="11"/>
  <c r="AW91" i="11" l="1"/>
  <c r="AT91" i="11"/>
  <c r="AQ91" i="11"/>
  <c r="AL91" i="11"/>
  <c r="AI91" i="11"/>
  <c r="AF91" i="11"/>
  <c r="Z91" i="11"/>
  <c r="W91" i="11"/>
  <c r="T91" i="11"/>
  <c r="N91" i="11"/>
  <c r="AW90" i="11"/>
  <c r="AT90" i="11"/>
  <c r="AQ90" i="11"/>
  <c r="AL90" i="11"/>
  <c r="AI90" i="11"/>
  <c r="AF90" i="11"/>
  <c r="Z90" i="11"/>
  <c r="W90" i="11"/>
  <c r="T90" i="11"/>
  <c r="N90" i="11"/>
  <c r="K90" i="11"/>
  <c r="H90" i="11"/>
  <c r="AY138" i="11" l="1"/>
  <c r="AY137" i="11"/>
  <c r="AY136" i="11"/>
  <c r="AY135" i="11"/>
  <c r="AY134" i="11"/>
  <c r="AU126" i="11"/>
  <c r="Y126"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<sst xmlns="http://schemas.openxmlformats.org/spreadsheetml/2006/main" count="769" uniqueCount="630">
  <si>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</si>
  <si>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</si>
  <si>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</si>
  <si>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</si>
  <si>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</si>
  <si>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</si>
  <si>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</si>
  <si>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</si>
  <si>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</si>
  <si>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</si>
  <si>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</si>
  <si>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</si>
  <si>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</si>
  <si>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</si>
  <si>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</si>
  <si>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</si>
  <si>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</si>
  <si>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</si>
  <si>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</si>
  <si>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</si>
  <si>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</si>
  <si>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</si>
  <si>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</si>
  <si>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</si>
  <si>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</si>
  <si>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</si>
  <si>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</si>
  <si>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</si>
  <si>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</si>
  <si>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</si>
  <si>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</si>
  <si>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</si>
  <si>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</si>
  <si>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</si>
  <si>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</si>
  <si>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</si>
  <si>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</si>
  <si>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</si>
  <si>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</si>
  <si>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</si>
  <si>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</si>
  <si>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</si>
  <si>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</si>
  <si>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</si>
  <si>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</si>
  <si>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</si>
  <si>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</si>
  <si>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</si>
  <si>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</si>
  <si>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</si>
  <si>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</si>
  <si>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</si>
  <si>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</si>
  <si>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</si>
  <si>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</si>
  <si>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</si>
  <si>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</si>
  <si>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</si>
  <si>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</si>
  <si>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</si>
  <si>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</si>
  <si>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</si>
  <si>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</si>
  <si>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</si>
  <si>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</si>
  <si>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</si>
  <si>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</si>
  <si>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</si>
  <si>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</si>
  <si>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</si>
  <si>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</si>
  <si>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</si>
  <si>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</si>
  <si>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</si>
  <si>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</si>
  <si>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</si>
  <si>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</si>
  <si>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</si>
  <si>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</si>
  <si>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</si>
  <si>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</si>
  <si>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</si>
  <si>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</si>
  <si>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</si>
  <si>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</si>
  <si>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</si>
  <si>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</si>
  <si>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</si>
  <si>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</si>
  <si>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</si>
  <si>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</si>
  <si>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</si>
  <si>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</si>
  <si>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</si>
  <si>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</si>
  <si>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</si>
  <si>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</si>
  <si>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</si>
  <si>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</si>
  <si>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</si>
  <si>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</si>
  <si>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</si>
  <si>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</si>
  <si>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</si>
  <si>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</si>
  <si>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</si>
  <si>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</si>
  <si>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</si>
  <si>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</si>
  <si>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</si>
  <si>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</si>
  <si>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</si>
  <si>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</si>
  <si>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</si>
  <si>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</si>
  <si>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</si>
  <si>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</si>
  <si>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</si>
  <si>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</si>
  <si>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</si>
  <si>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</si>
  <si>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</si>
  <si>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</si>
  <si>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</si>
  <si>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</si>
  <si>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</si>
  <si>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</si>
  <si>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</si>
  <si>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</si>
  <si>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</si>
  <si>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</si>
  <si>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</si>
  <si>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</si>
  <si>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</si>
  <si>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</si>
  <si>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</si>
  <si>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</si>
  <si>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</si>
  <si>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</si>
  <si>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</si>
  <si>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</si>
  <si>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</si>
  <si>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</si>
  <si>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</si>
  <si>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</si>
  <si>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</si>
  <si>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</si>
  <si>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</si>
  <si>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</si>
  <si>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</si>
  <si>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</si>
  <si>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</si>
  <si>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</si>
  <si>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</si>
  <si>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</si>
  <si>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</si>
  <si>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</si>
  <si>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</si>
  <si>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</si>
  <si>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</si>
  <si>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</si>
  <si>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</si>
  <si>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</si>
  <si>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</si>
  <si>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</si>
  <si>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</si>
  <si>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</si>
  <si>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</si>
  <si>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</si>
  <si>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</si>
  <si>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</si>
  <si>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</si>
  <si>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</si>
  <si>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</si>
  <si>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</si>
  <si>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</si>
  <si>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</si>
  <si>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</si>
  <si>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</si>
  <si>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</si>
  <si>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</si>
  <si>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</si>
  <si>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</si>
  <si>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</si>
  <si>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</si>
  <si>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</si>
  <si>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</si>
  <si>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</si>
  <si>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</si>
  <si>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</si>
  <si>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</si>
  <si>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</si>
  <si>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</si>
  <si>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</si>
  <si>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</si>
  <si>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</si>
  <si>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</si>
  <si>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</si>
  <si>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</si>
  <si>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</si>
  <si>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</si>
  <si>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</si>
  <si>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</si>
  <si>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</si>
  <si>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</si>
  <si>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</si>
  <si>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</si>
  <si>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</si>
  <si>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</si>
  <si>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</si>
  <si>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</si>
  <si>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</si>
  <si>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</si>
  <si>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</si>
  <si>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</si>
  <si>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</si>
  <si>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</si>
  <si>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</si>
  <si>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</si>
  <si>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</si>
  <si>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</si>
  <si>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</si>
  <si>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</si>
  <si>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</si>
  <si>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</si>
  <si>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</si>
  <si>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</si>
  <si>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</si>
  <si>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</si>
  <si>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</si>
  <si>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</si>
  <si>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</si>
  <si>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</si>
  <si>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</si>
  <si>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</si>
  <si>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</si>
  <si>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</si>
  <si>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</si>
  <si>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</si>
  <si>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</si>
  <si>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</si>
  <si>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</si>
  <si>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</si>
  <si>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</si>
  <si>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</si>
  <si>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</si>
  <si>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</si>
  <si>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</si>
  <si>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</si>
  <si>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</si>
  <si>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</si>
  <si>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</si>
  <si>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</si>
  <si>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</si>
  <si>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</si>
  <si>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</si>
  <si>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</si>
  <si>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</si>
  <si>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</si>
  <si>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</si>
  <si>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</si>
  <si>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</si>
  <si>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</si>
  <si>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</si>
  <si>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</si>
  <si>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</si>
  <si>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</si>
  <si>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</si>
  <si>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</si>
  <si>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</si>
  <si>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</si>
  <si>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</si>
  <si>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</si>
  <si>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</si>
  <si>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</si>
  <si>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</si>
  <si>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</si>
  <si>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</si>
  <si>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</si>
  <si>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</si>
  <si>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</si>
  <si>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</si>
  <si>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</si>
  <si>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</si>
  <si>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</si>
  <si>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</si>
  <si>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</si>
  <si>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</si>
  <si>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</si>
  <si>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</si>
  <si>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</si>
  <si>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</si>
  <si>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</si>
  <si>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</si>
  <si>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</si>
  <si>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</si>
  <si>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</si>
  <si>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</si>
  <si>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</si>
  <si>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</si>
  <si>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</si>
  <si>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</si>
  <si>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</si>
  <si>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</si>
  <si>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</si>
  <si>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</si>
  <si>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</si>
  <si>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</si>
  <si>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</si>
  <si>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</si>
  <si>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</si>
  <si>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</si>
  <si>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</si>
  <si>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</si>
  <si>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</si>
  <si>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</si>
  <si>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</si>
  <si>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</si>
  <si>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</si>
  <si>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</si>
  <si>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</si>
  <si>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</si>
  <si>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</si>
  <si>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</si>
  <si>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</si>
  <si>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</si>
  <si>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</si>
  <si>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</si>
  <si>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</si>
  <si>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</si>
  <si>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</si>
  <si>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</si>
  <si>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</si>
  <si>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</si>
  <si>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</si>
  <si>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</si>
  <si>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</si>
  <si>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</si>
  <si>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</si>
  <si>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</si>
  <si>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</si>
  <si>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</si>
  <si>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</si>
  <si>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</si>
  <si>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</si>
  <si>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</si>
  <si>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</si>
  <si>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</si>
  <si>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</si>
  <si>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</si>
  <si>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</si>
  <si>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</si>
  <si>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</si>
  <si>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</si>
  <si>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</si>
  <si>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</si>
  <si>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</si>
  <si>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</si>
  <si>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</si>
  <si>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</si>
  <si>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</si>
  <si>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</si>
  <si>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</si>
  <si>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</si>
  <si>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</si>
  <si>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</si>
  <si>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</si>
  <si>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</si>
  <si>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</si>
  <si>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</si>
  <si>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</si>
  <si>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</si>
  <si>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</si>
  <si>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</si>
  <si>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</si>
  <si>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</si>
  <si>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</si>
  <si>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</si>
  <si>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</si>
  <si>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</si>
  <si>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</si>
  <si>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</si>
  <si>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</si>
  <si>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</si>
  <si>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</si>
  <si>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</si>
  <si>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</si>
  <si>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</si>
  <si>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</si>
  <si>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</si>
  <si>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</si>
  <si>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</si>
  <si>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</si>
  <si>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</si>
  <si>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</si>
  <si>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</si>
  <si>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</si>
  <si>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</si>
  <si>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</si>
  <si>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</si>
  <si>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</si>
  <si>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</si>
  <si>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</si>
  <si>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</si>
  <si>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</si>
  <si>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</si>
  <si>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</si>
  <si>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</si>
  <si>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</si>
  <si>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</si>
  <si>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</si>
  <si>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</si>
  <si>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</si>
  <si>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</si>
  <si>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</si>
  <si>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</si>
  <si>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</si>
  <si>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</si>
  <si>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</si>
  <si>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</si>
  <si>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</si>
  <si>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</si>
  <si>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</si>
  <si>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</si>
  <si>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</si>
  <si>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</si>
  <si>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</si>
  <si>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</si>
  <si>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</si>
  <si>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</si>
  <si>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</si>
  <si>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</si>
  <si>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</si>
  <si>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</si>
  <si>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</si>
  <si>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</si>
  <si>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</si>
  <si>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</si>
  <si>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</si>
  <si>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</si>
  <si>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</si>
  <si>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</si>
  <si>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</si>
  <si>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</si>
  <si>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</si>
  <si>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</si>
  <si>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</si>
  <si>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</si>
  <si>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</si>
  <si>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</si>
  <si>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</si>
  <si>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</si>
  <si>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</si>
  <si>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</si>
  <si>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</si>
  <si>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</si>
  <si>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</si>
  <si>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</si>
  <si>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</si>
  <si>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</si>
  <si>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</si>
  <si>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</si>
  <si>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</si>
  <si>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</si>
  <si>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</si>
  <si>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</si>
  <si>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</si>
  <si>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</si>
  <si>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</si>
  <si>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</si>
  <si>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</si>
  <si>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</si>
  <si>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</si>
  <si>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</si>
  <si>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</si>
  <si>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</si>
  <si>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</si>
  <si>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</si>
  <si>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</si>
  <si>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</si>
  <si>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</si>
  <si>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</si>
  <si>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</si>
  <si>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</si>
  <si>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</si>
  <si>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</si>
  <si>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</si>
  <si>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</si>
  <si>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</si>
  <si>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</si>
  <si>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</si>
  <si>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</si>
  <si>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</si>
  <si>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</si>
  <si>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</si>
  <si>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</si>
  <si>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</si>
  <si>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</si>
  <si>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</si>
  <si>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</si>
  <si>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</si>
  <si>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</si>
  <si>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</si>
  <si>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</si>
  <si>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</si>
  <si>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</si>
  <si>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</si>
  <si>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</si>
  <si>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</si>
  <si>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</si>
  <si>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</si>
  <si>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</si>
  <si>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</si>
  <si>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</si>
  <si>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</si>
  <si>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</si>
  <si>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</si>
  <si>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</si>
  <si>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</si>
  <si>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</si>
  <si>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</si>
  <si>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</si>
  <si>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</si>
  <si>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</si>
  <si>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</si>
  <si>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</si>
  <si>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</si>
  <si>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</si>
  <si>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</si>
  <si>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</si>
  <si>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</si>
  <si>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</si>
  <si>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</si>
  <si>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</si>
  <si>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</si>
  <si>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</si>
  <si>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</si>
  <si>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</si>
  <si>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</si>
  <si>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</si>
  <si>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</si>
  <si>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</si>
  <si>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</si>
  <si>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</si>
  <si>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</si>
  <si>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</si>
  <si>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</si>
  <si>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</si>
  <si>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</si>
  <si>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</si>
  <si>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</si>
  <si>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</si>
  <si>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</si>
  <si>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</si>
  <si>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</si>
  <si>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</si>
  <si>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</si>
  <si>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</si>
  <si>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</si>
  <si>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</si>
  <si>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</si>
  <si>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</si>
  <si>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</si>
  <si>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</si>
  <si>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</si>
  <si>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科学技術・イノベーション推進事務局</t>
  </si>
  <si>
    <t>平成28年度</t>
  </si>
  <si>
    <t>日本医療研究開発機構担当室</t>
  </si>
  <si>
    <t>国立研究開発法人日本医療研究開発機構法第16条</t>
  </si>
  <si>
    <t>健康・医療戦略（平成26年7月22日閣議決定、令和2年3月27日第2期閣議決定）、医療分野研究開発推進計画（平成26年7月22日健康・医療戦略推進本部決定、令和2年3月27日第2期健康・医療戦略推進本部決定）</t>
  </si>
  <si>
    <t>革新的な新薬・医療機器の創出に向けて、産学官が連携して研究開発に取り組むため、リバーストランスレーショナルリサーチ（rTR；臨床事象をもとに、非臨床試験による機構解明を経て、創薬や新しい治療法・使用法につなげる科学）基盤の形成・強化、医療分野のオープンイノベーション基盤の形成・強化、医療分野の実用化開発を支援することを目的とする。</t>
  </si>
  <si>
    <t>-</t>
  </si>
  <si>
    <t>・成功終了率</t>
  </si>
  <si>
    <t>・事後評価実施課題（累計）のうち、成功終了となった課題数（累計）</t>
  </si>
  <si>
    <t>医療研究開発革新基盤創成事業（CiCLE）公募要領</t>
  </si>
  <si>
    <t>・各年度の開発費支出件数</t>
  </si>
  <si>
    <t>件</t>
  </si>
  <si>
    <t>・年度あたりの開発費支出額／開発支出件数　　　　　　　　　　　　</t>
    <phoneticPr fontId="5"/>
  </si>
  <si>
    <t>百万円</t>
  </si>
  <si>
    <t>百万円/件</t>
    <phoneticPr fontId="5"/>
  </si>
  <si>
    <t>16,176百万円/9件</t>
  </si>
  <si>
    <t>31,995百万円/17件</t>
  </si>
  <si>
    <t>0158</t>
  </si>
  <si>
    <t>0165</t>
  </si>
  <si>
    <t>○</t>
  </si>
  <si>
    <t>府</t>
  </si>
  <si>
    <t>-</t>
    <phoneticPr fontId="5"/>
  </si>
  <si>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5"/>
  </si>
  <si>
    <t>B.民間企業等</t>
    <rPh sb="2" eb="4">
      <t>ミンカン</t>
    </rPh>
    <rPh sb="4" eb="6">
      <t>キギョウ</t>
    </rPh>
    <rPh sb="6" eb="7">
      <t>トウ</t>
    </rPh>
    <phoneticPr fontId="5"/>
  </si>
  <si>
    <t>国立研究開発法人日本医療研究開発機構出資に必要な経費</t>
    <phoneticPr fontId="5"/>
  </si>
  <si>
    <t>4,947百万円/5件</t>
    <phoneticPr fontId="5"/>
  </si>
  <si>
    <t>委託費</t>
    <rPh sb="0" eb="2">
      <t>イタク</t>
    </rPh>
    <rPh sb="2" eb="3">
      <t>ヒ</t>
    </rPh>
    <phoneticPr fontId="5"/>
  </si>
  <si>
    <t>開発費（原則として一課題あたり最大100億円）。5課題</t>
    <rPh sb="0" eb="3">
      <t>カイハツヒ</t>
    </rPh>
    <rPh sb="4" eb="6">
      <t>ゲンソク</t>
    </rPh>
    <rPh sb="9" eb="10">
      <t>イチ</t>
    </rPh>
    <rPh sb="10" eb="12">
      <t>カダイ</t>
    </rPh>
    <rPh sb="15" eb="17">
      <t>サイダイ</t>
    </rPh>
    <rPh sb="20" eb="22">
      <t>オクエン</t>
    </rPh>
    <rPh sb="25" eb="27">
      <t>カダイ</t>
    </rPh>
    <phoneticPr fontId="5"/>
  </si>
  <si>
    <t>クリングルファーマ株式会社</t>
    <phoneticPr fontId="5"/>
  </si>
  <si>
    <t>株式会社リコー</t>
    <phoneticPr fontId="5"/>
  </si>
  <si>
    <t>ネクスジェン株式会社</t>
    <phoneticPr fontId="5"/>
  </si>
  <si>
    <t>株式会社JUNTEN BIO</t>
    <phoneticPr fontId="5"/>
  </si>
  <si>
    <t xml:space="preserve">組換えHGFタンパク 質を用いた難治性線維症治療薬の開発 </t>
    <phoneticPr fontId="5"/>
  </si>
  <si>
    <t>脊磁計による神経機能情報を活用した新たな診断技術の確立</t>
    <phoneticPr fontId="5"/>
  </si>
  <si>
    <t>遺伝子導入長期造血幹細胞を用いた 小児難治性希少疾患の治療</t>
    <phoneticPr fontId="5"/>
  </si>
  <si>
    <t xml:space="preserve">抗CD25抗体-色素複合体（RM-1995）を用いた制御性T細胞を標的とした革新的がん治療法の開発 </t>
    <phoneticPr fontId="5"/>
  </si>
  <si>
    <t>臓器移植において免疫寛容を誘導する誘導型抑制性T細胞製剤の安定供給及び普及のための技術開発</t>
    <phoneticPr fontId="5"/>
  </si>
  <si>
    <t>※応募者数について、6回目の公募による応募者数である。
※本事業は競争環境にある企業等主体の研究開発というフェーズへの支援であり、広く公表することにより開発規模が社会に伝わることで競争上著しく不利になるおそれがあり、開発に支障を来すおそれがあることから、個々の支出額等は非公表。</t>
    <rPh sb="1" eb="5">
      <t>オウボシャスウ</t>
    </rPh>
    <rPh sb="11" eb="13">
      <t>カイメ</t>
    </rPh>
    <rPh sb="14" eb="16">
      <t>コウボ</t>
    </rPh>
    <rPh sb="19" eb="23">
      <t>オウボシャスウ</t>
    </rPh>
    <rPh sb="29" eb="30">
      <t>ホン</t>
    </rPh>
    <rPh sb="30" eb="32">
      <t>ジギョウ</t>
    </rPh>
    <rPh sb="33" eb="35">
      <t>キョウソウ</t>
    </rPh>
    <rPh sb="35" eb="37">
      <t>カンキョウ</t>
    </rPh>
    <rPh sb="40" eb="42">
      <t>キギョウ</t>
    </rPh>
    <rPh sb="42" eb="43">
      <t>トウ</t>
    </rPh>
    <rPh sb="43" eb="45">
      <t>シュタイ</t>
    </rPh>
    <rPh sb="46" eb="48">
      <t>ケンキュウ</t>
    </rPh>
    <rPh sb="48" eb="50">
      <t>カイハツ</t>
    </rPh>
    <rPh sb="59" eb="61">
      <t>シエン</t>
    </rPh>
    <rPh sb="65" eb="66">
      <t>ヒロ</t>
    </rPh>
    <rPh sb="67" eb="69">
      <t>コウヒョウ</t>
    </rPh>
    <rPh sb="76" eb="78">
      <t>カイハツ</t>
    </rPh>
    <rPh sb="78" eb="80">
      <t>キボ</t>
    </rPh>
    <rPh sb="81" eb="83">
      <t>シャカイ</t>
    </rPh>
    <rPh sb="84" eb="85">
      <t>ツタ</t>
    </rPh>
    <rPh sb="90" eb="93">
      <t>キョウソウジョウ</t>
    </rPh>
    <rPh sb="93" eb="94">
      <t>イチジル</t>
    </rPh>
    <rPh sb="96" eb="98">
      <t>フリ</t>
    </rPh>
    <rPh sb="108" eb="110">
      <t>カイハツ</t>
    </rPh>
    <rPh sb="111" eb="113">
      <t>シショウ</t>
    </rPh>
    <rPh sb="114" eb="115">
      <t>キタ</t>
    </rPh>
    <rPh sb="127" eb="129">
      <t>ココ</t>
    </rPh>
    <rPh sb="130" eb="133">
      <t>シシュツガク</t>
    </rPh>
    <rPh sb="133" eb="134">
      <t>トウ</t>
    </rPh>
    <rPh sb="135" eb="138">
      <t>ヒコウヒョウ</t>
    </rPh>
    <phoneticPr fontId="5"/>
  </si>
  <si>
    <t>楽天メディカル株式会社</t>
    <phoneticPr fontId="5"/>
  </si>
  <si>
    <t>国立研究開発法人日本医療研究開発機構が、企業や大学等の様々な組合せの混成チームまたはスタートアップ型のベンチャー企業が行う、医薬品や医療機器、再生医療等製品、医療技術などの実用化に向けた研究開発や環境整備を支援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59" eb="60">
      <t>オコナ</t>
    </rPh>
    <phoneticPr fontId="5"/>
  </si>
  <si>
    <t>産学官共同による革新的な医薬品・医療機器等の研究開発の推進</t>
    <phoneticPr fontId="5"/>
  </si>
  <si>
    <t>-</t>
    <phoneticPr fontId="5"/>
  </si>
  <si>
    <t>民間企業が単独で事業化することが困難な、開発リスクが高い課題等を対象に、国がリスクを負担し開発を支援する優先度の高い事業であり、地方自治体、民間等に委ねることができない事業である。</t>
    <phoneticPr fontId="5"/>
  </si>
  <si>
    <t>無</t>
  </si>
  <si>
    <t>開発課題を広く公募で募集し、国立研究開発法人日本医療研究開発機構に設置された外部有識者からなる課題評価委員会により選定を行っている。</t>
    <rPh sb="14" eb="16">
      <t>コクリツ</t>
    </rPh>
    <rPh sb="16" eb="18">
      <t>ケンキュウ</t>
    </rPh>
    <rPh sb="18" eb="20">
      <t>カイハツ</t>
    </rPh>
    <rPh sb="20" eb="22">
      <t>ホウジン</t>
    </rPh>
    <rPh sb="22" eb="24">
      <t>ニホン</t>
    </rPh>
    <rPh sb="24" eb="26">
      <t>イリョウ</t>
    </rPh>
    <rPh sb="26" eb="28">
      <t>ケンキュウ</t>
    </rPh>
    <rPh sb="28" eb="30">
      <t>カイハツ</t>
    </rPh>
    <rPh sb="30" eb="32">
      <t>キコウ</t>
    </rPh>
    <phoneticPr fontId="5"/>
  </si>
  <si>
    <t>開発課題を広く公募で募集し、国立研究開発法人日本医療研究開発機構に設置された外部有識者からなる課題評価委員会により選定を行っており、受益者との負担関係は妥当である。</t>
    <phoneticPr fontId="5"/>
  </si>
  <si>
    <t>開発課題を広く公募で募集し、国立研究開発法人日本医療研究開発機構に設置された外部有識者からなる課題評価委員会により選定を行っており、単位当たりコスト等の水準は妥当である。</t>
    <phoneticPr fontId="5"/>
  </si>
  <si>
    <t>開発課題を広く公募で募集し、国立研究開発法人日本医療研究開発機構に設置された外部有識者からなる課題評価委員会により選定を行っており、合理的と認められる支出のみとなっている。</t>
    <phoneticPr fontId="5"/>
  </si>
  <si>
    <t>開発課題を広く公募で募集し、国立研究開発法人日本医療研究開発機構に設置された外部有識者からなる課題評価委員会により選定を行っており、真に必要な費目・使途に限定されている。</t>
    <phoneticPr fontId="5"/>
  </si>
  <si>
    <t>‐</t>
  </si>
  <si>
    <t>公募で募集した開発課題は、事後評価を実施しており、目標に見合った成果を上げている。</t>
    <phoneticPr fontId="5"/>
  </si>
  <si>
    <t>大学等の革新的技術・シーズを実用化へと繋げるため、効果的・低コストで事業を実施している。</t>
    <phoneticPr fontId="5"/>
  </si>
  <si>
    <t>平成29年度に新設されたスタートアップ型のベンチャー企業を支援する枠組みを含め、慎重な検討を経て、開発課題を広く公募で募集した。国立研究開発法人日本医療研究開発機構に設置された外部有識者からなる課題評価委員会により厳格な判断基準に基づく選定を行った上で、採択することとしており、見込みに見合ったものである。</t>
    <rPh sb="64" eb="66">
      <t>コクリツ</t>
    </rPh>
    <rPh sb="66" eb="68">
      <t>ケンキュウ</t>
    </rPh>
    <rPh sb="68" eb="70">
      <t>カイハツ</t>
    </rPh>
    <rPh sb="70" eb="72">
      <t>ホウジン</t>
    </rPh>
    <rPh sb="72" eb="74">
      <t>ニホン</t>
    </rPh>
    <rPh sb="74" eb="76">
      <t>イリョウ</t>
    </rPh>
    <rPh sb="76" eb="78">
      <t>ケンキュウ</t>
    </rPh>
    <rPh sb="78" eb="80">
      <t>カイハツ</t>
    </rPh>
    <rPh sb="80" eb="82">
      <t>キコウ</t>
    </rPh>
    <phoneticPr fontId="5"/>
  </si>
  <si>
    <t>国立研究開発法人日本医療研究開発機構が適切に民間企業等に資金を支出・回収するよう事業管理に努める。</t>
    <phoneticPr fontId="5"/>
  </si>
  <si>
    <t>本事業は「未来への投資を実現する経済対策（平成28年8月2日閣議決定）」を初めとして措置され、民間企業が単独で事業化することが困難な、開発リスクが高い課題等を対象に、国がリスクを負担し開発を支援する優先度の高い事業である。また、新型コロナウイルス感染症対策を含む革新的な医薬品・医療機器等の創出に向けた研究開発を推進するため、令和2年度第1次及び第3次補正予算において、さらなる出資金を措置し、第3次補正予算を活用して、令和4年3月から新たな公募（第7回）を行っている。</t>
    <phoneticPr fontId="5"/>
  </si>
  <si>
    <t>本事業は、「未来への投資を実現する経済対策（平成28年8月2日閣議決定）」を初めとして措置され、民間企業が単独で事業化することが困難な、開発リスクが高い課題等を対象に、国がリスクを負担し開発を支援する優先度の高い事業であり、国民や社会のニーズを的確に反映している。
また、新型コロナウイルス感染症対策を含む革新的な医薬品・医療機器等の創出に向けた研究開発を推進するため、令和2年度第1次及び第3次補正予算において、さらなる出資金を措置し、第3次補正予算を活用して、令和4年3月から新たな公募（第7回）を行っている。</t>
    <phoneticPr fontId="5"/>
  </si>
  <si>
    <t>本事業は「未来への投資を実現する経済対策（平成28年8月2日閣議決定）」等の趣旨に基づき、国立研究開発法人日本医療研究開発機構において、民間企業が単独で事業化することが困難な、開発リスクが高い課題等を対象に、公募を行っているところである。また、新型コロナウイルス感染症対策を含む革新的な医薬品・医療機器等の創出に向けた研究開発を推進するため、令和2年度第1次及び第3次補正予算において、さらなる出資金を措置し、令和4年3月から新たな公募（第7回）を行っている。</t>
    <rPh sb="45" eb="47">
      <t>コクリツ</t>
    </rPh>
    <rPh sb="47" eb="49">
      <t>ケンキュウ</t>
    </rPh>
    <rPh sb="49" eb="51">
      <t>カイハツ</t>
    </rPh>
    <rPh sb="51" eb="53">
      <t>ホウジン</t>
    </rPh>
    <rPh sb="53" eb="55">
      <t>ニホン</t>
    </rPh>
    <rPh sb="55" eb="57">
      <t>イリョウ</t>
    </rPh>
    <rPh sb="57" eb="59">
      <t>ケンキュウ</t>
    </rPh>
    <rPh sb="59" eb="61">
      <t>カイハツ</t>
    </rPh>
    <rPh sb="61" eb="63">
      <t>キコウ</t>
    </rPh>
    <phoneticPr fontId="5"/>
  </si>
  <si>
    <t xml:space="preserve">①産学連携又は産産連携の下で実施する医薬品・医療機器・再生医療等製品・医療技術等の実用化に向けた研究開発に資する連携基盤の形成（人材育成を含む）や共同利用設備の整備等の環境整備
②産学連携の下で実施する医薬品・医療機器・再生医療等製品・医療技術等の実用化に向けた研究開発
に係る提案を、国立研究開発法人日本医療研究開発機構が公募・審査し、優れた提案を支援する。
平成29年度の公募からは、スタートアップ型のベンチャー企業を支援する枠組みも開始している。
また、新型コロナウイルス感染症対策を含む革新的な医薬品・医療機器等の創出に向けた研究開発を推進するため、令和2年度第1次及び第3次補正予算において、さらなる出資金を措置し、第3次補正予算を活用して、令和4年3月から新たな公募（第7回）を行っている。
</t>
    <phoneticPr fontId="5"/>
  </si>
  <si>
    <t xml:space="preserve">         -</t>
    <phoneticPr fontId="5"/>
  </si>
  <si>
    <t xml:space="preserve">                               -</t>
    <phoneticPr fontId="5"/>
  </si>
  <si>
    <t>当業務を通じて得られた知見を基に、AMEDが適切に民間企業等に支出・回収するよう事業管理に努め、効果的･効率的な予算要求及び予算執行を行うこと。</t>
    <phoneticPr fontId="5"/>
  </si>
  <si>
    <t>所見を踏まえて、引き続き、当業務を通じて得られた知見を基に、AMEDが適切に民間企業等に支出・回収するよう事業管理に努め、効果的・効率的な予算要求及び予算執行を行うことができるよう努めてまいりたい。</t>
  </si>
  <si>
    <t>-</t>
    <phoneticPr fontId="5"/>
  </si>
  <si>
    <t>参事官　大畠　大</t>
    <rPh sb="0" eb="3">
      <t>サンジカン</t>
    </rPh>
    <rPh sb="4" eb="6">
      <t>オオハタ</t>
    </rPh>
    <rPh sb="7" eb="8">
      <t>ダイ</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</si>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</sst>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7"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2" fillId="0" borderId="141" xfId="0"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1"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66"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9"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2" borderId="116"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80" xfId="0" applyBorder="1" applyAlignment="1" applyProtection="1">
      <alignment horizontal="left" vertical="center" wrapText="1"/>
      <protection locked="0"/>
    </xf>
    <xf numFmtId="177" fontId="0" fillId="0" borderId="70" xfId="0" applyNumberFormat="1" applyBorder="1" applyAlignment="1" applyProtection="1">
      <alignment horizontal="right" vertical="center"/>
      <protection locked="0"/>
    </xf>
    <xf numFmtId="177" fontId="0" fillId="0" borderId="71" xfId="0" applyNumberFormat="1" applyBorder="1" applyAlignment="1" applyProtection="1">
      <alignment horizontal="right" vertical="center"/>
      <protection locked="0"/>
    </xf>
    <xf numFmtId="177" fontId="0" fillId="0" borderId="95" xfId="0" applyNumberFormat="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177" fontId="0" fillId="0" borderId="24" xfId="0" applyNumberFormat="1" applyBorder="1" applyAlignment="1" applyProtection="1">
      <alignment horizontal="right" vertical="center"/>
      <protection locked="0"/>
    </xf>
    <xf numFmtId="177" fontId="0" fillId="0" borderId="25" xfId="0" applyNumberFormat="1" applyBorder="1" applyAlignment="1" applyProtection="1">
      <alignment horizontal="right" vertical="center"/>
      <protection locked="0"/>
    </xf>
    <xf numFmtId="177" fontId="0" fillId="0" borderId="26" xfId="0" applyNumberFormat="1" applyBorder="1" applyAlignment="1" applyProtection="1">
      <alignment horizontal="right" vertical="center"/>
      <protection locked="0"/>
    </xf>
    <xf numFmtId="49" fontId="0" fillId="5" borderId="11" xfId="0" applyNumberFormat="1" applyFill="1" applyBorder="1" applyAlignment="1" applyProtection="1">
      <alignment horizontal="center" vertical="center" wrapText="1" shrinkToFit="1"/>
      <protection locked="0"/>
    </xf>
    <xf numFmtId="49" fontId="0" fillId="5" borderId="11" xfId="0" applyNumberForma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3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34325</xdr:colOff>
      <xdr:row>93</xdr:row>
      <xdr:rowOff>197365</xdr:rowOff>
    </xdr:from>
    <xdr:to>
      <xdr:col>39</xdr:col>
      <xdr:colOff>170850</xdr:colOff>
      <xdr:row>96</xdr:row>
      <xdr:rowOff>244990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34725" y="48974890"/>
          <a:ext cx="4737100" cy="1104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内閣府</a:t>
          </a:r>
          <a:endParaRPr kumimoji="1" lang="en-US" altLang="ja-JP" sz="2800"/>
        </a:p>
        <a:p>
          <a:endParaRPr kumimoji="1" lang="ja-JP" altLang="en-US" sz="1100"/>
        </a:p>
      </xdr:txBody>
    </xdr:sp>
    <xdr:clientData/>
  </xdr:twoCellAnchor>
  <xdr:twoCellAnchor>
    <xdr:from>
      <xdr:col>27</xdr:col>
      <xdr:colOff>111554</xdr:colOff>
      <xdr:row>97</xdr:row>
      <xdr:rowOff>0</xdr:rowOff>
    </xdr:from>
    <xdr:to>
      <xdr:col>27</xdr:col>
      <xdr:colOff>111555</xdr:colOff>
      <xdr:row>100</xdr:row>
      <xdr:rowOff>274595</xdr:rowOff>
    </xdr:to>
    <xdr:cxnSp macro="">
      <xdr:nvCxnSpPr>
        <xdr:cNvPr id="3" name="直線矢印コネクタ 2">
          <a:extLst>
            <a:ext uri="{FF2B5EF4-FFF2-40B4-BE49-F238E27FC236}">
              <a16:creationId xmlns:a16="http://schemas.microsoft.com/office/drawing/2014/main" id="{00000000-0008-0000-0000-00000B000000}"/>
            </a:ext>
          </a:extLst>
        </xdr:cNvPr>
        <xdr:cNvCxnSpPr/>
      </xdr:nvCxnSpPr>
      <xdr:spPr>
        <a:xfrm flipH="1">
          <a:off x="5512229" y="50187225"/>
          <a:ext cx="1" cy="1331870"/>
        </a:xfrm>
        <a:prstGeom prst="straightConnector1">
          <a:avLst/>
        </a:prstGeom>
        <a:ln w="127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111554</xdr:colOff>
      <xdr:row>96</xdr:row>
      <xdr:rowOff>345974</xdr:rowOff>
    </xdr:from>
    <xdr:to>
      <xdr:col>43</xdr:col>
      <xdr:colOff>68434</xdr:colOff>
      <xdr:row>100</xdr:row>
      <xdr:rowOff>329045</xdr:rowOff>
    </xdr:to>
    <xdr:sp macro="" textlink="">
      <xdr:nvSpPr>
        <xdr:cNvPr id="4" name="テキスト ボックス 3">
          <a:extLst>
            <a:ext uri="{FF2B5EF4-FFF2-40B4-BE49-F238E27FC236}">
              <a16:creationId xmlns:a16="http://schemas.microsoft.com/office/drawing/2014/main" id="{00000000-0008-0000-0000-00000F000000}"/>
            </a:ext>
          </a:extLst>
        </xdr:cNvPr>
        <xdr:cNvSpPr txBox="1"/>
      </xdr:nvSpPr>
      <xdr:spPr>
        <a:xfrm>
          <a:off x="5712254" y="50180774"/>
          <a:ext cx="2957255" cy="13927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出資</a:t>
          </a:r>
          <a:r>
            <a:rPr kumimoji="1" lang="en-US" altLang="ja-JP" sz="1400">
              <a:latin typeface="+mn-ea"/>
              <a:ea typeface="+mn-ea"/>
            </a:rPr>
            <a:t>】</a:t>
          </a:r>
        </a:p>
        <a:p>
          <a:r>
            <a:rPr kumimoji="1" lang="ja-JP" altLang="en-US" sz="1400">
              <a:latin typeface="+mn-ea"/>
              <a:ea typeface="+mn-ea"/>
            </a:rPr>
            <a:t>平成</a:t>
          </a:r>
          <a:r>
            <a:rPr kumimoji="1" lang="en-US" altLang="ja-JP" sz="1400">
              <a:latin typeface="+mn-ea"/>
              <a:ea typeface="+mn-ea"/>
            </a:rPr>
            <a:t>28</a:t>
          </a:r>
          <a:r>
            <a:rPr kumimoji="1" lang="ja-JP" altLang="en-US" sz="1400">
              <a:latin typeface="+mn-ea"/>
              <a:ea typeface="+mn-ea"/>
            </a:rPr>
            <a:t>年度　</a:t>
          </a:r>
          <a:r>
            <a:rPr kumimoji="1" lang="en-US" altLang="ja-JP" sz="1400">
              <a:latin typeface="+mn-ea"/>
              <a:ea typeface="+mn-ea"/>
            </a:rPr>
            <a:t>55,000</a:t>
          </a:r>
          <a:r>
            <a:rPr kumimoji="1" lang="ja-JP" altLang="en-US" sz="1400">
              <a:latin typeface="+mn-ea"/>
              <a:ea typeface="+mn-ea"/>
            </a:rPr>
            <a:t>百万円</a:t>
          </a:r>
          <a:endParaRPr kumimoji="1" lang="en-US" altLang="ja-JP" sz="1400">
            <a:latin typeface="+mn-ea"/>
            <a:ea typeface="+mn-ea"/>
          </a:endParaRPr>
        </a:p>
        <a:p>
          <a:r>
            <a:rPr kumimoji="1" lang="ja-JP" altLang="en-US" sz="1400">
              <a:latin typeface="+mn-ea"/>
              <a:ea typeface="+mn-ea"/>
            </a:rPr>
            <a:t>平成</a:t>
          </a:r>
          <a:r>
            <a:rPr kumimoji="1" lang="en-US" altLang="ja-JP" sz="1400">
              <a:latin typeface="+mn-ea"/>
              <a:ea typeface="+mn-ea"/>
            </a:rPr>
            <a:t>29</a:t>
          </a:r>
          <a:r>
            <a:rPr kumimoji="1" lang="ja-JP" altLang="en-US" sz="1400">
              <a:latin typeface="+mn-ea"/>
              <a:ea typeface="+mn-ea"/>
            </a:rPr>
            <a:t>年度　</a:t>
          </a:r>
          <a:r>
            <a:rPr kumimoji="1" lang="en-US" altLang="ja-JP" sz="1400">
              <a:latin typeface="+mn-ea"/>
              <a:ea typeface="+mn-ea"/>
            </a:rPr>
            <a:t>30,000</a:t>
          </a:r>
          <a:r>
            <a:rPr kumimoji="1" lang="ja-JP" altLang="en-US" sz="1400">
              <a:latin typeface="+mn-ea"/>
              <a:ea typeface="+mn-ea"/>
            </a:rPr>
            <a:t>百万円</a:t>
          </a:r>
          <a:endParaRPr kumimoji="1" lang="en-US" altLang="ja-JP" sz="1400">
            <a:latin typeface="+mn-ea"/>
            <a:ea typeface="+mn-ea"/>
          </a:endParaRPr>
        </a:p>
        <a:p>
          <a:r>
            <a:rPr kumimoji="1" lang="ja-JP" altLang="en-US" sz="1400">
              <a:latin typeface="+mn-ea"/>
              <a:ea typeface="+mn-ea"/>
            </a:rPr>
            <a:t>平成</a:t>
          </a:r>
          <a:r>
            <a:rPr kumimoji="1" lang="en-US" altLang="ja-JP" sz="1400">
              <a:latin typeface="+mn-ea"/>
              <a:ea typeface="+mn-ea"/>
            </a:rPr>
            <a:t>30</a:t>
          </a:r>
          <a:r>
            <a:rPr kumimoji="1" lang="ja-JP" altLang="en-US" sz="1400">
              <a:latin typeface="+mn-ea"/>
              <a:ea typeface="+mn-ea"/>
            </a:rPr>
            <a:t>年度　</a:t>
          </a:r>
          <a:r>
            <a:rPr kumimoji="1" lang="en-US" altLang="ja-JP" sz="1400">
              <a:latin typeface="+mn-ea"/>
              <a:ea typeface="+mn-ea"/>
            </a:rPr>
            <a:t>25,000</a:t>
          </a:r>
          <a:r>
            <a:rPr kumimoji="1" lang="ja-JP" altLang="en-US" sz="1400">
              <a:latin typeface="+mn-ea"/>
              <a:ea typeface="+mn-ea"/>
            </a:rPr>
            <a:t>百万円</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lang="ja-JP" altLang="en-US" sz="1400" b="0" i="0" u="none" strike="noStrike">
              <a:solidFill>
                <a:schemeClr val="dk1"/>
              </a:solidFill>
              <a:effectLst/>
              <a:latin typeface="+mn-lt"/>
              <a:ea typeface="+mn-ea"/>
              <a:cs typeface="+mn-cs"/>
            </a:rPr>
            <a:t>令和</a:t>
          </a:r>
          <a:r>
            <a:rPr lang="ja-JP" altLang="en-US" sz="1400" b="0" i="0" u="none" strike="noStrike" baseline="0">
              <a:solidFill>
                <a:schemeClr val="dk1"/>
              </a:solidFill>
              <a:effectLst/>
              <a:latin typeface="+mn-lt"/>
              <a:ea typeface="+mn-ea"/>
              <a:cs typeface="+mn-cs"/>
            </a:rPr>
            <a:t>  </a:t>
          </a:r>
          <a:r>
            <a:rPr lang="en-US" altLang="ja-JP" sz="1400" b="0" i="0" u="none" strike="noStrike" baseline="0">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年度   </a:t>
          </a:r>
          <a:r>
            <a:rPr lang="en-US" altLang="ja-JP" sz="1400" b="0" i="0" u="none" strike="noStrike">
              <a:solidFill>
                <a:schemeClr val="dk1"/>
              </a:solidFill>
              <a:effectLst/>
              <a:latin typeface="+mn-lt"/>
              <a:ea typeface="+mn-ea"/>
              <a:cs typeface="+mn-cs"/>
            </a:rPr>
            <a:t>38,000</a:t>
          </a:r>
          <a:r>
            <a:rPr lang="ja-JP" altLang="en-US" sz="1400" b="0" i="0" u="none" strike="noStrike">
              <a:solidFill>
                <a:schemeClr val="dk1"/>
              </a:solidFill>
              <a:effectLst/>
              <a:latin typeface="+mn-lt"/>
              <a:ea typeface="+mn-ea"/>
              <a:cs typeface="+mn-cs"/>
            </a:rPr>
            <a:t>百万円</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kumimoji="1" lang="en-US" altLang="ja-JP" sz="1400">
            <a:latin typeface="+mn-ea"/>
            <a:ea typeface="+mn-ea"/>
          </a:endParaRPr>
        </a:p>
      </xdr:txBody>
    </xdr:sp>
    <xdr:clientData/>
  </xdr:twoCellAnchor>
  <xdr:twoCellAnchor>
    <xdr:from>
      <xdr:col>14</xdr:col>
      <xdr:colOff>34324</xdr:colOff>
      <xdr:row>101</xdr:row>
      <xdr:rowOff>42906</xdr:rowOff>
    </xdr:from>
    <xdr:to>
      <xdr:col>43</xdr:col>
      <xdr:colOff>43121</xdr:colOff>
      <xdr:row>110</xdr:row>
      <xdr:rowOff>212298</xdr:rowOff>
    </xdr:to>
    <xdr:sp macro="" textlink="">
      <xdr:nvSpPr>
        <xdr:cNvPr id="5" name="テキスト ボックス 4">
          <a:extLst>
            <a:ext uri="{FF2B5EF4-FFF2-40B4-BE49-F238E27FC236}">
              <a16:creationId xmlns:a16="http://schemas.microsoft.com/office/drawing/2014/main" id="{00000000-0008-0000-0000-000003000000}"/>
            </a:ext>
          </a:extLst>
        </xdr:cNvPr>
        <xdr:cNvSpPr txBox="1"/>
      </xdr:nvSpPr>
      <xdr:spPr>
        <a:xfrm>
          <a:off x="2834674" y="51639831"/>
          <a:ext cx="5809522" cy="36555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solidFill>
                <a:sysClr val="windowText" lastClr="000000"/>
              </a:solidFill>
            </a:rPr>
            <a:t>A.</a:t>
          </a:r>
          <a:r>
            <a:rPr kumimoji="1" lang="ja-JP" altLang="en-US" sz="2000">
              <a:solidFill>
                <a:sysClr val="windowText" lastClr="000000"/>
              </a:solidFill>
            </a:rPr>
            <a:t>国立研究開発法人</a:t>
          </a:r>
          <a:endParaRPr kumimoji="1" lang="en-US" altLang="ja-JP" sz="2000">
            <a:solidFill>
              <a:sysClr val="windowText" lastClr="000000"/>
            </a:solidFill>
          </a:endParaRPr>
        </a:p>
        <a:p>
          <a:pPr algn="ctr"/>
          <a:r>
            <a:rPr kumimoji="1" lang="ja-JP" altLang="en-US" sz="2000">
              <a:solidFill>
                <a:sysClr val="windowText" lastClr="000000"/>
              </a:solidFill>
            </a:rPr>
            <a:t>日本医療研究開発機構</a:t>
          </a:r>
          <a:endParaRPr kumimoji="1" lang="en-US" altLang="ja-JP" sz="2000">
            <a:solidFill>
              <a:sysClr val="windowText" lastClr="000000"/>
            </a:solidFill>
          </a:endParaRPr>
        </a:p>
        <a:p>
          <a:pPr algn="ctr"/>
          <a:r>
            <a:rPr kumimoji="1" lang="ja-JP" altLang="en-US" sz="1400">
              <a:solidFill>
                <a:sysClr val="windowText" lastClr="000000"/>
              </a:solidFill>
            </a:rPr>
            <a:t>国立研究開発法人日本医療研究開発機構出資に必要な経費</a:t>
          </a:r>
          <a:endParaRPr kumimoji="1" lang="en-US" altLang="ja-JP" sz="1400">
            <a:solidFill>
              <a:sysClr val="windowText" lastClr="000000"/>
            </a:solidFill>
          </a:endParaRPr>
        </a:p>
        <a:p>
          <a:pPr algn="ctr"/>
          <a:r>
            <a:rPr kumimoji="1" lang="ja-JP" altLang="en-US" sz="1400">
              <a:solidFill>
                <a:sysClr val="windowText" lastClr="000000"/>
              </a:solidFill>
            </a:rPr>
            <a:t>（医療研究開発革新基盤創成事業）</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前年度残高</a:t>
          </a:r>
          <a:r>
            <a:rPr kumimoji="1" lang="en-US" altLang="ja-JP" sz="1400">
              <a:solidFill>
                <a:sysClr val="windowText" lastClr="000000"/>
              </a:solidFill>
            </a:rPr>
            <a:t>】</a:t>
          </a:r>
          <a:r>
            <a:rPr kumimoji="1" lang="ja-JP" altLang="en-US" sz="1400" baseline="0">
              <a:solidFill>
                <a:sysClr val="windowText" lastClr="000000"/>
              </a:solidFill>
            </a:rPr>
            <a:t>　　　</a:t>
          </a:r>
          <a:r>
            <a:rPr kumimoji="1" lang="en-US" altLang="ja-JP" sz="1400" baseline="0">
              <a:solidFill>
                <a:sysClr val="windowText" lastClr="000000"/>
              </a:solidFill>
            </a:rPr>
            <a:t>20,6</a:t>
          </a:r>
          <a:r>
            <a:rPr kumimoji="1" lang="en-US" altLang="ja-JP" sz="1400" strike="noStrike" baseline="0">
              <a:solidFill>
                <a:sysClr val="windowText" lastClr="000000"/>
              </a:solidFill>
            </a:rPr>
            <a:t>46.9</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今年度残高</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strike="noStrike">
              <a:solidFill>
                <a:sysClr val="windowText" lastClr="000000"/>
              </a:solidFill>
            </a:rPr>
            <a:t>15,</a:t>
          </a:r>
          <a:r>
            <a:rPr kumimoji="1" lang="en-US" altLang="ja-JP" sz="1400" strike="noStrike" baseline="0">
              <a:solidFill>
                <a:sysClr val="windowText" lastClr="000000"/>
              </a:solidFill>
            </a:rPr>
            <a:t>700</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ja-JP" altLang="en-US" sz="1400"/>
        </a:p>
      </xdr:txBody>
    </xdr:sp>
    <xdr:clientData/>
  </xdr:twoCellAnchor>
  <xdr:twoCellAnchor>
    <xdr:from>
      <xdr:col>16</xdr:col>
      <xdr:colOff>121228</xdr:colOff>
      <xdr:row>106</xdr:row>
      <xdr:rowOff>34326</xdr:rowOff>
    </xdr:from>
    <xdr:to>
      <xdr:col>40</xdr:col>
      <xdr:colOff>138544</xdr:colOff>
      <xdr:row>108</xdr:row>
      <xdr:rowOff>216477</xdr:rowOff>
    </xdr:to>
    <xdr:sp macro="" textlink="">
      <xdr:nvSpPr>
        <xdr:cNvPr id="6" name="テキスト ボックス 5">
          <a:extLst>
            <a:ext uri="{FF2B5EF4-FFF2-40B4-BE49-F238E27FC236}">
              <a16:creationId xmlns:a16="http://schemas.microsoft.com/office/drawing/2014/main" id="{00000000-0008-0000-0000-000004000000}"/>
            </a:ext>
          </a:extLst>
        </xdr:cNvPr>
        <xdr:cNvSpPr txBox="1"/>
      </xdr:nvSpPr>
      <xdr:spPr>
        <a:xfrm>
          <a:off x="3321628" y="53393376"/>
          <a:ext cx="4817916" cy="8870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出資：</a:t>
          </a:r>
          <a:r>
            <a:rPr kumimoji="1" lang="en-US" altLang="ja-JP" sz="1400" u="none">
              <a:latin typeface="+mn-ea"/>
              <a:ea typeface="+mn-ea"/>
            </a:rPr>
            <a:t>0</a:t>
          </a:r>
          <a:r>
            <a:rPr kumimoji="1" lang="ja-JP" altLang="en-US" sz="1400" u="none">
              <a:latin typeface="+mn-ea"/>
              <a:ea typeface="+mn-ea"/>
            </a:rPr>
            <a:t>百万円</a:t>
          </a:r>
          <a:r>
            <a:rPr kumimoji="1" lang="en-US" altLang="ja-JP" sz="1400" u="none">
              <a:latin typeface="+mn-ea"/>
              <a:ea typeface="+mn-ea"/>
            </a:rPr>
            <a:t> </a:t>
          </a:r>
          <a:r>
            <a:rPr kumimoji="1" lang="ja-JP" altLang="en-US" sz="1400" u="none" baseline="0">
              <a:latin typeface="+mn-ea"/>
              <a:ea typeface="+mn-ea"/>
            </a:rPr>
            <a:t>　</a:t>
          </a:r>
          <a:r>
            <a:rPr kumimoji="1" lang="ja-JP" altLang="en-US" sz="1400" u="none">
              <a:latin typeface="+mn-ea"/>
              <a:ea typeface="+mn-ea"/>
            </a:rPr>
            <a:t>　　　　　　　事業費：　</a:t>
          </a:r>
          <a:r>
            <a:rPr kumimoji="1" lang="en-US" altLang="ja-JP" sz="1400" u="none">
              <a:solidFill>
                <a:sysClr val="windowText" lastClr="000000"/>
              </a:solidFill>
              <a:latin typeface="+mn-ea"/>
              <a:ea typeface="+mn-ea"/>
            </a:rPr>
            <a:t>4,946.9</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合計：</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　　　　　</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合計：　　</a:t>
          </a:r>
          <a:r>
            <a:rPr kumimoji="1" lang="en-US" altLang="ja-JP" sz="1400" u="none">
              <a:solidFill>
                <a:sysClr val="windowText" lastClr="000000"/>
              </a:solidFill>
              <a:latin typeface="+mn-ea"/>
              <a:ea typeface="+mn-ea"/>
            </a:rPr>
            <a:t>4,946.9</a:t>
          </a:r>
          <a:r>
            <a:rPr kumimoji="1" lang="ja-JP" altLang="en-US" sz="1400" u="none">
              <a:solidFill>
                <a:sysClr val="windowText" lastClr="000000"/>
              </a:solidFill>
              <a:latin typeface="+mn-ea"/>
              <a:ea typeface="+mn-ea"/>
            </a:rPr>
            <a:t>百万円　 </a:t>
          </a:r>
          <a:endParaRPr kumimoji="1" lang="en-US" altLang="ja-JP" sz="1100" u="none">
            <a:solidFill>
              <a:sysClr val="windowText" lastClr="000000"/>
            </a:solidFill>
            <a:latin typeface="+mn-ea"/>
            <a:ea typeface="+mn-ea"/>
          </a:endParaRPr>
        </a:p>
        <a:p>
          <a:pPr algn="l"/>
          <a:r>
            <a:rPr kumimoji="1" lang="ja-JP" altLang="en-US" sz="1400" u="sng">
              <a:solidFill>
                <a:sysClr val="windowText" lastClr="000000"/>
              </a:solidFill>
              <a:latin typeface="+mn-ea"/>
              <a:ea typeface="+mn-ea"/>
            </a:rPr>
            <a:t>　　　　　　　</a:t>
          </a:r>
          <a:endParaRPr kumimoji="1" lang="en-US" altLang="ja-JP" sz="1400" u="sng">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xdr:txBody>
    </xdr:sp>
    <xdr:clientData/>
  </xdr:twoCellAnchor>
  <xdr:twoCellAnchor>
    <xdr:from>
      <xdr:col>15</xdr:col>
      <xdr:colOff>145878</xdr:colOff>
      <xdr:row>110</xdr:row>
      <xdr:rowOff>386148</xdr:rowOff>
    </xdr:from>
    <xdr:to>
      <xdr:col>41</xdr:col>
      <xdr:colOff>89672</xdr:colOff>
      <xdr:row>111</xdr:row>
      <xdr:rowOff>324165</xdr:rowOff>
    </xdr:to>
    <xdr:grpSp>
      <xdr:nvGrpSpPr>
        <xdr:cNvPr id="7" name="グループ化 6">
          <a:extLst>
            <a:ext uri="{FF2B5EF4-FFF2-40B4-BE49-F238E27FC236}">
              <a16:creationId xmlns:a16="http://schemas.microsoft.com/office/drawing/2014/main" id="{00000000-0008-0000-0000-000012000000}"/>
            </a:ext>
          </a:extLst>
        </xdr:cNvPr>
        <xdr:cNvGrpSpPr/>
      </xdr:nvGrpSpPr>
      <xdr:grpSpPr>
        <a:xfrm>
          <a:off x="3171466" y="49658413"/>
          <a:ext cx="5188147" cy="610370"/>
          <a:chOff x="3167063" y="238728251"/>
          <a:chExt cx="4349750" cy="611187"/>
        </a:xfrm>
      </xdr:grpSpPr>
      <xdr:sp macro="" textlink="">
        <xdr:nvSpPr>
          <xdr:cNvPr id="8" name="左大かっこ 7">
            <a:extLst>
              <a:ext uri="{FF2B5EF4-FFF2-40B4-BE49-F238E27FC236}">
                <a16:creationId xmlns:a16="http://schemas.microsoft.com/office/drawing/2014/main" id="{00000000-0008-0000-0000-000007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9" name="左大かっこ 8">
            <a:extLst>
              <a:ext uri="{FF2B5EF4-FFF2-40B4-BE49-F238E27FC236}">
                <a16:creationId xmlns:a16="http://schemas.microsoft.com/office/drawing/2014/main" id="{00000000-0008-0000-0000-000008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9000000}"/>
              </a:ext>
            </a:extLst>
          </xdr:cNvPr>
          <xdr:cNvSpPr txBox="1"/>
        </xdr:nvSpPr>
        <xdr:spPr>
          <a:xfrm>
            <a:off x="3436938" y="238871125"/>
            <a:ext cx="4000929" cy="381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実用化開発等を実施する民間企業等に開発費を支出</a:t>
            </a:r>
          </a:p>
        </xdr:txBody>
      </xdr:sp>
    </xdr:grpSp>
    <xdr:clientData/>
  </xdr:twoCellAnchor>
  <xdr:twoCellAnchor>
    <xdr:from>
      <xdr:col>27</xdr:col>
      <xdr:colOff>77230</xdr:colOff>
      <xdr:row>111</xdr:row>
      <xdr:rowOff>343243</xdr:rowOff>
    </xdr:from>
    <xdr:to>
      <xdr:col>27</xdr:col>
      <xdr:colOff>81179</xdr:colOff>
      <xdr:row>112</xdr:row>
      <xdr:rowOff>365124</xdr:rowOff>
    </xdr:to>
    <xdr:cxnSp macro="">
      <xdr:nvCxnSpPr>
        <xdr:cNvPr id="11" name="直線矢印コネクタ 10">
          <a:extLst>
            <a:ext uri="{FF2B5EF4-FFF2-40B4-BE49-F238E27FC236}">
              <a16:creationId xmlns:a16="http://schemas.microsoft.com/office/drawing/2014/main" id="{00000000-0008-0000-0000-000010000000}"/>
            </a:ext>
          </a:extLst>
        </xdr:cNvPr>
        <xdr:cNvCxnSpPr/>
      </xdr:nvCxnSpPr>
      <xdr:spPr>
        <a:xfrm>
          <a:off x="5477905" y="56093068"/>
          <a:ext cx="3949" cy="688631"/>
        </a:xfrm>
        <a:prstGeom prst="straightConnector1">
          <a:avLst/>
        </a:prstGeom>
        <a:ln w="127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17162</xdr:colOff>
      <xdr:row>113</xdr:row>
      <xdr:rowOff>68648</xdr:rowOff>
    </xdr:from>
    <xdr:to>
      <xdr:col>35</xdr:col>
      <xdr:colOff>9224</xdr:colOff>
      <xdr:row>115</xdr:row>
      <xdr:rowOff>259147</xdr:rowOff>
    </xdr:to>
    <xdr:sp macro="" textlink="">
      <xdr:nvSpPr>
        <xdr:cNvPr id="12" name="テキスト ボックス 11">
          <a:extLst>
            <a:ext uri="{FF2B5EF4-FFF2-40B4-BE49-F238E27FC236}">
              <a16:creationId xmlns:a16="http://schemas.microsoft.com/office/drawing/2014/main" id="{00000000-0008-0000-0000-000011000000}"/>
            </a:ext>
          </a:extLst>
        </xdr:cNvPr>
        <xdr:cNvSpPr txBox="1"/>
      </xdr:nvSpPr>
      <xdr:spPr>
        <a:xfrm>
          <a:off x="4017662" y="56856698"/>
          <a:ext cx="2992437" cy="8667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民間企業等</a:t>
          </a:r>
          <a:endParaRPr kumimoji="1" lang="en-US" altLang="ja-JP" sz="2000"/>
        </a:p>
      </xdr:txBody>
    </xdr:sp>
    <xdr:clientData/>
  </xdr:twoCellAnchor>
  <xdr:twoCellAnchor>
    <xdr:from>
      <xdr:col>30</xdr:col>
      <xdr:colOff>8581</xdr:colOff>
      <xdr:row>111</xdr:row>
      <xdr:rowOff>429054</xdr:rowOff>
    </xdr:from>
    <xdr:to>
      <xdr:col>44</xdr:col>
      <xdr:colOff>85811</xdr:colOff>
      <xdr:row>113</xdr:row>
      <xdr:rowOff>44621</xdr:rowOff>
    </xdr:to>
    <xdr:sp macro="" textlink="">
      <xdr:nvSpPr>
        <xdr:cNvPr id="13" name="テキスト ボックス 12">
          <a:extLst>
            <a:ext uri="{FF2B5EF4-FFF2-40B4-BE49-F238E27FC236}">
              <a16:creationId xmlns:a16="http://schemas.microsoft.com/office/drawing/2014/main" id="{4E7A6870-2C87-4250-B90A-366A2B67FDE1}"/>
            </a:ext>
          </a:extLst>
        </xdr:cNvPr>
        <xdr:cNvSpPr txBox="1"/>
      </xdr:nvSpPr>
      <xdr:spPr>
        <a:xfrm>
          <a:off x="6009331" y="56178879"/>
          <a:ext cx="2877580" cy="653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n-ea"/>
              <a:ea typeface="+mn-ea"/>
            </a:rPr>
            <a:t>委託</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随意契約（企画競争）</a:t>
          </a:r>
          <a:r>
            <a:rPr kumimoji="1" lang="en-US" altLang="ja-JP" sz="1400">
              <a:solidFill>
                <a:sysClr val="windowText" lastClr="000000"/>
              </a:solidFill>
              <a:latin typeface="+mn-ea"/>
              <a:ea typeface="+mn-ea"/>
            </a:rPr>
            <a:t>】</a:t>
          </a:r>
        </a:p>
        <a:p>
          <a:r>
            <a:rPr kumimoji="1" lang="ja-JP" altLang="en-US" sz="1400">
              <a:solidFill>
                <a:schemeClr val="dk1"/>
              </a:solidFill>
              <a:latin typeface="+mn-ea"/>
              <a:ea typeface="+mn-ea"/>
            </a:rPr>
            <a:t>令和  </a:t>
          </a:r>
          <a:r>
            <a:rPr kumimoji="1" lang="en-US" altLang="ja-JP" sz="1400">
              <a:solidFill>
                <a:schemeClr val="dk1"/>
              </a:solidFill>
              <a:latin typeface="+mn-ea"/>
              <a:ea typeface="+mn-ea"/>
            </a:rPr>
            <a:t>3</a:t>
          </a:r>
          <a:r>
            <a:rPr kumimoji="1" lang="ja-JP" altLang="en-US" sz="1400">
              <a:latin typeface="+mn-ea"/>
              <a:ea typeface="+mn-ea"/>
            </a:rPr>
            <a:t>年度　</a:t>
          </a:r>
          <a:r>
            <a:rPr kumimoji="1" lang="ja-JP" altLang="en-US" sz="1400" baseline="0">
              <a:solidFill>
                <a:sysClr val="windowText" lastClr="000000"/>
              </a:solidFill>
              <a:latin typeface="+mn-ea"/>
              <a:ea typeface="+mn-ea"/>
            </a:rPr>
            <a:t>    </a:t>
          </a:r>
          <a:r>
            <a:rPr kumimoji="1" lang="en-US" altLang="ja-JP" sz="1400" baseline="0">
              <a:solidFill>
                <a:sysClr val="windowText" lastClr="000000"/>
              </a:solidFill>
              <a:latin typeface="+mn-ea"/>
              <a:ea typeface="+mn-ea"/>
            </a:rPr>
            <a:t>4,946.9</a:t>
          </a:r>
          <a:r>
            <a:rPr kumimoji="1" lang="ja-JP" altLang="en-US" sz="1400" baseline="0">
              <a:solidFill>
                <a:sysClr val="windowText" lastClr="000000"/>
              </a:solidFill>
              <a:latin typeface="+mn-ea"/>
              <a:ea typeface="+mn-ea"/>
            </a:rPr>
            <a:t> </a:t>
          </a:r>
          <a:r>
            <a:rPr kumimoji="1" lang="ja-JP" altLang="en-US" sz="1400">
              <a:latin typeface="+mn-ea"/>
              <a:ea typeface="+mn-ea"/>
            </a:rPr>
            <a:t>百万円</a:t>
          </a:r>
        </a:p>
      </xdr:txBody>
    </xdr:sp>
    <xdr:clientData/>
  </xdr:twoCellAnchor>
  <xdr:twoCellAnchor>
    <xdr:from>
      <xdr:col>16</xdr:col>
      <xdr:colOff>60067</xdr:colOff>
      <xdr:row>116</xdr:row>
      <xdr:rowOff>171622</xdr:rowOff>
    </xdr:from>
    <xdr:to>
      <xdr:col>40</xdr:col>
      <xdr:colOff>102972</xdr:colOff>
      <xdr:row>120</xdr:row>
      <xdr:rowOff>192002</xdr:rowOff>
    </xdr:to>
    <xdr:grpSp>
      <xdr:nvGrpSpPr>
        <xdr:cNvPr id="14" name="グループ化 13">
          <a:extLst>
            <a:ext uri="{FF2B5EF4-FFF2-40B4-BE49-F238E27FC236}">
              <a16:creationId xmlns:a16="http://schemas.microsoft.com/office/drawing/2014/main" id="{00000000-0008-0000-0000-000013000000}"/>
            </a:ext>
          </a:extLst>
        </xdr:cNvPr>
        <xdr:cNvGrpSpPr/>
      </xdr:nvGrpSpPr>
      <xdr:grpSpPr>
        <a:xfrm>
          <a:off x="3287361" y="52211740"/>
          <a:ext cx="4883846" cy="1275438"/>
          <a:chOff x="3167063" y="238728251"/>
          <a:chExt cx="4349750" cy="668614"/>
        </a:xfrm>
      </xdr:grpSpPr>
      <xdr:sp macro="" textlink="">
        <xdr:nvSpPr>
          <xdr:cNvPr id="15" name="左大かっこ 14">
            <a:extLst>
              <a:ext uri="{FF2B5EF4-FFF2-40B4-BE49-F238E27FC236}">
                <a16:creationId xmlns:a16="http://schemas.microsoft.com/office/drawing/2014/main" id="{00000000-0008-0000-0000-000014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左大かっこ 15">
            <a:extLst>
              <a:ext uri="{FF2B5EF4-FFF2-40B4-BE49-F238E27FC236}">
                <a16:creationId xmlns:a16="http://schemas.microsoft.com/office/drawing/2014/main" id="{00000000-0008-0000-0000-000015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00000000-0008-0000-0000-000016000000}"/>
              </a:ext>
            </a:extLst>
          </xdr:cNvPr>
          <xdr:cNvSpPr txBox="1"/>
        </xdr:nvSpPr>
        <xdr:spPr>
          <a:xfrm>
            <a:off x="3381376" y="238760000"/>
            <a:ext cx="3913187" cy="63686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大学等の革新的技術を用いた企業等が行う実用化開発等を実施。優れた課題を採択するため公募を実施し、順次課題を採択することとしているとこ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0"/>
      <c r="AQ1" s="10"/>
      <c r="AR1" s="10"/>
      <c r="AS1" s="10"/>
      <c r="AT1" s="10"/>
      <c r="AU1" s="10"/>
      <c r="AV1" s="10"/>
      <c r="AW1" s="2"/>
    </row>
    <row r="2" spans="1:50" ht="21.75" customHeight="1" thickBot="1" x14ac:dyDescent="0.2">
      <c r="A2" s="52"/>
      <c r="B2" s="52"/>
      <c r="C2" s="52"/>
      <c r="D2" s="52"/>
      <c r="E2" s="52"/>
      <c r="F2" s="52"/>
      <c r="G2" s="52"/>
      <c r="H2" s="52"/>
      <c r="I2" s="52"/>
      <c r="J2" s="52"/>
      <c r="K2" s="52"/>
      <c r="L2" s="52"/>
      <c r="M2" s="52"/>
      <c r="N2" s="52"/>
      <c r="O2" s="52"/>
      <c r="P2" s="52"/>
      <c r="Q2" s="52"/>
      <c r="R2" s="52"/>
      <c r="S2" s="52"/>
      <c r="T2" s="52"/>
      <c r="U2" s="52"/>
      <c r="V2" s="52"/>
      <c r="W2" s="52"/>
      <c r="X2" s="60" t="s">
        <v>0</v>
      </c>
      <c r="Y2" s="52"/>
      <c r="Z2" s="40"/>
      <c r="AA2" s="40"/>
      <c r="AB2" s="40"/>
      <c r="AC2" s="40"/>
      <c r="AD2" s="156">
        <v>2022</v>
      </c>
      <c r="AE2" s="156"/>
      <c r="AF2" s="156"/>
      <c r="AG2" s="156"/>
      <c r="AH2" s="156"/>
      <c r="AI2" s="62" t="s">
        <v>250</v>
      </c>
      <c r="AJ2" s="156" t="s">
        <v>585</v>
      </c>
      <c r="AK2" s="156"/>
      <c r="AL2" s="156"/>
      <c r="AM2" s="156"/>
      <c r="AN2" s="62" t="s">
        <v>250</v>
      </c>
      <c r="AO2" s="156">
        <v>21</v>
      </c>
      <c r="AP2" s="156"/>
      <c r="AQ2" s="156"/>
      <c r="AR2" s="63" t="s">
        <v>250</v>
      </c>
      <c r="AS2" s="157">
        <v>184</v>
      </c>
      <c r="AT2" s="157"/>
      <c r="AU2" s="157"/>
      <c r="AV2" s="62" t="str">
        <f>IF(AW2="","","-")</f>
        <v/>
      </c>
      <c r="AW2" s="158"/>
      <c r="AX2" s="158"/>
    </row>
    <row r="3" spans="1:50" ht="21" customHeight="1" thickBot="1" x14ac:dyDescent="0.2">
      <c r="A3" s="159" t="s">
        <v>554</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20" t="s">
        <v>56</v>
      </c>
      <c r="AJ3" s="161" t="s">
        <v>564</v>
      </c>
      <c r="AK3" s="161"/>
      <c r="AL3" s="161"/>
      <c r="AM3" s="161"/>
      <c r="AN3" s="161"/>
      <c r="AO3" s="161"/>
      <c r="AP3" s="161"/>
      <c r="AQ3" s="161"/>
      <c r="AR3" s="161"/>
      <c r="AS3" s="161"/>
      <c r="AT3" s="161"/>
      <c r="AU3" s="161"/>
      <c r="AV3" s="161"/>
      <c r="AW3" s="161"/>
      <c r="AX3" s="21" t="s">
        <v>57</v>
      </c>
    </row>
    <row r="4" spans="1:50" ht="24.75" customHeight="1" x14ac:dyDescent="0.15">
      <c r="A4" s="131" t="s">
        <v>23</v>
      </c>
      <c r="B4" s="132"/>
      <c r="C4" s="132"/>
      <c r="D4" s="132"/>
      <c r="E4" s="132"/>
      <c r="F4" s="132"/>
      <c r="G4" s="133" t="s">
        <v>589</v>
      </c>
      <c r="H4" s="134"/>
      <c r="I4" s="134"/>
      <c r="J4" s="134"/>
      <c r="K4" s="134"/>
      <c r="L4" s="134"/>
      <c r="M4" s="134"/>
      <c r="N4" s="134"/>
      <c r="O4" s="134"/>
      <c r="P4" s="134"/>
      <c r="Q4" s="134"/>
      <c r="R4" s="134"/>
      <c r="S4" s="134"/>
      <c r="T4" s="134"/>
      <c r="U4" s="134"/>
      <c r="V4" s="134"/>
      <c r="W4" s="134"/>
      <c r="X4" s="134"/>
      <c r="Y4" s="135" t="s">
        <v>1</v>
      </c>
      <c r="Z4" s="136"/>
      <c r="AA4" s="136"/>
      <c r="AB4" s="136"/>
      <c r="AC4" s="136"/>
      <c r="AD4" s="137"/>
      <c r="AE4" s="138" t="s">
        <v>565</v>
      </c>
      <c r="AF4" s="139"/>
      <c r="AG4" s="139"/>
      <c r="AH4" s="139"/>
      <c r="AI4" s="139"/>
      <c r="AJ4" s="139"/>
      <c r="AK4" s="139"/>
      <c r="AL4" s="139"/>
      <c r="AM4" s="139"/>
      <c r="AN4" s="139"/>
      <c r="AO4" s="139"/>
      <c r="AP4" s="140"/>
      <c r="AQ4" s="141" t="s">
        <v>2</v>
      </c>
      <c r="AR4" s="136"/>
      <c r="AS4" s="136"/>
      <c r="AT4" s="136"/>
      <c r="AU4" s="136"/>
      <c r="AV4" s="136"/>
      <c r="AW4" s="136"/>
      <c r="AX4" s="142"/>
    </row>
    <row r="5" spans="1:50" ht="30" customHeight="1" x14ac:dyDescent="0.15">
      <c r="A5" s="143" t="s">
        <v>59</v>
      </c>
      <c r="B5" s="144"/>
      <c r="C5" s="144"/>
      <c r="D5" s="144"/>
      <c r="E5" s="144"/>
      <c r="F5" s="145"/>
      <c r="G5" s="146" t="s">
        <v>566</v>
      </c>
      <c r="H5" s="147"/>
      <c r="I5" s="147"/>
      <c r="J5" s="147"/>
      <c r="K5" s="147"/>
      <c r="L5" s="147"/>
      <c r="M5" s="148" t="s">
        <v>58</v>
      </c>
      <c r="N5" s="149"/>
      <c r="O5" s="149"/>
      <c r="P5" s="149"/>
      <c r="Q5" s="149"/>
      <c r="R5" s="150"/>
      <c r="S5" s="151" t="s">
        <v>375</v>
      </c>
      <c r="T5" s="147"/>
      <c r="U5" s="147"/>
      <c r="V5" s="147"/>
      <c r="W5" s="147"/>
      <c r="X5" s="152"/>
      <c r="Y5" s="153" t="s">
        <v>3</v>
      </c>
      <c r="Z5" s="154"/>
      <c r="AA5" s="154"/>
      <c r="AB5" s="154"/>
      <c r="AC5" s="154"/>
      <c r="AD5" s="155"/>
      <c r="AE5" s="178" t="s">
        <v>567</v>
      </c>
      <c r="AF5" s="178"/>
      <c r="AG5" s="178"/>
      <c r="AH5" s="178"/>
      <c r="AI5" s="178"/>
      <c r="AJ5" s="178"/>
      <c r="AK5" s="178"/>
      <c r="AL5" s="178"/>
      <c r="AM5" s="178"/>
      <c r="AN5" s="178"/>
      <c r="AO5" s="178"/>
      <c r="AP5" s="179"/>
      <c r="AQ5" s="180" t="s">
        <v>628</v>
      </c>
      <c r="AR5" s="181"/>
      <c r="AS5" s="181"/>
      <c r="AT5" s="181"/>
      <c r="AU5" s="181"/>
      <c r="AV5" s="181"/>
      <c r="AW5" s="181"/>
      <c r="AX5" s="182"/>
    </row>
    <row r="6" spans="1:50" ht="39" customHeight="1" x14ac:dyDescent="0.15">
      <c r="A6" s="183" t="s">
        <v>4</v>
      </c>
      <c r="B6" s="184"/>
      <c r="C6" s="184"/>
      <c r="D6" s="184"/>
      <c r="E6" s="184"/>
      <c r="F6" s="184"/>
      <c r="G6" s="185" t="str">
        <f>入力規則等!F39</f>
        <v>一般会計</v>
      </c>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7"/>
    </row>
    <row r="7" spans="1:50" ht="63" customHeight="1" x14ac:dyDescent="0.15">
      <c r="A7" s="162" t="s">
        <v>20</v>
      </c>
      <c r="B7" s="163"/>
      <c r="C7" s="163"/>
      <c r="D7" s="163"/>
      <c r="E7" s="163"/>
      <c r="F7" s="164"/>
      <c r="G7" s="188" t="s">
        <v>568</v>
      </c>
      <c r="H7" s="189"/>
      <c r="I7" s="189"/>
      <c r="J7" s="189"/>
      <c r="K7" s="189"/>
      <c r="L7" s="189"/>
      <c r="M7" s="189"/>
      <c r="N7" s="189"/>
      <c r="O7" s="189"/>
      <c r="P7" s="189"/>
      <c r="Q7" s="189"/>
      <c r="R7" s="189"/>
      <c r="S7" s="189"/>
      <c r="T7" s="189"/>
      <c r="U7" s="189"/>
      <c r="V7" s="189"/>
      <c r="W7" s="189"/>
      <c r="X7" s="190"/>
      <c r="Y7" s="191" t="s">
        <v>235</v>
      </c>
      <c r="Z7" s="192"/>
      <c r="AA7" s="192"/>
      <c r="AB7" s="192"/>
      <c r="AC7" s="192"/>
      <c r="AD7" s="193"/>
      <c r="AE7" s="194" t="s">
        <v>569</v>
      </c>
      <c r="AF7" s="195"/>
      <c r="AG7" s="195"/>
      <c r="AH7" s="195"/>
      <c r="AI7" s="195"/>
      <c r="AJ7" s="195"/>
      <c r="AK7" s="195"/>
      <c r="AL7" s="195"/>
      <c r="AM7" s="195"/>
      <c r="AN7" s="195"/>
      <c r="AO7" s="195"/>
      <c r="AP7" s="195"/>
      <c r="AQ7" s="195"/>
      <c r="AR7" s="195"/>
      <c r="AS7" s="195"/>
      <c r="AT7" s="195"/>
      <c r="AU7" s="195"/>
      <c r="AV7" s="195"/>
      <c r="AW7" s="195"/>
      <c r="AX7" s="196"/>
    </row>
    <row r="8" spans="1:50" ht="53.25" customHeight="1" x14ac:dyDescent="0.15">
      <c r="A8" s="162" t="s">
        <v>173</v>
      </c>
      <c r="B8" s="163"/>
      <c r="C8" s="163"/>
      <c r="D8" s="163"/>
      <c r="E8" s="163"/>
      <c r="F8" s="164"/>
      <c r="G8" s="165" t="str">
        <f>入力規則等!A27</f>
        <v>医療分野の研究開発関連、科学技術・イノベーション</v>
      </c>
      <c r="H8" s="166"/>
      <c r="I8" s="166"/>
      <c r="J8" s="166"/>
      <c r="K8" s="166"/>
      <c r="L8" s="166"/>
      <c r="M8" s="166"/>
      <c r="N8" s="166"/>
      <c r="O8" s="166"/>
      <c r="P8" s="166"/>
      <c r="Q8" s="166"/>
      <c r="R8" s="166"/>
      <c r="S8" s="166"/>
      <c r="T8" s="166"/>
      <c r="U8" s="166"/>
      <c r="V8" s="166"/>
      <c r="W8" s="166"/>
      <c r="X8" s="167"/>
      <c r="Y8" s="168" t="s">
        <v>174</v>
      </c>
      <c r="Z8" s="169"/>
      <c r="AA8" s="169"/>
      <c r="AB8" s="169"/>
      <c r="AC8" s="169"/>
      <c r="AD8" s="170"/>
      <c r="AE8" s="171" t="str">
        <f>入力規則等!K13</f>
        <v>文教及び科学振興</v>
      </c>
      <c r="AF8" s="166"/>
      <c r="AG8" s="166"/>
      <c r="AH8" s="166"/>
      <c r="AI8" s="166"/>
      <c r="AJ8" s="166"/>
      <c r="AK8" s="166"/>
      <c r="AL8" s="166"/>
      <c r="AM8" s="166"/>
      <c r="AN8" s="166"/>
      <c r="AO8" s="166"/>
      <c r="AP8" s="166"/>
      <c r="AQ8" s="166"/>
      <c r="AR8" s="166"/>
      <c r="AS8" s="166"/>
      <c r="AT8" s="166"/>
      <c r="AU8" s="166"/>
      <c r="AV8" s="166"/>
      <c r="AW8" s="166"/>
      <c r="AX8" s="172"/>
    </row>
    <row r="9" spans="1:50" ht="58.5" customHeight="1" x14ac:dyDescent="0.15">
      <c r="A9" s="173" t="s">
        <v>21</v>
      </c>
      <c r="B9" s="174"/>
      <c r="C9" s="174"/>
      <c r="D9" s="174"/>
      <c r="E9" s="174"/>
      <c r="F9" s="174"/>
      <c r="G9" s="175" t="s">
        <v>570</v>
      </c>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7"/>
    </row>
    <row r="10" spans="1:50" ht="111" customHeight="1" x14ac:dyDescent="0.15">
      <c r="A10" s="218" t="s">
        <v>27</v>
      </c>
      <c r="B10" s="219"/>
      <c r="C10" s="219"/>
      <c r="D10" s="219"/>
      <c r="E10" s="219"/>
      <c r="F10" s="219"/>
      <c r="G10" s="220" t="s">
        <v>622</v>
      </c>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2"/>
    </row>
    <row r="11" spans="1:50" ht="42" customHeight="1" x14ac:dyDescent="0.15">
      <c r="A11" s="218" t="s">
        <v>5</v>
      </c>
      <c r="B11" s="219"/>
      <c r="C11" s="219"/>
      <c r="D11" s="219"/>
      <c r="E11" s="219"/>
      <c r="F11" s="223"/>
      <c r="G11" s="224" t="str">
        <f>入力規則等!P10</f>
        <v>その他</v>
      </c>
      <c r="H11" s="225"/>
      <c r="I11" s="225"/>
      <c r="J11" s="225"/>
      <c r="K11" s="225"/>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5"/>
      <c r="AV11" s="225"/>
      <c r="AW11" s="225"/>
      <c r="AX11" s="226"/>
    </row>
    <row r="12" spans="1:50" ht="21" customHeight="1" x14ac:dyDescent="0.15">
      <c r="A12" s="227" t="s">
        <v>22</v>
      </c>
      <c r="B12" s="228"/>
      <c r="C12" s="228"/>
      <c r="D12" s="228"/>
      <c r="E12" s="228"/>
      <c r="F12" s="229"/>
      <c r="G12" s="234"/>
      <c r="H12" s="235"/>
      <c r="I12" s="235"/>
      <c r="J12" s="235"/>
      <c r="K12" s="235"/>
      <c r="L12" s="235"/>
      <c r="M12" s="235"/>
      <c r="N12" s="235"/>
      <c r="O12" s="235"/>
      <c r="P12" s="206" t="s">
        <v>382</v>
      </c>
      <c r="Q12" s="207"/>
      <c r="R12" s="207"/>
      <c r="S12" s="207"/>
      <c r="T12" s="207"/>
      <c r="U12" s="207"/>
      <c r="V12" s="236"/>
      <c r="W12" s="206" t="s">
        <v>534</v>
      </c>
      <c r="X12" s="207"/>
      <c r="Y12" s="207"/>
      <c r="Z12" s="207"/>
      <c r="AA12" s="207"/>
      <c r="AB12" s="207"/>
      <c r="AC12" s="236"/>
      <c r="AD12" s="206" t="s">
        <v>536</v>
      </c>
      <c r="AE12" s="207"/>
      <c r="AF12" s="207"/>
      <c r="AG12" s="207"/>
      <c r="AH12" s="207"/>
      <c r="AI12" s="207"/>
      <c r="AJ12" s="236"/>
      <c r="AK12" s="206" t="s">
        <v>546</v>
      </c>
      <c r="AL12" s="207"/>
      <c r="AM12" s="207"/>
      <c r="AN12" s="207"/>
      <c r="AO12" s="207"/>
      <c r="AP12" s="207"/>
      <c r="AQ12" s="236"/>
      <c r="AR12" s="206" t="s">
        <v>547</v>
      </c>
      <c r="AS12" s="207"/>
      <c r="AT12" s="207"/>
      <c r="AU12" s="207"/>
      <c r="AV12" s="207"/>
      <c r="AW12" s="207"/>
      <c r="AX12" s="208"/>
    </row>
    <row r="13" spans="1:50" ht="21" customHeight="1" x14ac:dyDescent="0.15">
      <c r="A13" s="230"/>
      <c r="B13" s="231"/>
      <c r="C13" s="231"/>
      <c r="D13" s="231"/>
      <c r="E13" s="231"/>
      <c r="F13" s="232"/>
      <c r="G13" s="250" t="s">
        <v>6</v>
      </c>
      <c r="H13" s="251"/>
      <c r="I13" s="209" t="s">
        <v>7</v>
      </c>
      <c r="J13" s="210"/>
      <c r="K13" s="210"/>
      <c r="L13" s="210"/>
      <c r="M13" s="210"/>
      <c r="N13" s="210"/>
      <c r="O13" s="211"/>
      <c r="P13" s="200">
        <v>0</v>
      </c>
      <c r="Q13" s="201"/>
      <c r="R13" s="201"/>
      <c r="S13" s="201"/>
      <c r="T13" s="201"/>
      <c r="U13" s="201"/>
      <c r="V13" s="202"/>
      <c r="W13" s="200">
        <v>0</v>
      </c>
      <c r="X13" s="201"/>
      <c r="Y13" s="201"/>
      <c r="Z13" s="201"/>
      <c r="AA13" s="201"/>
      <c r="AB13" s="201"/>
      <c r="AC13" s="202"/>
      <c r="AD13" s="200">
        <v>0</v>
      </c>
      <c r="AE13" s="201"/>
      <c r="AF13" s="201"/>
      <c r="AG13" s="201"/>
      <c r="AH13" s="201"/>
      <c r="AI13" s="201"/>
      <c r="AJ13" s="202"/>
      <c r="AK13" s="200">
        <v>0</v>
      </c>
      <c r="AL13" s="201"/>
      <c r="AM13" s="201"/>
      <c r="AN13" s="201"/>
      <c r="AO13" s="201"/>
      <c r="AP13" s="201"/>
      <c r="AQ13" s="202"/>
      <c r="AR13" s="212">
        <v>0</v>
      </c>
      <c r="AS13" s="213"/>
      <c r="AT13" s="213"/>
      <c r="AU13" s="213"/>
      <c r="AV13" s="213"/>
      <c r="AW13" s="213"/>
      <c r="AX13" s="214"/>
    </row>
    <row r="14" spans="1:50" ht="21" customHeight="1" x14ac:dyDescent="0.15">
      <c r="A14" s="230"/>
      <c r="B14" s="231"/>
      <c r="C14" s="231"/>
      <c r="D14" s="231"/>
      <c r="E14" s="231"/>
      <c r="F14" s="232"/>
      <c r="G14" s="252"/>
      <c r="H14" s="253"/>
      <c r="I14" s="197" t="s">
        <v>8</v>
      </c>
      <c r="J14" s="215"/>
      <c r="K14" s="215"/>
      <c r="L14" s="215"/>
      <c r="M14" s="215"/>
      <c r="N14" s="215"/>
      <c r="O14" s="216"/>
      <c r="P14" s="200" t="s">
        <v>571</v>
      </c>
      <c r="Q14" s="201"/>
      <c r="R14" s="201"/>
      <c r="S14" s="201"/>
      <c r="T14" s="201"/>
      <c r="U14" s="201"/>
      <c r="V14" s="202"/>
      <c r="W14" s="200">
        <v>38000</v>
      </c>
      <c r="X14" s="201"/>
      <c r="Y14" s="201"/>
      <c r="Z14" s="201"/>
      <c r="AA14" s="201"/>
      <c r="AB14" s="201"/>
      <c r="AC14" s="202"/>
      <c r="AD14" s="200" t="s">
        <v>571</v>
      </c>
      <c r="AE14" s="201"/>
      <c r="AF14" s="201"/>
      <c r="AG14" s="201"/>
      <c r="AH14" s="201"/>
      <c r="AI14" s="201"/>
      <c r="AJ14" s="202"/>
      <c r="AK14" s="200"/>
      <c r="AL14" s="201"/>
      <c r="AM14" s="201"/>
      <c r="AN14" s="201"/>
      <c r="AO14" s="201"/>
      <c r="AP14" s="201"/>
      <c r="AQ14" s="202"/>
      <c r="AR14" s="256"/>
      <c r="AS14" s="256"/>
      <c r="AT14" s="256"/>
      <c r="AU14" s="256"/>
      <c r="AV14" s="256"/>
      <c r="AW14" s="256"/>
      <c r="AX14" s="257"/>
    </row>
    <row r="15" spans="1:50" ht="21" customHeight="1" x14ac:dyDescent="0.15">
      <c r="A15" s="230"/>
      <c r="B15" s="231"/>
      <c r="C15" s="231"/>
      <c r="D15" s="231"/>
      <c r="E15" s="231"/>
      <c r="F15" s="232"/>
      <c r="G15" s="252"/>
      <c r="H15" s="253"/>
      <c r="I15" s="197" t="s">
        <v>47</v>
      </c>
      <c r="J15" s="198"/>
      <c r="K15" s="198"/>
      <c r="L15" s="198"/>
      <c r="M15" s="198"/>
      <c r="N15" s="198"/>
      <c r="O15" s="199"/>
      <c r="P15" s="200" t="s">
        <v>571</v>
      </c>
      <c r="Q15" s="201"/>
      <c r="R15" s="201"/>
      <c r="S15" s="201"/>
      <c r="T15" s="201"/>
      <c r="U15" s="201"/>
      <c r="V15" s="202"/>
      <c r="W15" s="200" t="s">
        <v>571</v>
      </c>
      <c r="X15" s="201"/>
      <c r="Y15" s="201"/>
      <c r="Z15" s="201"/>
      <c r="AA15" s="201"/>
      <c r="AB15" s="201"/>
      <c r="AC15" s="202"/>
      <c r="AD15" s="200" t="s">
        <v>571</v>
      </c>
      <c r="AE15" s="201"/>
      <c r="AF15" s="201"/>
      <c r="AG15" s="201"/>
      <c r="AH15" s="201"/>
      <c r="AI15" s="201"/>
      <c r="AJ15" s="202"/>
      <c r="AK15" s="200" t="s">
        <v>586</v>
      </c>
      <c r="AL15" s="201"/>
      <c r="AM15" s="201"/>
      <c r="AN15" s="201"/>
      <c r="AO15" s="201"/>
      <c r="AP15" s="201"/>
      <c r="AQ15" s="202"/>
      <c r="AR15" s="200"/>
      <c r="AS15" s="201"/>
      <c r="AT15" s="201"/>
      <c r="AU15" s="201"/>
      <c r="AV15" s="201"/>
      <c r="AW15" s="201"/>
      <c r="AX15" s="217"/>
    </row>
    <row r="16" spans="1:50" ht="21" customHeight="1" x14ac:dyDescent="0.15">
      <c r="A16" s="230"/>
      <c r="B16" s="231"/>
      <c r="C16" s="231"/>
      <c r="D16" s="231"/>
      <c r="E16" s="231"/>
      <c r="F16" s="232"/>
      <c r="G16" s="252"/>
      <c r="H16" s="253"/>
      <c r="I16" s="197" t="s">
        <v>48</v>
      </c>
      <c r="J16" s="198"/>
      <c r="K16" s="198"/>
      <c r="L16" s="198"/>
      <c r="M16" s="198"/>
      <c r="N16" s="198"/>
      <c r="O16" s="199"/>
      <c r="P16" s="200" t="s">
        <v>571</v>
      </c>
      <c r="Q16" s="201"/>
      <c r="R16" s="201"/>
      <c r="S16" s="201"/>
      <c r="T16" s="201"/>
      <c r="U16" s="201"/>
      <c r="V16" s="202"/>
      <c r="W16" s="200" t="s">
        <v>571</v>
      </c>
      <c r="X16" s="201"/>
      <c r="Y16" s="201"/>
      <c r="Z16" s="201"/>
      <c r="AA16" s="201"/>
      <c r="AB16" s="201"/>
      <c r="AC16" s="202"/>
      <c r="AD16" s="200" t="s">
        <v>571</v>
      </c>
      <c r="AE16" s="201"/>
      <c r="AF16" s="201"/>
      <c r="AG16" s="201"/>
      <c r="AH16" s="201"/>
      <c r="AI16" s="201"/>
      <c r="AJ16" s="202"/>
      <c r="AK16" s="200"/>
      <c r="AL16" s="201"/>
      <c r="AM16" s="201"/>
      <c r="AN16" s="201"/>
      <c r="AO16" s="201"/>
      <c r="AP16" s="201"/>
      <c r="AQ16" s="202"/>
      <c r="AR16" s="203"/>
      <c r="AS16" s="204"/>
      <c r="AT16" s="204"/>
      <c r="AU16" s="204"/>
      <c r="AV16" s="204"/>
      <c r="AW16" s="204"/>
      <c r="AX16" s="205"/>
    </row>
    <row r="17" spans="1:50" ht="24.75" customHeight="1" x14ac:dyDescent="0.15">
      <c r="A17" s="230"/>
      <c r="B17" s="231"/>
      <c r="C17" s="231"/>
      <c r="D17" s="231"/>
      <c r="E17" s="231"/>
      <c r="F17" s="232"/>
      <c r="G17" s="252"/>
      <c r="H17" s="253"/>
      <c r="I17" s="197" t="s">
        <v>46</v>
      </c>
      <c r="J17" s="215"/>
      <c r="K17" s="215"/>
      <c r="L17" s="215"/>
      <c r="M17" s="215"/>
      <c r="N17" s="215"/>
      <c r="O17" s="216"/>
      <c r="P17" s="200" t="s">
        <v>571</v>
      </c>
      <c r="Q17" s="201"/>
      <c r="R17" s="201"/>
      <c r="S17" s="201"/>
      <c r="T17" s="201"/>
      <c r="U17" s="201"/>
      <c r="V17" s="202"/>
      <c r="W17" s="200" t="s">
        <v>571</v>
      </c>
      <c r="X17" s="201"/>
      <c r="Y17" s="201"/>
      <c r="Z17" s="201"/>
      <c r="AA17" s="201"/>
      <c r="AB17" s="201"/>
      <c r="AC17" s="202"/>
      <c r="AD17" s="200" t="s">
        <v>571</v>
      </c>
      <c r="AE17" s="201"/>
      <c r="AF17" s="201"/>
      <c r="AG17" s="201"/>
      <c r="AH17" s="201"/>
      <c r="AI17" s="201"/>
      <c r="AJ17" s="202"/>
      <c r="AK17" s="200" t="s">
        <v>629</v>
      </c>
      <c r="AL17" s="201"/>
      <c r="AM17" s="201"/>
      <c r="AN17" s="201"/>
      <c r="AO17" s="201"/>
      <c r="AP17" s="201"/>
      <c r="AQ17" s="202"/>
      <c r="AR17" s="248"/>
      <c r="AS17" s="248"/>
      <c r="AT17" s="248"/>
      <c r="AU17" s="248"/>
      <c r="AV17" s="248"/>
      <c r="AW17" s="248"/>
      <c r="AX17" s="249"/>
    </row>
    <row r="18" spans="1:50" ht="24.75" customHeight="1" x14ac:dyDescent="0.15">
      <c r="A18" s="230"/>
      <c r="B18" s="231"/>
      <c r="C18" s="231"/>
      <c r="D18" s="231"/>
      <c r="E18" s="231"/>
      <c r="F18" s="232"/>
      <c r="G18" s="254"/>
      <c r="H18" s="255"/>
      <c r="I18" s="241" t="s">
        <v>18</v>
      </c>
      <c r="J18" s="242"/>
      <c r="K18" s="242"/>
      <c r="L18" s="242"/>
      <c r="M18" s="242"/>
      <c r="N18" s="242"/>
      <c r="O18" s="243"/>
      <c r="P18" s="244">
        <f>SUM(P13:V17)</f>
        <v>0</v>
      </c>
      <c r="Q18" s="245"/>
      <c r="R18" s="245"/>
      <c r="S18" s="245"/>
      <c r="T18" s="245"/>
      <c r="U18" s="245"/>
      <c r="V18" s="246"/>
      <c r="W18" s="244">
        <f>SUM(W13:AC17)</f>
        <v>38000</v>
      </c>
      <c r="X18" s="245"/>
      <c r="Y18" s="245"/>
      <c r="Z18" s="245"/>
      <c r="AA18" s="245"/>
      <c r="AB18" s="245"/>
      <c r="AC18" s="246"/>
      <c r="AD18" s="244">
        <f>SUM(AD13:AJ17)</f>
        <v>0</v>
      </c>
      <c r="AE18" s="245"/>
      <c r="AF18" s="245"/>
      <c r="AG18" s="245"/>
      <c r="AH18" s="245"/>
      <c r="AI18" s="245"/>
      <c r="AJ18" s="246"/>
      <c r="AK18" s="244">
        <f>SUM(AK13:AQ17)</f>
        <v>0</v>
      </c>
      <c r="AL18" s="245"/>
      <c r="AM18" s="245"/>
      <c r="AN18" s="245"/>
      <c r="AO18" s="245"/>
      <c r="AP18" s="245"/>
      <c r="AQ18" s="246"/>
      <c r="AR18" s="244">
        <f>SUM(AR13:AX17)</f>
        <v>0</v>
      </c>
      <c r="AS18" s="245"/>
      <c r="AT18" s="245"/>
      <c r="AU18" s="245"/>
      <c r="AV18" s="245"/>
      <c r="AW18" s="245"/>
      <c r="AX18" s="247"/>
    </row>
    <row r="19" spans="1:50" ht="24.75" customHeight="1" x14ac:dyDescent="0.15">
      <c r="A19" s="230"/>
      <c r="B19" s="231"/>
      <c r="C19" s="231"/>
      <c r="D19" s="231"/>
      <c r="E19" s="231"/>
      <c r="F19" s="232"/>
      <c r="G19" s="237" t="s">
        <v>9</v>
      </c>
      <c r="H19" s="238"/>
      <c r="I19" s="238"/>
      <c r="J19" s="238"/>
      <c r="K19" s="238"/>
      <c r="L19" s="238"/>
      <c r="M19" s="238"/>
      <c r="N19" s="238"/>
      <c r="O19" s="238"/>
      <c r="P19" s="200">
        <v>0</v>
      </c>
      <c r="Q19" s="201"/>
      <c r="R19" s="201"/>
      <c r="S19" s="201"/>
      <c r="T19" s="201"/>
      <c r="U19" s="201"/>
      <c r="V19" s="202"/>
      <c r="W19" s="200">
        <v>38000</v>
      </c>
      <c r="X19" s="201"/>
      <c r="Y19" s="201"/>
      <c r="Z19" s="201"/>
      <c r="AA19" s="201"/>
      <c r="AB19" s="201"/>
      <c r="AC19" s="202"/>
      <c r="AD19" s="200">
        <v>0</v>
      </c>
      <c r="AE19" s="201"/>
      <c r="AF19" s="201"/>
      <c r="AG19" s="201"/>
      <c r="AH19" s="201"/>
      <c r="AI19" s="201"/>
      <c r="AJ19" s="202"/>
      <c r="AK19" s="239"/>
      <c r="AL19" s="239"/>
      <c r="AM19" s="239"/>
      <c r="AN19" s="239"/>
      <c r="AO19" s="239"/>
      <c r="AP19" s="239"/>
      <c r="AQ19" s="239"/>
      <c r="AR19" s="239"/>
      <c r="AS19" s="239"/>
      <c r="AT19" s="239"/>
      <c r="AU19" s="239"/>
      <c r="AV19" s="239"/>
      <c r="AW19" s="239"/>
      <c r="AX19" s="240"/>
    </row>
    <row r="20" spans="1:50" ht="24.75" customHeight="1" x14ac:dyDescent="0.15">
      <c r="A20" s="230"/>
      <c r="B20" s="231"/>
      <c r="C20" s="231"/>
      <c r="D20" s="231"/>
      <c r="E20" s="231"/>
      <c r="F20" s="232"/>
      <c r="G20" s="237" t="s">
        <v>10</v>
      </c>
      <c r="H20" s="238"/>
      <c r="I20" s="238"/>
      <c r="J20" s="238"/>
      <c r="K20" s="238"/>
      <c r="L20" s="238"/>
      <c r="M20" s="238"/>
      <c r="N20" s="238"/>
      <c r="O20" s="238"/>
      <c r="P20" s="272" t="str">
        <f>IF(P18=0, "-", SUM(P19)/P18)</f>
        <v>-</v>
      </c>
      <c r="Q20" s="272"/>
      <c r="R20" s="272"/>
      <c r="S20" s="272"/>
      <c r="T20" s="272"/>
      <c r="U20" s="272"/>
      <c r="V20" s="272"/>
      <c r="W20" s="272">
        <f>IF(W18=0, "-", SUM(W19)/W18)</f>
        <v>1</v>
      </c>
      <c r="X20" s="272"/>
      <c r="Y20" s="272"/>
      <c r="Z20" s="272"/>
      <c r="AA20" s="272"/>
      <c r="AB20" s="272"/>
      <c r="AC20" s="272"/>
      <c r="AD20" s="272" t="str">
        <f>IF(AD18=0, "-", SUM(AD19)/AD18)</f>
        <v>-</v>
      </c>
      <c r="AE20" s="272"/>
      <c r="AF20" s="272"/>
      <c r="AG20" s="272"/>
      <c r="AH20" s="272"/>
      <c r="AI20" s="272"/>
      <c r="AJ20" s="272"/>
      <c r="AK20" s="239"/>
      <c r="AL20" s="239"/>
      <c r="AM20" s="239"/>
      <c r="AN20" s="239"/>
      <c r="AO20" s="239"/>
      <c r="AP20" s="239"/>
      <c r="AQ20" s="273"/>
      <c r="AR20" s="273"/>
      <c r="AS20" s="273"/>
      <c r="AT20" s="273"/>
      <c r="AU20" s="239"/>
      <c r="AV20" s="239"/>
      <c r="AW20" s="239"/>
      <c r="AX20" s="240"/>
    </row>
    <row r="21" spans="1:50" ht="25.5" customHeight="1" x14ac:dyDescent="0.15">
      <c r="A21" s="173"/>
      <c r="B21" s="174"/>
      <c r="C21" s="174"/>
      <c r="D21" s="174"/>
      <c r="E21" s="174"/>
      <c r="F21" s="233"/>
      <c r="G21" s="270" t="s">
        <v>210</v>
      </c>
      <c r="H21" s="271"/>
      <c r="I21" s="271"/>
      <c r="J21" s="271"/>
      <c r="K21" s="271"/>
      <c r="L21" s="271"/>
      <c r="M21" s="271"/>
      <c r="N21" s="271"/>
      <c r="O21" s="271"/>
      <c r="P21" s="272" t="str">
        <f>IF(P19=0, "-", SUM(P19)/SUM(P13,P14))</f>
        <v>-</v>
      </c>
      <c r="Q21" s="272"/>
      <c r="R21" s="272"/>
      <c r="S21" s="272"/>
      <c r="T21" s="272"/>
      <c r="U21" s="272"/>
      <c r="V21" s="272"/>
      <c r="W21" s="272">
        <f>IF(W19=0, "-", SUM(W19)/SUM(W13,W14))</f>
        <v>1</v>
      </c>
      <c r="X21" s="272"/>
      <c r="Y21" s="272"/>
      <c r="Z21" s="272"/>
      <c r="AA21" s="272"/>
      <c r="AB21" s="272"/>
      <c r="AC21" s="272"/>
      <c r="AD21" s="272" t="str">
        <f>IF(AD19=0, "-", SUM(AD19)/SUM(AD13,AD14))</f>
        <v>-</v>
      </c>
      <c r="AE21" s="272"/>
      <c r="AF21" s="272"/>
      <c r="AG21" s="272"/>
      <c r="AH21" s="272"/>
      <c r="AI21" s="272"/>
      <c r="AJ21" s="272"/>
      <c r="AK21" s="239"/>
      <c r="AL21" s="239"/>
      <c r="AM21" s="239"/>
      <c r="AN21" s="239"/>
      <c r="AO21" s="239"/>
      <c r="AP21" s="239"/>
      <c r="AQ21" s="273"/>
      <c r="AR21" s="273"/>
      <c r="AS21" s="273"/>
      <c r="AT21" s="273"/>
      <c r="AU21" s="239"/>
      <c r="AV21" s="239"/>
      <c r="AW21" s="239"/>
      <c r="AX21" s="240"/>
    </row>
    <row r="22" spans="1:50" ht="18.75" customHeight="1" x14ac:dyDescent="0.15">
      <c r="A22" s="274" t="s">
        <v>550</v>
      </c>
      <c r="B22" s="275"/>
      <c r="C22" s="275"/>
      <c r="D22" s="275"/>
      <c r="E22" s="275"/>
      <c r="F22" s="276"/>
      <c r="G22" s="280" t="s">
        <v>204</v>
      </c>
      <c r="H22" s="259"/>
      <c r="I22" s="259"/>
      <c r="J22" s="259"/>
      <c r="K22" s="259"/>
      <c r="L22" s="259"/>
      <c r="M22" s="259"/>
      <c r="N22" s="259"/>
      <c r="O22" s="281"/>
      <c r="P22" s="258" t="s">
        <v>548</v>
      </c>
      <c r="Q22" s="259"/>
      <c r="R22" s="259"/>
      <c r="S22" s="259"/>
      <c r="T22" s="259"/>
      <c r="U22" s="259"/>
      <c r="V22" s="281"/>
      <c r="W22" s="258" t="s">
        <v>549</v>
      </c>
      <c r="X22" s="259"/>
      <c r="Y22" s="259"/>
      <c r="Z22" s="259"/>
      <c r="AA22" s="259"/>
      <c r="AB22" s="259"/>
      <c r="AC22" s="281"/>
      <c r="AD22" s="258" t="s">
        <v>203</v>
      </c>
      <c r="AE22" s="259"/>
      <c r="AF22" s="259"/>
      <c r="AG22" s="259"/>
      <c r="AH22" s="259"/>
      <c r="AI22" s="259"/>
      <c r="AJ22" s="259"/>
      <c r="AK22" s="259"/>
      <c r="AL22" s="259"/>
      <c r="AM22" s="259"/>
      <c r="AN22" s="259"/>
      <c r="AO22" s="259"/>
      <c r="AP22" s="259"/>
      <c r="AQ22" s="259"/>
      <c r="AR22" s="259"/>
      <c r="AS22" s="259"/>
      <c r="AT22" s="259"/>
      <c r="AU22" s="259"/>
      <c r="AV22" s="259"/>
      <c r="AW22" s="259"/>
      <c r="AX22" s="260"/>
    </row>
    <row r="23" spans="1:50" ht="25.5" customHeight="1" x14ac:dyDescent="0.15">
      <c r="A23" s="277"/>
      <c r="B23" s="278"/>
      <c r="C23" s="278"/>
      <c r="D23" s="278"/>
      <c r="E23" s="278"/>
      <c r="F23" s="279"/>
      <c r="G23" s="261" t="s">
        <v>571</v>
      </c>
      <c r="H23" s="262"/>
      <c r="I23" s="262"/>
      <c r="J23" s="262"/>
      <c r="K23" s="262"/>
      <c r="L23" s="262"/>
      <c r="M23" s="262"/>
      <c r="N23" s="262"/>
      <c r="O23" s="263"/>
      <c r="P23" s="212" t="s">
        <v>586</v>
      </c>
      <c r="Q23" s="213"/>
      <c r="R23" s="213"/>
      <c r="S23" s="213"/>
      <c r="T23" s="213"/>
      <c r="U23" s="213"/>
      <c r="V23" s="264"/>
      <c r="W23" s="212" t="s">
        <v>627</v>
      </c>
      <c r="X23" s="213"/>
      <c r="Y23" s="213"/>
      <c r="Z23" s="213"/>
      <c r="AA23" s="213"/>
      <c r="AB23" s="213"/>
      <c r="AC23" s="264"/>
      <c r="AD23" s="265"/>
      <c r="AE23" s="266"/>
      <c r="AF23" s="266"/>
      <c r="AG23" s="266"/>
      <c r="AH23" s="266"/>
      <c r="AI23" s="266"/>
      <c r="AJ23" s="266"/>
      <c r="AK23" s="266"/>
      <c r="AL23" s="266"/>
      <c r="AM23" s="266"/>
      <c r="AN23" s="266"/>
      <c r="AO23" s="266"/>
      <c r="AP23" s="266"/>
      <c r="AQ23" s="266"/>
      <c r="AR23" s="266"/>
      <c r="AS23" s="266"/>
      <c r="AT23" s="266"/>
      <c r="AU23" s="266"/>
      <c r="AV23" s="266"/>
      <c r="AW23" s="266"/>
      <c r="AX23" s="267"/>
    </row>
    <row r="24" spans="1:50" ht="25.5" customHeight="1" thickBot="1" x14ac:dyDescent="0.2">
      <c r="A24" s="277"/>
      <c r="B24" s="278"/>
      <c r="C24" s="278"/>
      <c r="D24" s="278"/>
      <c r="E24" s="278"/>
      <c r="F24" s="279"/>
      <c r="G24" s="110" t="s">
        <v>18</v>
      </c>
      <c r="H24" s="111"/>
      <c r="I24" s="111"/>
      <c r="J24" s="111"/>
      <c r="K24" s="111"/>
      <c r="L24" s="111"/>
      <c r="M24" s="111"/>
      <c r="N24" s="111"/>
      <c r="O24" s="112"/>
      <c r="P24" s="298">
        <f>AK13</f>
        <v>0</v>
      </c>
      <c r="Q24" s="299"/>
      <c r="R24" s="299"/>
      <c r="S24" s="299"/>
      <c r="T24" s="299"/>
      <c r="U24" s="299"/>
      <c r="V24" s="300"/>
      <c r="W24" s="301">
        <f>AR13</f>
        <v>0</v>
      </c>
      <c r="X24" s="302"/>
      <c r="Y24" s="302"/>
      <c r="Z24" s="302"/>
      <c r="AA24" s="302"/>
      <c r="AB24" s="302"/>
      <c r="AC24" s="303"/>
      <c r="AD24" s="268"/>
      <c r="AE24" s="268"/>
      <c r="AF24" s="268"/>
      <c r="AG24" s="268"/>
      <c r="AH24" s="268"/>
      <c r="AI24" s="268"/>
      <c r="AJ24" s="268"/>
      <c r="AK24" s="268"/>
      <c r="AL24" s="268"/>
      <c r="AM24" s="268"/>
      <c r="AN24" s="268"/>
      <c r="AO24" s="268"/>
      <c r="AP24" s="268"/>
      <c r="AQ24" s="268"/>
      <c r="AR24" s="268"/>
      <c r="AS24" s="268"/>
      <c r="AT24" s="268"/>
      <c r="AU24" s="268"/>
      <c r="AV24" s="268"/>
      <c r="AW24" s="268"/>
      <c r="AX24" s="269"/>
    </row>
    <row r="25" spans="1:50" ht="47.25" customHeight="1" x14ac:dyDescent="0.15">
      <c r="A25" s="304" t="s">
        <v>539</v>
      </c>
      <c r="B25" s="305"/>
      <c r="C25" s="305"/>
      <c r="D25" s="305"/>
      <c r="E25" s="305"/>
      <c r="F25" s="306"/>
      <c r="G25" s="307" t="s">
        <v>604</v>
      </c>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3"/>
    </row>
    <row r="26" spans="1:50" ht="31.5" customHeight="1" x14ac:dyDescent="0.15">
      <c r="A26" s="309" t="s">
        <v>540</v>
      </c>
      <c r="B26" s="285"/>
      <c r="C26" s="285"/>
      <c r="D26" s="285"/>
      <c r="E26" s="285"/>
      <c r="F26" s="286"/>
      <c r="G26" s="311" t="s">
        <v>538</v>
      </c>
      <c r="H26" s="312"/>
      <c r="I26" s="312"/>
      <c r="J26" s="312"/>
      <c r="K26" s="312"/>
      <c r="L26" s="312"/>
      <c r="M26" s="312"/>
      <c r="N26" s="312"/>
      <c r="O26" s="312"/>
      <c r="P26" s="313" t="s">
        <v>537</v>
      </c>
      <c r="Q26" s="312"/>
      <c r="R26" s="312"/>
      <c r="S26" s="312"/>
      <c r="T26" s="312"/>
      <c r="U26" s="312"/>
      <c r="V26" s="312"/>
      <c r="W26" s="312"/>
      <c r="X26" s="314"/>
      <c r="Y26" s="315"/>
      <c r="Z26" s="316"/>
      <c r="AA26" s="317"/>
      <c r="AB26" s="362" t="s">
        <v>11</v>
      </c>
      <c r="AC26" s="362"/>
      <c r="AD26" s="362"/>
      <c r="AE26" s="363" t="s">
        <v>382</v>
      </c>
      <c r="AF26" s="364"/>
      <c r="AG26" s="364"/>
      <c r="AH26" s="365"/>
      <c r="AI26" s="363" t="s">
        <v>534</v>
      </c>
      <c r="AJ26" s="364"/>
      <c r="AK26" s="364"/>
      <c r="AL26" s="365"/>
      <c r="AM26" s="363" t="s">
        <v>350</v>
      </c>
      <c r="AN26" s="364"/>
      <c r="AO26" s="364"/>
      <c r="AP26" s="365"/>
      <c r="AQ26" s="371" t="s">
        <v>381</v>
      </c>
      <c r="AR26" s="372"/>
      <c r="AS26" s="372"/>
      <c r="AT26" s="373"/>
      <c r="AU26" s="371" t="s">
        <v>551</v>
      </c>
      <c r="AV26" s="372"/>
      <c r="AW26" s="372"/>
      <c r="AX26" s="374"/>
    </row>
    <row r="27" spans="1:50" ht="23.25" customHeight="1" x14ac:dyDescent="0.15">
      <c r="A27" s="309"/>
      <c r="B27" s="285"/>
      <c r="C27" s="285"/>
      <c r="D27" s="285"/>
      <c r="E27" s="285"/>
      <c r="F27" s="286"/>
      <c r="G27" s="318" t="s">
        <v>605</v>
      </c>
      <c r="H27" s="319"/>
      <c r="I27" s="319"/>
      <c r="J27" s="319"/>
      <c r="K27" s="319"/>
      <c r="L27" s="319"/>
      <c r="M27" s="319"/>
      <c r="N27" s="319"/>
      <c r="O27" s="319"/>
      <c r="P27" s="322" t="s">
        <v>575</v>
      </c>
      <c r="Q27" s="323"/>
      <c r="R27" s="323"/>
      <c r="S27" s="323"/>
      <c r="T27" s="323"/>
      <c r="U27" s="323"/>
      <c r="V27" s="323"/>
      <c r="W27" s="323"/>
      <c r="X27" s="324"/>
      <c r="Y27" s="328" t="s">
        <v>51</v>
      </c>
      <c r="Z27" s="329"/>
      <c r="AA27" s="330"/>
      <c r="AB27" s="331" t="s">
        <v>576</v>
      </c>
      <c r="AC27" s="331"/>
      <c r="AD27" s="331"/>
      <c r="AE27" s="332">
        <v>9</v>
      </c>
      <c r="AF27" s="332"/>
      <c r="AG27" s="332"/>
      <c r="AH27" s="332"/>
      <c r="AI27" s="332">
        <v>17</v>
      </c>
      <c r="AJ27" s="332"/>
      <c r="AK27" s="332"/>
      <c r="AL27" s="332"/>
      <c r="AM27" s="332">
        <v>5</v>
      </c>
      <c r="AN27" s="332"/>
      <c r="AO27" s="332"/>
      <c r="AP27" s="332"/>
      <c r="AQ27" s="359" t="s">
        <v>606</v>
      </c>
      <c r="AR27" s="332"/>
      <c r="AS27" s="332"/>
      <c r="AT27" s="332"/>
      <c r="AU27" s="350" t="s">
        <v>606</v>
      </c>
      <c r="AV27" s="366"/>
      <c r="AW27" s="366"/>
      <c r="AX27" s="367"/>
    </row>
    <row r="28" spans="1:50" ht="23.25" customHeight="1" x14ac:dyDescent="0.15">
      <c r="A28" s="310"/>
      <c r="B28" s="288"/>
      <c r="C28" s="288"/>
      <c r="D28" s="288"/>
      <c r="E28" s="288"/>
      <c r="F28" s="289"/>
      <c r="G28" s="320"/>
      <c r="H28" s="321"/>
      <c r="I28" s="321"/>
      <c r="J28" s="321"/>
      <c r="K28" s="321"/>
      <c r="L28" s="321"/>
      <c r="M28" s="321"/>
      <c r="N28" s="321"/>
      <c r="O28" s="321"/>
      <c r="P28" s="325"/>
      <c r="Q28" s="326"/>
      <c r="R28" s="326"/>
      <c r="S28" s="326"/>
      <c r="T28" s="326"/>
      <c r="U28" s="326"/>
      <c r="V28" s="326"/>
      <c r="W28" s="326"/>
      <c r="X28" s="327"/>
      <c r="Y28" s="368" t="s">
        <v>52</v>
      </c>
      <c r="Z28" s="369"/>
      <c r="AA28" s="370"/>
      <c r="AB28" s="331" t="s">
        <v>576</v>
      </c>
      <c r="AC28" s="331"/>
      <c r="AD28" s="331"/>
      <c r="AE28" s="332" t="s">
        <v>571</v>
      </c>
      <c r="AF28" s="332"/>
      <c r="AG28" s="332"/>
      <c r="AH28" s="332"/>
      <c r="AI28" s="332" t="s">
        <v>571</v>
      </c>
      <c r="AJ28" s="332"/>
      <c r="AK28" s="332"/>
      <c r="AL28" s="332"/>
      <c r="AM28" s="332" t="s">
        <v>571</v>
      </c>
      <c r="AN28" s="332"/>
      <c r="AO28" s="332"/>
      <c r="AP28" s="332"/>
      <c r="AQ28" s="359" t="s">
        <v>606</v>
      </c>
      <c r="AR28" s="332"/>
      <c r="AS28" s="332"/>
      <c r="AT28" s="332"/>
      <c r="AU28" s="350" t="s">
        <v>606</v>
      </c>
      <c r="AV28" s="366"/>
      <c r="AW28" s="366"/>
      <c r="AX28" s="367"/>
    </row>
    <row r="29" spans="1:50" ht="23.25" customHeight="1" x14ac:dyDescent="0.15">
      <c r="A29" s="395" t="s">
        <v>541</v>
      </c>
      <c r="B29" s="396"/>
      <c r="C29" s="396"/>
      <c r="D29" s="396"/>
      <c r="E29" s="396"/>
      <c r="F29" s="397"/>
      <c r="G29" s="207" t="s">
        <v>542</v>
      </c>
      <c r="H29" s="207"/>
      <c r="I29" s="207"/>
      <c r="J29" s="207"/>
      <c r="K29" s="207"/>
      <c r="L29" s="207"/>
      <c r="M29" s="207"/>
      <c r="N29" s="207"/>
      <c r="O29" s="207"/>
      <c r="P29" s="207"/>
      <c r="Q29" s="207"/>
      <c r="R29" s="207"/>
      <c r="S29" s="207"/>
      <c r="T29" s="207"/>
      <c r="U29" s="207"/>
      <c r="V29" s="207"/>
      <c r="W29" s="207"/>
      <c r="X29" s="236"/>
      <c r="Y29" s="403"/>
      <c r="Z29" s="404"/>
      <c r="AA29" s="405"/>
      <c r="AB29" s="206" t="s">
        <v>11</v>
      </c>
      <c r="AC29" s="207"/>
      <c r="AD29" s="236"/>
      <c r="AE29" s="206" t="s">
        <v>382</v>
      </c>
      <c r="AF29" s="207"/>
      <c r="AG29" s="207"/>
      <c r="AH29" s="236"/>
      <c r="AI29" s="206" t="s">
        <v>534</v>
      </c>
      <c r="AJ29" s="207"/>
      <c r="AK29" s="207"/>
      <c r="AL29" s="236"/>
      <c r="AM29" s="206" t="s">
        <v>350</v>
      </c>
      <c r="AN29" s="207"/>
      <c r="AO29" s="207"/>
      <c r="AP29" s="236"/>
      <c r="AQ29" s="376" t="s">
        <v>552</v>
      </c>
      <c r="AR29" s="377"/>
      <c r="AS29" s="377"/>
      <c r="AT29" s="377"/>
      <c r="AU29" s="377"/>
      <c r="AV29" s="377"/>
      <c r="AW29" s="377"/>
      <c r="AX29" s="378"/>
    </row>
    <row r="30" spans="1:50" ht="23.25" customHeight="1" x14ac:dyDescent="0.15">
      <c r="A30" s="398"/>
      <c r="B30" s="399"/>
      <c r="C30" s="399"/>
      <c r="D30" s="399"/>
      <c r="E30" s="399"/>
      <c r="F30" s="400"/>
      <c r="G30" s="355" t="s">
        <v>577</v>
      </c>
      <c r="H30" s="356"/>
      <c r="I30" s="356"/>
      <c r="J30" s="356"/>
      <c r="K30" s="356"/>
      <c r="L30" s="356"/>
      <c r="M30" s="356"/>
      <c r="N30" s="356"/>
      <c r="O30" s="356"/>
      <c r="P30" s="356"/>
      <c r="Q30" s="356"/>
      <c r="R30" s="356"/>
      <c r="S30" s="356"/>
      <c r="T30" s="356"/>
      <c r="U30" s="356"/>
      <c r="V30" s="356"/>
      <c r="W30" s="356"/>
      <c r="X30" s="356"/>
      <c r="Y30" s="379" t="s">
        <v>541</v>
      </c>
      <c r="Z30" s="380"/>
      <c r="AA30" s="381"/>
      <c r="AB30" s="382" t="s">
        <v>578</v>
      </c>
      <c r="AC30" s="383"/>
      <c r="AD30" s="384"/>
      <c r="AE30" s="359">
        <v>1797</v>
      </c>
      <c r="AF30" s="359"/>
      <c r="AG30" s="359"/>
      <c r="AH30" s="359"/>
      <c r="AI30" s="359">
        <v>1882.1</v>
      </c>
      <c r="AJ30" s="359"/>
      <c r="AK30" s="359"/>
      <c r="AL30" s="359"/>
      <c r="AM30" s="359">
        <v>989.4</v>
      </c>
      <c r="AN30" s="359"/>
      <c r="AO30" s="359"/>
      <c r="AP30" s="359"/>
      <c r="AQ30" s="350" t="s">
        <v>606</v>
      </c>
      <c r="AR30" s="333"/>
      <c r="AS30" s="333"/>
      <c r="AT30" s="333"/>
      <c r="AU30" s="333"/>
      <c r="AV30" s="333"/>
      <c r="AW30" s="333"/>
      <c r="AX30" s="334"/>
    </row>
    <row r="31" spans="1:50" ht="46.5" customHeight="1" x14ac:dyDescent="0.15">
      <c r="A31" s="401"/>
      <c r="B31" s="192"/>
      <c r="C31" s="192"/>
      <c r="D31" s="192"/>
      <c r="E31" s="192"/>
      <c r="F31" s="402"/>
      <c r="G31" s="357"/>
      <c r="H31" s="358"/>
      <c r="I31" s="358"/>
      <c r="J31" s="358"/>
      <c r="K31" s="358"/>
      <c r="L31" s="358"/>
      <c r="M31" s="358"/>
      <c r="N31" s="358"/>
      <c r="O31" s="358"/>
      <c r="P31" s="358"/>
      <c r="Q31" s="358"/>
      <c r="R31" s="358"/>
      <c r="S31" s="358"/>
      <c r="T31" s="358"/>
      <c r="U31" s="358"/>
      <c r="V31" s="358"/>
      <c r="W31" s="358"/>
      <c r="X31" s="358"/>
      <c r="Y31" s="346" t="s">
        <v>543</v>
      </c>
      <c r="Z31" s="360"/>
      <c r="AA31" s="361"/>
      <c r="AB31" s="385" t="s">
        <v>579</v>
      </c>
      <c r="AC31" s="386"/>
      <c r="AD31" s="387"/>
      <c r="AE31" s="388" t="s">
        <v>580</v>
      </c>
      <c r="AF31" s="388"/>
      <c r="AG31" s="388"/>
      <c r="AH31" s="388"/>
      <c r="AI31" s="388" t="s">
        <v>581</v>
      </c>
      <c r="AJ31" s="388"/>
      <c r="AK31" s="388"/>
      <c r="AL31" s="388"/>
      <c r="AM31" s="388" t="s">
        <v>590</v>
      </c>
      <c r="AN31" s="388"/>
      <c r="AO31" s="388"/>
      <c r="AP31" s="388"/>
      <c r="AQ31" s="388" t="s">
        <v>606</v>
      </c>
      <c r="AR31" s="388"/>
      <c r="AS31" s="388"/>
      <c r="AT31" s="388"/>
      <c r="AU31" s="388"/>
      <c r="AV31" s="388"/>
      <c r="AW31" s="388"/>
      <c r="AX31" s="389"/>
    </row>
    <row r="32" spans="1:50" ht="18.75" customHeight="1" x14ac:dyDescent="0.15">
      <c r="A32" s="414" t="s">
        <v>208</v>
      </c>
      <c r="B32" s="415"/>
      <c r="C32" s="415"/>
      <c r="D32" s="415"/>
      <c r="E32" s="415"/>
      <c r="F32" s="416"/>
      <c r="G32" s="424" t="s">
        <v>135</v>
      </c>
      <c r="H32" s="290"/>
      <c r="I32" s="290"/>
      <c r="J32" s="290"/>
      <c r="K32" s="290"/>
      <c r="L32" s="290"/>
      <c r="M32" s="290"/>
      <c r="N32" s="290"/>
      <c r="O32" s="291"/>
      <c r="P32" s="294" t="s">
        <v>55</v>
      </c>
      <c r="Q32" s="290"/>
      <c r="R32" s="290"/>
      <c r="S32" s="290"/>
      <c r="T32" s="290"/>
      <c r="U32" s="290"/>
      <c r="V32" s="290"/>
      <c r="W32" s="290"/>
      <c r="X32" s="291"/>
      <c r="Y32" s="425"/>
      <c r="Z32" s="426"/>
      <c r="AA32" s="427"/>
      <c r="AB32" s="431" t="s">
        <v>11</v>
      </c>
      <c r="AC32" s="432"/>
      <c r="AD32" s="433"/>
      <c r="AE32" s="431" t="s">
        <v>382</v>
      </c>
      <c r="AF32" s="432"/>
      <c r="AG32" s="432"/>
      <c r="AH32" s="433"/>
      <c r="AI32" s="436" t="s">
        <v>534</v>
      </c>
      <c r="AJ32" s="436"/>
      <c r="AK32" s="436"/>
      <c r="AL32" s="431"/>
      <c r="AM32" s="436" t="s">
        <v>350</v>
      </c>
      <c r="AN32" s="436"/>
      <c r="AO32" s="436"/>
      <c r="AP32" s="431"/>
      <c r="AQ32" s="410" t="s">
        <v>164</v>
      </c>
      <c r="AR32" s="411"/>
      <c r="AS32" s="411"/>
      <c r="AT32" s="412"/>
      <c r="AU32" s="290" t="s">
        <v>125</v>
      </c>
      <c r="AV32" s="290"/>
      <c r="AW32" s="290"/>
      <c r="AX32" s="295"/>
    </row>
    <row r="33" spans="1:51" ht="18.75" customHeight="1" x14ac:dyDescent="0.15">
      <c r="A33" s="417"/>
      <c r="B33" s="418"/>
      <c r="C33" s="418"/>
      <c r="D33" s="418"/>
      <c r="E33" s="418"/>
      <c r="F33" s="419"/>
      <c r="G33" s="308"/>
      <c r="H33" s="292"/>
      <c r="I33" s="292"/>
      <c r="J33" s="292"/>
      <c r="K33" s="292"/>
      <c r="L33" s="292"/>
      <c r="M33" s="292"/>
      <c r="N33" s="292"/>
      <c r="O33" s="293"/>
      <c r="P33" s="296"/>
      <c r="Q33" s="292"/>
      <c r="R33" s="292"/>
      <c r="S33" s="292"/>
      <c r="T33" s="292"/>
      <c r="U33" s="292"/>
      <c r="V33" s="292"/>
      <c r="W33" s="292"/>
      <c r="X33" s="293"/>
      <c r="Y33" s="428"/>
      <c r="Z33" s="429"/>
      <c r="AA33" s="430"/>
      <c r="AB33" s="363"/>
      <c r="AC33" s="434"/>
      <c r="AD33" s="435"/>
      <c r="AE33" s="363"/>
      <c r="AF33" s="434"/>
      <c r="AG33" s="434"/>
      <c r="AH33" s="435"/>
      <c r="AI33" s="437"/>
      <c r="AJ33" s="437"/>
      <c r="AK33" s="437"/>
      <c r="AL33" s="363"/>
      <c r="AM33" s="437"/>
      <c r="AN33" s="437"/>
      <c r="AO33" s="437"/>
      <c r="AP33" s="363"/>
      <c r="AQ33" s="390" t="s">
        <v>571</v>
      </c>
      <c r="AR33" s="391"/>
      <c r="AS33" s="392" t="s">
        <v>165</v>
      </c>
      <c r="AT33" s="393"/>
      <c r="AU33" s="394">
        <v>10</v>
      </c>
      <c r="AV33" s="394"/>
      <c r="AW33" s="292" t="s">
        <v>162</v>
      </c>
      <c r="AX33" s="297"/>
    </row>
    <row r="34" spans="1:51" ht="23.25" customHeight="1" x14ac:dyDescent="0.15">
      <c r="A34" s="420"/>
      <c r="B34" s="418"/>
      <c r="C34" s="418"/>
      <c r="D34" s="418"/>
      <c r="E34" s="418"/>
      <c r="F34" s="419"/>
      <c r="G34" s="335" t="s">
        <v>572</v>
      </c>
      <c r="H34" s="336"/>
      <c r="I34" s="336"/>
      <c r="J34" s="336"/>
      <c r="K34" s="336"/>
      <c r="L34" s="336"/>
      <c r="M34" s="336"/>
      <c r="N34" s="336"/>
      <c r="O34" s="337"/>
      <c r="P34" s="123" t="s">
        <v>573</v>
      </c>
      <c r="Q34" s="123"/>
      <c r="R34" s="123"/>
      <c r="S34" s="123"/>
      <c r="T34" s="123"/>
      <c r="U34" s="123"/>
      <c r="V34" s="123"/>
      <c r="W34" s="123"/>
      <c r="X34" s="124"/>
      <c r="Y34" s="346" t="s">
        <v>12</v>
      </c>
      <c r="Z34" s="347"/>
      <c r="AA34" s="348"/>
      <c r="AB34" s="349" t="s">
        <v>218</v>
      </c>
      <c r="AC34" s="349"/>
      <c r="AD34" s="349"/>
      <c r="AE34" s="350">
        <v>100</v>
      </c>
      <c r="AF34" s="333"/>
      <c r="AG34" s="333"/>
      <c r="AH34" s="333"/>
      <c r="AI34" s="350">
        <v>100</v>
      </c>
      <c r="AJ34" s="333"/>
      <c r="AK34" s="333"/>
      <c r="AL34" s="333"/>
      <c r="AM34" s="350">
        <v>100</v>
      </c>
      <c r="AN34" s="333"/>
      <c r="AO34" s="333"/>
      <c r="AP34" s="333"/>
      <c r="AQ34" s="352" t="s">
        <v>571</v>
      </c>
      <c r="AR34" s="353"/>
      <c r="AS34" s="353"/>
      <c r="AT34" s="354"/>
      <c r="AU34" s="333" t="s">
        <v>571</v>
      </c>
      <c r="AV34" s="333"/>
      <c r="AW34" s="333"/>
      <c r="AX34" s="334"/>
    </row>
    <row r="35" spans="1:51" ht="23.25" customHeight="1" x14ac:dyDescent="0.15">
      <c r="A35" s="421"/>
      <c r="B35" s="422"/>
      <c r="C35" s="422"/>
      <c r="D35" s="422"/>
      <c r="E35" s="422"/>
      <c r="F35" s="423"/>
      <c r="G35" s="338"/>
      <c r="H35" s="339"/>
      <c r="I35" s="339"/>
      <c r="J35" s="339"/>
      <c r="K35" s="339"/>
      <c r="L35" s="339"/>
      <c r="M35" s="339"/>
      <c r="N35" s="339"/>
      <c r="O35" s="340"/>
      <c r="P35" s="344"/>
      <c r="Q35" s="344"/>
      <c r="R35" s="344"/>
      <c r="S35" s="344"/>
      <c r="T35" s="344"/>
      <c r="U35" s="344"/>
      <c r="V35" s="344"/>
      <c r="W35" s="344"/>
      <c r="X35" s="345"/>
      <c r="Y35" s="206" t="s">
        <v>50</v>
      </c>
      <c r="Z35" s="207"/>
      <c r="AA35" s="236"/>
      <c r="AB35" s="406" t="s">
        <v>218</v>
      </c>
      <c r="AC35" s="406"/>
      <c r="AD35" s="406"/>
      <c r="AE35" s="350">
        <v>100</v>
      </c>
      <c r="AF35" s="333"/>
      <c r="AG35" s="333"/>
      <c r="AH35" s="333"/>
      <c r="AI35" s="350">
        <v>100</v>
      </c>
      <c r="AJ35" s="333"/>
      <c r="AK35" s="333"/>
      <c r="AL35" s="333"/>
      <c r="AM35" s="350">
        <v>100</v>
      </c>
      <c r="AN35" s="333"/>
      <c r="AO35" s="333"/>
      <c r="AP35" s="333"/>
      <c r="AQ35" s="352" t="s">
        <v>571</v>
      </c>
      <c r="AR35" s="353"/>
      <c r="AS35" s="353"/>
      <c r="AT35" s="354"/>
      <c r="AU35" s="333">
        <v>100</v>
      </c>
      <c r="AV35" s="333"/>
      <c r="AW35" s="333"/>
      <c r="AX35" s="334"/>
    </row>
    <row r="36" spans="1:51" ht="23.25" customHeight="1" x14ac:dyDescent="0.15">
      <c r="A36" s="420"/>
      <c r="B36" s="418"/>
      <c r="C36" s="418"/>
      <c r="D36" s="418"/>
      <c r="E36" s="418"/>
      <c r="F36" s="419"/>
      <c r="G36" s="341"/>
      <c r="H36" s="342"/>
      <c r="I36" s="342"/>
      <c r="J36" s="342"/>
      <c r="K36" s="342"/>
      <c r="L36" s="342"/>
      <c r="M36" s="342"/>
      <c r="N36" s="342"/>
      <c r="O36" s="343"/>
      <c r="P36" s="126"/>
      <c r="Q36" s="126"/>
      <c r="R36" s="126"/>
      <c r="S36" s="126"/>
      <c r="T36" s="126"/>
      <c r="U36" s="126"/>
      <c r="V36" s="126"/>
      <c r="W36" s="126"/>
      <c r="X36" s="127"/>
      <c r="Y36" s="206" t="s">
        <v>13</v>
      </c>
      <c r="Z36" s="207"/>
      <c r="AA36" s="236"/>
      <c r="AB36" s="351" t="s">
        <v>14</v>
      </c>
      <c r="AC36" s="351"/>
      <c r="AD36" s="351"/>
      <c r="AE36" s="350">
        <v>100</v>
      </c>
      <c r="AF36" s="333"/>
      <c r="AG36" s="333"/>
      <c r="AH36" s="333"/>
      <c r="AI36" s="350">
        <v>100</v>
      </c>
      <c r="AJ36" s="333"/>
      <c r="AK36" s="333"/>
      <c r="AL36" s="333"/>
      <c r="AM36" s="350">
        <v>100</v>
      </c>
      <c r="AN36" s="333"/>
      <c r="AO36" s="333"/>
      <c r="AP36" s="333"/>
      <c r="AQ36" s="352" t="s">
        <v>571</v>
      </c>
      <c r="AR36" s="353"/>
      <c r="AS36" s="353"/>
      <c r="AT36" s="354"/>
      <c r="AU36" s="333" t="s">
        <v>571</v>
      </c>
      <c r="AV36" s="333"/>
      <c r="AW36" s="333"/>
      <c r="AX36" s="334"/>
    </row>
    <row r="37" spans="1:51" ht="23.25" customHeight="1" x14ac:dyDescent="0.15">
      <c r="A37" s="413" t="s">
        <v>227</v>
      </c>
      <c r="B37" s="408"/>
      <c r="C37" s="408"/>
      <c r="D37" s="408"/>
      <c r="E37" s="408"/>
      <c r="F37" s="409"/>
      <c r="G37" s="438" t="s">
        <v>574</v>
      </c>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c r="AW37" s="439"/>
      <c r="AX37" s="440"/>
    </row>
    <row r="38" spans="1:51" ht="23.25" customHeight="1" thickBot="1" x14ac:dyDescent="0.2">
      <c r="A38" s="310"/>
      <c r="B38" s="288"/>
      <c r="C38" s="288"/>
      <c r="D38" s="288"/>
      <c r="E38" s="288"/>
      <c r="F38" s="289"/>
      <c r="G38" s="441"/>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3"/>
    </row>
    <row r="39" spans="1:51" ht="45" customHeight="1" x14ac:dyDescent="0.15">
      <c r="A39" s="473" t="s">
        <v>249</v>
      </c>
      <c r="B39" s="474"/>
      <c r="C39" s="476" t="s">
        <v>166</v>
      </c>
      <c r="D39" s="474"/>
      <c r="E39" s="477" t="s">
        <v>179</v>
      </c>
      <c r="F39" s="478"/>
      <c r="G39" s="479" t="s">
        <v>606</v>
      </c>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0"/>
      <c r="AW39" s="480"/>
      <c r="AX39" s="481"/>
    </row>
    <row r="40" spans="1:51" ht="32.25" customHeight="1" x14ac:dyDescent="0.15">
      <c r="A40" s="475"/>
      <c r="B40" s="469"/>
      <c r="C40" s="468"/>
      <c r="D40" s="469"/>
      <c r="E40" s="407" t="s">
        <v>178</v>
      </c>
      <c r="F40" s="409"/>
      <c r="G40" s="122" t="s">
        <v>606</v>
      </c>
      <c r="H40" s="123"/>
      <c r="I40" s="123"/>
      <c r="J40" s="123"/>
      <c r="K40" s="123"/>
      <c r="L40" s="123"/>
      <c r="M40" s="123"/>
      <c r="N40" s="123"/>
      <c r="O40" s="123"/>
      <c r="P40" s="123"/>
      <c r="Q40" s="123"/>
      <c r="R40" s="123"/>
      <c r="S40" s="123"/>
      <c r="T40" s="123"/>
      <c r="U40" s="123"/>
      <c r="V40" s="124"/>
      <c r="W40" s="457" t="s">
        <v>544</v>
      </c>
      <c r="X40" s="458"/>
      <c r="Y40" s="458"/>
      <c r="Z40" s="458"/>
      <c r="AA40" s="459"/>
      <c r="AB40" s="460" t="s">
        <v>606</v>
      </c>
      <c r="AC40" s="461"/>
      <c r="AD40" s="461"/>
      <c r="AE40" s="461"/>
      <c r="AF40" s="461"/>
      <c r="AG40" s="461"/>
      <c r="AH40" s="461"/>
      <c r="AI40" s="461"/>
      <c r="AJ40" s="461"/>
      <c r="AK40" s="461"/>
      <c r="AL40" s="461"/>
      <c r="AM40" s="461"/>
      <c r="AN40" s="461"/>
      <c r="AO40" s="461"/>
      <c r="AP40" s="461"/>
      <c r="AQ40" s="461"/>
      <c r="AR40" s="461"/>
      <c r="AS40" s="461"/>
      <c r="AT40" s="461"/>
      <c r="AU40" s="461"/>
      <c r="AV40" s="461"/>
      <c r="AW40" s="461"/>
      <c r="AX40" s="462"/>
    </row>
    <row r="41" spans="1:51" ht="21" customHeight="1" x14ac:dyDescent="0.15">
      <c r="A41" s="475"/>
      <c r="B41" s="469"/>
      <c r="C41" s="468"/>
      <c r="D41" s="469"/>
      <c r="E41" s="287"/>
      <c r="F41" s="289"/>
      <c r="G41" s="125"/>
      <c r="H41" s="126"/>
      <c r="I41" s="126"/>
      <c r="J41" s="126"/>
      <c r="K41" s="126"/>
      <c r="L41" s="126"/>
      <c r="M41" s="126"/>
      <c r="N41" s="126"/>
      <c r="O41" s="126"/>
      <c r="P41" s="126"/>
      <c r="Q41" s="126"/>
      <c r="R41" s="126"/>
      <c r="S41" s="126"/>
      <c r="T41" s="126"/>
      <c r="U41" s="126"/>
      <c r="V41" s="127"/>
      <c r="W41" s="463" t="s">
        <v>545</v>
      </c>
      <c r="X41" s="464"/>
      <c r="Y41" s="464"/>
      <c r="Z41" s="464"/>
      <c r="AA41" s="465"/>
      <c r="AB41" s="460" t="s">
        <v>606</v>
      </c>
      <c r="AC41" s="461"/>
      <c r="AD41" s="461"/>
      <c r="AE41" s="461"/>
      <c r="AF41" s="461"/>
      <c r="AG41" s="461"/>
      <c r="AH41" s="461"/>
      <c r="AI41" s="461"/>
      <c r="AJ41" s="461"/>
      <c r="AK41" s="461"/>
      <c r="AL41" s="461"/>
      <c r="AM41" s="461"/>
      <c r="AN41" s="461"/>
      <c r="AO41" s="461"/>
      <c r="AP41" s="461"/>
      <c r="AQ41" s="461"/>
      <c r="AR41" s="461"/>
      <c r="AS41" s="461"/>
      <c r="AT41" s="461"/>
      <c r="AU41" s="461"/>
      <c r="AV41" s="461"/>
      <c r="AW41" s="461"/>
      <c r="AX41" s="462"/>
    </row>
    <row r="42" spans="1:51" ht="34.5" customHeight="1" x14ac:dyDescent="0.15">
      <c r="A42" s="475"/>
      <c r="B42" s="469"/>
      <c r="C42" s="466" t="s">
        <v>556</v>
      </c>
      <c r="D42" s="467"/>
      <c r="E42" s="407" t="s">
        <v>245</v>
      </c>
      <c r="F42" s="409"/>
      <c r="G42" s="447" t="s">
        <v>169</v>
      </c>
      <c r="H42" s="448"/>
      <c r="I42" s="448"/>
      <c r="J42" s="470" t="s">
        <v>571</v>
      </c>
      <c r="K42" s="471"/>
      <c r="L42" s="471"/>
      <c r="M42" s="471"/>
      <c r="N42" s="471"/>
      <c r="O42" s="471"/>
      <c r="P42" s="471"/>
      <c r="Q42" s="471"/>
      <c r="R42" s="471"/>
      <c r="S42" s="471"/>
      <c r="T42" s="472"/>
      <c r="U42" s="445" t="s">
        <v>250</v>
      </c>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5"/>
      <c r="AU42" s="445"/>
      <c r="AV42" s="445"/>
      <c r="AW42" s="445"/>
      <c r="AX42" s="446"/>
      <c r="AY42" s="57"/>
    </row>
    <row r="43" spans="1:51" ht="34.5" customHeight="1" x14ac:dyDescent="0.15">
      <c r="A43" s="475"/>
      <c r="B43" s="469"/>
      <c r="C43" s="468"/>
      <c r="D43" s="469"/>
      <c r="E43" s="284"/>
      <c r="F43" s="286"/>
      <c r="G43" s="447" t="s">
        <v>557</v>
      </c>
      <c r="H43" s="448"/>
      <c r="I43" s="448"/>
      <c r="J43" s="448"/>
      <c r="K43" s="448"/>
      <c r="L43" s="448"/>
      <c r="M43" s="448"/>
      <c r="N43" s="448"/>
      <c r="O43" s="448"/>
      <c r="P43" s="448"/>
      <c r="Q43" s="448"/>
      <c r="R43" s="448"/>
      <c r="S43" s="448"/>
      <c r="T43" s="448"/>
      <c r="U43" s="444" t="s">
        <v>250</v>
      </c>
      <c r="V43" s="445"/>
      <c r="W43" s="445"/>
      <c r="X43" s="445"/>
      <c r="Y43" s="445"/>
      <c r="Z43" s="445"/>
      <c r="AA43" s="445"/>
      <c r="AB43" s="445"/>
      <c r="AC43" s="445"/>
      <c r="AD43" s="445"/>
      <c r="AE43" s="445"/>
      <c r="AF43" s="445"/>
      <c r="AG43" s="445"/>
      <c r="AH43" s="445"/>
      <c r="AI43" s="445"/>
      <c r="AJ43" s="445"/>
      <c r="AK43" s="445"/>
      <c r="AL43" s="445"/>
      <c r="AM43" s="445"/>
      <c r="AN43" s="445"/>
      <c r="AO43" s="445"/>
      <c r="AP43" s="445"/>
      <c r="AQ43" s="445"/>
      <c r="AR43" s="445"/>
      <c r="AS43" s="445"/>
      <c r="AT43" s="445"/>
      <c r="AU43" s="445"/>
      <c r="AV43" s="445"/>
      <c r="AW43" s="445"/>
      <c r="AX43" s="446"/>
      <c r="AY43" s="57"/>
    </row>
    <row r="44" spans="1:51" ht="34.5" customHeight="1" thickBot="1" x14ac:dyDescent="0.2">
      <c r="A44" s="475"/>
      <c r="B44" s="469"/>
      <c r="C44" s="468"/>
      <c r="D44" s="469"/>
      <c r="E44" s="287"/>
      <c r="F44" s="289"/>
      <c r="G44" s="447" t="s">
        <v>545</v>
      </c>
      <c r="H44" s="448"/>
      <c r="I44" s="448"/>
      <c r="J44" s="448"/>
      <c r="K44" s="448"/>
      <c r="L44" s="448"/>
      <c r="M44" s="448"/>
      <c r="N44" s="448"/>
      <c r="O44" s="448"/>
      <c r="P44" s="448"/>
      <c r="Q44" s="448"/>
      <c r="R44" s="448"/>
      <c r="S44" s="448"/>
      <c r="T44" s="448"/>
      <c r="U44" s="128" t="s">
        <v>250</v>
      </c>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c r="AS44" s="129"/>
      <c r="AT44" s="129"/>
      <c r="AU44" s="129"/>
      <c r="AV44" s="129"/>
      <c r="AW44" s="129"/>
      <c r="AX44" s="130"/>
      <c r="AY44" s="57"/>
    </row>
    <row r="45" spans="1:51" ht="27" customHeight="1" x14ac:dyDescent="0.15">
      <c r="A45" s="449" t="s">
        <v>44</v>
      </c>
      <c r="B45" s="450"/>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1"/>
    </row>
    <row r="46" spans="1:51" ht="27" customHeight="1" x14ac:dyDescent="0.15">
      <c r="A46" s="5"/>
      <c r="B46" s="6"/>
      <c r="C46" s="452" t="s">
        <v>29</v>
      </c>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4"/>
      <c r="AD46" s="453" t="s">
        <v>33</v>
      </c>
      <c r="AE46" s="453"/>
      <c r="AF46" s="453"/>
      <c r="AG46" s="455" t="s">
        <v>28</v>
      </c>
      <c r="AH46" s="453"/>
      <c r="AI46" s="453"/>
      <c r="AJ46" s="453"/>
      <c r="AK46" s="453"/>
      <c r="AL46" s="453"/>
      <c r="AM46" s="453"/>
      <c r="AN46" s="453"/>
      <c r="AO46" s="453"/>
      <c r="AP46" s="453"/>
      <c r="AQ46" s="453"/>
      <c r="AR46" s="453"/>
      <c r="AS46" s="453"/>
      <c r="AT46" s="453"/>
      <c r="AU46" s="453"/>
      <c r="AV46" s="453"/>
      <c r="AW46" s="453"/>
      <c r="AX46" s="456"/>
    </row>
    <row r="47" spans="1:51" ht="150.6" customHeight="1" x14ac:dyDescent="0.15">
      <c r="A47" s="515" t="s">
        <v>130</v>
      </c>
      <c r="B47" s="516"/>
      <c r="C47" s="521" t="s">
        <v>131</v>
      </c>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3"/>
      <c r="AD47" s="524" t="s">
        <v>584</v>
      </c>
      <c r="AE47" s="525"/>
      <c r="AF47" s="525"/>
      <c r="AG47" s="526" t="s">
        <v>620</v>
      </c>
      <c r="AH47" s="527"/>
      <c r="AI47" s="527"/>
      <c r="AJ47" s="527"/>
      <c r="AK47" s="527"/>
      <c r="AL47" s="527"/>
      <c r="AM47" s="527"/>
      <c r="AN47" s="527"/>
      <c r="AO47" s="527"/>
      <c r="AP47" s="527"/>
      <c r="AQ47" s="527"/>
      <c r="AR47" s="527"/>
      <c r="AS47" s="527"/>
      <c r="AT47" s="527"/>
      <c r="AU47" s="527"/>
      <c r="AV47" s="527"/>
      <c r="AW47" s="527"/>
      <c r="AX47" s="528"/>
    </row>
    <row r="48" spans="1:51" ht="63.6" customHeight="1" x14ac:dyDescent="0.15">
      <c r="A48" s="517"/>
      <c r="B48" s="518"/>
      <c r="C48" s="529" t="s">
        <v>34</v>
      </c>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1"/>
      <c r="AD48" s="505" t="s">
        <v>584</v>
      </c>
      <c r="AE48" s="506"/>
      <c r="AF48" s="506"/>
      <c r="AG48" s="532" t="s">
        <v>607</v>
      </c>
      <c r="AH48" s="533"/>
      <c r="AI48" s="533"/>
      <c r="AJ48" s="533"/>
      <c r="AK48" s="533"/>
      <c r="AL48" s="533"/>
      <c r="AM48" s="533"/>
      <c r="AN48" s="533"/>
      <c r="AO48" s="533"/>
      <c r="AP48" s="533"/>
      <c r="AQ48" s="533"/>
      <c r="AR48" s="533"/>
      <c r="AS48" s="533"/>
      <c r="AT48" s="533"/>
      <c r="AU48" s="533"/>
      <c r="AV48" s="533"/>
      <c r="AW48" s="533"/>
      <c r="AX48" s="534"/>
    </row>
    <row r="49" spans="1:50" ht="135" customHeight="1" x14ac:dyDescent="0.15">
      <c r="A49" s="519"/>
      <c r="B49" s="520"/>
      <c r="C49" s="535" t="s">
        <v>132</v>
      </c>
      <c r="D49" s="536"/>
      <c r="E49" s="536"/>
      <c r="F49" s="536"/>
      <c r="G49" s="536"/>
      <c r="H49" s="536"/>
      <c r="I49" s="536"/>
      <c r="J49" s="536"/>
      <c r="K49" s="536"/>
      <c r="L49" s="536"/>
      <c r="M49" s="536"/>
      <c r="N49" s="536"/>
      <c r="O49" s="536"/>
      <c r="P49" s="536"/>
      <c r="Q49" s="536"/>
      <c r="R49" s="536"/>
      <c r="S49" s="536"/>
      <c r="T49" s="536"/>
      <c r="U49" s="536"/>
      <c r="V49" s="536"/>
      <c r="W49" s="536"/>
      <c r="X49" s="536"/>
      <c r="Y49" s="536"/>
      <c r="Z49" s="536"/>
      <c r="AA49" s="536"/>
      <c r="AB49" s="536"/>
      <c r="AC49" s="537"/>
      <c r="AD49" s="538" t="s">
        <v>584</v>
      </c>
      <c r="AE49" s="539"/>
      <c r="AF49" s="539"/>
      <c r="AG49" s="496" t="s">
        <v>619</v>
      </c>
      <c r="AH49" s="344"/>
      <c r="AI49" s="344"/>
      <c r="AJ49" s="344"/>
      <c r="AK49" s="344"/>
      <c r="AL49" s="344"/>
      <c r="AM49" s="344"/>
      <c r="AN49" s="344"/>
      <c r="AO49" s="344"/>
      <c r="AP49" s="344"/>
      <c r="AQ49" s="344"/>
      <c r="AR49" s="344"/>
      <c r="AS49" s="344"/>
      <c r="AT49" s="344"/>
      <c r="AU49" s="344"/>
      <c r="AV49" s="344"/>
      <c r="AW49" s="344"/>
      <c r="AX49" s="497"/>
    </row>
    <row r="50" spans="1:50" ht="27" customHeight="1" x14ac:dyDescent="0.15">
      <c r="A50" s="106" t="s">
        <v>36</v>
      </c>
      <c r="B50" s="482"/>
      <c r="C50" s="488" t="s">
        <v>38</v>
      </c>
      <c r="D50" s="489"/>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1"/>
      <c r="AD50" s="492" t="s">
        <v>584</v>
      </c>
      <c r="AE50" s="493"/>
      <c r="AF50" s="493"/>
      <c r="AG50" s="494" t="s">
        <v>609</v>
      </c>
      <c r="AH50" s="123"/>
      <c r="AI50" s="123"/>
      <c r="AJ50" s="123"/>
      <c r="AK50" s="123"/>
      <c r="AL50" s="123"/>
      <c r="AM50" s="123"/>
      <c r="AN50" s="123"/>
      <c r="AO50" s="123"/>
      <c r="AP50" s="123"/>
      <c r="AQ50" s="123"/>
      <c r="AR50" s="123"/>
      <c r="AS50" s="123"/>
      <c r="AT50" s="123"/>
      <c r="AU50" s="123"/>
      <c r="AV50" s="123"/>
      <c r="AW50" s="123"/>
      <c r="AX50" s="495"/>
    </row>
    <row r="51" spans="1:50" ht="35.25" customHeight="1" x14ac:dyDescent="0.15">
      <c r="A51" s="483"/>
      <c r="B51" s="484"/>
      <c r="C51" s="498"/>
      <c r="D51" s="499"/>
      <c r="E51" s="502" t="s">
        <v>228</v>
      </c>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4"/>
      <c r="AD51" s="505" t="s">
        <v>608</v>
      </c>
      <c r="AE51" s="506"/>
      <c r="AF51" s="507"/>
      <c r="AG51" s="496"/>
      <c r="AH51" s="344"/>
      <c r="AI51" s="344"/>
      <c r="AJ51" s="344"/>
      <c r="AK51" s="344"/>
      <c r="AL51" s="344"/>
      <c r="AM51" s="344"/>
      <c r="AN51" s="344"/>
      <c r="AO51" s="344"/>
      <c r="AP51" s="344"/>
      <c r="AQ51" s="344"/>
      <c r="AR51" s="344"/>
      <c r="AS51" s="344"/>
      <c r="AT51" s="344"/>
      <c r="AU51" s="344"/>
      <c r="AV51" s="344"/>
      <c r="AW51" s="344"/>
      <c r="AX51" s="497"/>
    </row>
    <row r="52" spans="1:50" ht="26.25" customHeight="1" x14ac:dyDescent="0.15">
      <c r="A52" s="483"/>
      <c r="B52" s="484"/>
      <c r="C52" s="500"/>
      <c r="D52" s="501"/>
      <c r="E52" s="508" t="s">
        <v>198</v>
      </c>
      <c r="F52" s="509"/>
      <c r="G52" s="509"/>
      <c r="H52" s="509"/>
      <c r="I52" s="509"/>
      <c r="J52" s="509"/>
      <c r="K52" s="509"/>
      <c r="L52" s="509"/>
      <c r="M52" s="509"/>
      <c r="N52" s="509"/>
      <c r="O52" s="509"/>
      <c r="P52" s="509"/>
      <c r="Q52" s="509"/>
      <c r="R52" s="509"/>
      <c r="S52" s="509"/>
      <c r="T52" s="509"/>
      <c r="U52" s="509"/>
      <c r="V52" s="509"/>
      <c r="W52" s="509"/>
      <c r="X52" s="509"/>
      <c r="Y52" s="509"/>
      <c r="Z52" s="509"/>
      <c r="AA52" s="509"/>
      <c r="AB52" s="509"/>
      <c r="AC52" s="510"/>
      <c r="AD52" s="511" t="s">
        <v>608</v>
      </c>
      <c r="AE52" s="512"/>
      <c r="AF52" s="512"/>
      <c r="AG52" s="496"/>
      <c r="AH52" s="344"/>
      <c r="AI52" s="344"/>
      <c r="AJ52" s="344"/>
      <c r="AK52" s="344"/>
      <c r="AL52" s="344"/>
      <c r="AM52" s="344"/>
      <c r="AN52" s="344"/>
      <c r="AO52" s="344"/>
      <c r="AP52" s="344"/>
      <c r="AQ52" s="344"/>
      <c r="AR52" s="344"/>
      <c r="AS52" s="344"/>
      <c r="AT52" s="344"/>
      <c r="AU52" s="344"/>
      <c r="AV52" s="344"/>
      <c r="AW52" s="344"/>
      <c r="AX52" s="497"/>
    </row>
    <row r="53" spans="1:50" ht="63" customHeight="1" x14ac:dyDescent="0.15">
      <c r="A53" s="483"/>
      <c r="B53" s="485"/>
      <c r="C53" s="513" t="s">
        <v>39</v>
      </c>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57" t="s">
        <v>584</v>
      </c>
      <c r="AE53" s="558"/>
      <c r="AF53" s="558"/>
      <c r="AG53" s="559" t="s">
        <v>610</v>
      </c>
      <c r="AH53" s="560"/>
      <c r="AI53" s="560"/>
      <c r="AJ53" s="560"/>
      <c r="AK53" s="560"/>
      <c r="AL53" s="560"/>
      <c r="AM53" s="560"/>
      <c r="AN53" s="560"/>
      <c r="AO53" s="560"/>
      <c r="AP53" s="560"/>
      <c r="AQ53" s="560"/>
      <c r="AR53" s="560"/>
      <c r="AS53" s="560"/>
      <c r="AT53" s="560"/>
      <c r="AU53" s="560"/>
      <c r="AV53" s="560"/>
      <c r="AW53" s="560"/>
      <c r="AX53" s="561"/>
    </row>
    <row r="54" spans="1:50" ht="60" customHeight="1" x14ac:dyDescent="0.15">
      <c r="A54" s="483"/>
      <c r="B54" s="485"/>
      <c r="C54" s="552" t="s">
        <v>133</v>
      </c>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05" t="s">
        <v>584</v>
      </c>
      <c r="AE54" s="506"/>
      <c r="AF54" s="506"/>
      <c r="AG54" s="532" t="s">
        <v>611</v>
      </c>
      <c r="AH54" s="533"/>
      <c r="AI54" s="533"/>
      <c r="AJ54" s="533"/>
      <c r="AK54" s="533"/>
      <c r="AL54" s="533"/>
      <c r="AM54" s="533"/>
      <c r="AN54" s="533"/>
      <c r="AO54" s="533"/>
      <c r="AP54" s="533"/>
      <c r="AQ54" s="533"/>
      <c r="AR54" s="533"/>
      <c r="AS54" s="533"/>
      <c r="AT54" s="533"/>
      <c r="AU54" s="533"/>
      <c r="AV54" s="533"/>
      <c r="AW54" s="533"/>
      <c r="AX54" s="534"/>
    </row>
    <row r="55" spans="1:50" ht="58.9" customHeight="1" x14ac:dyDescent="0.15">
      <c r="A55" s="483"/>
      <c r="B55" s="485"/>
      <c r="C55" s="552" t="s">
        <v>35</v>
      </c>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05" t="s">
        <v>584</v>
      </c>
      <c r="AE55" s="506"/>
      <c r="AF55" s="506"/>
      <c r="AG55" s="532" t="s">
        <v>612</v>
      </c>
      <c r="AH55" s="533"/>
      <c r="AI55" s="533"/>
      <c r="AJ55" s="533"/>
      <c r="AK55" s="533"/>
      <c r="AL55" s="533"/>
      <c r="AM55" s="533"/>
      <c r="AN55" s="533"/>
      <c r="AO55" s="533"/>
      <c r="AP55" s="533"/>
      <c r="AQ55" s="533"/>
      <c r="AR55" s="533"/>
      <c r="AS55" s="533"/>
      <c r="AT55" s="533"/>
      <c r="AU55" s="533"/>
      <c r="AV55" s="533"/>
      <c r="AW55" s="533"/>
      <c r="AX55" s="534"/>
    </row>
    <row r="56" spans="1:50" ht="63.6" customHeight="1" x14ac:dyDescent="0.15">
      <c r="A56" s="483"/>
      <c r="B56" s="485"/>
      <c r="C56" s="552" t="s">
        <v>40</v>
      </c>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53"/>
      <c r="AD56" s="505" t="s">
        <v>584</v>
      </c>
      <c r="AE56" s="506"/>
      <c r="AF56" s="506"/>
      <c r="AG56" s="532" t="s">
        <v>613</v>
      </c>
      <c r="AH56" s="533"/>
      <c r="AI56" s="533"/>
      <c r="AJ56" s="533"/>
      <c r="AK56" s="533"/>
      <c r="AL56" s="533"/>
      <c r="AM56" s="533"/>
      <c r="AN56" s="533"/>
      <c r="AO56" s="533"/>
      <c r="AP56" s="533"/>
      <c r="AQ56" s="533"/>
      <c r="AR56" s="533"/>
      <c r="AS56" s="533"/>
      <c r="AT56" s="533"/>
      <c r="AU56" s="533"/>
      <c r="AV56" s="533"/>
      <c r="AW56" s="533"/>
      <c r="AX56" s="534"/>
    </row>
    <row r="57" spans="1:50" ht="26.25" customHeight="1" x14ac:dyDescent="0.15">
      <c r="A57" s="483"/>
      <c r="B57" s="485"/>
      <c r="C57" s="552" t="s">
        <v>206</v>
      </c>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53"/>
      <c r="AD57" s="538" t="s">
        <v>614</v>
      </c>
      <c r="AE57" s="539"/>
      <c r="AF57" s="539"/>
      <c r="AG57" s="554"/>
      <c r="AH57" s="555"/>
      <c r="AI57" s="555"/>
      <c r="AJ57" s="555"/>
      <c r="AK57" s="555"/>
      <c r="AL57" s="555"/>
      <c r="AM57" s="555"/>
      <c r="AN57" s="555"/>
      <c r="AO57" s="555"/>
      <c r="AP57" s="555"/>
      <c r="AQ57" s="555"/>
      <c r="AR57" s="555"/>
      <c r="AS57" s="555"/>
      <c r="AT57" s="555"/>
      <c r="AU57" s="555"/>
      <c r="AV57" s="555"/>
      <c r="AW57" s="555"/>
      <c r="AX57" s="556"/>
    </row>
    <row r="58" spans="1:50" ht="26.25" customHeight="1" x14ac:dyDescent="0.15">
      <c r="A58" s="483"/>
      <c r="B58" s="485"/>
      <c r="C58" s="540" t="s">
        <v>207</v>
      </c>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2"/>
      <c r="AD58" s="505" t="s">
        <v>614</v>
      </c>
      <c r="AE58" s="506"/>
      <c r="AF58" s="507"/>
      <c r="AG58" s="532"/>
      <c r="AH58" s="533"/>
      <c r="AI58" s="533"/>
      <c r="AJ58" s="533"/>
      <c r="AK58" s="533"/>
      <c r="AL58" s="533"/>
      <c r="AM58" s="533"/>
      <c r="AN58" s="533"/>
      <c r="AO58" s="533"/>
      <c r="AP58" s="533"/>
      <c r="AQ58" s="533"/>
      <c r="AR58" s="533"/>
      <c r="AS58" s="533"/>
      <c r="AT58" s="533"/>
      <c r="AU58" s="533"/>
      <c r="AV58" s="533"/>
      <c r="AW58" s="533"/>
      <c r="AX58" s="534"/>
    </row>
    <row r="59" spans="1:50" ht="26.25" customHeight="1" x14ac:dyDescent="0.15">
      <c r="A59" s="486"/>
      <c r="B59" s="487"/>
      <c r="C59" s="543" t="s">
        <v>199</v>
      </c>
      <c r="D59" s="544"/>
      <c r="E59" s="544"/>
      <c r="F59" s="544"/>
      <c r="G59" s="544"/>
      <c r="H59" s="544"/>
      <c r="I59" s="544"/>
      <c r="J59" s="544"/>
      <c r="K59" s="544"/>
      <c r="L59" s="544"/>
      <c r="M59" s="544"/>
      <c r="N59" s="544"/>
      <c r="O59" s="544"/>
      <c r="P59" s="544"/>
      <c r="Q59" s="544"/>
      <c r="R59" s="544"/>
      <c r="S59" s="544"/>
      <c r="T59" s="544"/>
      <c r="U59" s="544"/>
      <c r="V59" s="544"/>
      <c r="W59" s="544"/>
      <c r="X59" s="544"/>
      <c r="Y59" s="544"/>
      <c r="Z59" s="544"/>
      <c r="AA59" s="544"/>
      <c r="AB59" s="544"/>
      <c r="AC59" s="545"/>
      <c r="AD59" s="546" t="s">
        <v>614</v>
      </c>
      <c r="AE59" s="547"/>
      <c r="AF59" s="548"/>
      <c r="AG59" s="549"/>
      <c r="AH59" s="550"/>
      <c r="AI59" s="550"/>
      <c r="AJ59" s="550"/>
      <c r="AK59" s="550"/>
      <c r="AL59" s="550"/>
      <c r="AM59" s="550"/>
      <c r="AN59" s="550"/>
      <c r="AO59" s="550"/>
      <c r="AP59" s="550"/>
      <c r="AQ59" s="550"/>
      <c r="AR59" s="550"/>
      <c r="AS59" s="550"/>
      <c r="AT59" s="550"/>
      <c r="AU59" s="550"/>
      <c r="AV59" s="550"/>
      <c r="AW59" s="550"/>
      <c r="AX59" s="551"/>
    </row>
    <row r="60" spans="1:50" ht="39.6" customHeight="1" x14ac:dyDescent="0.15">
      <c r="A60" s="106" t="s">
        <v>37</v>
      </c>
      <c r="B60" s="564"/>
      <c r="C60" s="565" t="s">
        <v>200</v>
      </c>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7"/>
      <c r="AD60" s="557" t="s">
        <v>584</v>
      </c>
      <c r="AE60" s="558"/>
      <c r="AF60" s="568"/>
      <c r="AG60" s="559" t="s">
        <v>615</v>
      </c>
      <c r="AH60" s="560"/>
      <c r="AI60" s="560"/>
      <c r="AJ60" s="560"/>
      <c r="AK60" s="560"/>
      <c r="AL60" s="560"/>
      <c r="AM60" s="560"/>
      <c r="AN60" s="560"/>
      <c r="AO60" s="560"/>
      <c r="AP60" s="560"/>
      <c r="AQ60" s="560"/>
      <c r="AR60" s="560"/>
      <c r="AS60" s="560"/>
      <c r="AT60" s="560"/>
      <c r="AU60" s="560"/>
      <c r="AV60" s="560"/>
      <c r="AW60" s="560"/>
      <c r="AX60" s="561"/>
    </row>
    <row r="61" spans="1:50" ht="42.6" customHeight="1" x14ac:dyDescent="0.15">
      <c r="A61" s="483"/>
      <c r="B61" s="485"/>
      <c r="C61" s="569" t="s">
        <v>42</v>
      </c>
      <c r="D61" s="570"/>
      <c r="E61" s="570"/>
      <c r="F61" s="570"/>
      <c r="G61" s="570"/>
      <c r="H61" s="570"/>
      <c r="I61" s="570"/>
      <c r="J61" s="570"/>
      <c r="K61" s="570"/>
      <c r="L61" s="570"/>
      <c r="M61" s="570"/>
      <c r="N61" s="570"/>
      <c r="O61" s="570"/>
      <c r="P61" s="570"/>
      <c r="Q61" s="570"/>
      <c r="R61" s="570"/>
      <c r="S61" s="570"/>
      <c r="T61" s="570"/>
      <c r="U61" s="570"/>
      <c r="V61" s="570"/>
      <c r="W61" s="570"/>
      <c r="X61" s="570"/>
      <c r="Y61" s="570"/>
      <c r="Z61" s="570"/>
      <c r="AA61" s="570"/>
      <c r="AB61" s="570"/>
      <c r="AC61" s="571"/>
      <c r="AD61" s="572" t="s">
        <v>584</v>
      </c>
      <c r="AE61" s="573"/>
      <c r="AF61" s="573"/>
      <c r="AG61" s="532" t="s">
        <v>616</v>
      </c>
      <c r="AH61" s="533"/>
      <c r="AI61" s="533"/>
      <c r="AJ61" s="533"/>
      <c r="AK61" s="533"/>
      <c r="AL61" s="533"/>
      <c r="AM61" s="533"/>
      <c r="AN61" s="533"/>
      <c r="AO61" s="533"/>
      <c r="AP61" s="533"/>
      <c r="AQ61" s="533"/>
      <c r="AR61" s="533"/>
      <c r="AS61" s="533"/>
      <c r="AT61" s="533"/>
      <c r="AU61" s="533"/>
      <c r="AV61" s="533"/>
      <c r="AW61" s="533"/>
      <c r="AX61" s="534"/>
    </row>
    <row r="62" spans="1:50" ht="95.45" customHeight="1" x14ac:dyDescent="0.15">
      <c r="A62" s="483"/>
      <c r="B62" s="485"/>
      <c r="C62" s="552" t="s">
        <v>167</v>
      </c>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05" t="s">
        <v>584</v>
      </c>
      <c r="AE62" s="506"/>
      <c r="AF62" s="506"/>
      <c r="AG62" s="532" t="s">
        <v>617</v>
      </c>
      <c r="AH62" s="533"/>
      <c r="AI62" s="533"/>
      <c r="AJ62" s="533"/>
      <c r="AK62" s="533"/>
      <c r="AL62" s="533"/>
      <c r="AM62" s="533"/>
      <c r="AN62" s="533"/>
      <c r="AO62" s="533"/>
      <c r="AP62" s="533"/>
      <c r="AQ62" s="533"/>
      <c r="AR62" s="533"/>
      <c r="AS62" s="533"/>
      <c r="AT62" s="533"/>
      <c r="AU62" s="533"/>
      <c r="AV62" s="533"/>
      <c r="AW62" s="533"/>
      <c r="AX62" s="534"/>
    </row>
    <row r="63" spans="1:50" ht="27" customHeight="1" x14ac:dyDescent="0.15">
      <c r="A63" s="486"/>
      <c r="B63" s="487"/>
      <c r="C63" s="552" t="s">
        <v>41</v>
      </c>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05" t="s">
        <v>614</v>
      </c>
      <c r="AE63" s="506"/>
      <c r="AF63" s="506"/>
      <c r="AG63" s="562"/>
      <c r="AH63" s="126"/>
      <c r="AI63" s="126"/>
      <c r="AJ63" s="126"/>
      <c r="AK63" s="126"/>
      <c r="AL63" s="126"/>
      <c r="AM63" s="126"/>
      <c r="AN63" s="126"/>
      <c r="AO63" s="126"/>
      <c r="AP63" s="126"/>
      <c r="AQ63" s="126"/>
      <c r="AR63" s="126"/>
      <c r="AS63" s="126"/>
      <c r="AT63" s="126"/>
      <c r="AU63" s="126"/>
      <c r="AV63" s="126"/>
      <c r="AW63" s="126"/>
      <c r="AX63" s="563"/>
    </row>
    <row r="64" spans="1:50" ht="41.25" customHeight="1" x14ac:dyDescent="0.15">
      <c r="A64" s="577" t="s">
        <v>54</v>
      </c>
      <c r="B64" s="578"/>
      <c r="C64" s="583" t="s">
        <v>134</v>
      </c>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489"/>
      <c r="AD64" s="492" t="s">
        <v>614</v>
      </c>
      <c r="AE64" s="493"/>
      <c r="AF64" s="585"/>
      <c r="AG64" s="494"/>
      <c r="AH64" s="123"/>
      <c r="AI64" s="123"/>
      <c r="AJ64" s="123"/>
      <c r="AK64" s="123"/>
      <c r="AL64" s="123"/>
      <c r="AM64" s="123"/>
      <c r="AN64" s="123"/>
      <c r="AO64" s="123"/>
      <c r="AP64" s="123"/>
      <c r="AQ64" s="123"/>
      <c r="AR64" s="123"/>
      <c r="AS64" s="123"/>
      <c r="AT64" s="123"/>
      <c r="AU64" s="123"/>
      <c r="AV64" s="123"/>
      <c r="AW64" s="123"/>
      <c r="AX64" s="495"/>
    </row>
    <row r="65" spans="1:50" ht="19.7" customHeight="1" x14ac:dyDescent="0.15">
      <c r="A65" s="579"/>
      <c r="B65" s="580"/>
      <c r="C65" s="88" t="s">
        <v>0</v>
      </c>
      <c r="D65" s="89"/>
      <c r="E65" s="89"/>
      <c r="F65" s="89"/>
      <c r="G65" s="89"/>
      <c r="H65" s="89"/>
      <c r="I65" s="89"/>
      <c r="J65" s="89"/>
      <c r="K65" s="89"/>
      <c r="L65" s="89"/>
      <c r="M65" s="89"/>
      <c r="N65" s="89"/>
      <c r="O65" s="85" t="s">
        <v>562</v>
      </c>
      <c r="P65" s="86"/>
      <c r="Q65" s="86"/>
      <c r="R65" s="86"/>
      <c r="S65" s="86"/>
      <c r="T65" s="86"/>
      <c r="U65" s="86"/>
      <c r="V65" s="86"/>
      <c r="W65" s="86"/>
      <c r="X65" s="86"/>
      <c r="Y65" s="86"/>
      <c r="Z65" s="86"/>
      <c r="AA65" s="86"/>
      <c r="AB65" s="86"/>
      <c r="AC65" s="86"/>
      <c r="AD65" s="86"/>
      <c r="AE65" s="86"/>
      <c r="AF65" s="87"/>
      <c r="AG65" s="496"/>
      <c r="AH65" s="344"/>
      <c r="AI65" s="344"/>
      <c r="AJ65" s="344"/>
      <c r="AK65" s="344"/>
      <c r="AL65" s="344"/>
      <c r="AM65" s="344"/>
      <c r="AN65" s="344"/>
      <c r="AO65" s="344"/>
      <c r="AP65" s="344"/>
      <c r="AQ65" s="344"/>
      <c r="AR65" s="344"/>
      <c r="AS65" s="344"/>
      <c r="AT65" s="344"/>
      <c r="AU65" s="344"/>
      <c r="AV65" s="344"/>
      <c r="AW65" s="344"/>
      <c r="AX65" s="497"/>
    </row>
    <row r="66" spans="1:50" ht="24.75" customHeight="1" x14ac:dyDescent="0.15">
      <c r="A66" s="579"/>
      <c r="B66" s="580"/>
      <c r="C66" s="70"/>
      <c r="D66" s="71"/>
      <c r="E66" s="72"/>
      <c r="F66" s="72"/>
      <c r="G66" s="72"/>
      <c r="H66" s="73"/>
      <c r="I66" s="73"/>
      <c r="J66" s="74"/>
      <c r="K66" s="74"/>
      <c r="L66" s="74"/>
      <c r="M66" s="73"/>
      <c r="N66" s="75"/>
      <c r="O66" s="76"/>
      <c r="P66" s="77"/>
      <c r="Q66" s="77"/>
      <c r="R66" s="77"/>
      <c r="S66" s="77"/>
      <c r="T66" s="77"/>
      <c r="U66" s="77"/>
      <c r="V66" s="77"/>
      <c r="W66" s="77"/>
      <c r="X66" s="77"/>
      <c r="Y66" s="77"/>
      <c r="Z66" s="77"/>
      <c r="AA66" s="77"/>
      <c r="AB66" s="77"/>
      <c r="AC66" s="77"/>
      <c r="AD66" s="77"/>
      <c r="AE66" s="77"/>
      <c r="AF66" s="78"/>
      <c r="AG66" s="496"/>
      <c r="AH66" s="344"/>
      <c r="AI66" s="344"/>
      <c r="AJ66" s="344"/>
      <c r="AK66" s="344"/>
      <c r="AL66" s="344"/>
      <c r="AM66" s="344"/>
      <c r="AN66" s="344"/>
      <c r="AO66" s="344"/>
      <c r="AP66" s="344"/>
      <c r="AQ66" s="344"/>
      <c r="AR66" s="344"/>
      <c r="AS66" s="344"/>
      <c r="AT66" s="344"/>
      <c r="AU66" s="344"/>
      <c r="AV66" s="344"/>
      <c r="AW66" s="344"/>
      <c r="AX66" s="497"/>
    </row>
    <row r="67" spans="1:50" ht="24.75" customHeight="1" x14ac:dyDescent="0.15">
      <c r="A67" s="579"/>
      <c r="B67" s="580"/>
      <c r="C67" s="91"/>
      <c r="D67" s="92"/>
      <c r="E67" s="72"/>
      <c r="F67" s="72"/>
      <c r="G67" s="72"/>
      <c r="H67" s="73"/>
      <c r="I67" s="73"/>
      <c r="J67" s="574"/>
      <c r="K67" s="574"/>
      <c r="L67" s="574"/>
      <c r="M67" s="575"/>
      <c r="N67" s="576"/>
      <c r="O67" s="79"/>
      <c r="P67" s="80"/>
      <c r="Q67" s="80"/>
      <c r="R67" s="80"/>
      <c r="S67" s="80"/>
      <c r="T67" s="80"/>
      <c r="U67" s="80"/>
      <c r="V67" s="80"/>
      <c r="W67" s="80"/>
      <c r="X67" s="80"/>
      <c r="Y67" s="80"/>
      <c r="Z67" s="80"/>
      <c r="AA67" s="80"/>
      <c r="AB67" s="80"/>
      <c r="AC67" s="80"/>
      <c r="AD67" s="80"/>
      <c r="AE67" s="80"/>
      <c r="AF67" s="81"/>
      <c r="AG67" s="496"/>
      <c r="AH67" s="344"/>
      <c r="AI67" s="344"/>
      <c r="AJ67" s="344"/>
      <c r="AK67" s="344"/>
      <c r="AL67" s="344"/>
      <c r="AM67" s="344"/>
      <c r="AN67" s="344"/>
      <c r="AO67" s="344"/>
      <c r="AP67" s="344"/>
      <c r="AQ67" s="344"/>
      <c r="AR67" s="344"/>
      <c r="AS67" s="344"/>
      <c r="AT67" s="344"/>
      <c r="AU67" s="344"/>
      <c r="AV67" s="344"/>
      <c r="AW67" s="344"/>
      <c r="AX67" s="497"/>
    </row>
    <row r="68" spans="1:50" ht="24.75" customHeight="1" x14ac:dyDescent="0.15">
      <c r="A68" s="579"/>
      <c r="B68" s="580"/>
      <c r="C68" s="91"/>
      <c r="D68" s="92"/>
      <c r="E68" s="72"/>
      <c r="F68" s="72"/>
      <c r="G68" s="72"/>
      <c r="H68" s="73"/>
      <c r="I68" s="73"/>
      <c r="J68" s="574"/>
      <c r="K68" s="574"/>
      <c r="L68" s="574"/>
      <c r="M68" s="575"/>
      <c r="N68" s="576"/>
      <c r="O68" s="79"/>
      <c r="P68" s="80"/>
      <c r="Q68" s="80"/>
      <c r="R68" s="80"/>
      <c r="S68" s="80"/>
      <c r="T68" s="80"/>
      <c r="U68" s="80"/>
      <c r="V68" s="80"/>
      <c r="W68" s="80"/>
      <c r="X68" s="80"/>
      <c r="Y68" s="80"/>
      <c r="Z68" s="80"/>
      <c r="AA68" s="80"/>
      <c r="AB68" s="80"/>
      <c r="AC68" s="80"/>
      <c r="AD68" s="80"/>
      <c r="AE68" s="80"/>
      <c r="AF68" s="81"/>
      <c r="AG68" s="496"/>
      <c r="AH68" s="344"/>
      <c r="AI68" s="344"/>
      <c r="AJ68" s="344"/>
      <c r="AK68" s="344"/>
      <c r="AL68" s="344"/>
      <c r="AM68" s="344"/>
      <c r="AN68" s="344"/>
      <c r="AO68" s="344"/>
      <c r="AP68" s="344"/>
      <c r="AQ68" s="344"/>
      <c r="AR68" s="344"/>
      <c r="AS68" s="344"/>
      <c r="AT68" s="344"/>
      <c r="AU68" s="344"/>
      <c r="AV68" s="344"/>
      <c r="AW68" s="344"/>
      <c r="AX68" s="497"/>
    </row>
    <row r="69" spans="1:50" ht="24.75" customHeight="1" x14ac:dyDescent="0.15">
      <c r="A69" s="579"/>
      <c r="B69" s="580"/>
      <c r="C69" s="91"/>
      <c r="D69" s="92"/>
      <c r="E69" s="72"/>
      <c r="F69" s="72"/>
      <c r="G69" s="72"/>
      <c r="H69" s="73"/>
      <c r="I69" s="73"/>
      <c r="J69" s="574"/>
      <c r="K69" s="574"/>
      <c r="L69" s="574"/>
      <c r="M69" s="575"/>
      <c r="N69" s="576"/>
      <c r="O69" s="79"/>
      <c r="P69" s="80"/>
      <c r="Q69" s="80"/>
      <c r="R69" s="80"/>
      <c r="S69" s="80"/>
      <c r="T69" s="80"/>
      <c r="U69" s="80"/>
      <c r="V69" s="80"/>
      <c r="W69" s="80"/>
      <c r="X69" s="80"/>
      <c r="Y69" s="80"/>
      <c r="Z69" s="80"/>
      <c r="AA69" s="80"/>
      <c r="AB69" s="80"/>
      <c r="AC69" s="80"/>
      <c r="AD69" s="80"/>
      <c r="AE69" s="80"/>
      <c r="AF69" s="81"/>
      <c r="AG69" s="496"/>
      <c r="AH69" s="344"/>
      <c r="AI69" s="344"/>
      <c r="AJ69" s="344"/>
      <c r="AK69" s="344"/>
      <c r="AL69" s="344"/>
      <c r="AM69" s="344"/>
      <c r="AN69" s="344"/>
      <c r="AO69" s="344"/>
      <c r="AP69" s="344"/>
      <c r="AQ69" s="344"/>
      <c r="AR69" s="344"/>
      <c r="AS69" s="344"/>
      <c r="AT69" s="344"/>
      <c r="AU69" s="344"/>
      <c r="AV69" s="344"/>
      <c r="AW69" s="344"/>
      <c r="AX69" s="497"/>
    </row>
    <row r="70" spans="1:50" ht="24.75" customHeight="1" x14ac:dyDescent="0.15">
      <c r="A70" s="581"/>
      <c r="B70" s="582"/>
      <c r="C70" s="586"/>
      <c r="D70" s="587"/>
      <c r="E70" s="72"/>
      <c r="F70" s="72"/>
      <c r="G70" s="72"/>
      <c r="H70" s="73"/>
      <c r="I70" s="73"/>
      <c r="J70" s="588"/>
      <c r="K70" s="588"/>
      <c r="L70" s="588"/>
      <c r="M70" s="68"/>
      <c r="N70" s="69"/>
      <c r="O70" s="82"/>
      <c r="P70" s="83"/>
      <c r="Q70" s="83"/>
      <c r="R70" s="83"/>
      <c r="S70" s="83"/>
      <c r="T70" s="83"/>
      <c r="U70" s="83"/>
      <c r="V70" s="83"/>
      <c r="W70" s="83"/>
      <c r="X70" s="83"/>
      <c r="Y70" s="83"/>
      <c r="Z70" s="83"/>
      <c r="AA70" s="83"/>
      <c r="AB70" s="83"/>
      <c r="AC70" s="83"/>
      <c r="AD70" s="83"/>
      <c r="AE70" s="83"/>
      <c r="AF70" s="84"/>
      <c r="AG70" s="562"/>
      <c r="AH70" s="126"/>
      <c r="AI70" s="126"/>
      <c r="AJ70" s="126"/>
      <c r="AK70" s="126"/>
      <c r="AL70" s="126"/>
      <c r="AM70" s="126"/>
      <c r="AN70" s="126"/>
      <c r="AO70" s="126"/>
      <c r="AP70" s="126"/>
      <c r="AQ70" s="126"/>
      <c r="AR70" s="126"/>
      <c r="AS70" s="126"/>
      <c r="AT70" s="126"/>
      <c r="AU70" s="126"/>
      <c r="AV70" s="126"/>
      <c r="AW70" s="126"/>
      <c r="AX70" s="563"/>
    </row>
    <row r="71" spans="1:50" ht="67.5" customHeight="1" x14ac:dyDescent="0.15">
      <c r="A71" s="106" t="s">
        <v>45</v>
      </c>
      <c r="B71" s="107"/>
      <c r="C71" s="110" t="s">
        <v>49</v>
      </c>
      <c r="D71" s="111"/>
      <c r="E71" s="111"/>
      <c r="F71" s="112"/>
      <c r="G71" s="113" t="s">
        <v>621</v>
      </c>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4"/>
    </row>
    <row r="72" spans="1:50" ht="67.5" customHeight="1" thickBot="1" x14ac:dyDescent="0.2">
      <c r="A72" s="108"/>
      <c r="B72" s="109"/>
      <c r="C72" s="115" t="s">
        <v>53</v>
      </c>
      <c r="D72" s="116"/>
      <c r="E72" s="116"/>
      <c r="F72" s="117"/>
      <c r="G72" s="118" t="s">
        <v>618</v>
      </c>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c r="AN72" s="118"/>
      <c r="AO72" s="118"/>
      <c r="AP72" s="118"/>
      <c r="AQ72" s="118"/>
      <c r="AR72" s="118"/>
      <c r="AS72" s="118"/>
      <c r="AT72" s="118"/>
      <c r="AU72" s="118"/>
      <c r="AV72" s="118"/>
      <c r="AW72" s="118"/>
      <c r="AX72" s="119"/>
    </row>
    <row r="73" spans="1:50" ht="24" customHeight="1" x14ac:dyDescent="0.15">
      <c r="A73" s="93" t="s">
        <v>30</v>
      </c>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5"/>
    </row>
    <row r="74" spans="1:50" ht="67.5" customHeight="1" thickBot="1" x14ac:dyDescent="0.2">
      <c r="A74" s="96"/>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8"/>
    </row>
    <row r="75" spans="1:50" ht="24.75" customHeight="1" x14ac:dyDescent="0.15">
      <c r="A75" s="99" t="s">
        <v>31</v>
      </c>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1"/>
    </row>
    <row r="76" spans="1:50" ht="67.5" customHeight="1" thickBot="1" x14ac:dyDescent="0.2">
      <c r="A76" s="102" t="s">
        <v>129</v>
      </c>
      <c r="B76" s="103"/>
      <c r="C76" s="103"/>
      <c r="D76" s="103"/>
      <c r="E76" s="104"/>
      <c r="F76" s="105" t="s">
        <v>625</v>
      </c>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8"/>
    </row>
    <row r="77" spans="1:50" ht="24.75" customHeight="1" x14ac:dyDescent="0.15">
      <c r="A77" s="99" t="s">
        <v>43</v>
      </c>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1"/>
    </row>
    <row r="78" spans="1:50" ht="66" customHeight="1" thickBot="1" x14ac:dyDescent="0.2">
      <c r="A78" s="102" t="s">
        <v>129</v>
      </c>
      <c r="B78" s="103"/>
      <c r="C78" s="103"/>
      <c r="D78" s="103"/>
      <c r="E78" s="104"/>
      <c r="F78" s="593" t="s">
        <v>626</v>
      </c>
      <c r="G78" s="594"/>
      <c r="H78" s="594"/>
      <c r="I78" s="594"/>
      <c r="J78" s="594"/>
      <c r="K78" s="594"/>
      <c r="L78" s="594"/>
      <c r="M78" s="594"/>
      <c r="N78" s="594"/>
      <c r="O78" s="594"/>
      <c r="P78" s="594"/>
      <c r="Q78" s="594"/>
      <c r="R78" s="594"/>
      <c r="S78" s="594"/>
      <c r="T78" s="594"/>
      <c r="U78" s="594"/>
      <c r="V78" s="594"/>
      <c r="W78" s="594"/>
      <c r="X78" s="594"/>
      <c r="Y78" s="594"/>
      <c r="Z78" s="594"/>
      <c r="AA78" s="594"/>
      <c r="AB78" s="594"/>
      <c r="AC78" s="594"/>
      <c r="AD78" s="594"/>
      <c r="AE78" s="594"/>
      <c r="AF78" s="594"/>
      <c r="AG78" s="594"/>
      <c r="AH78" s="594"/>
      <c r="AI78" s="594"/>
      <c r="AJ78" s="594"/>
      <c r="AK78" s="594"/>
      <c r="AL78" s="594"/>
      <c r="AM78" s="594"/>
      <c r="AN78" s="594"/>
      <c r="AO78" s="594"/>
      <c r="AP78" s="594"/>
      <c r="AQ78" s="594"/>
      <c r="AR78" s="594"/>
      <c r="AS78" s="594"/>
      <c r="AT78" s="594"/>
      <c r="AU78" s="594"/>
      <c r="AV78" s="594"/>
      <c r="AW78" s="594"/>
      <c r="AX78" s="595"/>
    </row>
    <row r="79" spans="1:50" ht="24.75" customHeight="1" x14ac:dyDescent="0.15">
      <c r="A79" s="596" t="s">
        <v>32</v>
      </c>
      <c r="B79" s="597"/>
      <c r="C79" s="597"/>
      <c r="D79" s="597"/>
      <c r="E79" s="597"/>
      <c r="F79" s="597"/>
      <c r="G79" s="597"/>
      <c r="H79" s="597"/>
      <c r="I79" s="597"/>
      <c r="J79" s="597"/>
      <c r="K79" s="597"/>
      <c r="L79" s="597"/>
      <c r="M79" s="597"/>
      <c r="N79" s="597"/>
      <c r="O79" s="597"/>
      <c r="P79" s="597"/>
      <c r="Q79" s="597"/>
      <c r="R79" s="597"/>
      <c r="S79" s="597"/>
      <c r="T79" s="597"/>
      <c r="U79" s="597"/>
      <c r="V79" s="597"/>
      <c r="W79" s="597"/>
      <c r="X79" s="597"/>
      <c r="Y79" s="597"/>
      <c r="Z79" s="597"/>
      <c r="AA79" s="597"/>
      <c r="AB79" s="597"/>
      <c r="AC79" s="597"/>
      <c r="AD79" s="597"/>
      <c r="AE79" s="597"/>
      <c r="AF79" s="597"/>
      <c r="AG79" s="597"/>
      <c r="AH79" s="597"/>
      <c r="AI79" s="597"/>
      <c r="AJ79" s="597"/>
      <c r="AK79" s="597"/>
      <c r="AL79" s="597"/>
      <c r="AM79" s="597"/>
      <c r="AN79" s="597"/>
      <c r="AO79" s="597"/>
      <c r="AP79" s="597"/>
      <c r="AQ79" s="597"/>
      <c r="AR79" s="597"/>
      <c r="AS79" s="597"/>
      <c r="AT79" s="597"/>
      <c r="AU79" s="597"/>
      <c r="AV79" s="597"/>
      <c r="AW79" s="597"/>
      <c r="AX79" s="598"/>
    </row>
    <row r="80" spans="1:50" ht="67.5" customHeight="1" thickBot="1" x14ac:dyDescent="0.2">
      <c r="A80" s="59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30"/>
    </row>
    <row r="81" spans="1:51" ht="24.75" customHeight="1" x14ac:dyDescent="0.15">
      <c r="A81" s="600" t="s">
        <v>209</v>
      </c>
      <c r="B81" s="601"/>
      <c r="C81" s="601"/>
      <c r="D81" s="601"/>
      <c r="E81" s="601"/>
      <c r="F81" s="601"/>
      <c r="G81" s="601"/>
      <c r="H81" s="601"/>
      <c r="I81" s="601"/>
      <c r="J81" s="601"/>
      <c r="K81" s="601"/>
      <c r="L81" s="601"/>
      <c r="M81" s="601"/>
      <c r="N81" s="601"/>
      <c r="O81" s="601"/>
      <c r="P81" s="601"/>
      <c r="Q81" s="601"/>
      <c r="R81" s="601"/>
      <c r="S81" s="601"/>
      <c r="T81" s="601"/>
      <c r="U81" s="601"/>
      <c r="V81" s="601"/>
      <c r="W81" s="601"/>
      <c r="X81" s="601"/>
      <c r="Y81" s="601"/>
      <c r="Z81" s="601"/>
      <c r="AA81" s="601"/>
      <c r="AB81" s="601"/>
      <c r="AC81" s="601"/>
      <c r="AD81" s="601"/>
      <c r="AE81" s="601"/>
      <c r="AF81" s="601"/>
      <c r="AG81" s="601"/>
      <c r="AH81" s="601"/>
      <c r="AI81" s="601"/>
      <c r="AJ81" s="601"/>
      <c r="AK81" s="601"/>
      <c r="AL81" s="601"/>
      <c r="AM81" s="601"/>
      <c r="AN81" s="601"/>
      <c r="AO81" s="601"/>
      <c r="AP81" s="601"/>
      <c r="AQ81" s="601"/>
      <c r="AR81" s="601"/>
      <c r="AS81" s="601"/>
      <c r="AT81" s="601"/>
      <c r="AU81" s="601"/>
      <c r="AV81" s="601"/>
      <c r="AW81" s="601"/>
      <c r="AX81" s="602"/>
    </row>
    <row r="82" spans="1:51" ht="24.75" customHeight="1" x14ac:dyDescent="0.15">
      <c r="A82" s="603" t="s">
        <v>243</v>
      </c>
      <c r="B82" s="604"/>
      <c r="C82" s="604"/>
      <c r="D82" s="605"/>
      <c r="E82" s="589" t="s">
        <v>571</v>
      </c>
      <c r="F82" s="590"/>
      <c r="G82" s="590"/>
      <c r="H82" s="590"/>
      <c r="I82" s="590"/>
      <c r="J82" s="590"/>
      <c r="K82" s="590"/>
      <c r="L82" s="590"/>
      <c r="M82" s="590"/>
      <c r="N82" s="590"/>
      <c r="O82" s="590"/>
      <c r="P82" s="591"/>
      <c r="Q82" s="589"/>
      <c r="R82" s="590"/>
      <c r="S82" s="590"/>
      <c r="T82" s="590"/>
      <c r="U82" s="590"/>
      <c r="V82" s="590"/>
      <c r="W82" s="590"/>
      <c r="X82" s="590"/>
      <c r="Y82" s="590"/>
      <c r="Z82" s="590"/>
      <c r="AA82" s="590"/>
      <c r="AB82" s="591"/>
      <c r="AC82" s="589"/>
      <c r="AD82" s="590"/>
      <c r="AE82" s="590"/>
      <c r="AF82" s="590"/>
      <c r="AG82" s="590"/>
      <c r="AH82" s="590"/>
      <c r="AI82" s="590"/>
      <c r="AJ82" s="590"/>
      <c r="AK82" s="590"/>
      <c r="AL82" s="590"/>
      <c r="AM82" s="590"/>
      <c r="AN82" s="591"/>
      <c r="AO82" s="589"/>
      <c r="AP82" s="590"/>
      <c r="AQ82" s="590"/>
      <c r="AR82" s="590"/>
      <c r="AS82" s="590"/>
      <c r="AT82" s="590"/>
      <c r="AU82" s="590"/>
      <c r="AV82" s="590"/>
      <c r="AW82" s="590"/>
      <c r="AX82" s="592"/>
      <c r="AY82" s="61"/>
    </row>
    <row r="83" spans="1:51" ht="24.75" customHeight="1" x14ac:dyDescent="0.15">
      <c r="A83" s="120" t="s">
        <v>242</v>
      </c>
      <c r="B83" s="120"/>
      <c r="C83" s="120"/>
      <c r="D83" s="120"/>
      <c r="E83" s="589" t="s">
        <v>571</v>
      </c>
      <c r="F83" s="590"/>
      <c r="G83" s="590"/>
      <c r="H83" s="590"/>
      <c r="I83" s="590"/>
      <c r="J83" s="590"/>
      <c r="K83" s="590"/>
      <c r="L83" s="590"/>
      <c r="M83" s="590"/>
      <c r="N83" s="590"/>
      <c r="O83" s="590"/>
      <c r="P83" s="591"/>
      <c r="Q83" s="589"/>
      <c r="R83" s="590"/>
      <c r="S83" s="590"/>
      <c r="T83" s="590"/>
      <c r="U83" s="590"/>
      <c r="V83" s="590"/>
      <c r="W83" s="590"/>
      <c r="X83" s="590"/>
      <c r="Y83" s="590"/>
      <c r="Z83" s="590"/>
      <c r="AA83" s="590"/>
      <c r="AB83" s="591"/>
      <c r="AC83" s="589"/>
      <c r="AD83" s="590"/>
      <c r="AE83" s="590"/>
      <c r="AF83" s="590"/>
      <c r="AG83" s="590"/>
      <c r="AH83" s="590"/>
      <c r="AI83" s="590"/>
      <c r="AJ83" s="590"/>
      <c r="AK83" s="590"/>
      <c r="AL83" s="590"/>
      <c r="AM83" s="590"/>
      <c r="AN83" s="591"/>
      <c r="AO83" s="589"/>
      <c r="AP83" s="590"/>
      <c r="AQ83" s="590"/>
      <c r="AR83" s="590"/>
      <c r="AS83" s="590"/>
      <c r="AT83" s="590"/>
      <c r="AU83" s="590"/>
      <c r="AV83" s="590"/>
      <c r="AW83" s="590"/>
      <c r="AX83" s="592"/>
    </row>
    <row r="84" spans="1:51" ht="24.75" customHeight="1" x14ac:dyDescent="0.15">
      <c r="A84" s="120" t="s">
        <v>241</v>
      </c>
      <c r="B84" s="120"/>
      <c r="C84" s="120"/>
      <c r="D84" s="120"/>
      <c r="E84" s="589" t="s">
        <v>571</v>
      </c>
      <c r="F84" s="590"/>
      <c r="G84" s="590"/>
      <c r="H84" s="590"/>
      <c r="I84" s="590"/>
      <c r="J84" s="590"/>
      <c r="K84" s="590"/>
      <c r="L84" s="590"/>
      <c r="M84" s="590"/>
      <c r="N84" s="590"/>
      <c r="O84" s="590"/>
      <c r="P84" s="591"/>
      <c r="Q84" s="589"/>
      <c r="R84" s="590"/>
      <c r="S84" s="590"/>
      <c r="T84" s="590"/>
      <c r="U84" s="590"/>
      <c r="V84" s="590"/>
      <c r="W84" s="590"/>
      <c r="X84" s="590"/>
      <c r="Y84" s="590"/>
      <c r="Z84" s="590"/>
      <c r="AA84" s="590"/>
      <c r="AB84" s="591"/>
      <c r="AC84" s="589"/>
      <c r="AD84" s="590"/>
      <c r="AE84" s="590"/>
      <c r="AF84" s="590"/>
      <c r="AG84" s="590"/>
      <c r="AH84" s="590"/>
      <c r="AI84" s="590"/>
      <c r="AJ84" s="590"/>
      <c r="AK84" s="590"/>
      <c r="AL84" s="590"/>
      <c r="AM84" s="590"/>
      <c r="AN84" s="591"/>
      <c r="AO84" s="589"/>
      <c r="AP84" s="590"/>
      <c r="AQ84" s="590"/>
      <c r="AR84" s="590"/>
      <c r="AS84" s="590"/>
      <c r="AT84" s="590"/>
      <c r="AU84" s="590"/>
      <c r="AV84" s="590"/>
      <c r="AW84" s="590"/>
      <c r="AX84" s="592"/>
    </row>
    <row r="85" spans="1:51" ht="24.75" customHeight="1" x14ac:dyDescent="0.15">
      <c r="A85" s="120" t="s">
        <v>240</v>
      </c>
      <c r="B85" s="120"/>
      <c r="C85" s="120"/>
      <c r="D85" s="120"/>
      <c r="E85" s="589" t="s">
        <v>571</v>
      </c>
      <c r="F85" s="590"/>
      <c r="G85" s="590"/>
      <c r="H85" s="590"/>
      <c r="I85" s="590"/>
      <c r="J85" s="590"/>
      <c r="K85" s="590"/>
      <c r="L85" s="590"/>
      <c r="M85" s="590"/>
      <c r="N85" s="590"/>
      <c r="O85" s="590"/>
      <c r="P85" s="591"/>
      <c r="Q85" s="589"/>
      <c r="R85" s="590"/>
      <c r="S85" s="590"/>
      <c r="T85" s="590"/>
      <c r="U85" s="590"/>
      <c r="V85" s="590"/>
      <c r="W85" s="590"/>
      <c r="X85" s="590"/>
      <c r="Y85" s="590"/>
      <c r="Z85" s="590"/>
      <c r="AA85" s="590"/>
      <c r="AB85" s="591"/>
      <c r="AC85" s="589"/>
      <c r="AD85" s="590"/>
      <c r="AE85" s="590"/>
      <c r="AF85" s="590"/>
      <c r="AG85" s="590"/>
      <c r="AH85" s="590"/>
      <c r="AI85" s="590"/>
      <c r="AJ85" s="590"/>
      <c r="AK85" s="590"/>
      <c r="AL85" s="590"/>
      <c r="AM85" s="590"/>
      <c r="AN85" s="591"/>
      <c r="AO85" s="589"/>
      <c r="AP85" s="590"/>
      <c r="AQ85" s="590"/>
      <c r="AR85" s="590"/>
      <c r="AS85" s="590"/>
      <c r="AT85" s="590"/>
      <c r="AU85" s="590"/>
      <c r="AV85" s="590"/>
      <c r="AW85" s="590"/>
      <c r="AX85" s="592"/>
    </row>
    <row r="86" spans="1:51" ht="24.75" customHeight="1" x14ac:dyDescent="0.15">
      <c r="A86" s="120" t="s">
        <v>239</v>
      </c>
      <c r="B86" s="120"/>
      <c r="C86" s="120"/>
      <c r="D86" s="120"/>
      <c r="E86" s="589" t="s">
        <v>571</v>
      </c>
      <c r="F86" s="590"/>
      <c r="G86" s="590"/>
      <c r="H86" s="590"/>
      <c r="I86" s="590"/>
      <c r="J86" s="590"/>
      <c r="K86" s="590"/>
      <c r="L86" s="590"/>
      <c r="M86" s="590"/>
      <c r="N86" s="590"/>
      <c r="O86" s="590"/>
      <c r="P86" s="591"/>
      <c r="Q86" s="589"/>
      <c r="R86" s="590"/>
      <c r="S86" s="590"/>
      <c r="T86" s="590"/>
      <c r="U86" s="590"/>
      <c r="V86" s="590"/>
      <c r="W86" s="590"/>
      <c r="X86" s="590"/>
      <c r="Y86" s="590"/>
      <c r="Z86" s="590"/>
      <c r="AA86" s="590"/>
      <c r="AB86" s="591"/>
      <c r="AC86" s="589"/>
      <c r="AD86" s="590"/>
      <c r="AE86" s="590"/>
      <c r="AF86" s="590"/>
      <c r="AG86" s="590"/>
      <c r="AH86" s="590"/>
      <c r="AI86" s="590"/>
      <c r="AJ86" s="590"/>
      <c r="AK86" s="590"/>
      <c r="AL86" s="590"/>
      <c r="AM86" s="590"/>
      <c r="AN86" s="591"/>
      <c r="AO86" s="589"/>
      <c r="AP86" s="590"/>
      <c r="AQ86" s="590"/>
      <c r="AR86" s="590"/>
      <c r="AS86" s="590"/>
      <c r="AT86" s="590"/>
      <c r="AU86" s="590"/>
      <c r="AV86" s="590"/>
      <c r="AW86" s="590"/>
      <c r="AX86" s="592"/>
    </row>
    <row r="87" spans="1:51" ht="24.75" customHeight="1" x14ac:dyDescent="0.15">
      <c r="A87" s="120" t="s">
        <v>238</v>
      </c>
      <c r="B87" s="120"/>
      <c r="C87" s="120"/>
      <c r="D87" s="120"/>
      <c r="E87" s="589" t="s">
        <v>571</v>
      </c>
      <c r="F87" s="590"/>
      <c r="G87" s="590"/>
      <c r="H87" s="590"/>
      <c r="I87" s="590"/>
      <c r="J87" s="590"/>
      <c r="K87" s="590"/>
      <c r="L87" s="590"/>
      <c r="M87" s="590"/>
      <c r="N87" s="590"/>
      <c r="O87" s="590"/>
      <c r="P87" s="591"/>
      <c r="Q87" s="589"/>
      <c r="R87" s="590"/>
      <c r="S87" s="590"/>
      <c r="T87" s="590"/>
      <c r="U87" s="590"/>
      <c r="V87" s="590"/>
      <c r="W87" s="590"/>
      <c r="X87" s="590"/>
      <c r="Y87" s="590"/>
      <c r="Z87" s="590"/>
      <c r="AA87" s="590"/>
      <c r="AB87" s="591"/>
      <c r="AC87" s="589"/>
      <c r="AD87" s="590"/>
      <c r="AE87" s="590"/>
      <c r="AF87" s="590"/>
      <c r="AG87" s="590"/>
      <c r="AH87" s="590"/>
      <c r="AI87" s="590"/>
      <c r="AJ87" s="590"/>
      <c r="AK87" s="590"/>
      <c r="AL87" s="590"/>
      <c r="AM87" s="590"/>
      <c r="AN87" s="591"/>
      <c r="AO87" s="589"/>
      <c r="AP87" s="590"/>
      <c r="AQ87" s="590"/>
      <c r="AR87" s="590"/>
      <c r="AS87" s="590"/>
      <c r="AT87" s="590"/>
      <c r="AU87" s="590"/>
      <c r="AV87" s="590"/>
      <c r="AW87" s="590"/>
      <c r="AX87" s="592"/>
    </row>
    <row r="88" spans="1:51" ht="24.75" customHeight="1" x14ac:dyDescent="0.15">
      <c r="A88" s="120" t="s">
        <v>237</v>
      </c>
      <c r="B88" s="120"/>
      <c r="C88" s="120"/>
      <c r="D88" s="120"/>
      <c r="E88" s="589" t="s">
        <v>582</v>
      </c>
      <c r="F88" s="590"/>
      <c r="G88" s="590"/>
      <c r="H88" s="590"/>
      <c r="I88" s="590"/>
      <c r="J88" s="590"/>
      <c r="K88" s="590"/>
      <c r="L88" s="590"/>
      <c r="M88" s="590"/>
      <c r="N88" s="590"/>
      <c r="O88" s="590"/>
      <c r="P88" s="591"/>
      <c r="Q88" s="589"/>
      <c r="R88" s="590"/>
      <c r="S88" s="590"/>
      <c r="T88" s="590"/>
      <c r="U88" s="590"/>
      <c r="V88" s="590"/>
      <c r="W88" s="590"/>
      <c r="X88" s="590"/>
      <c r="Y88" s="590"/>
      <c r="Z88" s="590"/>
      <c r="AA88" s="590"/>
      <c r="AB88" s="591"/>
      <c r="AC88" s="589"/>
      <c r="AD88" s="590"/>
      <c r="AE88" s="590"/>
      <c r="AF88" s="590"/>
      <c r="AG88" s="590"/>
      <c r="AH88" s="590"/>
      <c r="AI88" s="590"/>
      <c r="AJ88" s="590"/>
      <c r="AK88" s="590"/>
      <c r="AL88" s="590"/>
      <c r="AM88" s="590"/>
      <c r="AN88" s="591"/>
      <c r="AO88" s="589"/>
      <c r="AP88" s="590"/>
      <c r="AQ88" s="590"/>
      <c r="AR88" s="590"/>
      <c r="AS88" s="590"/>
      <c r="AT88" s="590"/>
      <c r="AU88" s="590"/>
      <c r="AV88" s="590"/>
      <c r="AW88" s="590"/>
      <c r="AX88" s="592"/>
    </row>
    <row r="89" spans="1:51" ht="24.75" customHeight="1" x14ac:dyDescent="0.15">
      <c r="A89" s="120" t="s">
        <v>236</v>
      </c>
      <c r="B89" s="120"/>
      <c r="C89" s="120"/>
      <c r="D89" s="120"/>
      <c r="E89" s="589" t="s">
        <v>583</v>
      </c>
      <c r="F89" s="590"/>
      <c r="G89" s="590"/>
      <c r="H89" s="590"/>
      <c r="I89" s="590"/>
      <c r="J89" s="590"/>
      <c r="K89" s="590"/>
      <c r="L89" s="590"/>
      <c r="M89" s="590"/>
      <c r="N89" s="590"/>
      <c r="O89" s="590"/>
      <c r="P89" s="591"/>
      <c r="Q89" s="589"/>
      <c r="R89" s="590"/>
      <c r="S89" s="590"/>
      <c r="T89" s="590"/>
      <c r="U89" s="590"/>
      <c r="V89" s="590"/>
      <c r="W89" s="590"/>
      <c r="X89" s="590"/>
      <c r="Y89" s="590"/>
      <c r="Z89" s="590"/>
      <c r="AA89" s="590"/>
      <c r="AB89" s="591"/>
      <c r="AC89" s="589"/>
      <c r="AD89" s="590"/>
      <c r="AE89" s="590"/>
      <c r="AF89" s="590"/>
      <c r="AG89" s="590"/>
      <c r="AH89" s="590"/>
      <c r="AI89" s="590"/>
      <c r="AJ89" s="590"/>
      <c r="AK89" s="590"/>
      <c r="AL89" s="590"/>
      <c r="AM89" s="590"/>
      <c r="AN89" s="591"/>
      <c r="AO89" s="589"/>
      <c r="AP89" s="590"/>
      <c r="AQ89" s="590"/>
      <c r="AR89" s="590"/>
      <c r="AS89" s="590"/>
      <c r="AT89" s="590"/>
      <c r="AU89" s="590"/>
      <c r="AV89" s="590"/>
      <c r="AW89" s="590"/>
      <c r="AX89" s="592"/>
    </row>
    <row r="90" spans="1:51" ht="24.75" customHeight="1" x14ac:dyDescent="0.15">
      <c r="A90" s="120" t="s">
        <v>382</v>
      </c>
      <c r="B90" s="120"/>
      <c r="C90" s="120"/>
      <c r="D90" s="120"/>
      <c r="E90" s="608" t="s">
        <v>564</v>
      </c>
      <c r="F90" s="609"/>
      <c r="G90" s="609"/>
      <c r="H90" s="64" t="str">
        <f>IF(E90="","","-")</f>
        <v>-</v>
      </c>
      <c r="I90" s="609"/>
      <c r="J90" s="609"/>
      <c r="K90" s="64" t="str">
        <f>IF(I90="","","-")</f>
        <v/>
      </c>
      <c r="L90" s="90">
        <v>174</v>
      </c>
      <c r="M90" s="90"/>
      <c r="N90" s="64" t="str">
        <f>IF(O90="","","-")</f>
        <v/>
      </c>
      <c r="O90" s="606"/>
      <c r="P90" s="607"/>
      <c r="Q90" s="608"/>
      <c r="R90" s="609"/>
      <c r="S90" s="609"/>
      <c r="T90" s="64" t="str">
        <f>IF(Q90="","","-")</f>
        <v/>
      </c>
      <c r="U90" s="609"/>
      <c r="V90" s="609"/>
      <c r="W90" s="64" t="str">
        <f>IF(U90="","","-")</f>
        <v/>
      </c>
      <c r="X90" s="90"/>
      <c r="Y90" s="90"/>
      <c r="Z90" s="64" t="str">
        <f>IF(AA90="","","-")</f>
        <v/>
      </c>
      <c r="AA90" s="606"/>
      <c r="AB90" s="607"/>
      <c r="AC90" s="608"/>
      <c r="AD90" s="609"/>
      <c r="AE90" s="609"/>
      <c r="AF90" s="64" t="str">
        <f>IF(AC90="","","-")</f>
        <v/>
      </c>
      <c r="AG90" s="609"/>
      <c r="AH90" s="609"/>
      <c r="AI90" s="64" t="str">
        <f>IF(AG90="","","-")</f>
        <v/>
      </c>
      <c r="AJ90" s="90"/>
      <c r="AK90" s="90"/>
      <c r="AL90" s="64" t="str">
        <f>IF(AM90="","","-")</f>
        <v/>
      </c>
      <c r="AM90" s="606"/>
      <c r="AN90" s="607"/>
      <c r="AO90" s="608"/>
      <c r="AP90" s="609"/>
      <c r="AQ90" s="64" t="str">
        <f>IF(AO90="","","-")</f>
        <v/>
      </c>
      <c r="AR90" s="609"/>
      <c r="AS90" s="609"/>
      <c r="AT90" s="64" t="str">
        <f>IF(AR90="","","-")</f>
        <v/>
      </c>
      <c r="AU90" s="90"/>
      <c r="AV90" s="90"/>
      <c r="AW90" s="64" t="str">
        <f>IF(AX90="","","-")</f>
        <v/>
      </c>
      <c r="AX90" s="66"/>
    </row>
    <row r="91" spans="1:51" ht="24.75" customHeight="1" x14ac:dyDescent="0.15">
      <c r="A91" s="120" t="s">
        <v>553</v>
      </c>
      <c r="B91" s="120"/>
      <c r="C91" s="120"/>
      <c r="D91" s="120"/>
      <c r="E91" s="608" t="s">
        <v>564</v>
      </c>
      <c r="F91" s="609"/>
      <c r="G91" s="609"/>
      <c r="H91" s="64"/>
      <c r="I91" s="609"/>
      <c r="J91" s="609"/>
      <c r="K91" s="64"/>
      <c r="L91" s="90">
        <v>181</v>
      </c>
      <c r="M91" s="90"/>
      <c r="N91" s="64" t="str">
        <f>IF(O91="","","-")</f>
        <v/>
      </c>
      <c r="O91" s="606"/>
      <c r="P91" s="607"/>
      <c r="Q91" s="608"/>
      <c r="R91" s="609"/>
      <c r="S91" s="609"/>
      <c r="T91" s="64" t="str">
        <f>IF(Q91="","","-")</f>
        <v/>
      </c>
      <c r="U91" s="609"/>
      <c r="V91" s="609"/>
      <c r="W91" s="64" t="str">
        <f>IF(U91="","","-")</f>
        <v/>
      </c>
      <c r="X91" s="90"/>
      <c r="Y91" s="90"/>
      <c r="Z91" s="64" t="str">
        <f>IF(AA91="","","-")</f>
        <v/>
      </c>
      <c r="AA91" s="606"/>
      <c r="AB91" s="607"/>
      <c r="AC91" s="608"/>
      <c r="AD91" s="609"/>
      <c r="AE91" s="609"/>
      <c r="AF91" s="64" t="str">
        <f>IF(AC91="","","-")</f>
        <v/>
      </c>
      <c r="AG91" s="609"/>
      <c r="AH91" s="609"/>
      <c r="AI91" s="64" t="str">
        <f>IF(AG91="","","-")</f>
        <v/>
      </c>
      <c r="AJ91" s="90"/>
      <c r="AK91" s="90"/>
      <c r="AL91" s="64" t="str">
        <f>IF(AM91="","","-")</f>
        <v/>
      </c>
      <c r="AM91" s="606"/>
      <c r="AN91" s="607"/>
      <c r="AO91" s="608"/>
      <c r="AP91" s="609"/>
      <c r="AQ91" s="64" t="str">
        <f>IF(AO91="","","-")</f>
        <v/>
      </c>
      <c r="AR91" s="609"/>
      <c r="AS91" s="609"/>
      <c r="AT91" s="64" t="str">
        <f>IF(AR91="","","-")</f>
        <v/>
      </c>
      <c r="AU91" s="90"/>
      <c r="AV91" s="90"/>
      <c r="AW91" s="64" t="str">
        <f>IF(AX91="","","-")</f>
        <v/>
      </c>
      <c r="AX91" s="66"/>
    </row>
    <row r="92" spans="1:51" ht="24.75" customHeight="1" x14ac:dyDescent="0.15">
      <c r="A92" s="120" t="s">
        <v>350</v>
      </c>
      <c r="B92" s="120"/>
      <c r="C92" s="120"/>
      <c r="D92" s="120"/>
      <c r="E92" s="611">
        <v>2021</v>
      </c>
      <c r="F92" s="121"/>
      <c r="G92" s="609" t="s">
        <v>585</v>
      </c>
      <c r="H92" s="609"/>
      <c r="I92" s="609"/>
      <c r="J92" s="121">
        <v>20</v>
      </c>
      <c r="K92" s="121"/>
      <c r="L92" s="90">
        <v>185</v>
      </c>
      <c r="M92" s="90"/>
      <c r="N92" s="90"/>
      <c r="O92" s="121"/>
      <c r="P92" s="121"/>
      <c r="Q92" s="611"/>
      <c r="R92" s="121"/>
      <c r="S92" s="609"/>
      <c r="T92" s="609"/>
      <c r="U92" s="609"/>
      <c r="V92" s="121"/>
      <c r="W92" s="121"/>
      <c r="X92" s="90"/>
      <c r="Y92" s="90"/>
      <c r="Z92" s="90"/>
      <c r="AA92" s="121"/>
      <c r="AB92" s="610"/>
      <c r="AC92" s="611"/>
      <c r="AD92" s="121"/>
      <c r="AE92" s="609"/>
      <c r="AF92" s="609"/>
      <c r="AG92" s="609"/>
      <c r="AH92" s="121"/>
      <c r="AI92" s="121"/>
      <c r="AJ92" s="90"/>
      <c r="AK92" s="90"/>
      <c r="AL92" s="90"/>
      <c r="AM92" s="121"/>
      <c r="AN92" s="610"/>
      <c r="AO92" s="611"/>
      <c r="AP92" s="121"/>
      <c r="AQ92" s="609"/>
      <c r="AR92" s="609"/>
      <c r="AS92" s="609"/>
      <c r="AT92" s="121"/>
      <c r="AU92" s="121"/>
      <c r="AV92" s="90"/>
      <c r="AW92" s="90"/>
      <c r="AX92" s="66"/>
    </row>
    <row r="93" spans="1:51" ht="28.35" customHeight="1" x14ac:dyDescent="0.15">
      <c r="A93" s="230" t="s">
        <v>230</v>
      </c>
      <c r="B93" s="231"/>
      <c r="C93" s="231"/>
      <c r="D93" s="231"/>
      <c r="E93" s="231"/>
      <c r="F93" s="232"/>
      <c r="G93" s="51" t="s">
        <v>555</v>
      </c>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row>
    <row r="94" spans="1:51" ht="28.35" customHeight="1" x14ac:dyDescent="0.15">
      <c r="A94" s="230"/>
      <c r="B94" s="231"/>
      <c r="C94" s="231"/>
      <c r="D94" s="231"/>
      <c r="E94" s="231"/>
      <c r="F94" s="232"/>
      <c r="G94" s="32"/>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4"/>
    </row>
    <row r="95" spans="1:51" ht="28.35" customHeight="1" x14ac:dyDescent="0.15">
      <c r="A95" s="230"/>
      <c r="B95" s="231"/>
      <c r="C95" s="231"/>
      <c r="D95" s="231"/>
      <c r="E95" s="231"/>
      <c r="F95" s="232"/>
      <c r="G95" s="32"/>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4"/>
    </row>
    <row r="96" spans="1:51" ht="28.35" customHeight="1" x14ac:dyDescent="0.15">
      <c r="A96" s="230"/>
      <c r="B96" s="231"/>
      <c r="C96" s="231"/>
      <c r="D96" s="231"/>
      <c r="E96" s="231"/>
      <c r="F96" s="232"/>
      <c r="G96" s="32"/>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4"/>
    </row>
    <row r="97" spans="1:50" ht="27.75" customHeight="1" x14ac:dyDescent="0.15">
      <c r="A97" s="230"/>
      <c r="B97" s="231"/>
      <c r="C97" s="231"/>
      <c r="D97" s="231"/>
      <c r="E97" s="231"/>
      <c r="F97" s="232"/>
      <c r="G97" s="32"/>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4"/>
    </row>
    <row r="98" spans="1:50" ht="28.35" customHeight="1" x14ac:dyDescent="0.15">
      <c r="A98" s="230"/>
      <c r="B98" s="231"/>
      <c r="C98" s="231"/>
      <c r="D98" s="231"/>
      <c r="E98" s="231"/>
      <c r="F98" s="232"/>
      <c r="G98" s="32"/>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4"/>
    </row>
    <row r="99" spans="1:50" ht="28.35" customHeight="1" x14ac:dyDescent="0.15">
      <c r="A99" s="230"/>
      <c r="B99" s="231"/>
      <c r="C99" s="231"/>
      <c r="D99" s="231"/>
      <c r="E99" s="231"/>
      <c r="F99" s="232"/>
      <c r="G99" s="32"/>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4"/>
    </row>
    <row r="100" spans="1:50" ht="27.75" customHeight="1" x14ac:dyDescent="0.15">
      <c r="A100" s="230"/>
      <c r="B100" s="231"/>
      <c r="C100" s="231"/>
      <c r="D100" s="231"/>
      <c r="E100" s="231"/>
      <c r="F100" s="232"/>
      <c r="G100" s="32"/>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4"/>
    </row>
    <row r="101" spans="1:50" ht="28.35" customHeight="1" x14ac:dyDescent="0.15">
      <c r="A101" s="230"/>
      <c r="B101" s="231"/>
      <c r="C101" s="231"/>
      <c r="D101" s="231"/>
      <c r="E101" s="231"/>
      <c r="F101" s="232"/>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28.35" customHeight="1" x14ac:dyDescent="0.15">
      <c r="A102" s="230"/>
      <c r="B102" s="231"/>
      <c r="C102" s="231"/>
      <c r="D102" s="231"/>
      <c r="E102" s="231"/>
      <c r="F102" s="232"/>
      <c r="G102" s="32"/>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4"/>
    </row>
    <row r="103" spans="1:50" ht="28.35" customHeight="1" x14ac:dyDescent="0.15">
      <c r="A103" s="230"/>
      <c r="B103" s="231"/>
      <c r="C103" s="231"/>
      <c r="D103" s="231"/>
      <c r="E103" s="231"/>
      <c r="F103" s="232"/>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4"/>
    </row>
    <row r="104" spans="1:50" ht="28.35" customHeight="1" x14ac:dyDescent="0.15">
      <c r="A104" s="230"/>
      <c r="B104" s="231"/>
      <c r="C104" s="231"/>
      <c r="D104" s="231"/>
      <c r="E104" s="231"/>
      <c r="F104" s="232"/>
      <c r="G104" s="32"/>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230"/>
      <c r="B105" s="231"/>
      <c r="C105" s="231"/>
      <c r="D105" s="231"/>
      <c r="E105" s="231"/>
      <c r="F105" s="232"/>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7.75" customHeight="1" x14ac:dyDescent="0.15">
      <c r="A106" s="230"/>
      <c r="B106" s="231"/>
      <c r="C106" s="231"/>
      <c r="D106" s="231"/>
      <c r="E106" s="231"/>
      <c r="F106" s="232"/>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230"/>
      <c r="B107" s="231"/>
      <c r="C107" s="231"/>
      <c r="D107" s="231"/>
      <c r="E107" s="231"/>
      <c r="F107" s="232"/>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15">
      <c r="A108" s="230"/>
      <c r="B108" s="231"/>
      <c r="C108" s="231"/>
      <c r="D108" s="231"/>
      <c r="E108" s="231"/>
      <c r="F108" s="232"/>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230"/>
      <c r="B109" s="231"/>
      <c r="C109" s="231"/>
      <c r="D109" s="231"/>
      <c r="E109" s="231"/>
      <c r="F109" s="232"/>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52.5" customHeight="1" x14ac:dyDescent="0.15">
      <c r="A110" s="230"/>
      <c r="B110" s="231"/>
      <c r="C110" s="231"/>
      <c r="D110" s="231"/>
      <c r="E110" s="231"/>
      <c r="F110" s="232"/>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52.5" customHeight="1" x14ac:dyDescent="0.15">
      <c r="A111" s="230"/>
      <c r="B111" s="231"/>
      <c r="C111" s="231"/>
      <c r="D111" s="231"/>
      <c r="E111" s="231"/>
      <c r="F111" s="232"/>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52.5" customHeight="1" x14ac:dyDescent="0.15">
      <c r="A112" s="230"/>
      <c r="B112" s="231"/>
      <c r="C112" s="231"/>
      <c r="D112" s="231"/>
      <c r="E112" s="231"/>
      <c r="F112" s="232"/>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9.25" customHeight="1" x14ac:dyDescent="0.15">
      <c r="A113" s="230"/>
      <c r="B113" s="231"/>
      <c r="C113" s="231"/>
      <c r="D113" s="231"/>
      <c r="E113" s="231"/>
      <c r="F113" s="232"/>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18.600000000000001" customHeight="1" x14ac:dyDescent="0.15">
      <c r="A114" s="230"/>
      <c r="B114" s="231"/>
      <c r="C114" s="231"/>
      <c r="D114" s="231"/>
      <c r="E114" s="231"/>
      <c r="F114" s="232"/>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35.25" customHeight="1" x14ac:dyDescent="0.15">
      <c r="A115" s="230"/>
      <c r="B115" s="231"/>
      <c r="C115" s="231"/>
      <c r="D115" s="231"/>
      <c r="E115" s="231"/>
      <c r="F115" s="232"/>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30" customHeight="1" x14ac:dyDescent="0.15">
      <c r="A116" s="230"/>
      <c r="B116" s="231"/>
      <c r="C116" s="231"/>
      <c r="D116" s="231"/>
      <c r="E116" s="231"/>
      <c r="F116" s="232"/>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4.75" customHeight="1" x14ac:dyDescent="0.15">
      <c r="A117" s="230"/>
      <c r="B117" s="231"/>
      <c r="C117" s="231"/>
      <c r="D117" s="231"/>
      <c r="E117" s="231"/>
      <c r="F117" s="232"/>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4.75" customHeight="1" x14ac:dyDescent="0.15">
      <c r="A118" s="230"/>
      <c r="B118" s="231"/>
      <c r="C118" s="231"/>
      <c r="D118" s="231"/>
      <c r="E118" s="231"/>
      <c r="F118" s="232"/>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4.75" customHeight="1" x14ac:dyDescent="0.15">
      <c r="A119" s="230"/>
      <c r="B119" s="231"/>
      <c r="C119" s="231"/>
      <c r="D119" s="231"/>
      <c r="E119" s="231"/>
      <c r="F119" s="232"/>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4.75" customHeight="1" x14ac:dyDescent="0.15">
      <c r="A120" s="230"/>
      <c r="B120" s="231"/>
      <c r="C120" s="231"/>
      <c r="D120" s="231"/>
      <c r="E120" s="231"/>
      <c r="F120" s="232"/>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4.75" customHeight="1" x14ac:dyDescent="0.15">
      <c r="A121" s="230"/>
      <c r="B121" s="231"/>
      <c r="C121" s="231"/>
      <c r="D121" s="231"/>
      <c r="E121" s="231"/>
      <c r="F121" s="232"/>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4.75" customHeight="1" thickBot="1" x14ac:dyDescent="0.2">
      <c r="A122" s="612"/>
      <c r="B122" s="613"/>
      <c r="C122" s="613"/>
      <c r="D122" s="613"/>
      <c r="E122" s="613"/>
      <c r="F122" s="614"/>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4.75" customHeight="1" x14ac:dyDescent="0.15">
      <c r="A123" s="615" t="s">
        <v>232</v>
      </c>
      <c r="B123" s="616"/>
      <c r="C123" s="616"/>
      <c r="D123" s="616"/>
      <c r="E123" s="616"/>
      <c r="F123" s="617"/>
      <c r="G123" s="621" t="s">
        <v>587</v>
      </c>
      <c r="H123" s="622"/>
      <c r="I123" s="622"/>
      <c r="J123" s="622"/>
      <c r="K123" s="622"/>
      <c r="L123" s="622"/>
      <c r="M123" s="622"/>
      <c r="N123" s="622"/>
      <c r="O123" s="622"/>
      <c r="P123" s="622"/>
      <c r="Q123" s="622"/>
      <c r="R123" s="622"/>
      <c r="S123" s="622"/>
      <c r="T123" s="622"/>
      <c r="U123" s="622"/>
      <c r="V123" s="622"/>
      <c r="W123" s="622"/>
      <c r="X123" s="622"/>
      <c r="Y123" s="622"/>
      <c r="Z123" s="622"/>
      <c r="AA123" s="622"/>
      <c r="AB123" s="623"/>
      <c r="AC123" s="621" t="s">
        <v>588</v>
      </c>
      <c r="AD123" s="622"/>
      <c r="AE123" s="622"/>
      <c r="AF123" s="622"/>
      <c r="AG123" s="622"/>
      <c r="AH123" s="622"/>
      <c r="AI123" s="622"/>
      <c r="AJ123" s="622"/>
      <c r="AK123" s="622"/>
      <c r="AL123" s="622"/>
      <c r="AM123" s="622"/>
      <c r="AN123" s="622"/>
      <c r="AO123" s="622"/>
      <c r="AP123" s="622"/>
      <c r="AQ123" s="622"/>
      <c r="AR123" s="622"/>
      <c r="AS123" s="622"/>
      <c r="AT123" s="622"/>
      <c r="AU123" s="622"/>
      <c r="AV123" s="622"/>
      <c r="AW123" s="622"/>
      <c r="AX123" s="624"/>
    </row>
    <row r="124" spans="1:50" ht="24.75" customHeight="1" x14ac:dyDescent="0.15">
      <c r="A124" s="618"/>
      <c r="B124" s="619"/>
      <c r="C124" s="619"/>
      <c r="D124" s="619"/>
      <c r="E124" s="619"/>
      <c r="F124" s="620"/>
      <c r="G124" s="110" t="s">
        <v>15</v>
      </c>
      <c r="H124" s="625"/>
      <c r="I124" s="625"/>
      <c r="J124" s="625"/>
      <c r="K124" s="625"/>
      <c r="L124" s="626" t="s">
        <v>16</v>
      </c>
      <c r="M124" s="625"/>
      <c r="N124" s="625"/>
      <c r="O124" s="625"/>
      <c r="P124" s="625"/>
      <c r="Q124" s="625"/>
      <c r="R124" s="625"/>
      <c r="S124" s="625"/>
      <c r="T124" s="625"/>
      <c r="U124" s="625"/>
      <c r="V124" s="625"/>
      <c r="W124" s="625"/>
      <c r="X124" s="627"/>
      <c r="Y124" s="628" t="s">
        <v>17</v>
      </c>
      <c r="Z124" s="629"/>
      <c r="AA124" s="629"/>
      <c r="AB124" s="630"/>
      <c r="AC124" s="110" t="s">
        <v>15</v>
      </c>
      <c r="AD124" s="625"/>
      <c r="AE124" s="625"/>
      <c r="AF124" s="625"/>
      <c r="AG124" s="625"/>
      <c r="AH124" s="626" t="s">
        <v>16</v>
      </c>
      <c r="AI124" s="625"/>
      <c r="AJ124" s="625"/>
      <c r="AK124" s="625"/>
      <c r="AL124" s="625"/>
      <c r="AM124" s="625"/>
      <c r="AN124" s="625"/>
      <c r="AO124" s="625"/>
      <c r="AP124" s="625"/>
      <c r="AQ124" s="625"/>
      <c r="AR124" s="625"/>
      <c r="AS124" s="625"/>
      <c r="AT124" s="627"/>
      <c r="AU124" s="628" t="s">
        <v>17</v>
      </c>
      <c r="AV124" s="629"/>
      <c r="AW124" s="629"/>
      <c r="AX124" s="631"/>
    </row>
    <row r="125" spans="1:50" ht="30.75" customHeight="1" x14ac:dyDescent="0.15">
      <c r="A125" s="618"/>
      <c r="B125" s="619"/>
      <c r="C125" s="619"/>
      <c r="D125" s="619"/>
      <c r="E125" s="619"/>
      <c r="F125" s="620"/>
      <c r="G125" s="632" t="s">
        <v>623</v>
      </c>
      <c r="H125" s="633"/>
      <c r="I125" s="633"/>
      <c r="J125" s="633"/>
      <c r="K125" s="634"/>
      <c r="L125" s="635" t="s">
        <v>624</v>
      </c>
      <c r="M125" s="636"/>
      <c r="N125" s="636"/>
      <c r="O125" s="636"/>
      <c r="P125" s="636"/>
      <c r="Q125" s="636"/>
      <c r="R125" s="636"/>
      <c r="S125" s="636"/>
      <c r="T125" s="636"/>
      <c r="U125" s="636"/>
      <c r="V125" s="636"/>
      <c r="W125" s="636"/>
      <c r="X125" s="637"/>
      <c r="Y125" s="332" t="s">
        <v>571</v>
      </c>
      <c r="Z125" s="332"/>
      <c r="AA125" s="332"/>
      <c r="AB125" s="332"/>
      <c r="AC125" s="638" t="s">
        <v>591</v>
      </c>
      <c r="AD125" s="633"/>
      <c r="AE125" s="633"/>
      <c r="AF125" s="633"/>
      <c r="AG125" s="634"/>
      <c r="AH125" s="635" t="s">
        <v>592</v>
      </c>
      <c r="AI125" s="636"/>
      <c r="AJ125" s="636"/>
      <c r="AK125" s="636"/>
      <c r="AL125" s="636"/>
      <c r="AM125" s="636"/>
      <c r="AN125" s="636"/>
      <c r="AO125" s="636"/>
      <c r="AP125" s="636"/>
      <c r="AQ125" s="636"/>
      <c r="AR125" s="636"/>
      <c r="AS125" s="636"/>
      <c r="AT125" s="637"/>
      <c r="AU125" s="639">
        <v>4946.9040000000005</v>
      </c>
      <c r="AV125" s="640"/>
      <c r="AW125" s="640"/>
      <c r="AX125" s="641"/>
    </row>
    <row r="126" spans="1:50" ht="24.75" customHeight="1" x14ac:dyDescent="0.15">
      <c r="A126" s="618"/>
      <c r="B126" s="619"/>
      <c r="C126" s="619"/>
      <c r="D126" s="619"/>
      <c r="E126" s="619"/>
      <c r="F126" s="620"/>
      <c r="G126" s="642" t="s">
        <v>18</v>
      </c>
      <c r="H126" s="643"/>
      <c r="I126" s="643"/>
      <c r="J126" s="643"/>
      <c r="K126" s="643"/>
      <c r="L126" s="644"/>
      <c r="M126" s="645"/>
      <c r="N126" s="645"/>
      <c r="O126" s="645"/>
      <c r="P126" s="645"/>
      <c r="Q126" s="645"/>
      <c r="R126" s="645"/>
      <c r="S126" s="645"/>
      <c r="T126" s="645"/>
      <c r="U126" s="645"/>
      <c r="V126" s="645"/>
      <c r="W126" s="645"/>
      <c r="X126" s="646"/>
      <c r="Y126" s="647">
        <f>SUM(Y125:AB125)</f>
        <v>0</v>
      </c>
      <c r="Z126" s="648"/>
      <c r="AA126" s="648"/>
      <c r="AB126" s="649"/>
      <c r="AC126" s="642" t="s">
        <v>18</v>
      </c>
      <c r="AD126" s="643"/>
      <c r="AE126" s="643"/>
      <c r="AF126" s="643"/>
      <c r="AG126" s="643"/>
      <c r="AH126" s="644"/>
      <c r="AI126" s="645"/>
      <c r="AJ126" s="645"/>
      <c r="AK126" s="645"/>
      <c r="AL126" s="645"/>
      <c r="AM126" s="645"/>
      <c r="AN126" s="645"/>
      <c r="AO126" s="645"/>
      <c r="AP126" s="645"/>
      <c r="AQ126" s="645"/>
      <c r="AR126" s="645"/>
      <c r="AS126" s="645"/>
      <c r="AT126" s="646"/>
      <c r="AU126" s="647">
        <f>SUM(AU125:AX125)</f>
        <v>4946.9040000000005</v>
      </c>
      <c r="AV126" s="648"/>
      <c r="AW126" s="648"/>
      <c r="AX126" s="650"/>
    </row>
    <row r="127" spans="1:50" ht="24.75" customHeight="1" x14ac:dyDescent="0.15">
      <c r="A127" s="4"/>
      <c r="B127" s="4"/>
      <c r="C127" s="4"/>
      <c r="D127" s="4"/>
      <c r="E127" s="4"/>
      <c r="F127" s="4"/>
      <c r="G127" s="7"/>
      <c r="H127" s="7"/>
      <c r="I127" s="7"/>
      <c r="J127" s="7"/>
      <c r="K127" s="7"/>
      <c r="L127" s="3"/>
      <c r="M127" s="7"/>
      <c r="N127" s="7"/>
      <c r="O127" s="7"/>
      <c r="P127" s="7"/>
      <c r="Q127" s="7"/>
      <c r="R127" s="7"/>
      <c r="S127" s="7"/>
      <c r="T127" s="7"/>
      <c r="U127" s="7"/>
      <c r="V127" s="7"/>
      <c r="W127" s="7"/>
      <c r="X127" s="7"/>
      <c r="Y127" s="8"/>
      <c r="Z127" s="8"/>
      <c r="AA127" s="8"/>
      <c r="AB127" s="8"/>
      <c r="AC127" s="7"/>
      <c r="AD127" s="7"/>
      <c r="AE127" s="7"/>
      <c r="AF127" s="7"/>
      <c r="AG127" s="7"/>
      <c r="AH127" s="3"/>
      <c r="AI127" s="7"/>
      <c r="AJ127" s="7"/>
      <c r="AK127" s="7"/>
      <c r="AL127" s="7"/>
      <c r="AM127" s="7"/>
      <c r="AN127" s="7"/>
      <c r="AO127" s="7"/>
      <c r="AP127" s="7"/>
      <c r="AQ127" s="7"/>
      <c r="AR127" s="7"/>
      <c r="AS127" s="7"/>
      <c r="AT127" s="7"/>
      <c r="AU127" s="8"/>
      <c r="AV127" s="8"/>
      <c r="AW127" s="8"/>
      <c r="AX127" s="8"/>
    </row>
    <row r="128" spans="1:50" ht="24.75" customHeight="1" x14ac:dyDescent="0.15"/>
    <row r="129" spans="1:51" ht="24.75" customHeight="1" x14ac:dyDescent="0.15">
      <c r="A129" s="9"/>
      <c r="B129" s="1" t="s">
        <v>26</v>
      </c>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row>
    <row r="130" spans="1:51" ht="24.75" customHeight="1" x14ac:dyDescent="0.15">
      <c r="A130" s="41"/>
      <c r="B130" s="42" t="s">
        <v>163</v>
      </c>
      <c r="C130" s="41"/>
      <c r="D130" s="41"/>
      <c r="E130" s="41"/>
      <c r="F130" s="41"/>
      <c r="G130" s="41"/>
      <c r="H130" s="41"/>
      <c r="I130" s="41"/>
      <c r="J130" s="41"/>
      <c r="K130" s="41"/>
      <c r="L130" s="41"/>
      <c r="M130" s="41"/>
      <c r="N130" s="41"/>
      <c r="O130" s="41"/>
      <c r="P130" s="43"/>
      <c r="Q130" s="43"/>
      <c r="R130" s="43"/>
      <c r="S130" s="43"/>
      <c r="T130" s="43"/>
      <c r="U130" s="43"/>
      <c r="V130" s="43"/>
      <c r="W130" s="43"/>
      <c r="X130" s="43"/>
      <c r="Y130" s="44"/>
      <c r="Z130" s="44"/>
      <c r="AA130" s="44"/>
      <c r="AB130" s="44"/>
      <c r="AC130" s="44"/>
      <c r="AD130" s="44"/>
      <c r="AE130" s="44"/>
      <c r="AF130" s="44"/>
      <c r="AG130" s="44"/>
      <c r="AH130" s="44"/>
      <c r="AI130" s="44"/>
      <c r="AJ130" s="44"/>
      <c r="AK130" s="44"/>
      <c r="AL130" s="44"/>
      <c r="AM130" s="44"/>
      <c r="AN130" s="44"/>
      <c r="AO130" s="44"/>
      <c r="AP130" s="43"/>
      <c r="AQ130" s="43"/>
      <c r="AR130" s="43"/>
      <c r="AS130" s="43"/>
      <c r="AT130" s="43"/>
      <c r="AU130" s="43"/>
      <c r="AV130" s="43"/>
      <c r="AW130" s="43"/>
      <c r="AX130" s="43"/>
      <c r="AY130" t="e">
        <f>#REF!</f>
        <v>#REF!</v>
      </c>
    </row>
    <row r="131" spans="1:51" ht="59.25" customHeight="1" x14ac:dyDescent="0.15">
      <c r="A131" s="651"/>
      <c r="B131" s="651"/>
      <c r="C131" s="651" t="s">
        <v>24</v>
      </c>
      <c r="D131" s="651"/>
      <c r="E131" s="651"/>
      <c r="F131" s="651"/>
      <c r="G131" s="651"/>
      <c r="H131" s="651"/>
      <c r="I131" s="651"/>
      <c r="J131" s="652" t="s">
        <v>181</v>
      </c>
      <c r="K131" s="120"/>
      <c r="L131" s="120"/>
      <c r="M131" s="120"/>
      <c r="N131" s="120"/>
      <c r="O131" s="120"/>
      <c r="P131" s="375" t="s">
        <v>25</v>
      </c>
      <c r="Q131" s="375"/>
      <c r="R131" s="375"/>
      <c r="S131" s="375"/>
      <c r="T131" s="375"/>
      <c r="U131" s="375"/>
      <c r="V131" s="375"/>
      <c r="W131" s="375"/>
      <c r="X131" s="375"/>
      <c r="Y131" s="653" t="s">
        <v>180</v>
      </c>
      <c r="Z131" s="654"/>
      <c r="AA131" s="654"/>
      <c r="AB131" s="654"/>
      <c r="AC131" s="652" t="s">
        <v>205</v>
      </c>
      <c r="AD131" s="652"/>
      <c r="AE131" s="652"/>
      <c r="AF131" s="652"/>
      <c r="AG131" s="652"/>
      <c r="AH131" s="653" t="s">
        <v>217</v>
      </c>
      <c r="AI131" s="651"/>
      <c r="AJ131" s="651"/>
      <c r="AK131" s="651"/>
      <c r="AL131" s="651" t="s">
        <v>19</v>
      </c>
      <c r="AM131" s="651"/>
      <c r="AN131" s="651"/>
      <c r="AO131" s="655"/>
      <c r="AP131" s="676" t="s">
        <v>182</v>
      </c>
      <c r="AQ131" s="676"/>
      <c r="AR131" s="676"/>
      <c r="AS131" s="676"/>
      <c r="AT131" s="676"/>
      <c r="AU131" s="676"/>
      <c r="AV131" s="676"/>
      <c r="AW131" s="676"/>
      <c r="AX131" s="676"/>
      <c r="AY131" t="e">
        <f>#REF!</f>
        <v>#REF!</v>
      </c>
    </row>
    <row r="132" spans="1:51" ht="45.6" customHeight="1" x14ac:dyDescent="0.15">
      <c r="A132" s="662">
        <v>1</v>
      </c>
      <c r="B132" s="662">
        <v>1</v>
      </c>
      <c r="C132" s="663" t="s">
        <v>593</v>
      </c>
      <c r="D132" s="664"/>
      <c r="E132" s="664"/>
      <c r="F132" s="664"/>
      <c r="G132" s="664"/>
      <c r="H132" s="664"/>
      <c r="I132" s="664"/>
      <c r="J132" s="665">
        <v>7120901027189</v>
      </c>
      <c r="K132" s="666"/>
      <c r="L132" s="666"/>
      <c r="M132" s="666"/>
      <c r="N132" s="666"/>
      <c r="O132" s="666"/>
      <c r="P132" s="667" t="s">
        <v>597</v>
      </c>
      <c r="Q132" s="668"/>
      <c r="R132" s="668"/>
      <c r="S132" s="668"/>
      <c r="T132" s="668"/>
      <c r="U132" s="668"/>
      <c r="V132" s="668"/>
      <c r="W132" s="668"/>
      <c r="X132" s="668"/>
      <c r="Y132" s="677" t="s">
        <v>250</v>
      </c>
      <c r="Z132" s="678"/>
      <c r="AA132" s="678"/>
      <c r="AB132" s="679"/>
      <c r="AC132" s="680" t="s">
        <v>223</v>
      </c>
      <c r="AD132" s="681"/>
      <c r="AE132" s="681"/>
      <c r="AF132" s="681"/>
      <c r="AG132" s="681"/>
      <c r="AH132" s="656">
        <v>46</v>
      </c>
      <c r="AI132" s="657"/>
      <c r="AJ132" s="657"/>
      <c r="AK132" s="657"/>
      <c r="AL132" s="332" t="s">
        <v>571</v>
      </c>
      <c r="AM132" s="332"/>
      <c r="AN132" s="332"/>
      <c r="AO132" s="332"/>
      <c r="AP132" s="661" t="s">
        <v>606</v>
      </c>
      <c r="AQ132" s="661"/>
      <c r="AR132" s="661"/>
      <c r="AS132" s="661"/>
      <c r="AT132" s="661"/>
      <c r="AU132" s="661"/>
      <c r="AV132" s="661"/>
      <c r="AW132" s="661"/>
      <c r="AX132" s="661"/>
      <c r="AY132" t="e">
        <f>#REF!</f>
        <v>#REF!</v>
      </c>
    </row>
    <row r="133" spans="1:51" ht="51.95" customHeight="1" x14ac:dyDescent="0.15">
      <c r="A133" s="662">
        <v>2</v>
      </c>
      <c r="B133" s="662">
        <v>1</v>
      </c>
      <c r="C133" s="663" t="s">
        <v>594</v>
      </c>
      <c r="D133" s="664"/>
      <c r="E133" s="664"/>
      <c r="F133" s="664"/>
      <c r="G133" s="664"/>
      <c r="H133" s="664"/>
      <c r="I133" s="664"/>
      <c r="J133" s="665">
        <v>2010801012579</v>
      </c>
      <c r="K133" s="666"/>
      <c r="L133" s="666"/>
      <c r="M133" s="666"/>
      <c r="N133" s="666"/>
      <c r="O133" s="666"/>
      <c r="P133" s="667" t="s">
        <v>598</v>
      </c>
      <c r="Q133" s="668"/>
      <c r="R133" s="668"/>
      <c r="S133" s="668"/>
      <c r="T133" s="668"/>
      <c r="U133" s="668"/>
      <c r="V133" s="668"/>
      <c r="W133" s="668"/>
      <c r="X133" s="668"/>
      <c r="Y133" s="677" t="s">
        <v>250</v>
      </c>
      <c r="Z133" s="678"/>
      <c r="AA133" s="678"/>
      <c r="AB133" s="679"/>
      <c r="AC133" s="680" t="s">
        <v>223</v>
      </c>
      <c r="AD133" s="681"/>
      <c r="AE133" s="681"/>
      <c r="AF133" s="681"/>
      <c r="AG133" s="681"/>
      <c r="AH133" s="656">
        <v>46</v>
      </c>
      <c r="AI133" s="657"/>
      <c r="AJ133" s="657"/>
      <c r="AK133" s="657"/>
      <c r="AL133" s="332" t="s">
        <v>571</v>
      </c>
      <c r="AM133" s="332"/>
      <c r="AN133" s="332"/>
      <c r="AO133" s="332"/>
      <c r="AP133" s="661" t="s">
        <v>606</v>
      </c>
      <c r="AQ133" s="661"/>
      <c r="AR133" s="661"/>
      <c r="AS133" s="661"/>
      <c r="AT133" s="661"/>
      <c r="AU133" s="661"/>
      <c r="AV133" s="661"/>
      <c r="AW133" s="661"/>
      <c r="AX133" s="661"/>
      <c r="AY133">
        <f>COUNTA($C$133)</f>
        <v>1</v>
      </c>
    </row>
    <row r="134" spans="1:51" ht="51.95" customHeight="1" x14ac:dyDescent="0.15">
      <c r="A134" s="662">
        <v>3</v>
      </c>
      <c r="B134" s="662">
        <v>1</v>
      </c>
      <c r="C134" s="663" t="s">
        <v>595</v>
      </c>
      <c r="D134" s="664"/>
      <c r="E134" s="664"/>
      <c r="F134" s="664"/>
      <c r="G134" s="664"/>
      <c r="H134" s="664"/>
      <c r="I134" s="664"/>
      <c r="J134" s="665">
        <v>8011001110572</v>
      </c>
      <c r="K134" s="666"/>
      <c r="L134" s="666"/>
      <c r="M134" s="666"/>
      <c r="N134" s="666"/>
      <c r="O134" s="666"/>
      <c r="P134" s="667" t="s">
        <v>599</v>
      </c>
      <c r="Q134" s="668"/>
      <c r="R134" s="668"/>
      <c r="S134" s="668"/>
      <c r="T134" s="668"/>
      <c r="U134" s="668"/>
      <c r="V134" s="668"/>
      <c r="W134" s="668"/>
      <c r="X134" s="668"/>
      <c r="Y134" s="677" t="s">
        <v>250</v>
      </c>
      <c r="Z134" s="678"/>
      <c r="AA134" s="678"/>
      <c r="AB134" s="679"/>
      <c r="AC134" s="680" t="s">
        <v>223</v>
      </c>
      <c r="AD134" s="681"/>
      <c r="AE134" s="681"/>
      <c r="AF134" s="681"/>
      <c r="AG134" s="681"/>
      <c r="AH134" s="656">
        <v>46</v>
      </c>
      <c r="AI134" s="657"/>
      <c r="AJ134" s="657"/>
      <c r="AK134" s="657"/>
      <c r="AL134" s="332" t="s">
        <v>571</v>
      </c>
      <c r="AM134" s="332"/>
      <c r="AN134" s="332"/>
      <c r="AO134" s="332"/>
      <c r="AP134" s="661" t="s">
        <v>606</v>
      </c>
      <c r="AQ134" s="661"/>
      <c r="AR134" s="661"/>
      <c r="AS134" s="661"/>
      <c r="AT134" s="661"/>
      <c r="AU134" s="661"/>
      <c r="AV134" s="661"/>
      <c r="AW134" s="661"/>
      <c r="AX134" s="661"/>
      <c r="AY134">
        <f>COUNTA($C$134)</f>
        <v>1</v>
      </c>
    </row>
    <row r="135" spans="1:51" ht="60" customHeight="1" x14ac:dyDescent="0.15">
      <c r="A135" s="662">
        <v>4</v>
      </c>
      <c r="B135" s="662">
        <v>1</v>
      </c>
      <c r="C135" s="663" t="s">
        <v>603</v>
      </c>
      <c r="D135" s="664"/>
      <c r="E135" s="664"/>
      <c r="F135" s="664"/>
      <c r="G135" s="664"/>
      <c r="H135" s="664"/>
      <c r="I135" s="664"/>
      <c r="J135" s="665">
        <v>8010401130437</v>
      </c>
      <c r="K135" s="666"/>
      <c r="L135" s="666"/>
      <c r="M135" s="666"/>
      <c r="N135" s="666"/>
      <c r="O135" s="666"/>
      <c r="P135" s="667" t="s">
        <v>600</v>
      </c>
      <c r="Q135" s="668"/>
      <c r="R135" s="668"/>
      <c r="S135" s="668"/>
      <c r="T135" s="668"/>
      <c r="U135" s="668"/>
      <c r="V135" s="668"/>
      <c r="W135" s="668"/>
      <c r="X135" s="668"/>
      <c r="Y135" s="677" t="s">
        <v>250</v>
      </c>
      <c r="Z135" s="678"/>
      <c r="AA135" s="678"/>
      <c r="AB135" s="679"/>
      <c r="AC135" s="680" t="s">
        <v>223</v>
      </c>
      <c r="AD135" s="681"/>
      <c r="AE135" s="681"/>
      <c r="AF135" s="681"/>
      <c r="AG135" s="681"/>
      <c r="AH135" s="656">
        <v>46</v>
      </c>
      <c r="AI135" s="657"/>
      <c r="AJ135" s="657"/>
      <c r="AK135" s="657"/>
      <c r="AL135" s="332" t="s">
        <v>571</v>
      </c>
      <c r="AM135" s="332"/>
      <c r="AN135" s="332"/>
      <c r="AO135" s="332"/>
      <c r="AP135" s="661" t="s">
        <v>606</v>
      </c>
      <c r="AQ135" s="661"/>
      <c r="AR135" s="661"/>
      <c r="AS135" s="661"/>
      <c r="AT135" s="661"/>
      <c r="AU135" s="661"/>
      <c r="AV135" s="661"/>
      <c r="AW135" s="661"/>
      <c r="AX135" s="661"/>
      <c r="AY135">
        <f>COUNTA($C$135)</f>
        <v>1</v>
      </c>
    </row>
    <row r="136" spans="1:51" ht="68.45" customHeight="1" x14ac:dyDescent="0.15">
      <c r="A136" s="662">
        <v>5</v>
      </c>
      <c r="B136" s="662">
        <v>1</v>
      </c>
      <c r="C136" s="663" t="s">
        <v>596</v>
      </c>
      <c r="D136" s="664"/>
      <c r="E136" s="664"/>
      <c r="F136" s="664"/>
      <c r="G136" s="664"/>
      <c r="H136" s="664"/>
      <c r="I136" s="664"/>
      <c r="J136" s="665">
        <v>7010601053447</v>
      </c>
      <c r="K136" s="666"/>
      <c r="L136" s="666"/>
      <c r="M136" s="666"/>
      <c r="N136" s="666"/>
      <c r="O136" s="666"/>
      <c r="P136" s="667" t="s">
        <v>601</v>
      </c>
      <c r="Q136" s="668"/>
      <c r="R136" s="668"/>
      <c r="S136" s="668"/>
      <c r="T136" s="668"/>
      <c r="U136" s="668"/>
      <c r="V136" s="668"/>
      <c r="W136" s="668"/>
      <c r="X136" s="668"/>
      <c r="Y136" s="677" t="s">
        <v>250</v>
      </c>
      <c r="Z136" s="678"/>
      <c r="AA136" s="678"/>
      <c r="AB136" s="679"/>
      <c r="AC136" s="680" t="s">
        <v>223</v>
      </c>
      <c r="AD136" s="681"/>
      <c r="AE136" s="681"/>
      <c r="AF136" s="681"/>
      <c r="AG136" s="681"/>
      <c r="AH136" s="656">
        <v>46</v>
      </c>
      <c r="AI136" s="657"/>
      <c r="AJ136" s="657"/>
      <c r="AK136" s="657"/>
      <c r="AL136" s="332" t="s">
        <v>571</v>
      </c>
      <c r="AM136" s="332"/>
      <c r="AN136" s="332"/>
      <c r="AO136" s="332"/>
      <c r="AP136" s="661" t="s">
        <v>606</v>
      </c>
      <c r="AQ136" s="661"/>
      <c r="AR136" s="661"/>
      <c r="AS136" s="661"/>
      <c r="AT136" s="661"/>
      <c r="AU136" s="661"/>
      <c r="AV136" s="661"/>
      <c r="AW136" s="661"/>
      <c r="AX136" s="661"/>
      <c r="AY136">
        <f>COUNTA($C$136)</f>
        <v>1</v>
      </c>
    </row>
    <row r="137" spans="1:51" ht="171" customHeight="1" x14ac:dyDescent="0.15">
      <c r="A137" s="662">
        <v>6</v>
      </c>
      <c r="B137" s="662">
        <v>1</v>
      </c>
      <c r="C137" s="664"/>
      <c r="D137" s="664"/>
      <c r="E137" s="664"/>
      <c r="F137" s="664"/>
      <c r="G137" s="664"/>
      <c r="H137" s="664"/>
      <c r="I137" s="664"/>
      <c r="J137" s="665"/>
      <c r="K137" s="666"/>
      <c r="L137" s="666"/>
      <c r="M137" s="666"/>
      <c r="N137" s="666"/>
      <c r="O137" s="666"/>
      <c r="P137" s="668"/>
      <c r="Q137" s="668"/>
      <c r="R137" s="668"/>
      <c r="S137" s="668"/>
      <c r="T137" s="668"/>
      <c r="U137" s="668"/>
      <c r="V137" s="668"/>
      <c r="W137" s="668"/>
      <c r="X137" s="668"/>
      <c r="Y137" s="669"/>
      <c r="Z137" s="670"/>
      <c r="AA137" s="670"/>
      <c r="AB137" s="671"/>
      <c r="AC137" s="672"/>
      <c r="AD137" s="673"/>
      <c r="AE137" s="673"/>
      <c r="AF137" s="673"/>
      <c r="AG137" s="673"/>
      <c r="AH137" s="674"/>
      <c r="AI137" s="675"/>
      <c r="AJ137" s="675"/>
      <c r="AK137" s="675"/>
      <c r="AL137" s="658"/>
      <c r="AM137" s="659"/>
      <c r="AN137" s="659"/>
      <c r="AO137" s="660"/>
      <c r="AP137" s="661" t="s">
        <v>602</v>
      </c>
      <c r="AQ137" s="661"/>
      <c r="AR137" s="661"/>
      <c r="AS137" s="661"/>
      <c r="AT137" s="661"/>
      <c r="AU137" s="661"/>
      <c r="AV137" s="661"/>
      <c r="AW137" s="661"/>
      <c r="AX137" s="661"/>
      <c r="AY137">
        <f>COUNTA($C$137)</f>
        <v>0</v>
      </c>
    </row>
    <row r="138" spans="1:51" ht="24.75" customHeight="1" x14ac:dyDescent="0.15">
      <c r="A138" s="45"/>
      <c r="B138" s="45"/>
      <c r="C138" s="45"/>
      <c r="D138" s="45"/>
      <c r="E138" s="45"/>
      <c r="F138" s="45"/>
      <c r="G138" s="45"/>
      <c r="H138" s="45"/>
      <c r="I138" s="45"/>
      <c r="J138" s="45"/>
      <c r="K138" s="45"/>
      <c r="L138" s="45"/>
      <c r="M138" s="45"/>
      <c r="N138" s="45"/>
      <c r="O138" s="45"/>
      <c r="P138" s="46"/>
      <c r="Q138" s="46"/>
      <c r="R138" s="46"/>
      <c r="S138" s="46"/>
      <c r="T138" s="46"/>
      <c r="U138" s="46"/>
      <c r="V138" s="46"/>
      <c r="W138" s="46"/>
      <c r="X138" s="46"/>
      <c r="Y138" s="47"/>
      <c r="Z138" s="47"/>
      <c r="AA138" s="47"/>
      <c r="AB138" s="47"/>
      <c r="AC138" s="47"/>
      <c r="AD138" s="47"/>
      <c r="AE138" s="47"/>
      <c r="AF138" s="47"/>
      <c r="AG138" s="47"/>
      <c r="AH138" s="47"/>
      <c r="AI138" s="47"/>
      <c r="AJ138" s="47"/>
      <c r="AK138" s="47"/>
      <c r="AL138" s="47"/>
      <c r="AM138" s="47"/>
      <c r="AN138" s="47"/>
      <c r="AO138" s="47"/>
      <c r="AP138" s="46"/>
      <c r="AQ138" s="46"/>
      <c r="AR138" s="46"/>
      <c r="AS138" s="46"/>
      <c r="AT138" s="46"/>
      <c r="AU138" s="46"/>
      <c r="AV138" s="46"/>
      <c r="AW138" s="46"/>
      <c r="AX138" s="46"/>
      <c r="AY138">
        <f>COUNTA(#REF!)</f>
        <v>1</v>
      </c>
    </row>
  </sheetData>
  <sheetProtection formatRows="0"/>
  <dataConsolidate link="1"/>
  <mergeCells count="502">
    <mergeCell ref="E92:F92"/>
    <mergeCell ref="G92:I92"/>
    <mergeCell ref="J92:K92"/>
    <mergeCell ref="Q92:R92"/>
    <mergeCell ref="S92:U92"/>
    <mergeCell ref="V92:W92"/>
    <mergeCell ref="AC92:AD92"/>
    <mergeCell ref="AE92:AG92"/>
    <mergeCell ref="AH92:AI92"/>
    <mergeCell ref="AQ92:AS92"/>
    <mergeCell ref="E90:G90"/>
    <mergeCell ref="I90:J90"/>
    <mergeCell ref="L90:M90"/>
    <mergeCell ref="O90:P90"/>
    <mergeCell ref="Q90:S90"/>
    <mergeCell ref="U90:V90"/>
    <mergeCell ref="X90:Y90"/>
    <mergeCell ref="AR90:AS90"/>
    <mergeCell ref="AU90:AV90"/>
    <mergeCell ref="AP136:AX136"/>
    <mergeCell ref="A137:B137"/>
    <mergeCell ref="C137:I137"/>
    <mergeCell ref="J137:O137"/>
    <mergeCell ref="P137:X137"/>
    <mergeCell ref="Y137:AB137"/>
    <mergeCell ref="AC137:AG137"/>
    <mergeCell ref="AH137:AK137"/>
    <mergeCell ref="AL137:AO137"/>
    <mergeCell ref="AP137:AX137"/>
    <mergeCell ref="AL135:AO135"/>
    <mergeCell ref="AP135:AX135"/>
    <mergeCell ref="A136:B136"/>
    <mergeCell ref="C136:I136"/>
    <mergeCell ref="J136:O136"/>
    <mergeCell ref="P136:X136"/>
    <mergeCell ref="Y136:AB136"/>
    <mergeCell ref="AC136:AG136"/>
    <mergeCell ref="AH136:AK136"/>
    <mergeCell ref="AL136:AO136"/>
    <mergeCell ref="AH134:AK134"/>
    <mergeCell ref="AL134:AO134"/>
    <mergeCell ref="AP134:AX134"/>
    <mergeCell ref="A135:B135"/>
    <mergeCell ref="C135:I135"/>
    <mergeCell ref="J135:O135"/>
    <mergeCell ref="P135:X135"/>
    <mergeCell ref="Y135:AB135"/>
    <mergeCell ref="AC135:AG135"/>
    <mergeCell ref="AH135:AK135"/>
    <mergeCell ref="A134:B134"/>
    <mergeCell ref="C134:I134"/>
    <mergeCell ref="J134:O134"/>
    <mergeCell ref="P134:X134"/>
    <mergeCell ref="Y134:AB134"/>
    <mergeCell ref="AC134:AG134"/>
    <mergeCell ref="AP132:AX132"/>
    <mergeCell ref="A133:B133"/>
    <mergeCell ref="C133:I133"/>
    <mergeCell ref="J133:O133"/>
    <mergeCell ref="P133:X133"/>
    <mergeCell ref="Y133:AB133"/>
    <mergeCell ref="AC133:AG133"/>
    <mergeCell ref="AH133:AK133"/>
    <mergeCell ref="AL133:AO133"/>
    <mergeCell ref="AP133:AX133"/>
    <mergeCell ref="AL131:AO131"/>
    <mergeCell ref="AP131:AX131"/>
    <mergeCell ref="A132:B132"/>
    <mergeCell ref="C132:I132"/>
    <mergeCell ref="J132:O132"/>
    <mergeCell ref="P132:X132"/>
    <mergeCell ref="Y132:AB132"/>
    <mergeCell ref="AC132:AG132"/>
    <mergeCell ref="AH132:AK132"/>
    <mergeCell ref="AL132:AO132"/>
    <mergeCell ref="A131:B131"/>
    <mergeCell ref="C131:I131"/>
    <mergeCell ref="J131:O131"/>
    <mergeCell ref="P131:X131"/>
    <mergeCell ref="Y131:AB131"/>
    <mergeCell ref="AC131:AG131"/>
    <mergeCell ref="AH131:AK131"/>
    <mergeCell ref="G126:K126"/>
    <mergeCell ref="L126:X126"/>
    <mergeCell ref="Y126:AB126"/>
    <mergeCell ref="AC126:AG126"/>
    <mergeCell ref="AH126:AT126"/>
    <mergeCell ref="AU126:AX126"/>
    <mergeCell ref="Y124:AB124"/>
    <mergeCell ref="AC124:AG124"/>
    <mergeCell ref="AH124:AT124"/>
    <mergeCell ref="AU124:AX124"/>
    <mergeCell ref="G125:K125"/>
    <mergeCell ref="L125:X125"/>
    <mergeCell ref="Y125:AB125"/>
    <mergeCell ref="AC125:AG125"/>
    <mergeCell ref="AH125:AT125"/>
    <mergeCell ref="AU125:AX125"/>
    <mergeCell ref="AM92:AN92"/>
    <mergeCell ref="AO92:AP92"/>
    <mergeCell ref="A93:F122"/>
    <mergeCell ref="A123:F126"/>
    <mergeCell ref="G123:AB123"/>
    <mergeCell ref="AC123:AX123"/>
    <mergeCell ref="G124:K124"/>
    <mergeCell ref="L124:X124"/>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85:D85"/>
    <mergeCell ref="E85:P85"/>
    <mergeCell ref="Q85:AB85"/>
    <mergeCell ref="AC85:AN85"/>
    <mergeCell ref="AO85:AX85"/>
    <mergeCell ref="A86:D86"/>
    <mergeCell ref="E86:P86"/>
    <mergeCell ref="Q86:AB86"/>
    <mergeCell ref="AC86:AN86"/>
    <mergeCell ref="AO86:AX86"/>
    <mergeCell ref="AA90:AB90"/>
    <mergeCell ref="AC90:AE90"/>
    <mergeCell ref="AG90:AH90"/>
    <mergeCell ref="AJ90:AK90"/>
    <mergeCell ref="AM90:AN90"/>
    <mergeCell ref="AO90:AP90"/>
    <mergeCell ref="E83:P83"/>
    <mergeCell ref="Q83:AB83"/>
    <mergeCell ref="AC83:AN83"/>
    <mergeCell ref="AO83:AX83"/>
    <mergeCell ref="A84:D84"/>
    <mergeCell ref="E84:P84"/>
    <mergeCell ref="Q84:AB84"/>
    <mergeCell ref="AC84:AN84"/>
    <mergeCell ref="AO84:AX84"/>
    <mergeCell ref="A78:E78"/>
    <mergeCell ref="F78:AX78"/>
    <mergeCell ref="A79:AX79"/>
    <mergeCell ref="A80:AX80"/>
    <mergeCell ref="A81:AX81"/>
    <mergeCell ref="A82:D82"/>
    <mergeCell ref="E82:P82"/>
    <mergeCell ref="Q82:AB82"/>
    <mergeCell ref="AC82:AN82"/>
    <mergeCell ref="AO82:AX82"/>
    <mergeCell ref="A60:B63"/>
    <mergeCell ref="C60:AC60"/>
    <mergeCell ref="AD60:AF60"/>
    <mergeCell ref="AG60:AX60"/>
    <mergeCell ref="C61:AC61"/>
    <mergeCell ref="AD61:AF61"/>
    <mergeCell ref="AG61:AX61"/>
    <mergeCell ref="C62:AC62"/>
    <mergeCell ref="AD62:AF62"/>
    <mergeCell ref="AG62:AX62"/>
    <mergeCell ref="C63:AC63"/>
    <mergeCell ref="AD63:AF63"/>
    <mergeCell ref="C67:D67"/>
    <mergeCell ref="E67:G67"/>
    <mergeCell ref="H67:I67"/>
    <mergeCell ref="J67:L67"/>
    <mergeCell ref="M67:N67"/>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AG63:AX63"/>
    <mergeCell ref="A39:B44"/>
    <mergeCell ref="C39:D41"/>
    <mergeCell ref="E39:F39"/>
    <mergeCell ref="G39:AX39"/>
    <mergeCell ref="E40:F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G49:AX49"/>
    <mergeCell ref="C58:AC58"/>
    <mergeCell ref="AD58:AF58"/>
    <mergeCell ref="AG58:AX58"/>
    <mergeCell ref="C59:AC59"/>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7:F38"/>
    <mergeCell ref="G37:AX38"/>
    <mergeCell ref="AM34:AP34"/>
    <mergeCell ref="AQ34:AT34"/>
    <mergeCell ref="AU34:AX34"/>
    <mergeCell ref="Y35:AA35"/>
    <mergeCell ref="AB35:AD35"/>
    <mergeCell ref="AE35:AH35"/>
    <mergeCell ref="AI36:AL36"/>
    <mergeCell ref="AM36:AP36"/>
    <mergeCell ref="AQ36:AT36"/>
    <mergeCell ref="AU36:AX36"/>
    <mergeCell ref="A32:F36"/>
    <mergeCell ref="G32:O33"/>
    <mergeCell ref="P32:X33"/>
    <mergeCell ref="Y32:AA33"/>
    <mergeCell ref="AB32:AD33"/>
    <mergeCell ref="AE32:AH33"/>
    <mergeCell ref="AI32:AL33"/>
    <mergeCell ref="AM32:AP33"/>
    <mergeCell ref="A29:F31"/>
    <mergeCell ref="G29:X29"/>
    <mergeCell ref="Y29:AA29"/>
    <mergeCell ref="AB29:AD29"/>
    <mergeCell ref="AE29:AH29"/>
    <mergeCell ref="AI29:AL29"/>
    <mergeCell ref="AB31:AD31"/>
    <mergeCell ref="AE31:AH31"/>
    <mergeCell ref="AI31:AL31"/>
    <mergeCell ref="AQ32:AT32"/>
    <mergeCell ref="AU32:AX32"/>
    <mergeCell ref="A26:F28"/>
    <mergeCell ref="G26:O26"/>
    <mergeCell ref="P26:X26"/>
    <mergeCell ref="Y26:AA26"/>
    <mergeCell ref="AB26:AD26"/>
    <mergeCell ref="AE26:AH26"/>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0:V41"/>
    <mergeCell ref="U44:AX4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0:N70"/>
    <mergeCell ref="C66:D66"/>
    <mergeCell ref="E66:G66"/>
    <mergeCell ref="H66:I66"/>
    <mergeCell ref="J66:L66"/>
    <mergeCell ref="M66:N66"/>
    <mergeCell ref="O66:AF66"/>
    <mergeCell ref="O67:AF67"/>
    <mergeCell ref="O68:AF68"/>
    <mergeCell ref="O69:AF69"/>
    <mergeCell ref="O70:AF70"/>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s>
  <phoneticPr fontId="5"/>
  <conditionalFormatting sqref="P14:AQ14">
    <cfRule type="expression" dxfId="729" priority="917">
      <formula>IF(RIGHT(TEXT(P14,"0.#"),1)=".",FALSE,TRUE)</formula>
    </cfRule>
    <cfRule type="expression" dxfId="728" priority="918">
      <formula>IF(RIGHT(TEXT(P14,"0.#"),1)=".",TRUE,FALSE)</formula>
    </cfRule>
  </conditionalFormatting>
  <conditionalFormatting sqref="P18:AX18">
    <cfRule type="expression" dxfId="727" priority="915">
      <formula>IF(RIGHT(TEXT(P18,"0.#"),1)=".",FALSE,TRUE)</formula>
    </cfRule>
    <cfRule type="expression" dxfId="726" priority="916">
      <formula>IF(RIGHT(TEXT(P18,"0.#"),1)=".",TRUE,FALSE)</formula>
    </cfRule>
  </conditionalFormatting>
  <conditionalFormatting sqref="Y126">
    <cfRule type="expression" dxfId="723" priority="911">
      <formula>IF(RIGHT(TEXT(Y126,"0.#"),1)=".",FALSE,TRUE)</formula>
    </cfRule>
    <cfRule type="expression" dxfId="722" priority="912">
      <formula>IF(RIGHT(TEXT(Y126,"0.#"),1)=".",TRUE,FALSE)</formula>
    </cfRule>
  </conditionalFormatting>
  <conditionalFormatting sqref="P16:AQ17 P15:AX15 P13:AX13">
    <cfRule type="expression" dxfId="719" priority="909">
      <formula>IF(RIGHT(TEXT(P13,"0.#"),1)=".",FALSE,TRUE)</formula>
    </cfRule>
    <cfRule type="expression" dxfId="718" priority="910">
      <formula>IF(RIGHT(TEXT(P13,"0.#"),1)=".",TRUE,FALSE)</formula>
    </cfRule>
  </conditionalFormatting>
  <conditionalFormatting sqref="P19:AJ19">
    <cfRule type="expression" dxfId="717" priority="907">
      <formula>IF(RIGHT(TEXT(P19,"0.#"),1)=".",FALSE,TRUE)</formula>
    </cfRule>
    <cfRule type="expression" dxfId="716" priority="908">
      <formula>IF(RIGHT(TEXT(P19,"0.#"),1)=".",TRUE,FALSE)</formula>
    </cfRule>
  </conditionalFormatting>
  <conditionalFormatting sqref="AE27 AQ27">
    <cfRule type="expression" dxfId="715" priority="905">
      <formula>IF(RIGHT(TEXT(AE27,"0.#"),1)=".",FALSE,TRUE)</formula>
    </cfRule>
    <cfRule type="expression" dxfId="714" priority="906">
      <formula>IF(RIGHT(TEXT(AE27,"0.#"),1)=".",TRUE,FALSE)</formula>
    </cfRule>
  </conditionalFormatting>
  <conditionalFormatting sqref="AU126">
    <cfRule type="expression" dxfId="709" priority="899">
      <formula>IF(RIGHT(TEXT(AU126,"0.#"),1)=".",FALSE,TRUE)</formula>
    </cfRule>
    <cfRule type="expression" dxfId="708" priority="900">
      <formula>IF(RIGHT(TEXT(AU126,"0.#"),1)=".",TRUE,FALSE)</formula>
    </cfRule>
  </conditionalFormatting>
  <conditionalFormatting sqref="AI27">
    <cfRule type="expression" dxfId="695" priority="883">
      <formula>IF(RIGHT(TEXT(AI27,"0.#"),1)=".",FALSE,TRUE)</formula>
    </cfRule>
    <cfRule type="expression" dxfId="694" priority="884">
      <formula>IF(RIGHT(TEXT(AI27,"0.#"),1)=".",TRUE,FALSE)</formula>
    </cfRule>
  </conditionalFormatting>
  <conditionalFormatting sqref="AM27">
    <cfRule type="expression" dxfId="693" priority="881">
      <formula>IF(RIGHT(TEXT(AM27,"0.#"),1)=".",FALSE,TRUE)</formula>
    </cfRule>
    <cfRule type="expression" dxfId="692" priority="882">
      <formula>IF(RIGHT(TEXT(AM27,"0.#"),1)=".",TRUE,FALSE)</formula>
    </cfRule>
  </conditionalFormatting>
  <conditionalFormatting sqref="AE28">
    <cfRule type="expression" dxfId="691" priority="879">
      <formula>IF(RIGHT(TEXT(AE28,"0.#"),1)=".",FALSE,TRUE)</formula>
    </cfRule>
    <cfRule type="expression" dxfId="690" priority="880">
      <formula>IF(RIGHT(TEXT(AE28,"0.#"),1)=".",TRUE,FALSE)</formula>
    </cfRule>
  </conditionalFormatting>
  <conditionalFormatting sqref="AI28">
    <cfRule type="expression" dxfId="689" priority="877">
      <formula>IF(RIGHT(TEXT(AI28,"0.#"),1)=".",FALSE,TRUE)</formula>
    </cfRule>
    <cfRule type="expression" dxfId="688" priority="878">
      <formula>IF(RIGHT(TEXT(AI28,"0.#"),1)=".",TRUE,FALSE)</formula>
    </cfRule>
  </conditionalFormatting>
  <conditionalFormatting sqref="AQ28">
    <cfRule type="expression" dxfId="687" priority="873">
      <formula>IF(RIGHT(TEXT(AQ28,"0.#"),1)=".",FALSE,TRUE)</formula>
    </cfRule>
    <cfRule type="expression" dxfId="686" priority="874">
      <formula>IF(RIGHT(TEXT(AQ28,"0.#"),1)=".",TRUE,FALSE)</formula>
    </cfRule>
  </conditionalFormatting>
  <conditionalFormatting sqref="Y137">
    <cfRule type="expression" dxfId="651" priority="771">
      <formula>IF(RIGHT(TEXT(Y137,"0.#"),1)=".",FALSE,TRUE)</formula>
    </cfRule>
    <cfRule type="expression" dxfId="650" priority="772">
      <formula>IF(RIGHT(TEXT(Y137,"0.#"),1)=".",TRUE,FALSE)</formula>
    </cfRule>
  </conditionalFormatting>
  <conditionalFormatting sqref="W23">
    <cfRule type="expression" dxfId="649" priority="831">
      <formula>IF(RIGHT(TEXT(W23,"0.#"),1)=".",FALSE,TRUE)</formula>
    </cfRule>
    <cfRule type="expression" dxfId="648" priority="832">
      <formula>IF(RIGHT(TEXT(W23,"0.#"),1)=".",TRUE,FALSE)</formula>
    </cfRule>
  </conditionalFormatting>
  <conditionalFormatting sqref="P23">
    <cfRule type="expression" dxfId="643" priority="825">
      <formula>IF(RIGHT(TEXT(P23,"0.#"),1)=".",FALSE,TRUE)</formula>
    </cfRule>
    <cfRule type="expression" dxfId="642" priority="826">
      <formula>IF(RIGHT(TEXT(P23,"0.#"),1)=".",TRUE,FALSE)</formula>
    </cfRule>
  </conditionalFormatting>
  <conditionalFormatting sqref="AL137:AO137">
    <cfRule type="expression" dxfId="593" priority="773">
      <formula>IF(AND(AL137&gt;=0, RIGHT(TEXT(AL137,"0.#"),1)&lt;&gt;"."),TRUE,FALSE)</formula>
    </cfRule>
    <cfRule type="expression" dxfId="592" priority="774">
      <formula>IF(AND(AL137&gt;=0, RIGHT(TEXT(AL137,"0.#"),1)="."),TRUE,FALSE)</formula>
    </cfRule>
    <cfRule type="expression" dxfId="591" priority="775">
      <formula>IF(AND(AL137&lt;0, RIGHT(TEXT(AL137,"0.#"),1)&lt;&gt;"."),TRUE,FALSE)</formula>
    </cfRule>
    <cfRule type="expression" dxfId="590" priority="776">
      <formula>IF(AND(AL137&lt;0, RIGHT(TEXT(AL137,"0.#"),1)="."),TRUE,FALSE)</formula>
    </cfRule>
  </conditionalFormatting>
  <conditionalFormatting sqref="AU28">
    <cfRule type="expression" dxfId="589" priority="689">
      <formula>IF(RIGHT(TEXT(AU28,"0.#"),1)=".",FALSE,TRUE)</formula>
    </cfRule>
    <cfRule type="expression" dxfId="588" priority="690">
      <formula>IF(RIGHT(TEXT(AU28,"0.#"),1)=".",TRUE,FALSE)</formula>
    </cfRule>
  </conditionalFormatting>
  <conditionalFormatting sqref="AU27">
    <cfRule type="expression" dxfId="587" priority="691">
      <formula>IF(RIGHT(TEXT(AU27,"0.#"),1)=".",FALSE,TRUE)</formula>
    </cfRule>
    <cfRule type="expression" dxfId="586" priority="692">
      <formula>IF(RIGHT(TEXT(AU27,"0.#"),1)=".",TRUE,FALSE)</formula>
    </cfRule>
  </conditionalFormatting>
  <conditionalFormatting sqref="P24:AC24">
    <cfRule type="expression" dxfId="585" priority="687">
      <formula>IF(RIGHT(TEXT(P24,"0.#"),1)=".",FALSE,TRUE)</formula>
    </cfRule>
    <cfRule type="expression" dxfId="584" priority="688">
      <formula>IF(RIGHT(TEXT(P24,"0.#"),1)=".",TRUE,FALSE)</formula>
    </cfRule>
  </conditionalFormatting>
  <conditionalFormatting sqref="AM36">
    <cfRule type="expression" dxfId="583" priority="669">
      <formula>IF(RIGHT(TEXT(AM36,"0.#"),1)=".",FALSE,TRUE)</formula>
    </cfRule>
    <cfRule type="expression" dxfId="582" priority="670">
      <formula>IF(RIGHT(TEXT(AM36,"0.#"),1)=".",TRUE,FALSE)</formula>
    </cfRule>
  </conditionalFormatting>
  <conditionalFormatting sqref="AM35">
    <cfRule type="expression" dxfId="581" priority="671">
      <formula>IF(RIGHT(TEXT(AM35,"0.#"),1)=".",FALSE,TRUE)</formula>
    </cfRule>
    <cfRule type="expression" dxfId="580" priority="672">
      <formula>IF(RIGHT(TEXT(AM35,"0.#"),1)=".",TRUE,FALSE)</formula>
    </cfRule>
  </conditionalFormatting>
  <conditionalFormatting sqref="AE34">
    <cfRule type="expression" dxfId="579" priority="685">
      <formula>IF(RIGHT(TEXT(AE34,"0.#"),1)=".",FALSE,TRUE)</formula>
    </cfRule>
    <cfRule type="expression" dxfId="578" priority="686">
      <formula>IF(RIGHT(TEXT(AE34,"0.#"),1)=".",TRUE,FALSE)</formula>
    </cfRule>
  </conditionalFormatting>
  <conditionalFormatting sqref="AQ34:AQ36">
    <cfRule type="expression" dxfId="577" priority="667">
      <formula>IF(RIGHT(TEXT(AQ34,"0.#"),1)=".",FALSE,TRUE)</formula>
    </cfRule>
    <cfRule type="expression" dxfId="576" priority="668">
      <formula>IF(RIGHT(TEXT(AQ34,"0.#"),1)=".",TRUE,FALSE)</formula>
    </cfRule>
  </conditionalFormatting>
  <conditionalFormatting sqref="AU34:AU36">
    <cfRule type="expression" dxfId="575" priority="665">
      <formula>IF(RIGHT(TEXT(AU34,"0.#"),1)=".",FALSE,TRUE)</formula>
    </cfRule>
    <cfRule type="expression" dxfId="574" priority="666">
      <formula>IF(RIGHT(TEXT(AU34,"0.#"),1)=".",TRUE,FALSE)</formula>
    </cfRule>
  </conditionalFormatting>
  <conditionalFormatting sqref="AI36">
    <cfRule type="expression" dxfId="573" priority="679">
      <formula>IF(RIGHT(TEXT(AI36,"0.#"),1)=".",FALSE,TRUE)</formula>
    </cfRule>
    <cfRule type="expression" dxfId="572" priority="680">
      <formula>IF(RIGHT(TEXT(AI36,"0.#"),1)=".",TRUE,FALSE)</formula>
    </cfRule>
  </conditionalFormatting>
  <conditionalFormatting sqref="AE35">
    <cfRule type="expression" dxfId="571" priority="683">
      <formula>IF(RIGHT(TEXT(AE35,"0.#"),1)=".",FALSE,TRUE)</formula>
    </cfRule>
    <cfRule type="expression" dxfId="570" priority="684">
      <formula>IF(RIGHT(TEXT(AE35,"0.#"),1)=".",TRUE,FALSE)</formula>
    </cfRule>
  </conditionalFormatting>
  <conditionalFormatting sqref="AE36">
    <cfRule type="expression" dxfId="569" priority="681">
      <formula>IF(RIGHT(TEXT(AE36,"0.#"),1)=".",FALSE,TRUE)</formula>
    </cfRule>
    <cfRule type="expression" dxfId="568" priority="682">
      <formula>IF(RIGHT(TEXT(AE36,"0.#"),1)=".",TRUE,FALSE)</formula>
    </cfRule>
  </conditionalFormatting>
  <conditionalFormatting sqref="AM34">
    <cfRule type="expression" dxfId="567" priority="673">
      <formula>IF(RIGHT(TEXT(AM34,"0.#"),1)=".",FALSE,TRUE)</formula>
    </cfRule>
    <cfRule type="expression" dxfId="566" priority="674">
      <formula>IF(RIGHT(TEXT(AM34,"0.#"),1)=".",TRUE,FALSE)</formula>
    </cfRule>
  </conditionalFormatting>
  <conditionalFormatting sqref="AI34">
    <cfRule type="expression" dxfId="565" priority="675">
      <formula>IF(RIGHT(TEXT(AI34,"0.#"),1)=".",FALSE,TRUE)</formula>
    </cfRule>
    <cfRule type="expression" dxfId="564" priority="676">
      <formula>IF(RIGHT(TEXT(AI34,"0.#"),1)=".",TRUE,FALSE)</formula>
    </cfRule>
  </conditionalFormatting>
  <conditionalFormatting sqref="AI35">
    <cfRule type="expression" dxfId="563" priority="677">
      <formula>IF(RIGHT(TEXT(AI35,"0.#"),1)=".",FALSE,TRUE)</formula>
    </cfRule>
    <cfRule type="expression" dxfId="562" priority="678">
      <formula>IF(RIGHT(TEXT(AI35,"0.#"),1)=".",TRUE,FALSE)</formula>
    </cfRule>
  </conditionalFormatting>
  <conditionalFormatting sqref="AM30">
    <cfRule type="expression" dxfId="513" priority="553">
      <formula>IF(RIGHT(TEXT(AM30,"0.#"),1)=".",FALSE,TRUE)</formula>
    </cfRule>
    <cfRule type="expression" dxfId="512" priority="554">
      <formula>IF(RIGHT(TEXT(AM30,"0.#"),1)=".",TRUE,FALSE)</formula>
    </cfRule>
  </conditionalFormatting>
  <conditionalFormatting sqref="AE31">
    <cfRule type="expression" dxfId="511" priority="551">
      <formula>IF(RIGHT(TEXT(AE31,"0.#"),1)=".",FALSE,TRUE)</formula>
    </cfRule>
    <cfRule type="expression" dxfId="510" priority="552">
      <formula>IF(RIGHT(TEXT(AE31,"0.#"),1)=".",TRUE,FALSE)</formula>
    </cfRule>
  </conditionalFormatting>
  <conditionalFormatting sqref="AI31">
    <cfRule type="expression" dxfId="509" priority="549">
      <formula>IF(RIGHT(TEXT(AI31,"0.#"),1)=".",FALSE,TRUE)</formula>
    </cfRule>
    <cfRule type="expression" dxfId="508" priority="550">
      <formula>IF(RIGHT(TEXT(AI31,"0.#"),1)=".",TRUE,FALSE)</formula>
    </cfRule>
  </conditionalFormatting>
  <conditionalFormatting sqref="AQ31">
    <cfRule type="expression" dxfId="507" priority="547">
      <formula>IF(RIGHT(TEXT(AQ31,"0.#"),1)=".",FALSE,TRUE)</formula>
    </cfRule>
    <cfRule type="expression" dxfId="506" priority="548">
      <formula>IF(RIGHT(TEXT(AQ31,"0.#"),1)=".",TRUE,FALSE)</formula>
    </cfRule>
  </conditionalFormatting>
  <conditionalFormatting sqref="AE30 AQ30">
    <cfRule type="expression" dxfId="505" priority="557">
      <formula>IF(RIGHT(TEXT(AE30,"0.#"),1)=".",FALSE,TRUE)</formula>
    </cfRule>
    <cfRule type="expression" dxfId="504" priority="558">
      <formula>IF(RIGHT(TEXT(AE30,"0.#"),1)=".",TRUE,FALSE)</formula>
    </cfRule>
  </conditionalFormatting>
  <conditionalFormatting sqref="AI30">
    <cfRule type="expression" dxfId="503" priority="555">
      <formula>IF(RIGHT(TEXT(AI30,"0.#"),1)=".",FALSE,TRUE)</formula>
    </cfRule>
    <cfRule type="expression" dxfId="502" priority="556">
      <formula>IF(RIGHT(TEXT(AI30,"0.#"),1)=".",TRUE,FALSE)</formula>
    </cfRule>
  </conditionalFormatting>
  <conditionalFormatting sqref="AM31">
    <cfRule type="expression" dxfId="11" priority="11">
      <formula>IF(RIGHT(TEXT(AM31,"0.#"),1)=".",FALSE,TRUE)</formula>
    </cfRule>
    <cfRule type="expression" dxfId="10" priority="12">
      <formula>IF(RIGHT(TEXT(AM31,"0.#"),1)=".",TRUE,FALSE)</formula>
    </cfRule>
  </conditionalFormatting>
  <conditionalFormatting sqref="AU125">
    <cfRule type="expression" dxfId="9" priority="9">
      <formula>IF(RIGHT(TEXT(AU125,"0.#"),1)=".",FALSE,TRUE)</formula>
    </cfRule>
    <cfRule type="expression" dxfId="8" priority="10">
      <formula>IF(RIGHT(TEXT(AU125,"0.#"),1)=".",TRUE,FALSE)</formula>
    </cfRule>
  </conditionalFormatting>
  <conditionalFormatting sqref="Y132:Y136">
    <cfRule type="expression" dxfId="7" priority="7">
      <formula>IF(RIGHT(TEXT(Y132,"0.#"),1)=".",FALSE,TRUE)</formula>
    </cfRule>
    <cfRule type="expression" dxfId="6" priority="8">
      <formula>IF(RIGHT(TEXT(Y132,"0.#"),1)=".",TRUE,FALSE)</formula>
    </cfRule>
  </conditionalFormatting>
  <conditionalFormatting sqref="AM28">
    <cfRule type="expression" dxfId="5" priority="5">
      <formula>IF(RIGHT(TEXT(AM28,"0.#"),1)=".",FALSE,TRUE)</formula>
    </cfRule>
    <cfRule type="expression" dxfId="4" priority="6">
      <formula>IF(RIGHT(TEXT(AM28,"0.#"),1)=".",TRUE,FALSE)</formula>
    </cfRule>
  </conditionalFormatting>
  <conditionalFormatting sqref="Y125">
    <cfRule type="expression" dxfId="3" priority="3">
      <formula>IF(RIGHT(TEXT(Y125,"0.#"),1)=".",FALSE,TRUE)</formula>
    </cfRule>
    <cfRule type="expression" dxfId="2" priority="4">
      <formula>IF(RIGHT(TEXT(Y125,"0.#"),1)=".",TRUE,FALSE)</formula>
    </cfRule>
  </conditionalFormatting>
  <conditionalFormatting sqref="AL132:AL136">
    <cfRule type="expression" dxfId="1" priority="1">
      <formula>IF(RIGHT(TEXT(AL132,"0.#"),1)=".",FALSE,TRUE)</formula>
    </cfRule>
    <cfRule type="expression" dxfId="0" priority="2">
      <formula>IF(RIGHT(TEXT(AL132,"0.#"),1)=".",TRUE,FALSE)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32:AK137">
      <formula1>OR(AND(MOD(IF(ISNUMBER(AH132), AH132, 0.5),1)=0, 0&lt;=AH132), AH132="-")</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25:AB125 AU125:AX125 Y132:AB137 AL132:AO137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32:O137">
      <formula1>OR(J132="-",AND(LEN(J132)=13,IFERROR(SEARCH("-",J132),"")="",IFERROR(SEARCH(".",J132),"")="",ISNUMBER(J132)))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3" max="16383" man="1"/>
    <brk id="92" max="16383" man="1"/>
    <brk id="127"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AC132:AG137</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125" style="30" customWidth="1"/>
    <col min="29" max="29" width="24.125" style="30" bestFit="1" customWidth="1"/>
    <col min="30" max="30" width="3.875" style="30" customWidth="1"/>
    <col min="31" max="31" width="33.8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383</v>
      </c>
      <c r="AA1" s="26" t="s">
        <v>74</v>
      </c>
      <c r="AB1" s="26" t="s">
        <v>384</v>
      </c>
      <c r="AC1" s="26" t="s">
        <v>31</v>
      </c>
      <c r="AD1" s="25"/>
      <c r="AE1" s="26" t="s">
        <v>43</v>
      </c>
      <c r="AF1" s="27"/>
      <c r="AG1" s="38" t="s">
        <v>168</v>
      </c>
      <c r="AI1" s="38" t="s">
        <v>171</v>
      </c>
      <c r="AK1" s="38" t="s">
        <v>175</v>
      </c>
      <c r="AM1" s="50"/>
      <c r="AN1" s="50"/>
      <c r="AP1" s="25" t="s">
        <v>211</v>
      </c>
    </row>
    <row r="2" spans="1:42" ht="13.5" customHeight="1" x14ac:dyDescent="0.15">
      <c r="A2" s="13" t="s">
        <v>77</v>
      </c>
      <c r="B2" s="14" t="s">
        <v>584</v>
      </c>
      <c r="C2" s="12" t="str">
        <f>IF(B2="","",A2)</f>
        <v>医療分野の研究開発関連</v>
      </c>
      <c r="D2" s="12" t="str">
        <f>IF(C2="","",IF(D1&lt;&gt;"",CONCATENATE(D1,"、",C2),C2))</f>
        <v>医療分野の研究開発関連</v>
      </c>
      <c r="F2" s="11" t="s">
        <v>64</v>
      </c>
      <c r="G2" s="16" t="s">
        <v>584</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5">
        <v>21</v>
      </c>
      <c r="W2" s="29" t="s">
        <v>161</v>
      </c>
      <c r="Y2" s="29" t="s">
        <v>60</v>
      </c>
      <c r="Z2" s="29" t="s">
        <v>60</v>
      </c>
      <c r="AA2" s="58" t="s">
        <v>253</v>
      </c>
      <c r="AB2" s="58" t="s">
        <v>478</v>
      </c>
      <c r="AC2" s="59" t="s">
        <v>126</v>
      </c>
      <c r="AD2" s="25"/>
      <c r="AE2" s="31" t="s">
        <v>157</v>
      </c>
      <c r="AF2" s="27"/>
      <c r="AG2" s="39" t="s">
        <v>219</v>
      </c>
      <c r="AI2" s="38" t="s">
        <v>250</v>
      </c>
      <c r="AK2" s="38" t="s">
        <v>176</v>
      </c>
      <c r="AM2" s="50"/>
      <c r="AN2" s="50"/>
      <c r="AP2" s="39" t="s">
        <v>219</v>
      </c>
    </row>
    <row r="3" spans="1:42" ht="13.5" customHeight="1" x14ac:dyDescent="0.15">
      <c r="A3" s="13" t="s">
        <v>78</v>
      </c>
      <c r="B3" s="14"/>
      <c r="C3" s="12" t="str">
        <f t="shared" ref="C3:C11" si="0">IF(B3="","",A3)</f>
        <v/>
      </c>
      <c r="D3" s="12" t="str">
        <f>IF(C3="",D2,IF(D2&lt;&gt;"",CONCATENATE(D2,"、",C3),C3))</f>
        <v>医療分野の研究開発関連</v>
      </c>
      <c r="F3" s="17" t="s">
        <v>103</v>
      </c>
      <c r="G3" s="16"/>
      <c r="H3" s="12" t="str">
        <f t="shared" ref="H3:H37" si="1">IF(G3="","",F3)</f>
        <v/>
      </c>
      <c r="I3" s="12" t="str">
        <f>IF(H3="",I2,IF(I2&lt;&gt;"",CONCATENATE(I2,"、",H3),H3))</f>
        <v>一般会計</v>
      </c>
      <c r="K3" s="13" t="s">
        <v>95</v>
      </c>
      <c r="L3" s="14" t="s">
        <v>584</v>
      </c>
      <c r="M3" s="12" t="str">
        <f t="shared" ref="M3:M11" si="2">IF(L3="","",K3)</f>
        <v>文教及び科学振興</v>
      </c>
      <c r="N3" s="12" t="str">
        <f>IF(M3="",N2,IF(N2&lt;&gt;"",CONCATENATE(N2,"、",M3),M3))</f>
        <v>文教及び科学振興</v>
      </c>
      <c r="O3" s="12"/>
      <c r="P3" s="11" t="s">
        <v>67</v>
      </c>
      <c r="Q3" s="16"/>
      <c r="R3" s="12" t="str">
        <f t="shared" ref="R3:R8" si="3">IF(Q3="","",P3)</f>
        <v/>
      </c>
      <c r="S3" s="12" t="str">
        <f t="shared" ref="S3:S8" si="4">IF(R3="",S2,IF(S2&lt;&gt;"",CONCATENATE(S2,"、",R3),R3))</f>
        <v/>
      </c>
      <c r="T3" s="12"/>
      <c r="U3" s="29" t="s">
        <v>509</v>
      </c>
      <c r="W3" s="29" t="s">
        <v>136</v>
      </c>
      <c r="Y3" s="29" t="s">
        <v>61</v>
      </c>
      <c r="Z3" s="29" t="s">
        <v>385</v>
      </c>
      <c r="AA3" s="58" t="s">
        <v>351</v>
      </c>
      <c r="AB3" s="58" t="s">
        <v>479</v>
      </c>
      <c r="AC3" s="59" t="s">
        <v>127</v>
      </c>
      <c r="AD3" s="25"/>
      <c r="AE3" s="31" t="s">
        <v>158</v>
      </c>
      <c r="AF3" s="27"/>
      <c r="AG3" s="39" t="s">
        <v>220</v>
      </c>
      <c r="AI3" s="38" t="s">
        <v>170</v>
      </c>
      <c r="AK3" s="38" t="str">
        <f>CHAR(CODE(AK2)+1)</f>
        <v>B</v>
      </c>
      <c r="AM3" s="50"/>
      <c r="AN3" s="50"/>
      <c r="AP3" s="39" t="s">
        <v>220</v>
      </c>
    </row>
    <row r="4" spans="1:42" ht="13.5" customHeight="1" x14ac:dyDescent="0.15">
      <c r="A4" s="13" t="s">
        <v>79</v>
      </c>
      <c r="B4" s="14"/>
      <c r="C4" s="12" t="str">
        <f t="shared" si="0"/>
        <v/>
      </c>
      <c r="D4" s="12" t="str">
        <f>IF(C4="",D3,IF(D3&lt;&gt;"",CONCATENATE(D3,"、",C4),C4))</f>
        <v>医療分野の研究開発関連</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文教及び科学振興</v>
      </c>
      <c r="O4" s="12"/>
      <c r="P4" s="11" t="s">
        <v>68</v>
      </c>
      <c r="Q4" s="16"/>
      <c r="R4" s="12" t="str">
        <f t="shared" si="3"/>
        <v/>
      </c>
      <c r="S4" s="12" t="str">
        <f t="shared" si="4"/>
        <v/>
      </c>
      <c r="T4" s="12"/>
      <c r="U4" s="29" t="s">
        <v>561</v>
      </c>
      <c r="W4" s="29" t="s">
        <v>137</v>
      </c>
      <c r="Y4" s="29" t="s">
        <v>258</v>
      </c>
      <c r="Z4" s="29" t="s">
        <v>386</v>
      </c>
      <c r="AA4" s="58" t="s">
        <v>352</v>
      </c>
      <c r="AB4" s="58" t="s">
        <v>480</v>
      </c>
      <c r="AC4" s="58" t="s">
        <v>128</v>
      </c>
      <c r="AD4" s="25"/>
      <c r="AE4" s="31" t="s">
        <v>159</v>
      </c>
      <c r="AF4" s="27"/>
      <c r="AG4" s="39" t="s">
        <v>221</v>
      </c>
      <c r="AI4" s="38" t="s">
        <v>172</v>
      </c>
      <c r="AK4" s="38" t="str">
        <f t="shared" ref="AK4:AK49" si="7">CHAR(CODE(AK3)+1)</f>
        <v>C</v>
      </c>
      <c r="AM4" s="50"/>
      <c r="AN4" s="50"/>
      <c r="AP4" s="39" t="s">
        <v>221</v>
      </c>
    </row>
    <row r="5" spans="1:42" ht="13.5" customHeight="1" x14ac:dyDescent="0.15">
      <c r="A5" s="13" t="s">
        <v>80</v>
      </c>
      <c r="B5" s="14"/>
      <c r="C5" s="12" t="str">
        <f t="shared" si="0"/>
        <v/>
      </c>
      <c r="D5" s="12" t="str">
        <f>IF(C5="",D4,IF(D4&lt;&gt;"",CONCATENATE(D4,"、",C5),C5))</f>
        <v>医療分野の研究開発関連</v>
      </c>
      <c r="F5" s="17" t="s">
        <v>105</v>
      </c>
      <c r="G5" s="16"/>
      <c r="H5" s="12" t="str">
        <f t="shared" si="1"/>
        <v/>
      </c>
      <c r="I5" s="12" t="str">
        <f t="shared" si="5"/>
        <v>一般会計</v>
      </c>
      <c r="K5" s="13" t="s">
        <v>97</v>
      </c>
      <c r="L5" s="14"/>
      <c r="M5" s="12" t="str">
        <f t="shared" si="2"/>
        <v/>
      </c>
      <c r="N5" s="12" t="str">
        <f t="shared" si="6"/>
        <v>文教及び科学振興</v>
      </c>
      <c r="O5" s="12"/>
      <c r="P5" s="11" t="s">
        <v>69</v>
      </c>
      <c r="Q5" s="16"/>
      <c r="R5" s="12" t="str">
        <f t="shared" si="3"/>
        <v/>
      </c>
      <c r="S5" s="12" t="str">
        <f t="shared" si="4"/>
        <v/>
      </c>
      <c r="T5" s="12"/>
      <c r="W5" s="29" t="s">
        <v>533</v>
      </c>
      <c r="Y5" s="29" t="s">
        <v>259</v>
      </c>
      <c r="Z5" s="29" t="s">
        <v>387</v>
      </c>
      <c r="AA5" s="58" t="s">
        <v>353</v>
      </c>
      <c r="AB5" s="58" t="s">
        <v>481</v>
      </c>
      <c r="AC5" s="58" t="s">
        <v>160</v>
      </c>
      <c r="AD5" s="28"/>
      <c r="AE5" s="31" t="s">
        <v>231</v>
      </c>
      <c r="AF5" s="27"/>
      <c r="AG5" s="39" t="s">
        <v>222</v>
      </c>
      <c r="AI5" s="38" t="s">
        <v>256</v>
      </c>
      <c r="AK5" s="38" t="str">
        <f t="shared" si="7"/>
        <v>D</v>
      </c>
      <c r="AP5" s="39" t="s">
        <v>222</v>
      </c>
    </row>
    <row r="6" spans="1:42" ht="13.5" customHeight="1" x14ac:dyDescent="0.15">
      <c r="A6" s="13" t="s">
        <v>81</v>
      </c>
      <c r="B6" s="14" t="s">
        <v>584</v>
      </c>
      <c r="C6" s="12" t="str">
        <f t="shared" si="0"/>
        <v>科学技術・イノベーション</v>
      </c>
      <c r="D6" s="12" t="str">
        <f t="shared" ref="D6:D21" si="8">IF(C6="",D5,IF(D5&lt;&gt;"",CONCATENATE(D5,"、",C6),C6))</f>
        <v>医療分野の研究開発関連、科学技術・イノベーション</v>
      </c>
      <c r="F6" s="17" t="s">
        <v>106</v>
      </c>
      <c r="G6" s="16"/>
      <c r="H6" s="12" t="str">
        <f t="shared" si="1"/>
        <v/>
      </c>
      <c r="I6" s="12" t="str">
        <f t="shared" si="5"/>
        <v>一般会計</v>
      </c>
      <c r="K6" s="13" t="s">
        <v>98</v>
      </c>
      <c r="L6" s="14"/>
      <c r="M6" s="12" t="str">
        <f t="shared" si="2"/>
        <v/>
      </c>
      <c r="N6" s="12" t="str">
        <f t="shared" si="6"/>
        <v>文教及び科学振興</v>
      </c>
      <c r="O6" s="12"/>
      <c r="P6" s="11" t="s">
        <v>70</v>
      </c>
      <c r="Q6" s="16"/>
      <c r="R6" s="12" t="str">
        <f t="shared" si="3"/>
        <v/>
      </c>
      <c r="S6" s="12" t="str">
        <f t="shared" si="4"/>
        <v/>
      </c>
      <c r="T6" s="12"/>
      <c r="U6" s="29" t="s">
        <v>233</v>
      </c>
      <c r="W6" s="29" t="s">
        <v>535</v>
      </c>
      <c r="Y6" s="29" t="s">
        <v>260</v>
      </c>
      <c r="Z6" s="29" t="s">
        <v>388</v>
      </c>
      <c r="AA6" s="58" t="s">
        <v>354</v>
      </c>
      <c r="AB6" s="58" t="s">
        <v>482</v>
      </c>
      <c r="AC6" s="58" t="s">
        <v>129</v>
      </c>
      <c r="AD6" s="28"/>
      <c r="AE6" s="31" t="s">
        <v>229</v>
      </c>
      <c r="AF6" s="27"/>
      <c r="AG6" s="39" t="s">
        <v>223</v>
      </c>
      <c r="AI6" s="38" t="s">
        <v>257</v>
      </c>
      <c r="AK6" s="38" t="str">
        <f>CHAR(CODE(AK5)+1)</f>
        <v>E</v>
      </c>
      <c r="AP6" s="39" t="s">
        <v>223</v>
      </c>
    </row>
    <row r="7" spans="1:42" ht="13.5" customHeight="1" x14ac:dyDescent="0.15">
      <c r="A7" s="13" t="s">
        <v>82</v>
      </c>
      <c r="B7" s="14"/>
      <c r="C7" s="12" t="str">
        <f t="shared" si="0"/>
        <v/>
      </c>
      <c r="D7" s="12" t="str">
        <f t="shared" si="8"/>
        <v>医療分野の研究開発関連、科学技術・イノベーション</v>
      </c>
      <c r="F7" s="17" t="s">
        <v>183</v>
      </c>
      <c r="G7" s="16"/>
      <c r="H7" s="12" t="str">
        <f t="shared" si="1"/>
        <v/>
      </c>
      <c r="I7" s="12" t="str">
        <f t="shared" si="5"/>
        <v>一般会計</v>
      </c>
      <c r="K7" s="13" t="s">
        <v>99</v>
      </c>
      <c r="L7" s="14"/>
      <c r="M7" s="12" t="str">
        <f t="shared" si="2"/>
        <v/>
      </c>
      <c r="N7" s="12" t="str">
        <f t="shared" si="6"/>
        <v>文教及び科学振興</v>
      </c>
      <c r="O7" s="12"/>
      <c r="P7" s="11" t="s">
        <v>71</v>
      </c>
      <c r="Q7" s="16"/>
      <c r="R7" s="12" t="str">
        <f t="shared" si="3"/>
        <v/>
      </c>
      <c r="S7" s="12" t="str">
        <f t="shared" si="4"/>
        <v/>
      </c>
      <c r="T7" s="12"/>
      <c r="U7" s="29"/>
      <c r="W7" s="29" t="s">
        <v>138</v>
      </c>
      <c r="Y7" s="29" t="s">
        <v>261</v>
      </c>
      <c r="Z7" s="29" t="s">
        <v>389</v>
      </c>
      <c r="AA7" s="58" t="s">
        <v>355</v>
      </c>
      <c r="AB7" s="58" t="s">
        <v>483</v>
      </c>
      <c r="AC7" s="28"/>
      <c r="AD7" s="28"/>
      <c r="AE7" s="29" t="s">
        <v>129</v>
      </c>
      <c r="AF7" s="27"/>
      <c r="AG7" s="39" t="s">
        <v>224</v>
      </c>
      <c r="AH7" s="53"/>
      <c r="AI7" s="39" t="s">
        <v>246</v>
      </c>
      <c r="AK7" s="38" t="str">
        <f>CHAR(CODE(AK6)+1)</f>
        <v>F</v>
      </c>
      <c r="AP7" s="39" t="s">
        <v>224</v>
      </c>
    </row>
    <row r="8" spans="1:42" ht="13.5" customHeight="1" x14ac:dyDescent="0.15">
      <c r="A8" s="13" t="s">
        <v>83</v>
      </c>
      <c r="B8" s="14"/>
      <c r="C8" s="12" t="str">
        <f t="shared" si="0"/>
        <v/>
      </c>
      <c r="D8" s="12" t="str">
        <f t="shared" si="8"/>
        <v>医療分野の研究開発関連、科学技術・イノベーション</v>
      </c>
      <c r="F8" s="17" t="s">
        <v>107</v>
      </c>
      <c r="G8" s="16"/>
      <c r="H8" s="12" t="str">
        <f t="shared" si="1"/>
        <v/>
      </c>
      <c r="I8" s="12" t="str">
        <f t="shared" si="5"/>
        <v>一般会計</v>
      </c>
      <c r="K8" s="13" t="s">
        <v>100</v>
      </c>
      <c r="L8" s="14"/>
      <c r="M8" s="12" t="str">
        <f t="shared" si="2"/>
        <v/>
      </c>
      <c r="N8" s="12" t="str">
        <f t="shared" si="6"/>
        <v>文教及び科学振興</v>
      </c>
      <c r="O8" s="12"/>
      <c r="P8" s="11" t="s">
        <v>72</v>
      </c>
      <c r="Q8" s="16" t="s">
        <v>584</v>
      </c>
      <c r="R8" s="12" t="str">
        <f t="shared" si="3"/>
        <v>その他</v>
      </c>
      <c r="S8" s="12" t="str">
        <f t="shared" si="4"/>
        <v>その他</v>
      </c>
      <c r="T8" s="12"/>
      <c r="U8" s="29" t="s">
        <v>254</v>
      </c>
      <c r="W8" s="29" t="s">
        <v>139</v>
      </c>
      <c r="Y8" s="29" t="s">
        <v>262</v>
      </c>
      <c r="Z8" s="29" t="s">
        <v>390</v>
      </c>
      <c r="AA8" s="58" t="s">
        <v>356</v>
      </c>
      <c r="AB8" s="58" t="s">
        <v>484</v>
      </c>
      <c r="AC8" s="28"/>
      <c r="AD8" s="28"/>
      <c r="AE8" s="28"/>
      <c r="AF8" s="27"/>
      <c r="AG8" s="39" t="s">
        <v>225</v>
      </c>
      <c r="AI8" s="38" t="s">
        <v>247</v>
      </c>
      <c r="AK8" s="38" t="str">
        <f t="shared" si="7"/>
        <v>G</v>
      </c>
      <c r="AP8" s="39" t="s">
        <v>225</v>
      </c>
    </row>
    <row r="9" spans="1:42" ht="13.5" customHeight="1" x14ac:dyDescent="0.15">
      <c r="A9" s="13" t="s">
        <v>84</v>
      </c>
      <c r="B9" s="14"/>
      <c r="C9" s="12" t="str">
        <f t="shared" si="0"/>
        <v/>
      </c>
      <c r="D9" s="12" t="str">
        <f t="shared" si="8"/>
        <v>医療分野の研究開発関連、科学技術・イノベーション</v>
      </c>
      <c r="F9" s="17" t="s">
        <v>184</v>
      </c>
      <c r="G9" s="16"/>
      <c r="H9" s="12" t="str">
        <f t="shared" si="1"/>
        <v/>
      </c>
      <c r="I9" s="12" t="str">
        <f t="shared" si="5"/>
        <v>一般会計</v>
      </c>
      <c r="K9" s="13" t="s">
        <v>101</v>
      </c>
      <c r="L9" s="14"/>
      <c r="M9" s="12" t="str">
        <f t="shared" si="2"/>
        <v/>
      </c>
      <c r="N9" s="12" t="str">
        <f t="shared" si="6"/>
        <v>文教及び科学振興</v>
      </c>
      <c r="O9" s="12"/>
      <c r="P9" s="12"/>
      <c r="Q9" s="18"/>
      <c r="T9" s="12"/>
      <c r="U9" s="29" t="s">
        <v>255</v>
      </c>
      <c r="W9" s="29" t="s">
        <v>140</v>
      </c>
      <c r="Y9" s="29" t="s">
        <v>263</v>
      </c>
      <c r="Z9" s="29" t="s">
        <v>391</v>
      </c>
      <c r="AA9" s="58" t="s">
        <v>357</v>
      </c>
      <c r="AB9" s="58" t="s">
        <v>485</v>
      </c>
      <c r="AC9" s="28"/>
      <c r="AD9" s="28"/>
      <c r="AE9" s="28"/>
      <c r="AF9" s="27"/>
      <c r="AG9" s="39" t="s">
        <v>226</v>
      </c>
      <c r="AI9" s="49"/>
      <c r="AK9" s="38" t="str">
        <f t="shared" si="7"/>
        <v>H</v>
      </c>
      <c r="AP9" s="39" t="s">
        <v>226</v>
      </c>
    </row>
    <row r="10" spans="1:42" ht="13.5" customHeight="1" x14ac:dyDescent="0.15">
      <c r="A10" s="13" t="s">
        <v>201</v>
      </c>
      <c r="B10" s="14"/>
      <c r="C10" s="12" t="str">
        <f t="shared" si="0"/>
        <v/>
      </c>
      <c r="D10" s="12" t="str">
        <f t="shared" si="8"/>
        <v>医療分野の研究開発関連、科学技術・イノベーション</v>
      </c>
      <c r="F10" s="17" t="s">
        <v>108</v>
      </c>
      <c r="G10" s="16"/>
      <c r="H10" s="12" t="str">
        <f t="shared" si="1"/>
        <v/>
      </c>
      <c r="I10" s="12" t="str">
        <f t="shared" si="5"/>
        <v>一般会計</v>
      </c>
      <c r="K10" s="13" t="s">
        <v>202</v>
      </c>
      <c r="L10" s="14"/>
      <c r="M10" s="12" t="str">
        <f t="shared" si="2"/>
        <v/>
      </c>
      <c r="N10" s="12" t="str">
        <f t="shared" si="6"/>
        <v>文教及び科学振興</v>
      </c>
      <c r="O10" s="12"/>
      <c r="P10" s="12" t="str">
        <f>S8</f>
        <v>その他</v>
      </c>
      <c r="Q10" s="18"/>
      <c r="T10" s="12"/>
      <c r="W10" s="29" t="s">
        <v>141</v>
      </c>
      <c r="Y10" s="29" t="s">
        <v>264</v>
      </c>
      <c r="Z10" s="29" t="s">
        <v>392</v>
      </c>
      <c r="AA10" s="58" t="s">
        <v>358</v>
      </c>
      <c r="AB10" s="58" t="s">
        <v>486</v>
      </c>
      <c r="AC10" s="28"/>
      <c r="AD10" s="28"/>
      <c r="AE10" s="28"/>
      <c r="AF10" s="27"/>
      <c r="AG10" s="39" t="s">
        <v>213</v>
      </c>
      <c r="AK10" s="38" t="str">
        <f t="shared" si="7"/>
        <v>I</v>
      </c>
      <c r="AP10" s="38" t="s">
        <v>212</v>
      </c>
    </row>
    <row r="11" spans="1:42" ht="13.5" customHeight="1" x14ac:dyDescent="0.15">
      <c r="A11" s="13" t="s">
        <v>85</v>
      </c>
      <c r="B11" s="14"/>
      <c r="C11" s="12" t="str">
        <f t="shared" si="0"/>
        <v/>
      </c>
      <c r="D11" s="12" t="str">
        <f t="shared" si="8"/>
        <v>医療分野の研究開発関連、科学技術・イノベーション</v>
      </c>
      <c r="F11" s="17" t="s">
        <v>109</v>
      </c>
      <c r="G11" s="16"/>
      <c r="H11" s="12" t="str">
        <f t="shared" si="1"/>
        <v/>
      </c>
      <c r="I11" s="12" t="str">
        <f t="shared" si="5"/>
        <v>一般会計</v>
      </c>
      <c r="K11" s="13" t="s">
        <v>102</v>
      </c>
      <c r="L11" s="14"/>
      <c r="M11" s="12" t="str">
        <f t="shared" si="2"/>
        <v/>
      </c>
      <c r="N11" s="12" t="str">
        <f t="shared" si="6"/>
        <v>文教及び科学振興</v>
      </c>
      <c r="O11" s="12"/>
      <c r="P11" s="12"/>
      <c r="Q11" s="18"/>
      <c r="T11" s="12"/>
      <c r="W11" s="29" t="s">
        <v>558</v>
      </c>
      <c r="Y11" s="29" t="s">
        <v>265</v>
      </c>
      <c r="Z11" s="29" t="s">
        <v>393</v>
      </c>
      <c r="AA11" s="58" t="s">
        <v>359</v>
      </c>
      <c r="AB11" s="58" t="s">
        <v>487</v>
      </c>
      <c r="AC11" s="28"/>
      <c r="AD11" s="28"/>
      <c r="AE11" s="28"/>
      <c r="AF11" s="27"/>
      <c r="AG11" s="38" t="s">
        <v>216</v>
      </c>
      <c r="AK11" s="38" t="str">
        <f t="shared" si="7"/>
        <v>J</v>
      </c>
    </row>
    <row r="12" spans="1:42" ht="13.5" customHeight="1" x14ac:dyDescent="0.15">
      <c r="A12" s="13" t="s">
        <v>86</v>
      </c>
      <c r="B12" s="14"/>
      <c r="C12" s="12" t="str">
        <f t="shared" ref="C12:C23" si="9">IF(B12="","",A12)</f>
        <v/>
      </c>
      <c r="D12" s="12" t="str">
        <f t="shared" si="8"/>
        <v>医療分野の研究開発関連、科学技術・イノベーション</v>
      </c>
      <c r="F12" s="17" t="s">
        <v>110</v>
      </c>
      <c r="G12" s="16"/>
      <c r="H12" s="12" t="str">
        <f t="shared" si="1"/>
        <v/>
      </c>
      <c r="I12" s="12" t="str">
        <f t="shared" si="5"/>
        <v>一般会計</v>
      </c>
      <c r="K12" s="12"/>
      <c r="L12" s="12"/>
      <c r="O12" s="12"/>
      <c r="P12" s="12"/>
      <c r="Q12" s="18"/>
      <c r="T12" s="12"/>
      <c r="U12" s="26" t="s">
        <v>510</v>
      </c>
      <c r="W12" s="29" t="s">
        <v>142</v>
      </c>
      <c r="Y12" s="29" t="s">
        <v>266</v>
      </c>
      <c r="Z12" s="29" t="s">
        <v>394</v>
      </c>
      <c r="AA12" s="58" t="s">
        <v>360</v>
      </c>
      <c r="AB12" s="58" t="s">
        <v>488</v>
      </c>
      <c r="AC12" s="28"/>
      <c r="AD12" s="28"/>
      <c r="AE12" s="28"/>
      <c r="AF12" s="27"/>
      <c r="AG12" s="38" t="s">
        <v>214</v>
      </c>
      <c r="AK12" s="38" t="str">
        <f t="shared" si="7"/>
        <v>K</v>
      </c>
    </row>
    <row r="13" spans="1:42" ht="13.5" customHeight="1" x14ac:dyDescent="0.15">
      <c r="A13" s="13" t="s">
        <v>87</v>
      </c>
      <c r="B13" s="14"/>
      <c r="C13" s="12" t="str">
        <f t="shared" si="9"/>
        <v/>
      </c>
      <c r="D13" s="12" t="str">
        <f t="shared" si="8"/>
        <v>医療分野の研究開発関連、科学技術・イノベーション</v>
      </c>
      <c r="F13" s="17" t="s">
        <v>111</v>
      </c>
      <c r="G13" s="16"/>
      <c r="H13" s="12" t="str">
        <f t="shared" si="1"/>
        <v/>
      </c>
      <c r="I13" s="12" t="str">
        <f t="shared" si="5"/>
        <v>一般会計</v>
      </c>
      <c r="K13" s="12" t="str">
        <f>N11</f>
        <v>文教及び科学振興</v>
      </c>
      <c r="L13" s="12"/>
      <c r="O13" s="12"/>
      <c r="P13" s="12"/>
      <c r="Q13" s="18"/>
      <c r="T13" s="12"/>
      <c r="U13" s="29" t="s">
        <v>161</v>
      </c>
      <c r="W13" s="29" t="s">
        <v>143</v>
      </c>
      <c r="Y13" s="29" t="s">
        <v>267</v>
      </c>
      <c r="Z13" s="29" t="s">
        <v>395</v>
      </c>
      <c r="AA13" s="58" t="s">
        <v>361</v>
      </c>
      <c r="AB13" s="58" t="s">
        <v>489</v>
      </c>
      <c r="AC13" s="28"/>
      <c r="AD13" s="28"/>
      <c r="AE13" s="28"/>
      <c r="AF13" s="27"/>
      <c r="AG13" s="38" t="s">
        <v>215</v>
      </c>
      <c r="AK13" s="38" t="str">
        <f t="shared" si="7"/>
        <v>L</v>
      </c>
    </row>
    <row r="14" spans="1:42" ht="13.5" customHeight="1" x14ac:dyDescent="0.15">
      <c r="A14" s="13" t="s">
        <v>88</v>
      </c>
      <c r="B14" s="14"/>
      <c r="C14" s="12" t="str">
        <f t="shared" si="9"/>
        <v/>
      </c>
      <c r="D14" s="12" t="str">
        <f t="shared" si="8"/>
        <v>医療分野の研究開発関連、科学技術・イノベーション</v>
      </c>
      <c r="F14" s="17" t="s">
        <v>112</v>
      </c>
      <c r="G14" s="16"/>
      <c r="H14" s="12" t="str">
        <f t="shared" si="1"/>
        <v/>
      </c>
      <c r="I14" s="12" t="str">
        <f t="shared" si="5"/>
        <v>一般会計</v>
      </c>
      <c r="K14" s="12"/>
      <c r="L14" s="12"/>
      <c r="O14" s="12"/>
      <c r="P14" s="12"/>
      <c r="Q14" s="18"/>
      <c r="T14" s="12"/>
      <c r="U14" s="29" t="s">
        <v>511</v>
      </c>
      <c r="W14" s="29" t="s">
        <v>144</v>
      </c>
      <c r="Y14" s="29" t="s">
        <v>268</v>
      </c>
      <c r="Z14" s="29" t="s">
        <v>396</v>
      </c>
      <c r="AA14" s="58" t="s">
        <v>362</v>
      </c>
      <c r="AB14" s="58" t="s">
        <v>490</v>
      </c>
      <c r="AC14" s="28"/>
      <c r="AD14" s="28"/>
      <c r="AE14" s="28"/>
      <c r="AF14" s="27"/>
      <c r="AG14" s="49"/>
      <c r="AK14" s="38" t="str">
        <f t="shared" si="7"/>
        <v>M</v>
      </c>
    </row>
    <row r="15" spans="1:42" ht="13.5" customHeight="1" x14ac:dyDescent="0.15">
      <c r="A15" s="13" t="s">
        <v>89</v>
      </c>
      <c r="B15" s="14"/>
      <c r="C15" s="12" t="str">
        <f t="shared" si="9"/>
        <v/>
      </c>
      <c r="D15" s="12" t="str">
        <f t="shared" si="8"/>
        <v>医療分野の研究開発関連、科学技術・イノベーション</v>
      </c>
      <c r="F15" s="17" t="s">
        <v>113</v>
      </c>
      <c r="G15" s="16"/>
      <c r="H15" s="12" t="str">
        <f t="shared" si="1"/>
        <v/>
      </c>
      <c r="I15" s="12" t="str">
        <f t="shared" si="5"/>
        <v>一般会計</v>
      </c>
      <c r="K15" s="12"/>
      <c r="L15" s="12"/>
      <c r="O15" s="12"/>
      <c r="P15" s="12"/>
      <c r="Q15" s="18"/>
      <c r="T15" s="12"/>
      <c r="U15" s="29" t="s">
        <v>512</v>
      </c>
      <c r="W15" s="29" t="s">
        <v>145</v>
      </c>
      <c r="Y15" s="29" t="s">
        <v>269</v>
      </c>
      <c r="Z15" s="29" t="s">
        <v>397</v>
      </c>
      <c r="AA15" s="58" t="s">
        <v>363</v>
      </c>
      <c r="AB15" s="58" t="s">
        <v>491</v>
      </c>
      <c r="AC15" s="28"/>
      <c r="AD15" s="28"/>
      <c r="AE15" s="28"/>
      <c r="AF15" s="27"/>
      <c r="AG15" s="50"/>
      <c r="AK15" s="38" t="str">
        <f t="shared" si="7"/>
        <v>N</v>
      </c>
    </row>
    <row r="16" spans="1:42" ht="13.5" customHeight="1" x14ac:dyDescent="0.15">
      <c r="A16" s="13" t="s">
        <v>90</v>
      </c>
      <c r="B16" s="14"/>
      <c r="C16" s="12" t="str">
        <f t="shared" si="9"/>
        <v/>
      </c>
      <c r="D16" s="12" t="str">
        <f t="shared" si="8"/>
        <v>医療分野の研究開発関連、科学技術・イノベーション</v>
      </c>
      <c r="F16" s="17" t="s">
        <v>114</v>
      </c>
      <c r="G16" s="16"/>
      <c r="H16" s="12" t="str">
        <f t="shared" si="1"/>
        <v/>
      </c>
      <c r="I16" s="12" t="str">
        <f t="shared" si="5"/>
        <v>一般会計</v>
      </c>
      <c r="K16" s="12"/>
      <c r="L16" s="12"/>
      <c r="O16" s="12"/>
      <c r="P16" s="12"/>
      <c r="Q16" s="18"/>
      <c r="T16" s="12"/>
      <c r="U16" s="29" t="s">
        <v>513</v>
      </c>
      <c r="W16" s="29" t="s">
        <v>146</v>
      </c>
      <c r="Y16" s="29" t="s">
        <v>270</v>
      </c>
      <c r="Z16" s="29" t="s">
        <v>398</v>
      </c>
      <c r="AA16" s="58" t="s">
        <v>364</v>
      </c>
      <c r="AB16" s="58" t="s">
        <v>492</v>
      </c>
      <c r="AC16" s="28"/>
      <c r="AD16" s="28"/>
      <c r="AE16" s="28"/>
      <c r="AF16" s="27"/>
      <c r="AG16" s="50"/>
      <c r="AK16" s="38" t="str">
        <f t="shared" si="7"/>
        <v>O</v>
      </c>
    </row>
    <row r="17" spans="1:37" ht="13.5" customHeight="1" x14ac:dyDescent="0.15">
      <c r="A17" s="13" t="s">
        <v>91</v>
      </c>
      <c r="B17" s="14"/>
      <c r="C17" s="12" t="str">
        <f t="shared" si="9"/>
        <v/>
      </c>
      <c r="D17" s="12" t="str">
        <f t="shared" si="8"/>
        <v>医療分野の研究開発関連、科学技術・イノベーション</v>
      </c>
      <c r="F17" s="17" t="s">
        <v>115</v>
      </c>
      <c r="G17" s="16"/>
      <c r="H17" s="12" t="str">
        <f t="shared" si="1"/>
        <v/>
      </c>
      <c r="I17" s="12" t="str">
        <f t="shared" si="5"/>
        <v>一般会計</v>
      </c>
      <c r="K17" s="12"/>
      <c r="L17" s="12"/>
      <c r="O17" s="12"/>
      <c r="P17" s="12"/>
      <c r="Q17" s="18"/>
      <c r="T17" s="12"/>
      <c r="U17" s="29" t="s">
        <v>531</v>
      </c>
      <c r="W17" s="29" t="s">
        <v>147</v>
      </c>
      <c r="Y17" s="29" t="s">
        <v>271</v>
      </c>
      <c r="Z17" s="29" t="s">
        <v>399</v>
      </c>
      <c r="AA17" s="58" t="s">
        <v>365</v>
      </c>
      <c r="AB17" s="58" t="s">
        <v>493</v>
      </c>
      <c r="AC17" s="28"/>
      <c r="AD17" s="28"/>
      <c r="AE17" s="28"/>
      <c r="AF17" s="27"/>
      <c r="AG17" s="50"/>
      <c r="AK17" s="38" t="str">
        <f t="shared" si="7"/>
        <v>P</v>
      </c>
    </row>
    <row r="18" spans="1:37" ht="13.5" customHeight="1" x14ac:dyDescent="0.15">
      <c r="A18" s="13" t="s">
        <v>92</v>
      </c>
      <c r="B18" s="14"/>
      <c r="C18" s="12" t="str">
        <f t="shared" si="9"/>
        <v/>
      </c>
      <c r="D18" s="12" t="str">
        <f t="shared" si="8"/>
        <v>医療分野の研究開発関連、科学技術・イノベーション</v>
      </c>
      <c r="F18" s="17" t="s">
        <v>116</v>
      </c>
      <c r="G18" s="16"/>
      <c r="H18" s="12" t="str">
        <f t="shared" si="1"/>
        <v/>
      </c>
      <c r="I18" s="12" t="str">
        <f t="shared" si="5"/>
        <v>一般会計</v>
      </c>
      <c r="K18" s="12"/>
      <c r="L18" s="12"/>
      <c r="O18" s="12"/>
      <c r="P18" s="12"/>
      <c r="Q18" s="18"/>
      <c r="T18" s="12"/>
      <c r="U18" s="29" t="s">
        <v>514</v>
      </c>
      <c r="W18" s="29" t="s">
        <v>148</v>
      </c>
      <c r="Y18" s="29" t="s">
        <v>272</v>
      </c>
      <c r="Z18" s="29" t="s">
        <v>400</v>
      </c>
      <c r="AA18" s="58" t="s">
        <v>366</v>
      </c>
      <c r="AB18" s="58" t="s">
        <v>494</v>
      </c>
      <c r="AC18" s="28"/>
      <c r="AD18" s="28"/>
      <c r="AE18" s="28"/>
      <c r="AF18" s="27"/>
      <c r="AK18" s="38" t="str">
        <f t="shared" si="7"/>
        <v>Q</v>
      </c>
    </row>
    <row r="19" spans="1:37" ht="13.5" customHeight="1" x14ac:dyDescent="0.15">
      <c r="A19" s="13" t="s">
        <v>194</v>
      </c>
      <c r="B19" s="14"/>
      <c r="C19" s="12" t="str">
        <f t="shared" si="9"/>
        <v/>
      </c>
      <c r="D19" s="12" t="str">
        <f t="shared" si="8"/>
        <v>医療分野の研究開発関連、科学技術・イノベーション</v>
      </c>
      <c r="F19" s="17" t="s">
        <v>117</v>
      </c>
      <c r="G19" s="16"/>
      <c r="H19" s="12" t="str">
        <f t="shared" si="1"/>
        <v/>
      </c>
      <c r="I19" s="12" t="str">
        <f t="shared" si="5"/>
        <v>一般会計</v>
      </c>
      <c r="K19" s="12"/>
      <c r="L19" s="12"/>
      <c r="O19" s="12"/>
      <c r="P19" s="12"/>
      <c r="Q19" s="18"/>
      <c r="T19" s="12"/>
      <c r="U19" s="29" t="s">
        <v>515</v>
      </c>
      <c r="W19" s="29" t="s">
        <v>149</v>
      </c>
      <c r="Y19" s="29" t="s">
        <v>273</v>
      </c>
      <c r="Z19" s="29" t="s">
        <v>401</v>
      </c>
      <c r="AA19" s="58" t="s">
        <v>367</v>
      </c>
      <c r="AB19" s="58" t="s">
        <v>495</v>
      </c>
      <c r="AC19" s="28"/>
      <c r="AD19" s="28"/>
      <c r="AE19" s="28"/>
      <c r="AF19" s="27"/>
      <c r="AK19" s="38" t="str">
        <f t="shared" si="7"/>
        <v>R</v>
      </c>
    </row>
    <row r="20" spans="1:37" ht="13.5" customHeight="1" x14ac:dyDescent="0.15">
      <c r="A20" s="13" t="s">
        <v>195</v>
      </c>
      <c r="B20" s="14"/>
      <c r="C20" s="12" t="str">
        <f t="shared" si="9"/>
        <v/>
      </c>
      <c r="D20" s="12" t="str">
        <f t="shared" si="8"/>
        <v>医療分野の研究開発関連、科学技術・イノベーション</v>
      </c>
      <c r="F20" s="17" t="s">
        <v>193</v>
      </c>
      <c r="G20" s="16"/>
      <c r="H20" s="12" t="str">
        <f t="shared" si="1"/>
        <v/>
      </c>
      <c r="I20" s="12" t="str">
        <f t="shared" si="5"/>
        <v>一般会計</v>
      </c>
      <c r="K20" s="12"/>
      <c r="L20" s="12"/>
      <c r="O20" s="12"/>
      <c r="P20" s="12"/>
      <c r="Q20" s="18"/>
      <c r="T20" s="12"/>
      <c r="U20" s="29" t="s">
        <v>516</v>
      </c>
      <c r="W20" s="29" t="s">
        <v>150</v>
      </c>
      <c r="Y20" s="29" t="s">
        <v>274</v>
      </c>
      <c r="Z20" s="29" t="s">
        <v>402</v>
      </c>
      <c r="AA20" s="58" t="s">
        <v>368</v>
      </c>
      <c r="AB20" s="58" t="s">
        <v>496</v>
      </c>
      <c r="AC20" s="28"/>
      <c r="AD20" s="28"/>
      <c r="AE20" s="28"/>
      <c r="AF20" s="27"/>
      <c r="AK20" s="38" t="str">
        <f t="shared" si="7"/>
        <v>S</v>
      </c>
    </row>
    <row r="21" spans="1:37" ht="13.5" customHeight="1" x14ac:dyDescent="0.15">
      <c r="A21" s="13" t="s">
        <v>196</v>
      </c>
      <c r="B21" s="14"/>
      <c r="C21" s="12" t="str">
        <f t="shared" si="9"/>
        <v/>
      </c>
      <c r="D21" s="12" t="str">
        <f t="shared" si="8"/>
        <v>医療分野の研究開発関連、科学技術・イノベーション</v>
      </c>
      <c r="F21" s="17" t="s">
        <v>118</v>
      </c>
      <c r="G21" s="16"/>
      <c r="H21" s="12" t="str">
        <f t="shared" si="1"/>
        <v/>
      </c>
      <c r="I21" s="12" t="str">
        <f t="shared" si="5"/>
        <v>一般会計</v>
      </c>
      <c r="K21" s="12"/>
      <c r="L21" s="12"/>
      <c r="O21" s="12"/>
      <c r="P21" s="12"/>
      <c r="Q21" s="18"/>
      <c r="T21" s="12"/>
      <c r="U21" s="29" t="s">
        <v>517</v>
      </c>
      <c r="W21" s="29" t="s">
        <v>151</v>
      </c>
      <c r="Y21" s="29" t="s">
        <v>275</v>
      </c>
      <c r="Z21" s="29" t="s">
        <v>403</v>
      </c>
      <c r="AA21" s="58" t="s">
        <v>369</v>
      </c>
      <c r="AB21" s="58" t="s">
        <v>497</v>
      </c>
      <c r="AC21" s="28"/>
      <c r="AD21" s="28"/>
      <c r="AE21" s="28"/>
      <c r="AF21" s="27"/>
      <c r="AK21" s="38" t="str">
        <f t="shared" si="7"/>
        <v>T</v>
      </c>
    </row>
    <row r="22" spans="1:37" ht="13.5" customHeight="1" x14ac:dyDescent="0.15">
      <c r="A22" s="13" t="s">
        <v>197</v>
      </c>
      <c r="B22" s="14"/>
      <c r="C22" s="12" t="str">
        <f t="shared" si="9"/>
        <v/>
      </c>
      <c r="D22" s="12" t="str">
        <f>IF(C22="",D21,IF(D21&lt;&gt;"",CONCATENATE(D21,"、",C22),C22))</f>
        <v>医療分野の研究開発関連、科学技術・イノベーション</v>
      </c>
      <c r="F22" s="17" t="s">
        <v>119</v>
      </c>
      <c r="G22" s="16"/>
      <c r="H22" s="12" t="str">
        <f t="shared" si="1"/>
        <v/>
      </c>
      <c r="I22" s="12" t="str">
        <f t="shared" si="5"/>
        <v>一般会計</v>
      </c>
      <c r="K22" s="12"/>
      <c r="L22" s="12"/>
      <c r="O22" s="12"/>
      <c r="P22" s="12"/>
      <c r="Q22" s="18"/>
      <c r="T22" s="12"/>
      <c r="U22" s="29" t="s">
        <v>560</v>
      </c>
      <c r="W22" s="29" t="s">
        <v>152</v>
      </c>
      <c r="Y22" s="29" t="s">
        <v>276</v>
      </c>
      <c r="Z22" s="29" t="s">
        <v>404</v>
      </c>
      <c r="AA22" s="58" t="s">
        <v>370</v>
      </c>
      <c r="AB22" s="58" t="s">
        <v>498</v>
      </c>
      <c r="AC22" s="28"/>
      <c r="AD22" s="28"/>
      <c r="AE22" s="28"/>
      <c r="AF22" s="27"/>
      <c r="AK22" s="38" t="str">
        <f t="shared" si="7"/>
        <v>U</v>
      </c>
    </row>
    <row r="23" spans="1:37" ht="13.5" customHeight="1" x14ac:dyDescent="0.15">
      <c r="A23" s="56" t="s">
        <v>248</v>
      </c>
      <c r="B23" s="14"/>
      <c r="C23" s="12" t="str">
        <f t="shared" si="9"/>
        <v/>
      </c>
      <c r="D23" s="12" t="str">
        <f>IF(C23="",D22,IF(D22&lt;&gt;"",CONCATENATE(D22,"、",C23),C23))</f>
        <v>医療分野の研究開発関連、科学技術・イノベーション</v>
      </c>
      <c r="F23" s="17" t="s">
        <v>120</v>
      </c>
      <c r="G23" s="16"/>
      <c r="H23" s="12" t="str">
        <f t="shared" si="1"/>
        <v/>
      </c>
      <c r="I23" s="12" t="str">
        <f t="shared" si="5"/>
        <v>一般会計</v>
      </c>
      <c r="K23" s="12"/>
      <c r="L23" s="12"/>
      <c r="O23" s="12"/>
      <c r="P23" s="12"/>
      <c r="Q23" s="18"/>
      <c r="T23" s="12"/>
      <c r="U23" s="29" t="s">
        <v>518</v>
      </c>
      <c r="W23" s="29" t="s">
        <v>153</v>
      </c>
      <c r="Y23" s="29" t="s">
        <v>277</v>
      </c>
      <c r="Z23" s="29" t="s">
        <v>405</v>
      </c>
      <c r="AA23" s="58" t="s">
        <v>371</v>
      </c>
      <c r="AB23" s="58" t="s">
        <v>499</v>
      </c>
      <c r="AC23" s="28"/>
      <c r="AD23" s="28"/>
      <c r="AE23" s="28"/>
      <c r="AF23" s="27"/>
      <c r="AK23" s="38" t="str">
        <f t="shared" si="7"/>
        <v>V</v>
      </c>
    </row>
    <row r="24" spans="1:37" ht="13.5" customHeight="1" x14ac:dyDescent="0.15">
      <c r="A24" s="67"/>
      <c r="B24" s="54"/>
      <c r="F24" s="17" t="s">
        <v>251</v>
      </c>
      <c r="G24" s="16"/>
      <c r="H24" s="12" t="str">
        <f t="shared" si="1"/>
        <v/>
      </c>
      <c r="I24" s="12" t="str">
        <f t="shared" si="5"/>
        <v>一般会計</v>
      </c>
      <c r="K24" s="12"/>
      <c r="L24" s="12"/>
      <c r="O24" s="12"/>
      <c r="P24" s="12"/>
      <c r="Q24" s="18"/>
      <c r="T24" s="12"/>
      <c r="U24" s="29" t="s">
        <v>519</v>
      </c>
      <c r="W24" s="29" t="s">
        <v>154</v>
      </c>
      <c r="Y24" s="29" t="s">
        <v>278</v>
      </c>
      <c r="Z24" s="29" t="s">
        <v>406</v>
      </c>
      <c r="AA24" s="58" t="s">
        <v>372</v>
      </c>
      <c r="AB24" s="58" t="s">
        <v>500</v>
      </c>
      <c r="AC24" s="28"/>
      <c r="AD24" s="28"/>
      <c r="AE24" s="28"/>
      <c r="AF24" s="27"/>
      <c r="AK24" s="38" t="str">
        <f>CHAR(CODE(AK23)+1)</f>
        <v>W</v>
      </c>
    </row>
    <row r="25" spans="1:37" ht="13.5" customHeight="1" x14ac:dyDescent="0.15">
      <c r="A25" s="55"/>
      <c r="B25" s="54"/>
      <c r="F25" s="17" t="s">
        <v>121</v>
      </c>
      <c r="G25" s="16"/>
      <c r="H25" s="12" t="str">
        <f t="shared" si="1"/>
        <v/>
      </c>
      <c r="I25" s="12" t="str">
        <f t="shared" si="5"/>
        <v>一般会計</v>
      </c>
      <c r="K25" s="12"/>
      <c r="L25" s="12"/>
      <c r="O25" s="12"/>
      <c r="P25" s="12"/>
      <c r="Q25" s="18"/>
      <c r="T25" s="12"/>
      <c r="U25" s="29" t="s">
        <v>520</v>
      </c>
      <c r="W25" s="48"/>
      <c r="Y25" s="29" t="s">
        <v>279</v>
      </c>
      <c r="Z25" s="29" t="s">
        <v>407</v>
      </c>
      <c r="AA25" s="58" t="s">
        <v>373</v>
      </c>
      <c r="AB25" s="58" t="s">
        <v>501</v>
      </c>
      <c r="AC25" s="28"/>
      <c r="AD25" s="28"/>
      <c r="AE25" s="28"/>
      <c r="AF25" s="27"/>
      <c r="AK25" s="38" t="str">
        <f t="shared" si="7"/>
        <v>X</v>
      </c>
    </row>
    <row r="26" spans="1:37" ht="13.5" customHeight="1" x14ac:dyDescent="0.15">
      <c r="A26" s="55"/>
      <c r="B26" s="54"/>
      <c r="F26" s="17" t="s">
        <v>122</v>
      </c>
      <c r="G26" s="16"/>
      <c r="H26" s="12" t="str">
        <f t="shared" si="1"/>
        <v/>
      </c>
      <c r="I26" s="12" t="str">
        <f t="shared" si="5"/>
        <v>一般会計</v>
      </c>
      <c r="K26" s="12"/>
      <c r="L26" s="12"/>
      <c r="O26" s="12"/>
      <c r="P26" s="12"/>
      <c r="Q26" s="18"/>
      <c r="T26" s="12"/>
      <c r="U26" s="29" t="s">
        <v>521</v>
      </c>
      <c r="Y26" s="29" t="s">
        <v>280</v>
      </c>
      <c r="Z26" s="29" t="s">
        <v>408</v>
      </c>
      <c r="AA26" s="58" t="s">
        <v>374</v>
      </c>
      <c r="AB26" s="58" t="s">
        <v>502</v>
      </c>
      <c r="AC26" s="28"/>
      <c r="AD26" s="28"/>
      <c r="AE26" s="28"/>
      <c r="AF26" s="27"/>
      <c r="AK26" s="38" t="str">
        <f t="shared" si="7"/>
        <v>Y</v>
      </c>
    </row>
    <row r="27" spans="1:37" ht="13.5" customHeight="1" x14ac:dyDescent="0.15">
      <c r="A27" s="12" t="str">
        <f>IF(D23="", "-", D23)</f>
        <v>医療分野の研究開発関連、科学技術・イノベーション</v>
      </c>
      <c r="B27" s="12"/>
      <c r="F27" s="17" t="s">
        <v>123</v>
      </c>
      <c r="G27" s="16"/>
      <c r="H27" s="12" t="str">
        <f t="shared" si="1"/>
        <v/>
      </c>
      <c r="I27" s="12" t="str">
        <f t="shared" si="5"/>
        <v>一般会計</v>
      </c>
      <c r="K27" s="12"/>
      <c r="L27" s="12"/>
      <c r="O27" s="12"/>
      <c r="P27" s="12"/>
      <c r="Q27" s="18"/>
      <c r="T27" s="12"/>
      <c r="U27" s="29" t="s">
        <v>522</v>
      </c>
      <c r="Y27" s="29" t="s">
        <v>281</v>
      </c>
      <c r="Z27" s="29" t="s">
        <v>409</v>
      </c>
      <c r="AA27" s="58" t="s">
        <v>375</v>
      </c>
      <c r="AB27" s="58" t="s">
        <v>503</v>
      </c>
      <c r="AC27" s="28"/>
      <c r="AD27" s="28"/>
      <c r="AE27" s="28"/>
      <c r="AF27" s="27"/>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523</v>
      </c>
      <c r="Y28" s="29" t="s">
        <v>282</v>
      </c>
      <c r="Z28" s="29" t="s">
        <v>410</v>
      </c>
      <c r="AA28" s="58" t="s">
        <v>376</v>
      </c>
      <c r="AB28" s="58" t="s">
        <v>504</v>
      </c>
      <c r="AC28" s="28"/>
      <c r="AD28" s="28"/>
      <c r="AE28" s="28"/>
      <c r="AF28" s="27"/>
      <c r="AK28" s="38"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524</v>
      </c>
      <c r="Y29" s="29" t="s">
        <v>283</v>
      </c>
      <c r="Z29" s="29" t="s">
        <v>411</v>
      </c>
      <c r="AA29" s="58" t="s">
        <v>377</v>
      </c>
      <c r="AB29" s="58" t="s">
        <v>505</v>
      </c>
      <c r="AC29" s="28"/>
      <c r="AD29" s="28"/>
      <c r="AE29" s="28"/>
      <c r="AF29" s="27"/>
      <c r="AK29" s="38"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525</v>
      </c>
      <c r="Y30" s="29" t="s">
        <v>284</v>
      </c>
      <c r="Z30" s="29" t="s">
        <v>412</v>
      </c>
      <c r="AA30" s="58" t="s">
        <v>378</v>
      </c>
      <c r="AB30" s="58" t="s">
        <v>506</v>
      </c>
      <c r="AC30" s="28"/>
      <c r="AD30" s="28"/>
      <c r="AE30" s="28"/>
      <c r="AF30" s="27"/>
      <c r="AK30" s="38"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526</v>
      </c>
      <c r="Y31" s="29" t="s">
        <v>285</v>
      </c>
      <c r="Z31" s="29" t="s">
        <v>413</v>
      </c>
      <c r="AA31" s="58" t="s">
        <v>379</v>
      </c>
      <c r="AB31" s="58" t="s">
        <v>507</v>
      </c>
      <c r="AC31" s="28"/>
      <c r="AD31" s="28"/>
      <c r="AE31" s="28"/>
      <c r="AF31" s="27"/>
      <c r="AK31" s="38"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527</v>
      </c>
      <c r="Y32" s="29" t="s">
        <v>286</v>
      </c>
      <c r="Z32" s="29" t="s">
        <v>414</v>
      </c>
      <c r="AA32" s="58" t="s">
        <v>62</v>
      </c>
      <c r="AB32" s="58" t="s">
        <v>62</v>
      </c>
      <c r="AC32" s="28"/>
      <c r="AD32" s="28"/>
      <c r="AE32" s="28"/>
      <c r="AF32" s="27"/>
      <c r="AK32" s="38"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528</v>
      </c>
      <c r="Y33" s="29" t="s">
        <v>287</v>
      </c>
      <c r="Z33" s="29" t="s">
        <v>415</v>
      </c>
      <c r="AA33" s="48"/>
      <c r="AB33" s="28"/>
      <c r="AC33" s="28"/>
      <c r="AD33" s="28"/>
      <c r="AE33" s="28"/>
      <c r="AF33" s="27"/>
      <c r="AK33" s="38"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529</v>
      </c>
      <c r="Y34" s="29" t="s">
        <v>288</v>
      </c>
      <c r="Z34" s="29" t="s">
        <v>416</v>
      </c>
      <c r="AB34" s="28"/>
      <c r="AC34" s="28"/>
      <c r="AD34" s="28"/>
      <c r="AE34" s="28"/>
      <c r="AF34" s="27"/>
      <c r="AK34" s="38"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530</v>
      </c>
      <c r="Y35" s="29" t="s">
        <v>289</v>
      </c>
      <c r="Z35" s="29" t="s">
        <v>417</v>
      </c>
      <c r="AC35" s="28"/>
      <c r="AF35" s="27"/>
      <c r="AK35" s="38"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290</v>
      </c>
      <c r="Z36" s="29" t="s">
        <v>418</v>
      </c>
      <c r="AF36" s="27"/>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291</v>
      </c>
      <c r="Z37" s="29" t="s">
        <v>419</v>
      </c>
      <c r="AF37" s="27"/>
      <c r="AK37" s="38" t="str">
        <f t="shared" si="7"/>
        <v>j</v>
      </c>
    </row>
    <row r="38" spans="1:37" x14ac:dyDescent="0.15">
      <c r="A38" s="12"/>
      <c r="B38" s="12"/>
      <c r="F38" s="12"/>
      <c r="G38" s="18"/>
      <c r="K38" s="12"/>
      <c r="L38" s="12"/>
      <c r="O38" s="12"/>
      <c r="P38" s="12"/>
      <c r="Q38" s="18"/>
      <c r="T38" s="12"/>
      <c r="Y38" s="29" t="s">
        <v>292</v>
      </c>
      <c r="Z38" s="29" t="s">
        <v>420</v>
      </c>
      <c r="AF38" s="27"/>
      <c r="AK38" s="38" t="str">
        <f t="shared" si="7"/>
        <v>k</v>
      </c>
    </row>
    <row r="39" spans="1:37" x14ac:dyDescent="0.15">
      <c r="A39" s="12"/>
      <c r="B39" s="12"/>
      <c r="F39" s="12" t="str">
        <f>I37</f>
        <v>一般会計</v>
      </c>
      <c r="G39" s="18"/>
      <c r="K39" s="12"/>
      <c r="L39" s="12"/>
      <c r="O39" s="12"/>
      <c r="P39" s="12"/>
      <c r="Q39" s="18"/>
      <c r="T39" s="12"/>
      <c r="U39" s="29" t="s">
        <v>532</v>
      </c>
      <c r="Y39" s="29" t="s">
        <v>293</v>
      </c>
      <c r="Z39" s="29" t="s">
        <v>421</v>
      </c>
      <c r="AF39" s="27"/>
      <c r="AK39" s="38" t="str">
        <f t="shared" si="7"/>
        <v>l</v>
      </c>
    </row>
    <row r="40" spans="1:37" x14ac:dyDescent="0.15">
      <c r="A40" s="12"/>
      <c r="B40" s="12"/>
      <c r="F40" s="12"/>
      <c r="G40" s="18"/>
      <c r="K40" s="12"/>
      <c r="L40" s="12"/>
      <c r="O40" s="12"/>
      <c r="P40" s="12"/>
      <c r="Q40" s="18"/>
      <c r="T40" s="12"/>
      <c r="U40" s="29"/>
      <c r="Y40" s="29" t="s">
        <v>294</v>
      </c>
      <c r="Z40" s="29" t="s">
        <v>422</v>
      </c>
      <c r="AF40" s="27"/>
      <c r="AK40" s="38" t="str">
        <f t="shared" si="7"/>
        <v>m</v>
      </c>
    </row>
    <row r="41" spans="1:37" x14ac:dyDescent="0.15">
      <c r="A41" s="12"/>
      <c r="B41" s="12"/>
      <c r="F41" s="12"/>
      <c r="G41" s="18"/>
      <c r="K41" s="12"/>
      <c r="L41" s="12"/>
      <c r="O41" s="12"/>
      <c r="P41" s="12"/>
      <c r="Q41" s="18"/>
      <c r="T41" s="12"/>
      <c r="U41" s="29" t="s">
        <v>234</v>
      </c>
      <c r="Y41" s="29" t="s">
        <v>295</v>
      </c>
      <c r="Z41" s="29" t="s">
        <v>423</v>
      </c>
      <c r="AF41" s="27"/>
      <c r="AK41" s="38" t="str">
        <f t="shared" si="7"/>
        <v>n</v>
      </c>
    </row>
    <row r="42" spans="1:37" x14ac:dyDescent="0.15">
      <c r="A42" s="12"/>
      <c r="B42" s="12"/>
      <c r="F42" s="12"/>
      <c r="G42" s="18"/>
      <c r="K42" s="12"/>
      <c r="L42" s="12"/>
      <c r="O42" s="12"/>
      <c r="P42" s="12"/>
      <c r="Q42" s="18"/>
      <c r="T42" s="12"/>
      <c r="U42" s="29" t="s">
        <v>244</v>
      </c>
      <c r="Y42" s="29" t="s">
        <v>296</v>
      </c>
      <c r="Z42" s="29" t="s">
        <v>424</v>
      </c>
      <c r="AF42" s="27"/>
      <c r="AK42" s="38" t="str">
        <f t="shared" si="7"/>
        <v>o</v>
      </c>
    </row>
    <row r="43" spans="1:37" x14ac:dyDescent="0.15">
      <c r="A43" s="12"/>
      <c r="B43" s="12"/>
      <c r="F43" s="12"/>
      <c r="G43" s="18"/>
      <c r="K43" s="12"/>
      <c r="L43" s="12"/>
      <c r="O43" s="12"/>
      <c r="P43" s="12"/>
      <c r="Q43" s="18"/>
      <c r="T43" s="12"/>
      <c r="Y43" s="29" t="s">
        <v>297</v>
      </c>
      <c r="Z43" s="29" t="s">
        <v>425</v>
      </c>
      <c r="AF43" s="27"/>
      <c r="AK43" s="38" t="str">
        <f t="shared" si="7"/>
        <v>p</v>
      </c>
    </row>
    <row r="44" spans="1:37" x14ac:dyDescent="0.15">
      <c r="A44" s="12"/>
      <c r="B44" s="12"/>
      <c r="F44" s="12"/>
      <c r="G44" s="18"/>
      <c r="K44" s="12"/>
      <c r="L44" s="12"/>
      <c r="O44" s="12"/>
      <c r="P44" s="12"/>
      <c r="Q44" s="18"/>
      <c r="T44" s="12"/>
      <c r="Y44" s="29" t="s">
        <v>298</v>
      </c>
      <c r="Z44" s="29" t="s">
        <v>426</v>
      </c>
      <c r="AF44" s="27"/>
      <c r="AK44" s="38" t="str">
        <f t="shared" si="7"/>
        <v>q</v>
      </c>
    </row>
    <row r="45" spans="1:37" x14ac:dyDescent="0.15">
      <c r="A45" s="12"/>
      <c r="B45" s="12"/>
      <c r="F45" s="12"/>
      <c r="G45" s="18"/>
      <c r="K45" s="12"/>
      <c r="L45" s="12"/>
      <c r="O45" s="12"/>
      <c r="P45" s="12"/>
      <c r="Q45" s="18"/>
      <c r="T45" s="12"/>
      <c r="U45" s="26" t="s">
        <v>156</v>
      </c>
      <c r="Y45" s="29" t="s">
        <v>299</v>
      </c>
      <c r="Z45" s="29" t="s">
        <v>427</v>
      </c>
      <c r="AF45" s="27"/>
      <c r="AK45" s="38" t="str">
        <f t="shared" si="7"/>
        <v>r</v>
      </c>
    </row>
    <row r="46" spans="1:37" x14ac:dyDescent="0.15">
      <c r="A46" s="12"/>
      <c r="B46" s="12"/>
      <c r="F46" s="12"/>
      <c r="G46" s="18"/>
      <c r="K46" s="12"/>
      <c r="L46" s="12"/>
      <c r="O46" s="12"/>
      <c r="P46" s="12"/>
      <c r="Q46" s="18"/>
      <c r="T46" s="12"/>
      <c r="U46" s="65" t="s">
        <v>559</v>
      </c>
      <c r="Y46" s="29" t="s">
        <v>300</v>
      </c>
      <c r="Z46" s="29" t="s">
        <v>428</v>
      </c>
      <c r="AF46" s="27"/>
      <c r="AK46" s="38" t="str">
        <f t="shared" si="7"/>
        <v>s</v>
      </c>
    </row>
    <row r="47" spans="1:37" x14ac:dyDescent="0.15">
      <c r="A47" s="12"/>
      <c r="B47" s="12"/>
      <c r="F47" s="12"/>
      <c r="G47" s="18"/>
      <c r="K47" s="12"/>
      <c r="L47" s="12"/>
      <c r="O47" s="12"/>
      <c r="P47" s="12"/>
      <c r="Q47" s="18"/>
      <c r="T47" s="12"/>
      <c r="Y47" s="29" t="s">
        <v>301</v>
      </c>
      <c r="Z47" s="29" t="s">
        <v>429</v>
      </c>
      <c r="AF47" s="27"/>
      <c r="AK47" s="38" t="str">
        <f t="shared" si="7"/>
        <v>t</v>
      </c>
    </row>
    <row r="48" spans="1:37" x14ac:dyDescent="0.15">
      <c r="A48" s="12"/>
      <c r="B48" s="12"/>
      <c r="F48" s="12"/>
      <c r="G48" s="18"/>
      <c r="K48" s="12"/>
      <c r="L48" s="12"/>
      <c r="O48" s="12"/>
      <c r="P48" s="12"/>
      <c r="Q48" s="18"/>
      <c r="T48" s="12"/>
      <c r="U48" s="65">
        <v>2021</v>
      </c>
      <c r="Y48" s="29" t="s">
        <v>302</v>
      </c>
      <c r="Z48" s="29" t="s">
        <v>430</v>
      </c>
      <c r="AF48" s="27"/>
      <c r="AK48" s="38" t="str">
        <f t="shared" si="7"/>
        <v>u</v>
      </c>
    </row>
    <row r="49" spans="1:37" x14ac:dyDescent="0.15">
      <c r="A49" s="12"/>
      <c r="B49" s="12"/>
      <c r="F49" s="12"/>
      <c r="G49" s="18"/>
      <c r="K49" s="12"/>
      <c r="L49" s="12"/>
      <c r="O49" s="12"/>
      <c r="P49" s="12"/>
      <c r="Q49" s="18"/>
      <c r="T49" s="12"/>
      <c r="U49" s="65">
        <v>2022</v>
      </c>
      <c r="Y49" s="29" t="s">
        <v>303</v>
      </c>
      <c r="Z49" s="29" t="s">
        <v>431</v>
      </c>
      <c r="AF49" s="27"/>
      <c r="AK49" s="38" t="str">
        <f t="shared" si="7"/>
        <v>v</v>
      </c>
    </row>
    <row r="50" spans="1:37" x14ac:dyDescent="0.15">
      <c r="A50" s="12"/>
      <c r="B50" s="12"/>
      <c r="F50" s="12"/>
      <c r="G50" s="18"/>
      <c r="K50" s="12"/>
      <c r="L50" s="12"/>
      <c r="O50" s="12"/>
      <c r="P50" s="12"/>
      <c r="Q50" s="18"/>
      <c r="T50" s="12"/>
      <c r="U50" s="65">
        <v>2023</v>
      </c>
      <c r="Y50" s="29" t="s">
        <v>304</v>
      </c>
      <c r="Z50" s="29" t="s">
        <v>432</v>
      </c>
      <c r="AF50" s="27"/>
    </row>
    <row r="51" spans="1:37" x14ac:dyDescent="0.15">
      <c r="A51" s="12"/>
      <c r="B51" s="12"/>
      <c r="F51" s="12"/>
      <c r="G51" s="18"/>
      <c r="K51" s="12"/>
      <c r="L51" s="12"/>
      <c r="O51" s="12"/>
      <c r="P51" s="12"/>
      <c r="Q51" s="18"/>
      <c r="T51" s="12"/>
      <c r="U51" s="65">
        <v>2024</v>
      </c>
      <c r="Y51" s="29" t="s">
        <v>305</v>
      </c>
      <c r="Z51" s="29" t="s">
        <v>433</v>
      </c>
      <c r="AF51" s="27"/>
    </row>
    <row r="52" spans="1:37" x14ac:dyDescent="0.15">
      <c r="A52" s="12"/>
      <c r="B52" s="12"/>
      <c r="F52" s="12"/>
      <c r="G52" s="18"/>
      <c r="K52" s="12"/>
      <c r="L52" s="12"/>
      <c r="O52" s="12"/>
      <c r="P52" s="12"/>
      <c r="Q52" s="18"/>
      <c r="T52" s="12"/>
      <c r="U52" s="65">
        <v>2025</v>
      </c>
      <c r="Y52" s="29" t="s">
        <v>306</v>
      </c>
      <c r="Z52" s="29" t="s">
        <v>434</v>
      </c>
      <c r="AF52" s="27"/>
    </row>
    <row r="53" spans="1:37" x14ac:dyDescent="0.15">
      <c r="A53" s="12"/>
      <c r="B53" s="12"/>
      <c r="F53" s="12"/>
      <c r="G53" s="18"/>
      <c r="K53" s="12"/>
      <c r="L53" s="12"/>
      <c r="O53" s="12"/>
      <c r="P53" s="12"/>
      <c r="Q53" s="18"/>
      <c r="T53" s="12"/>
      <c r="U53" s="65">
        <v>2026</v>
      </c>
      <c r="Y53" s="29" t="s">
        <v>307</v>
      </c>
      <c r="Z53" s="29" t="s">
        <v>435</v>
      </c>
      <c r="AF53" s="27"/>
    </row>
    <row r="54" spans="1:37" x14ac:dyDescent="0.15">
      <c r="A54" s="12"/>
      <c r="B54" s="12"/>
      <c r="F54" s="12"/>
      <c r="G54" s="18"/>
      <c r="K54" s="12"/>
      <c r="L54" s="12"/>
      <c r="O54" s="12"/>
      <c r="P54" s="19"/>
      <c r="Q54" s="18"/>
      <c r="T54" s="12"/>
      <c r="Y54" s="29" t="s">
        <v>308</v>
      </c>
      <c r="Z54" s="29" t="s">
        <v>436</v>
      </c>
      <c r="AF54" s="27"/>
    </row>
    <row r="55" spans="1:37" x14ac:dyDescent="0.15">
      <c r="A55" s="12"/>
      <c r="B55" s="12"/>
      <c r="F55" s="12"/>
      <c r="G55" s="18"/>
      <c r="K55" s="12"/>
      <c r="L55" s="12"/>
      <c r="O55" s="12"/>
      <c r="P55" s="12"/>
      <c r="Q55" s="18"/>
      <c r="T55" s="12"/>
      <c r="Y55" s="29" t="s">
        <v>309</v>
      </c>
      <c r="Z55" s="29" t="s">
        <v>437</v>
      </c>
      <c r="AF55" s="27"/>
    </row>
    <row r="56" spans="1:37" x14ac:dyDescent="0.15">
      <c r="A56" s="12"/>
      <c r="B56" s="12"/>
      <c r="F56" s="12"/>
      <c r="G56" s="18"/>
      <c r="K56" s="12"/>
      <c r="L56" s="12"/>
      <c r="O56" s="12"/>
      <c r="P56" s="12"/>
      <c r="Q56" s="18"/>
      <c r="T56" s="12"/>
      <c r="U56" s="65">
        <v>20</v>
      </c>
      <c r="Y56" s="29" t="s">
        <v>310</v>
      </c>
      <c r="Z56" s="29" t="s">
        <v>438</v>
      </c>
      <c r="AF56" s="27"/>
    </row>
    <row r="57" spans="1:37" x14ac:dyDescent="0.15">
      <c r="A57" s="12"/>
      <c r="B57" s="12"/>
      <c r="F57" s="12"/>
      <c r="G57" s="18"/>
      <c r="K57" s="12"/>
      <c r="L57" s="12"/>
      <c r="O57" s="12"/>
      <c r="P57" s="12"/>
      <c r="Q57" s="18"/>
      <c r="T57" s="12"/>
      <c r="U57" s="29" t="s">
        <v>508</v>
      </c>
      <c r="Y57" s="29" t="s">
        <v>311</v>
      </c>
      <c r="Z57" s="29" t="s">
        <v>439</v>
      </c>
      <c r="AF57" s="27"/>
    </row>
    <row r="58" spans="1:37" x14ac:dyDescent="0.15">
      <c r="A58" s="12"/>
      <c r="B58" s="12"/>
      <c r="F58" s="12"/>
      <c r="G58" s="18"/>
      <c r="K58" s="12"/>
      <c r="L58" s="12"/>
      <c r="O58" s="12"/>
      <c r="P58" s="12"/>
      <c r="Q58" s="18"/>
      <c r="T58" s="12"/>
      <c r="U58" s="29" t="s">
        <v>509</v>
      </c>
      <c r="Y58" s="29" t="s">
        <v>312</v>
      </c>
      <c r="Z58" s="29" t="s">
        <v>440</v>
      </c>
      <c r="AF58" s="27"/>
    </row>
    <row r="59" spans="1:37" x14ac:dyDescent="0.15">
      <c r="A59" s="12"/>
      <c r="B59" s="12"/>
      <c r="F59" s="12"/>
      <c r="G59" s="18"/>
      <c r="K59" s="12"/>
      <c r="L59" s="12"/>
      <c r="O59" s="12"/>
      <c r="P59" s="12"/>
      <c r="Q59" s="18"/>
      <c r="T59" s="12"/>
      <c r="Y59" s="29" t="s">
        <v>313</v>
      </c>
      <c r="Z59" s="29" t="s">
        <v>441</v>
      </c>
      <c r="AF59" s="27"/>
    </row>
    <row r="60" spans="1:37" x14ac:dyDescent="0.15">
      <c r="A60" s="12"/>
      <c r="B60" s="12"/>
      <c r="F60" s="12"/>
      <c r="G60" s="18"/>
      <c r="K60" s="12"/>
      <c r="L60" s="12"/>
      <c r="O60" s="12"/>
      <c r="P60" s="12"/>
      <c r="Q60" s="18"/>
      <c r="T60" s="12"/>
      <c r="Y60" s="29" t="s">
        <v>314</v>
      </c>
      <c r="Z60" s="29" t="s">
        <v>442</v>
      </c>
      <c r="AF60" s="27"/>
    </row>
    <row r="61" spans="1:37" x14ac:dyDescent="0.15">
      <c r="A61" s="12"/>
      <c r="B61" s="12"/>
      <c r="F61" s="12"/>
      <c r="G61" s="18"/>
      <c r="K61" s="12"/>
      <c r="L61" s="12"/>
      <c r="O61" s="12"/>
      <c r="P61" s="12"/>
      <c r="Q61" s="18"/>
      <c r="T61" s="12"/>
      <c r="Y61" s="29" t="s">
        <v>315</v>
      </c>
      <c r="Z61" s="29" t="s">
        <v>443</v>
      </c>
      <c r="AF61" s="27"/>
    </row>
    <row r="62" spans="1:37" x14ac:dyDescent="0.15">
      <c r="A62" s="12"/>
      <c r="B62" s="12"/>
      <c r="F62" s="12"/>
      <c r="G62" s="18"/>
      <c r="K62" s="12"/>
      <c r="L62" s="12"/>
      <c r="O62" s="12"/>
      <c r="P62" s="12"/>
      <c r="Q62" s="18"/>
      <c r="T62" s="12"/>
      <c r="Y62" s="29" t="s">
        <v>316</v>
      </c>
      <c r="Z62" s="29" t="s">
        <v>444</v>
      </c>
      <c r="AF62" s="27"/>
    </row>
    <row r="63" spans="1:37" x14ac:dyDescent="0.15">
      <c r="A63" s="12"/>
      <c r="B63" s="12"/>
      <c r="F63" s="12"/>
      <c r="G63" s="18"/>
      <c r="K63" s="12"/>
      <c r="L63" s="12"/>
      <c r="O63" s="12"/>
      <c r="P63" s="12"/>
      <c r="Q63" s="18"/>
      <c r="T63" s="12"/>
      <c r="Y63" s="29" t="s">
        <v>317</v>
      </c>
      <c r="Z63" s="29" t="s">
        <v>445</v>
      </c>
      <c r="AF63" s="27"/>
    </row>
    <row r="64" spans="1:37" x14ac:dyDescent="0.15">
      <c r="A64" s="12"/>
      <c r="B64" s="12"/>
      <c r="F64" s="12"/>
      <c r="G64" s="18"/>
      <c r="K64" s="12"/>
      <c r="L64" s="12"/>
      <c r="O64" s="12"/>
      <c r="P64" s="12"/>
      <c r="Q64" s="18"/>
      <c r="T64" s="12"/>
      <c r="Y64" s="29" t="s">
        <v>318</v>
      </c>
      <c r="Z64" s="29" t="s">
        <v>446</v>
      </c>
      <c r="AF64" s="27"/>
    </row>
    <row r="65" spans="1:32" x14ac:dyDescent="0.15">
      <c r="A65" s="12"/>
      <c r="B65" s="12"/>
      <c r="F65" s="12"/>
      <c r="G65" s="18"/>
      <c r="K65" s="12"/>
      <c r="L65" s="12"/>
      <c r="O65" s="12"/>
      <c r="P65" s="12"/>
      <c r="Q65" s="18"/>
      <c r="T65" s="12"/>
      <c r="Y65" s="29" t="s">
        <v>319</v>
      </c>
      <c r="Z65" s="29" t="s">
        <v>447</v>
      </c>
      <c r="AF65" s="27"/>
    </row>
    <row r="66" spans="1:32" x14ac:dyDescent="0.15">
      <c r="A66" s="12"/>
      <c r="B66" s="12"/>
      <c r="F66" s="12"/>
      <c r="G66" s="18"/>
      <c r="K66" s="12"/>
      <c r="L66" s="12"/>
      <c r="O66" s="12"/>
      <c r="P66" s="12"/>
      <c r="Q66" s="18"/>
      <c r="T66" s="12"/>
      <c r="Y66" s="29" t="s">
        <v>63</v>
      </c>
      <c r="Z66" s="29" t="s">
        <v>448</v>
      </c>
      <c r="AF66" s="27"/>
    </row>
    <row r="67" spans="1:32" x14ac:dyDescent="0.15">
      <c r="A67" s="12"/>
      <c r="B67" s="12"/>
      <c r="F67" s="12"/>
      <c r="G67" s="18"/>
      <c r="K67" s="12"/>
      <c r="L67" s="12"/>
      <c r="O67" s="12"/>
      <c r="P67" s="12"/>
      <c r="Q67" s="18"/>
      <c r="T67" s="12"/>
      <c r="Y67" s="29" t="s">
        <v>320</v>
      </c>
      <c r="Z67" s="29" t="s">
        <v>449</v>
      </c>
      <c r="AF67" s="27"/>
    </row>
    <row r="68" spans="1:32" x14ac:dyDescent="0.15">
      <c r="A68" s="12"/>
      <c r="B68" s="12"/>
      <c r="F68" s="12"/>
      <c r="G68" s="18"/>
      <c r="K68" s="12"/>
      <c r="L68" s="12"/>
      <c r="O68" s="12"/>
      <c r="P68" s="12"/>
      <c r="Q68" s="18"/>
      <c r="T68" s="12"/>
      <c r="Y68" s="29" t="s">
        <v>321</v>
      </c>
      <c r="Z68" s="29" t="s">
        <v>450</v>
      </c>
      <c r="AF68" s="27"/>
    </row>
    <row r="69" spans="1:32" x14ac:dyDescent="0.15">
      <c r="A69" s="12"/>
      <c r="B69" s="12"/>
      <c r="F69" s="12"/>
      <c r="G69" s="18"/>
      <c r="K69" s="12"/>
      <c r="L69" s="12"/>
      <c r="O69" s="12"/>
      <c r="P69" s="12"/>
      <c r="Q69" s="18"/>
      <c r="T69" s="12"/>
      <c r="Y69" s="29" t="s">
        <v>322</v>
      </c>
      <c r="Z69" s="29" t="s">
        <v>451</v>
      </c>
      <c r="AF69" s="27"/>
    </row>
    <row r="70" spans="1:32" x14ac:dyDescent="0.15">
      <c r="A70" s="12"/>
      <c r="B70" s="12"/>
      <c r="Y70" s="29" t="s">
        <v>323</v>
      </c>
      <c r="Z70" s="29" t="s">
        <v>452</v>
      </c>
    </row>
    <row r="71" spans="1:32" x14ac:dyDescent="0.15">
      <c r="Y71" s="29" t="s">
        <v>324</v>
      </c>
      <c r="Z71" s="29" t="s">
        <v>453</v>
      </c>
    </row>
    <row r="72" spans="1:32" x14ac:dyDescent="0.15">
      <c r="Y72" s="29" t="s">
        <v>325</v>
      </c>
      <c r="Z72" s="29" t="s">
        <v>454</v>
      </c>
    </row>
    <row r="73" spans="1:32" x14ac:dyDescent="0.15">
      <c r="Y73" s="29" t="s">
        <v>326</v>
      </c>
      <c r="Z73" s="29" t="s">
        <v>455</v>
      </c>
    </row>
    <row r="74" spans="1:32" x14ac:dyDescent="0.15">
      <c r="Y74" s="29" t="s">
        <v>327</v>
      </c>
      <c r="Z74" s="29" t="s">
        <v>456</v>
      </c>
    </row>
    <row r="75" spans="1:32" x14ac:dyDescent="0.15">
      <c r="Y75" s="29" t="s">
        <v>328</v>
      </c>
      <c r="Z75" s="29" t="s">
        <v>457</v>
      </c>
    </row>
    <row r="76" spans="1:32" x14ac:dyDescent="0.15">
      <c r="Y76" s="29" t="s">
        <v>329</v>
      </c>
      <c r="Z76" s="29" t="s">
        <v>458</v>
      </c>
    </row>
    <row r="77" spans="1:32" x14ac:dyDescent="0.15">
      <c r="Y77" s="29" t="s">
        <v>330</v>
      </c>
      <c r="Z77" s="29" t="s">
        <v>459</v>
      </c>
    </row>
    <row r="78" spans="1:32" x14ac:dyDescent="0.15">
      <c r="Y78" s="29" t="s">
        <v>331</v>
      </c>
      <c r="Z78" s="29" t="s">
        <v>460</v>
      </c>
    </row>
    <row r="79" spans="1:32" x14ac:dyDescent="0.15">
      <c r="Y79" s="29" t="s">
        <v>332</v>
      </c>
      <c r="Z79" s="29" t="s">
        <v>461</v>
      </c>
    </row>
    <row r="80" spans="1:32" x14ac:dyDescent="0.15">
      <c r="Y80" s="29" t="s">
        <v>333</v>
      </c>
      <c r="Z80" s="29" t="s">
        <v>462</v>
      </c>
    </row>
    <row r="81" spans="25:26" x14ac:dyDescent="0.15">
      <c r="Y81" s="29" t="s">
        <v>334</v>
      </c>
      <c r="Z81" s="29" t="s">
        <v>463</v>
      </c>
    </row>
    <row r="82" spans="25:26" x14ac:dyDescent="0.15">
      <c r="Y82" s="29" t="s">
        <v>335</v>
      </c>
      <c r="Z82" s="29" t="s">
        <v>464</v>
      </c>
    </row>
    <row r="83" spans="25:26" x14ac:dyDescent="0.15">
      <c r="Y83" s="29" t="s">
        <v>336</v>
      </c>
      <c r="Z83" s="29" t="s">
        <v>465</v>
      </c>
    </row>
    <row r="84" spans="25:26" x14ac:dyDescent="0.15">
      <c r="Y84" s="29" t="s">
        <v>337</v>
      </c>
      <c r="Z84" s="29" t="s">
        <v>466</v>
      </c>
    </row>
    <row r="85" spans="25:26" x14ac:dyDescent="0.15">
      <c r="Y85" s="29" t="s">
        <v>338</v>
      </c>
      <c r="Z85" s="29" t="s">
        <v>467</v>
      </c>
    </row>
    <row r="86" spans="25:26" x14ac:dyDescent="0.15">
      <c r="Y86" s="29" t="s">
        <v>339</v>
      </c>
      <c r="Z86" s="29" t="s">
        <v>468</v>
      </c>
    </row>
    <row r="87" spans="25:26" x14ac:dyDescent="0.15">
      <c r="Y87" s="29" t="s">
        <v>340</v>
      </c>
      <c r="Z87" s="29" t="s">
        <v>469</v>
      </c>
    </row>
    <row r="88" spans="25:26" x14ac:dyDescent="0.15">
      <c r="Y88" s="29" t="s">
        <v>341</v>
      </c>
      <c r="Z88" s="29" t="s">
        <v>470</v>
      </c>
    </row>
    <row r="89" spans="25:26" x14ac:dyDescent="0.15">
      <c r="Y89" s="29" t="s">
        <v>342</v>
      </c>
      <c r="Z89" s="29" t="s">
        <v>471</v>
      </c>
    </row>
    <row r="90" spans="25:26" x14ac:dyDescent="0.15">
      <c r="Y90" s="29" t="s">
        <v>343</v>
      </c>
      <c r="Z90" s="29" t="s">
        <v>472</v>
      </c>
    </row>
    <row r="91" spans="25:26" x14ac:dyDescent="0.15">
      <c r="Y91" s="29" t="s">
        <v>344</v>
      </c>
      <c r="Z91" s="29" t="s">
        <v>473</v>
      </c>
    </row>
    <row r="92" spans="25:26" x14ac:dyDescent="0.15">
      <c r="Y92" s="29" t="s">
        <v>345</v>
      </c>
      <c r="Z92" s="29" t="s">
        <v>474</v>
      </c>
    </row>
    <row r="93" spans="25:26" x14ac:dyDescent="0.15">
      <c r="Y93" s="29" t="s">
        <v>346</v>
      </c>
      <c r="Z93" s="29" t="s">
        <v>475</v>
      </c>
    </row>
    <row r="94" spans="25:26" x14ac:dyDescent="0.15">
      <c r="Y94" s="29" t="s">
        <v>347</v>
      </c>
      <c r="Z94" s="29" t="s">
        <v>476</v>
      </c>
    </row>
    <row r="95" spans="25:26" x14ac:dyDescent="0.15">
      <c r="Y95" s="29" t="s">
        <v>348</v>
      </c>
      <c r="Z95" s="29" t="s">
        <v>477</v>
      </c>
    </row>
    <row r="96" spans="25:26" x14ac:dyDescent="0.15">
      <c r="Y96" s="29" t="s">
        <v>252</v>
      </c>
      <c r="Z96" s="29" t="s">
        <v>478</v>
      </c>
    </row>
    <row r="97" spans="25:26" x14ac:dyDescent="0.15">
      <c r="Y97" s="29" t="s">
        <v>349</v>
      </c>
      <c r="Z97" s="29" t="s">
        <v>479</v>
      </c>
    </row>
    <row r="98" spans="25:26" x14ac:dyDescent="0.15">
      <c r="Y98" s="29" t="s">
        <v>350</v>
      </c>
      <c r="Z98" s="29" t="s">
        <v>480</v>
      </c>
    </row>
    <row r="99" spans="25:26" x14ac:dyDescent="0.15">
      <c r="Y99" s="29" t="s">
        <v>380</v>
      </c>
      <c r="Z99" s="29" t="s">
        <v>481</v>
      </c>
    </row>
    <row r="100" spans="25:26" x14ac:dyDescent="0.15">
      <c r="Y100" s="29" t="s">
        <v>563</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2022-08-25T03:39:19Z</dcterms:created>
  <dcterms:modified xsi:type="dcterms:W3CDTF">2022-08-25T03:42:24Z</dcterms:modified>
</cp:coreProperties>
</file>