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14" i="11" l="1"/>
  <c r="AY110" i="11"/>
  <c r="AY112" i="11" s="1"/>
  <c r="AY113" i="11" l="1"/>
  <c r="AY111" i="11"/>
  <c r="AY32" i="11" l="1"/>
  <c r="AY40" i="11" s="1"/>
  <c r="AY37" i="11" l="1"/>
  <c r="AY41" i="11"/>
  <c r="AY34" i="11"/>
  <c r="AY38" i="11"/>
  <c r="AY33" i="11"/>
  <c r="AY35" i="11"/>
  <c r="AY39" i="11"/>
  <c r="AY36" i="11"/>
  <c r="AW81" i="11" l="1"/>
  <c r="AT81" i="11"/>
  <c r="AQ81" i="11"/>
  <c r="AL81" i="11"/>
  <c r="AI81" i="11"/>
  <c r="AF81" i="11"/>
  <c r="Z81" i="11"/>
  <c r="W81" i="11"/>
  <c r="T81" i="11"/>
  <c r="N81" i="11"/>
  <c r="AY118" i="11" l="1"/>
  <c r="AY117" i="11"/>
  <c r="AY116" i="11"/>
  <c r="AY115" i="11"/>
  <c r="AU103" i="11"/>
  <c r="Y103"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<sst xmlns="http://schemas.openxmlformats.org/spreadsheetml/2006/main" count="778" uniqueCount="620">
  <si>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</si>
  <si>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</si>
  <si>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</si>
  <si>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</si>
  <si>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</si>
  <si>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</si>
  <si>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</si>
  <si>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</si>
  <si>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</si>
  <si>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</si>
  <si>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</si>
  <si>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</si>
  <si>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</si>
  <si>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</si>
  <si>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</si>
  <si>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</si>
  <si>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</si>
  <si>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</si>
  <si>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</si>
  <si>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</si>
  <si>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</si>
  <si>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</si>
  <si>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</si>
  <si>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</si>
  <si>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</si>
  <si>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</si>
  <si>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</si>
  <si>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</si>
  <si>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</si>
  <si>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</si>
  <si>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</si>
  <si>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</si>
  <si>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</si>
  <si>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</si>
  <si>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</si>
  <si>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</si>
  <si>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</si>
  <si>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</si>
  <si>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</si>
  <si>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</si>
  <si>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</si>
  <si>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</si>
  <si>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</si>
  <si>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</si>
  <si>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</si>
  <si>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</si>
  <si>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</si>
  <si>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</si>
  <si>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</si>
  <si>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</si>
  <si>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</si>
  <si>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</si>
  <si>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</si>
  <si>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</si>
  <si>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</si>
  <si>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</si>
  <si>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</si>
  <si>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</si>
  <si>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</si>
  <si>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</si>
  <si>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</si>
  <si>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</si>
  <si>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</si>
  <si>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</si>
  <si>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</si>
  <si>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</si>
  <si>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</si>
  <si>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</si>
  <si>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</si>
  <si>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</si>
  <si>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</si>
  <si>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</si>
  <si>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</si>
  <si>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</si>
  <si>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</si>
  <si>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</si>
  <si>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</si>
  <si>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</si>
  <si>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</si>
  <si>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</si>
  <si>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</si>
  <si>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</si>
  <si>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</si>
  <si>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</si>
  <si>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</si>
  <si>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</si>
  <si>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</si>
  <si>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</si>
  <si>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</si>
  <si>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</si>
  <si>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</si>
  <si>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</si>
  <si>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</si>
  <si>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</si>
  <si>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</si>
  <si>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</si>
  <si>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</si>
  <si>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</si>
  <si>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</si>
  <si>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</si>
  <si>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</si>
  <si>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</si>
  <si>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</si>
  <si>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</si>
  <si>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</si>
  <si>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</si>
  <si>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</si>
  <si>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</si>
  <si>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</si>
  <si>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</si>
  <si>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</si>
  <si>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</si>
  <si>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</si>
  <si>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</si>
  <si>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</si>
  <si>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</si>
  <si>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</si>
  <si>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</si>
  <si>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</si>
  <si>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</si>
  <si>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</si>
  <si>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</si>
  <si>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</si>
  <si>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</si>
  <si>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</si>
  <si>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</si>
  <si>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</si>
  <si>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</si>
  <si>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</si>
  <si>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</si>
  <si>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</si>
  <si>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</si>
  <si>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</si>
  <si>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</si>
  <si>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</si>
  <si>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</si>
  <si>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</si>
  <si>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</si>
  <si>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</si>
  <si>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</si>
  <si>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</si>
  <si>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</si>
  <si>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</si>
  <si>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</si>
  <si>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</si>
  <si>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</si>
  <si>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</si>
  <si>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</si>
  <si>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</si>
  <si>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</si>
  <si>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</si>
  <si>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</si>
  <si>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</si>
  <si>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</si>
  <si>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</si>
  <si>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</si>
  <si>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</si>
  <si>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</si>
  <si>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</si>
  <si>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</si>
  <si>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</si>
  <si>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</si>
  <si>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</si>
  <si>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</si>
  <si>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B</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</si>
  <si>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</si>
  <si>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</si>
  <si>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</si>
  <si>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</si>
  <si>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</si>
  <si>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</si>
  <si>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</si>
  <si>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</si>
  <si>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</si>
  <si>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</si>
  <si>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</si>
  <si>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</si>
  <si>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</si>
  <si>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</si>
  <si>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</si>
  <si>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</si>
  <si>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</si>
  <si>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</si>
  <si>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</si>
  <si>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</si>
  <si>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</si>
  <si>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</si>
  <si>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</si>
  <si>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</si>
  <si>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</si>
  <si>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</si>
  <si>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</si>
  <si>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</si>
  <si>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</si>
  <si>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</si>
  <si>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</si>
  <si>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</si>
  <si>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</si>
  <si>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</si>
  <si>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</si>
  <si>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</si>
  <si>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</si>
  <si>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</si>
  <si>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</si>
  <si>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</si>
  <si>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</si>
  <si>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</si>
  <si>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</si>
  <si>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</si>
  <si>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</si>
  <si>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</si>
  <si>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</si>
  <si>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</si>
  <si>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</si>
  <si>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</si>
  <si>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</si>
  <si>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</si>
  <si>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</si>
  <si>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</si>
  <si>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</si>
  <si>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</si>
  <si>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</si>
  <si>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</si>
  <si>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</si>
  <si>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</si>
  <si>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</si>
  <si>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</si>
  <si>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</si>
  <si>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</si>
  <si>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</si>
  <si>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</si>
  <si>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</si>
  <si>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</si>
  <si>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</si>
  <si>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</si>
  <si>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</si>
  <si>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</si>
  <si>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</si>
  <si>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</si>
  <si>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</si>
  <si>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</si>
  <si>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</si>
  <si>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</si>
  <si>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</si>
  <si>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</si>
  <si>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</si>
  <si>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</si>
  <si>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</si>
  <si>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</si>
  <si>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</si>
  <si>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</si>
  <si>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</si>
  <si>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</si>
  <si>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</si>
  <si>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</si>
  <si>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</si>
  <si>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</si>
  <si>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</si>
  <si>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</si>
  <si>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</si>
  <si>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</si>
  <si>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</si>
  <si>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</si>
  <si>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</si>
  <si>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</si>
  <si>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</si>
  <si>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</si>
  <si>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</si>
  <si>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</si>
  <si>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</si>
  <si>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</si>
  <si>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</si>
  <si>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</si>
  <si>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</si>
  <si>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</si>
  <si>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</si>
  <si>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</si>
  <si>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</si>
  <si>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</si>
  <si>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</si>
  <si>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</si>
  <si>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</si>
  <si>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</si>
  <si>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</si>
  <si>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</si>
  <si>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</si>
  <si>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</si>
  <si>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</si>
  <si>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</si>
  <si>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</si>
  <si>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</si>
  <si>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</si>
  <si>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</si>
  <si>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</si>
  <si>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</si>
  <si>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</si>
  <si>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</si>
  <si>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</si>
  <si>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</si>
  <si>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</si>
  <si>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</si>
  <si>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</si>
  <si>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</si>
  <si>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</si>
  <si>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</si>
  <si>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</si>
  <si>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</si>
  <si>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</si>
  <si>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</si>
  <si>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</si>
  <si>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</si>
  <si>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</si>
  <si>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</si>
  <si>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</si>
  <si>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</si>
  <si>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</si>
  <si>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</si>
  <si>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</si>
  <si>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</si>
  <si>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</si>
  <si>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</si>
  <si>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</si>
  <si>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</si>
  <si>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</si>
  <si>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</si>
  <si>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</si>
  <si>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</si>
  <si>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</si>
  <si>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</si>
  <si>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</si>
  <si>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</si>
  <si>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</si>
  <si>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</si>
  <si>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</si>
  <si>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</si>
  <si>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</si>
  <si>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</si>
  <si>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</si>
  <si>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</si>
  <si>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</si>
  <si>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</si>
  <si>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</si>
  <si>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</si>
  <si>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</si>
  <si>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</si>
  <si>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</si>
  <si>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</si>
  <si>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</si>
  <si>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</si>
  <si>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</si>
  <si>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</si>
  <si>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</si>
  <si>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</si>
  <si>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</si>
  <si>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</si>
  <si>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</si>
  <si>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</si>
  <si>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</si>
  <si>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</si>
  <si>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</si>
  <si>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</si>
  <si>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</si>
  <si>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</si>
  <si>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</si>
  <si>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</si>
  <si>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</si>
  <si>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</si>
  <si>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</si>
  <si>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</si>
  <si>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</si>
  <si>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</si>
  <si>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</si>
  <si>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</si>
  <si>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</si>
  <si>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</si>
  <si>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</si>
  <si>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</si>
  <si>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</si>
  <si>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</si>
  <si>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</si>
  <si>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</si>
  <si>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</si>
  <si>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</si>
  <si>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</si>
  <si>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</si>
  <si>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</si>
  <si>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</si>
  <si>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</si>
  <si>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</si>
  <si>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</si>
  <si>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</si>
  <si>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</si>
  <si>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</si>
  <si>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</si>
  <si>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</si>
  <si>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</si>
  <si>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</si>
  <si>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</si>
  <si>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</si>
  <si>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</si>
  <si>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</si>
  <si>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</si>
  <si>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</si>
  <si>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</si>
  <si>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</si>
  <si>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</si>
  <si>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</si>
  <si>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</si>
  <si>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</si>
  <si>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</si>
  <si>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</si>
  <si>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</si>
  <si>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</si>
  <si>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</si>
  <si>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</si>
  <si>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</si>
  <si>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</si>
  <si>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</si>
  <si>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</si>
  <si>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</si>
  <si>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</si>
  <si>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</si>
  <si>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</si>
  <si>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</si>
  <si>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</si>
  <si>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</si>
  <si>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</si>
  <si>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</si>
  <si>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</si>
  <si>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</si>
  <si>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</si>
  <si>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</si>
  <si>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</si>
  <si>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</si>
  <si>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</si>
  <si>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</si>
  <si>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</si>
  <si>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</si>
  <si>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</si>
  <si>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</si>
  <si>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</si>
  <si>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</si>
  <si>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</si>
  <si>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</si>
  <si>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</si>
  <si>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</si>
  <si>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</si>
  <si>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</si>
  <si>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</si>
  <si>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</si>
  <si>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</si>
  <si>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</si>
  <si>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</si>
  <si>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</si>
  <si>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</si>
  <si>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</si>
  <si>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</si>
  <si>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</si>
  <si>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</si>
  <si>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</si>
  <si>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</si>
  <si>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</si>
  <si>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</si>
  <si>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</si>
  <si>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</si>
  <si>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</si>
  <si>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</si>
  <si>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</si>
  <si>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</si>
  <si>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</si>
  <si>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</si>
  <si>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</si>
  <si>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</si>
  <si>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</si>
  <si>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</si>
  <si>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</si>
  <si>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</si>
  <si>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</si>
  <si>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</si>
  <si>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</si>
  <si>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</si>
  <si>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</si>
  <si>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</si>
  <si>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</si>
  <si>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</si>
  <si>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</si>
  <si>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</si>
  <si>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</si>
  <si>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</si>
  <si>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</si>
  <si>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</si>
  <si>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</si>
  <si>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</si>
  <si>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</si>
  <si>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</si>
  <si>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</si>
  <si>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</si>
  <si>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</si>
  <si>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</si>
  <si>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</si>
  <si>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</si>
  <si>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</si>
  <si>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</si>
  <si>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</si>
  <si>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</si>
  <si>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</si>
  <si>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</si>
  <si>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</si>
  <si>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</si>
  <si>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</si>
  <si>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</si>
  <si>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</si>
  <si>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</si>
  <si>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</si>
  <si>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</si>
  <si>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</si>
  <si>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</si>
  <si>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</si>
  <si>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</si>
  <si>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</si>
  <si>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</si>
  <si>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</si>
  <si>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</si>
  <si>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</si>
  <si>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</si>
  <si>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</si>
  <si>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</si>
  <si>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</si>
  <si>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</si>
  <si>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</si>
  <si>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</si>
  <si>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</si>
  <si>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</si>
  <si>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</si>
  <si>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</si>
  <si>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</si>
  <si>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</si>
  <si>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</si>
  <si>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</si>
  <si>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</si>
  <si>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</si>
  <si>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</si>
  <si>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</si>
  <si>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</si>
  <si>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</si>
  <si>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</si>
  <si>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</si>
  <si>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</si>
  <si>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</si>
  <si>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</si>
  <si>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</si>
  <si>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</si>
  <si>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</si>
  <si>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</si>
  <si>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</si>
  <si>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</si>
  <si>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</si>
  <si>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</si>
  <si>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</si>
  <si>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t>
  </si>
  <si>
    <t>内閣府</t>
  </si>
  <si>
    <t>府</t>
  </si>
  <si>
    <t>科学技術・イノベーション推進事務局</t>
    <rPh sb="0" eb="2">
      <t>カガク</t>
    </rPh>
    <rPh sb="2" eb="4">
      <t>ギジュツ</t>
    </rPh>
    <rPh sb="12" eb="14">
      <t>スイシン</t>
    </rPh>
    <rPh sb="14" eb="17">
      <t>ジムキョク</t>
    </rPh>
    <phoneticPr fontId="6"/>
  </si>
  <si>
    <t>安全・安心に関するシンクタンク機能の立上げ</t>
    <phoneticPr fontId="6"/>
  </si>
  <si>
    <t>参事官（安全・安心担当）</t>
    <phoneticPr fontId="6"/>
  </si>
  <si>
    <t>原 裕</t>
    <phoneticPr fontId="6"/>
  </si>
  <si>
    <t>本事業は、「国及び国民の安全・安心の確保に向けた科学技術の活用に必要なシンクタンク機能に関する検討結果報告書」（令和3年4月）で示された内容に基づき、シンクタンク機能を立ち上げて、実際に運用することにより、我が国が戦略的に育てるべき安全・安心の確保に係る重要技術や国内外の戦略等の調査検討を進め、もって政府の重要技術等に係る課題の政策決定等に資することを目的としている。</t>
    <phoneticPr fontId="6"/>
  </si>
  <si>
    <t>科学技術振興調査等委託費</t>
    <phoneticPr fontId="6"/>
  </si>
  <si>
    <t>国内外の様々な調査研究機関等との間でネットワークを構築した上で、政府の重要課題に関し、安全・安心の観点から育て守るべき重要技術等を抽出する「深堀調査分析」及び幅広い分野の基本情報・動向等を継続的に収集・整理する「幅広調査分析」の実施並びに人材確保・育成方策に関する検討に関する事業を、国立大学法人　政策研究大学院大学に対して委託する。</t>
    <phoneticPr fontId="6"/>
  </si>
  <si>
    <t>本格的なシンクタンクとしての調査研究分析の実施</t>
    <phoneticPr fontId="6"/>
  </si>
  <si>
    <t>令和２年度：
ＷＧを立ち上げ、シンクタンク立ち上げの報告書をまとめることができたか
令和３年度：
シンクタンク機能を立ち上げることができたか
令和４年度：
立ち上げたシンクタンク機能により調査を行うことができたか
令和５年度：
本格的なシンクタンクを立ち上げることができたか
達成できた場合は１、達成できなかった場合は０とする</t>
    <phoneticPr fontId="6"/>
  </si>
  <si>
    <t>―　　　　　　</t>
    <phoneticPr fontId="6"/>
  </si>
  <si>
    <t>本件は、国及び国民の安全・安心を確保するために、安全・安心に関する技術ニーズ情報及び技術シーズ情報を把握し、目利き能力を有する機関によるマッチングの仕組みを構築するものである。
このため、事前に定量的な数値目標として、成果目標（アウトカム）を設定することができない。</t>
    <phoneticPr fontId="6"/>
  </si>
  <si>
    <t>本予算を用いて、目利き能力を有する機関がマッチングを行い、その結果が安全・安心の研究開発に活用されることを成果目標とする。</t>
    <phoneticPr fontId="6"/>
  </si>
  <si>
    <t>目利き能力を有する機関によるマッチングを行い、その結果が安全・安心の研究開発に活用されることを成果目標とする。</t>
    <phoneticPr fontId="6"/>
  </si>
  <si>
    <t>令和２年度：
・専門家人材等を活用したマッチングの仕組みについての調査・検討を実施できたか
令和３年度：
・専門家人材等を活用したマッチングの仕組みについての調査・検討を実施できたか
・調査・検討の結果に基づいて、マッチングの仕組みを構築できたか
令和４年度：
・調査・検討の結果に基づいて、マッチングの仕組みを構築できたか
令和５年度：
・本格的に立ち上げるシンクタンクに、マッチングの仕組みを構築できたか
達成できた場合は１、達成できなかった場合は０とする</t>
    <phoneticPr fontId="6"/>
  </si>
  <si>
    <t>ー　　　　　</t>
    <phoneticPr fontId="6"/>
  </si>
  <si>
    <t>ー</t>
    <phoneticPr fontId="6"/>
  </si>
  <si>
    <t>-</t>
  </si>
  <si>
    <t>有</t>
  </si>
  <si>
    <t>国及び国民の安全・安心を確保するために、安全・安心に資する科学技術において、我が国として伸ばすべき分野や補うべき分野、適切に管理すべき分野を明確化するものであり、国民や社会のニーズを的確に反映している。</t>
    <phoneticPr fontId="6"/>
  </si>
  <si>
    <t>我が国及び国民の安全・安心を確保するために実施するものであり、国が実施すべき事業である。</t>
    <phoneticPr fontId="6"/>
  </si>
  <si>
    <t>安全・安心の確保に向けて、重要分野の把握を行うものであり、政策目的の達成手段として、必要かつ適切な事業であり、優先度は高い。</t>
    <phoneticPr fontId="6"/>
  </si>
  <si>
    <t>‐</t>
  </si>
  <si>
    <t>不用率は大きくなってしまったものの、シンクタンク機能を立ち上げて調査研究を行うという目標は達成できている。</t>
    <phoneticPr fontId="6"/>
  </si>
  <si>
    <t>役務内容と執行額を精査し、効率的な予算執行ができるよう努めた上で、事業の成果の検証を適切に行う。</t>
    <phoneticPr fontId="6"/>
  </si>
  <si>
    <t>再委託費</t>
    <rPh sb="0" eb="3">
      <t>サイイタク</t>
    </rPh>
    <rPh sb="3" eb="4">
      <t>ヒ</t>
    </rPh>
    <phoneticPr fontId="3"/>
  </si>
  <si>
    <t>人件費</t>
    <rPh sb="0" eb="3">
      <t>ジンケンヒ</t>
    </rPh>
    <phoneticPr fontId="3"/>
  </si>
  <si>
    <t>その他の経費</t>
    <rPh sb="2" eb="3">
      <t>ホカ</t>
    </rPh>
    <rPh sb="4" eb="6">
      <t>ケイヒ</t>
    </rPh>
    <phoneticPr fontId="3"/>
  </si>
  <si>
    <t>一般管理費</t>
    <rPh sb="0" eb="2">
      <t>イッパン</t>
    </rPh>
    <rPh sb="2" eb="5">
      <t>カンリヒ</t>
    </rPh>
    <phoneticPr fontId="3"/>
  </si>
  <si>
    <t>調査分析業務</t>
    <rPh sb="0" eb="2">
      <t>チョウサ</t>
    </rPh>
    <rPh sb="2" eb="4">
      <t>ブンセキ</t>
    </rPh>
    <rPh sb="4" eb="6">
      <t>ギョウム</t>
    </rPh>
    <phoneticPr fontId="3"/>
  </si>
  <si>
    <t>調査研究分析</t>
    <rPh sb="0" eb="2">
      <t>チョウサ</t>
    </rPh>
    <rPh sb="2" eb="4">
      <t>ケンキュウ</t>
    </rPh>
    <rPh sb="4" eb="6">
      <t>ブンセキ</t>
    </rPh>
    <phoneticPr fontId="3"/>
  </si>
  <si>
    <t>会議出席謝金、情報セキュリティ強化</t>
    <rPh sb="0" eb="2">
      <t>カイギ</t>
    </rPh>
    <rPh sb="2" eb="4">
      <t>シュッセキ</t>
    </rPh>
    <rPh sb="4" eb="6">
      <t>シャキン</t>
    </rPh>
    <rPh sb="7" eb="9">
      <t>ジョウホウ</t>
    </rPh>
    <rPh sb="15" eb="17">
      <t>キョウカ</t>
    </rPh>
    <phoneticPr fontId="3"/>
  </si>
  <si>
    <t>調査分析業務</t>
    <phoneticPr fontId="6"/>
  </si>
  <si>
    <t>A.．国立大学法人  政策研究大学院大学</t>
    <phoneticPr fontId="6"/>
  </si>
  <si>
    <t>B.海外法人　A</t>
    <rPh sb="2" eb="4">
      <t>カイガイ</t>
    </rPh>
    <rPh sb="4" eb="6">
      <t>ホウジン</t>
    </rPh>
    <phoneticPr fontId="6"/>
  </si>
  <si>
    <t>国立大学法人　政策研究大学院大学</t>
  </si>
  <si>
    <t>シンクタンク立ち上げに向けた関係機関とのネットワーク構築、調査分析等の実施</t>
    <rPh sb="6" eb="7">
      <t>タ</t>
    </rPh>
    <rPh sb="8" eb="9">
      <t>ア</t>
    </rPh>
    <rPh sb="11" eb="12">
      <t>ム</t>
    </rPh>
    <rPh sb="14" eb="16">
      <t>カンケイ</t>
    </rPh>
    <rPh sb="16" eb="18">
      <t>キカン</t>
    </rPh>
    <rPh sb="33" eb="34">
      <t>トウ</t>
    </rPh>
    <rPh sb="35" eb="37">
      <t>ジッシ</t>
    </rPh>
    <phoneticPr fontId="3"/>
  </si>
  <si>
    <t>-</t>
    <phoneticPr fontId="6"/>
  </si>
  <si>
    <t>海外法人 A</t>
    <rPh sb="0" eb="2">
      <t>カイガイ</t>
    </rPh>
    <rPh sb="2" eb="4">
      <t>ホウジン</t>
    </rPh>
    <phoneticPr fontId="3"/>
  </si>
  <si>
    <t>株式会社 B</t>
    <rPh sb="0" eb="4">
      <t>カブシキガイシャ</t>
    </rPh>
    <phoneticPr fontId="3"/>
  </si>
  <si>
    <t>海外法人 C</t>
    <rPh sb="0" eb="2">
      <t>カイガイ</t>
    </rPh>
    <rPh sb="2" eb="4">
      <t>ホウジン</t>
    </rPh>
    <phoneticPr fontId="3"/>
  </si>
  <si>
    <t>海外法人 D</t>
    <rPh sb="0" eb="2">
      <t>カイガイ</t>
    </rPh>
    <rPh sb="2" eb="4">
      <t>ホウジン</t>
    </rPh>
    <phoneticPr fontId="3"/>
  </si>
  <si>
    <t>海外法人 E</t>
    <rPh sb="0" eb="2">
      <t>カイガイ</t>
    </rPh>
    <rPh sb="2" eb="4">
      <t>ホウジン</t>
    </rPh>
    <phoneticPr fontId="3"/>
  </si>
  <si>
    <t>諸外国における安全・安心と先端技術に関する情報の調査分析</t>
  </si>
  <si>
    <t>本事業は、政府の重要技術等に係る課題の政策決定等に資する調査を実施するもので、①内閣府から提示する調査分野に対する、国内外の情勢や研究開発動向についての調査分析【広範囲調査分析】及び②内閣府から提示する個別課題（内閣府が特に政策ニーズが明確であり、重要であると判断する３分野）に対する調査分析【個別調査分析】を行う。実施にあたっては、安全・安心の確保に係る重要技術等に関する専門性を有する国内外の各機関と連携・協力を行う。さらに令和５年度のシンクタンク組織の設立を見据え、同組織の人材確保を円滑に行うための示唆を得る観点から、キャリアパスを見越した人材育成に必要なプログラムやカリキュラム等について検討を行う。</t>
    <rPh sb="89" eb="90">
      <t>オヨ</t>
    </rPh>
    <phoneticPr fontId="6"/>
  </si>
  <si>
    <t>企画競争による調達の結果であり、妥当である。</t>
    <phoneticPr fontId="6"/>
  </si>
  <si>
    <t>国及び国民の安全・安心の確保に係るものに限定している。</t>
    <phoneticPr fontId="6"/>
  </si>
  <si>
    <t>不用率が高い主な原因は、新型コロナウイルス感染症の流行が終息せず、当初計画していた事業が十分に実施できなかったことなどが挙げられる。</t>
    <phoneticPr fontId="6"/>
  </si>
  <si>
    <t>その他の経費</t>
    <phoneticPr fontId="3"/>
  </si>
  <si>
    <t>印刷費、謝礼金等</t>
    <phoneticPr fontId="6"/>
  </si>
  <si>
    <t>事業の進捗状況把握のために委託先と定期的に連絡を取り、コスト削減や効率化に向けた連絡調整を行った。</t>
    <phoneticPr fontId="6"/>
  </si>
  <si>
    <t>第6期科学技術・イノベーション基本計画（令和3年3月26日閣議決定）
統合イノベーション戦略2022(令和4年6月3日閣議決定)
経済財政運営と改革の基本方針2022(令和4年6月7日閣議決定)</t>
    <phoneticPr fontId="6"/>
  </si>
  <si>
    <t>-</t>
    <phoneticPr fontId="6"/>
  </si>
  <si>
    <t>個人A</t>
    <rPh sb="0" eb="2">
      <t>コジン</t>
    </rPh>
    <phoneticPr fontId="3"/>
  </si>
  <si>
    <t>内閣府設置法（平11法89）第４条、第40条の４
経済施策を一体的に講ずることによる安全保障の確保の推進に関する法律（令4法43）第64条第2項</t>
    <rPh sb="0" eb="2">
      <t>ナイカク</t>
    </rPh>
    <rPh sb="2" eb="3">
      <t>フ</t>
    </rPh>
    <rPh sb="3" eb="6">
      <t>セッチホウ</t>
    </rPh>
    <rPh sb="7" eb="8">
      <t>ヘイ</t>
    </rPh>
    <rPh sb="10" eb="11">
      <t>ホウ</t>
    </rPh>
    <rPh sb="14" eb="15">
      <t>ダイ</t>
    </rPh>
    <rPh sb="16" eb="17">
      <t>ジョウ</t>
    </rPh>
    <rPh sb="18" eb="19">
      <t>ダイ</t>
    </rPh>
    <rPh sb="21" eb="22">
      <t>ジョウ</t>
    </rPh>
    <rPh sb="25" eb="27">
      <t>ケイザイ</t>
    </rPh>
    <rPh sb="27" eb="29">
      <t>シサク</t>
    </rPh>
    <rPh sb="30" eb="33">
      <t>イッタイテキ</t>
    </rPh>
    <rPh sb="34" eb="35">
      <t>コウ</t>
    </rPh>
    <rPh sb="42" eb="44">
      <t>アンゼン</t>
    </rPh>
    <rPh sb="44" eb="46">
      <t>ホショウ</t>
    </rPh>
    <rPh sb="47" eb="49">
      <t>カクホ</t>
    </rPh>
    <rPh sb="50" eb="52">
      <t>スイシン</t>
    </rPh>
    <rPh sb="53" eb="54">
      <t>カン</t>
    </rPh>
    <rPh sb="56" eb="58">
      <t>ホウリツ</t>
    </rPh>
    <rPh sb="59" eb="60">
      <t>レイ</t>
    </rPh>
    <rPh sb="61" eb="62">
      <t>ホウ</t>
    </rPh>
    <rPh sb="65" eb="66">
      <t>ダイ</t>
    </rPh>
    <rPh sb="68" eb="69">
      <t>ジョウ</t>
    </rPh>
    <rPh sb="69" eb="70">
      <t>ダイ</t>
    </rPh>
    <rPh sb="71" eb="72">
      <t>コウ</t>
    </rPh>
    <phoneticPr fontId="6"/>
  </si>
  <si>
    <t>過去の有識者の所見を踏まえ、引き続き事業の有効性・効率性・成果について適切かつ的確に検証し、予算の効果的かつ効率的な執行に努めること。</t>
    <rPh sb="0" eb="2">
      <t>カコ</t>
    </rPh>
    <phoneticPr fontId="6"/>
  </si>
  <si>
    <t>所見を踏まえて、令和4年度の委託調査においても、引き続き事業の有効性・効率性・成果について適切かつ的確に検証を行い、予算の効果的かつ効率的な執行に努める。</t>
    <rPh sb="0" eb="2">
      <t>ショケン</t>
    </rPh>
    <rPh sb="3" eb="4">
      <t>フ</t>
    </rPh>
    <rPh sb="8" eb="10">
      <t>レイワ</t>
    </rPh>
    <rPh sb="11" eb="13">
      <t>ネンド</t>
    </rPh>
    <rPh sb="14" eb="16">
      <t>イタク</t>
    </rPh>
    <rPh sb="16" eb="18">
      <t>チョウサ</t>
    </rPh>
    <rPh sb="55" eb="56">
      <t>オコナ</t>
    </rPh>
    <rPh sb="58" eb="60">
      <t>ヨサン</t>
    </rPh>
    <rPh sb="61" eb="64">
      <t>コウカテキ</t>
    </rPh>
    <rPh sb="66" eb="69">
      <t>コウリツテキ</t>
    </rPh>
    <rPh sb="70" eb="72">
      <t>シッコウ</t>
    </rPh>
    <rPh sb="73" eb="74">
      <t>ツト</t>
    </rPh>
    <phoneticPr fontId="6"/>
  </si>
  <si>
    <t>これまでの枠組による予算措置を行わないため</t>
    <rPh sb="5" eb="7">
      <t>ワクグ</t>
    </rPh>
    <rPh sb="10" eb="12">
      <t>ヨサン</t>
    </rPh>
    <rPh sb="12" eb="14">
      <t>ソチ</t>
    </rPh>
    <rPh sb="15" eb="16">
      <t>オコナ</t>
    </rPh>
    <phoneticPr fontId="6"/>
  </si>
  <si>
    <t>企画競争により選定しており、支出先の選定は妥当である。一方で、企画競争説明会には複数社参加があったものの、結果として一者応募となった。また、本契約では、安全・安心の確保に係る重要技術等の高い専門性を有する国内外の各機関を対象に再委託を行う必要があり、契約内容の特殊性から契約の相手方が限定されたため、競争性のない随意契約を行った。</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</si>
</sst>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9" xfId="0" applyFont="1" applyBorder="1">
      <alignment vertical="center"/>
    </xf>
    <xf numFmtId="0" fontId="23" fillId="0" borderId="0" xfId="0" applyFont="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0" fillId="0" borderId="0" xfId="0" applyAlignment="1">
      <alignment horizontal="center" vertical="center"/>
    </xf>
    <xf numFmtId="0" fontId="23" fillId="0" borderId="9" xfId="0" applyFont="1" applyBorder="1" applyAlignment="1" applyProtection="1">
      <alignment horizontal="center" vertical="center"/>
      <protection locked="0"/>
    </xf>
    <xf numFmtId="0" fontId="23" fillId="0" borderId="9"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24" fillId="7" borderId="9" xfId="0" applyFont="1" applyFill="1" applyBorder="1" applyAlignment="1">
      <alignment horizontal="center" vertical="center"/>
    </xf>
    <xf numFmtId="0" fontId="23"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0" fillId="3" borderId="0" xfId="0" applyFill="1">
      <alignment vertical="center"/>
    </xf>
    <xf numFmtId="0" fontId="23" fillId="3" borderId="9"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9" xfId="0" applyFont="1" applyFill="1" applyBorder="1">
      <alignment vertical="center"/>
    </xf>
    <xf numFmtId="0" fontId="6" fillId="3" borderId="0" xfId="0" applyFont="1" applyFill="1">
      <alignment vertical="center"/>
    </xf>
    <xf numFmtId="0" fontId="27" fillId="3" borderId="9"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6" fillId="3" borderId="35" xfId="0" applyFont="1" applyFill="1" applyBorder="1">
      <alignment vertical="center"/>
    </xf>
    <xf numFmtId="0" fontId="0" fillId="3" borderId="35"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57"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9" xfId="0" applyFont="1" applyFill="1" applyBorder="1" applyAlignment="1">
      <alignment horizontal="justify" vertical="center" wrapText="1"/>
    </xf>
    <xf numFmtId="0" fontId="0" fillId="0" borderId="0" xfId="0" applyAlignment="1">
      <alignment horizontal="right" vertical="center"/>
    </xf>
    <xf numFmtId="0" fontId="6" fillId="3" borderId="24" xfId="0" applyFont="1" applyFill="1" applyBorder="1">
      <alignment vertical="center"/>
    </xf>
    <xf numFmtId="0" fontId="6" fillId="3" borderId="24" xfId="0" applyFont="1" applyFill="1" applyBorder="1" applyAlignment="1">
      <alignment vertical="center" wrapText="1"/>
    </xf>
    <xf numFmtId="0" fontId="29" fillId="0" borderId="0" xfId="0" applyFont="1" applyFill="1">
      <alignment vertical="center"/>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3" xfId="0" applyFont="1" applyFill="1" applyBorder="1" applyAlignment="1" applyProtection="1">
      <alignment horizontal="center" vertical="center" wrapText="1"/>
    </xf>
    <xf numFmtId="0" fontId="6" fillId="3" borderId="9" xfId="0" applyFont="1" applyFill="1" applyBorder="1" applyAlignment="1">
      <alignment horizontal="left" vertical="center"/>
    </xf>
    <xf numFmtId="178" fontId="23" fillId="0" borderId="32"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justify" vertical="center" wrapText="1"/>
    </xf>
    <xf numFmtId="49" fontId="21" fillId="0" borderId="22" xfId="0" applyNumberFormat="1" applyFont="1" applyFill="1" applyBorder="1" applyAlignment="1" applyProtection="1">
      <alignment horizontal="center" vertical="center" wrapText="1"/>
      <protection locked="0"/>
    </xf>
    <xf numFmtId="49" fontId="21" fillId="0" borderId="23"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3"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33" xfId="0" applyFont="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23" fillId="0" borderId="22" xfId="0" applyFont="1" applyFill="1" applyBorder="1" applyAlignment="1" applyProtection="1">
      <alignment horizontal="center" vertical="center" wrapText="1"/>
      <protection locked="0"/>
    </xf>
    <xf numFmtId="179" fontId="23" fillId="0" borderId="23" xfId="0" applyNumberFormat="1" applyFont="1" applyFill="1" applyBorder="1" applyAlignment="1" applyProtection="1">
      <alignment horizontal="center" vertical="center" wrapText="1"/>
      <protection locked="0"/>
    </xf>
    <xf numFmtId="178" fontId="23" fillId="0" borderId="23" xfId="0" applyNumberFormat="1"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0" fontId="0" fillId="6" borderId="34" xfId="0" applyFont="1" applyFill="1" applyBorder="1" applyAlignment="1">
      <alignment horizontal="center" vertical="center"/>
    </xf>
    <xf numFmtId="0" fontId="0" fillId="6" borderId="35"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6" borderId="35" xfId="0" applyFont="1" applyFill="1" applyBorder="1" applyAlignment="1">
      <alignment horizontal="center" vertical="center" wrapText="1"/>
    </xf>
    <xf numFmtId="0" fontId="0" fillId="6" borderId="56"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3"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4" fillId="6" borderId="34"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57"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0" fillId="6" borderId="67" xfId="0" applyFont="1" applyFill="1" applyBorder="1" applyAlignment="1">
      <alignment horizontal="center" vertical="center"/>
    </xf>
    <xf numFmtId="0" fontId="0" fillId="6" borderId="60" xfId="0" applyFont="1" applyFill="1" applyBorder="1" applyAlignment="1">
      <alignment horizontal="center" vertical="center"/>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6" borderId="41"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3"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5"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3"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2" borderId="22" xfId="0" applyFont="1" applyFill="1" applyBorder="1" applyAlignment="1">
      <alignment horizontal="center" vertical="center" shrinkToFit="1"/>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181" fontId="0" fillId="5" borderId="9" xfId="0" applyNumberFormat="1" applyFont="1" applyFill="1" applyBorder="1" applyAlignment="1" applyProtection="1">
      <alignment horizontal="center" vertical="center" wrapText="1"/>
      <protection locked="0"/>
    </xf>
    <xf numFmtId="181" fontId="4" fillId="5" borderId="9" xfId="0" applyNumberFormat="1" applyFont="1" applyFill="1" applyBorder="1" applyAlignment="1" applyProtection="1">
      <alignment horizontal="center" vertical="center" wrapText="1"/>
      <protection locked="0"/>
    </xf>
    <xf numFmtId="49"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30" fillId="6" borderId="38" xfId="0" applyFont="1" applyFill="1" applyBorder="1" applyAlignment="1">
      <alignment horizontal="center" vertical="center" wrapText="1"/>
    </xf>
    <xf numFmtId="0" fontId="0" fillId="6" borderId="9" xfId="0" applyFont="1" applyFill="1" applyBorder="1" applyAlignment="1">
      <alignment horizontal="center" vertical="center" wrapText="1"/>
    </xf>
    <xf numFmtId="0" fontId="0" fillId="6" borderId="9" xfId="0"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182" fontId="0" fillId="0" borderId="9" xfId="0" applyNumberFormat="1" applyFont="1" applyFill="1" applyBorder="1" applyAlignment="1" applyProtection="1">
      <alignment horizontal="right" vertical="center" wrapText="1"/>
      <protection locked="0"/>
    </xf>
    <xf numFmtId="182" fontId="4" fillId="0" borderId="9" xfId="0" applyNumberFormat="1" applyFont="1" applyFill="1" applyBorder="1" applyAlignment="1" applyProtection="1">
      <alignment horizontal="right" vertical="center" wrapText="1"/>
      <protection locked="0"/>
    </xf>
    <xf numFmtId="0" fontId="4" fillId="2"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2"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7"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6"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2" fillId="0" borderId="64" xfId="0" applyFont="1" applyBorder="1" applyAlignment="1" applyProtection="1">
      <alignment horizontal="left" vertical="center" wrapText="1"/>
      <protection locked="0"/>
    </xf>
    <xf numFmtId="0" fontId="4" fillId="0" borderId="65" xfId="0" applyFont="1" applyBorder="1" applyAlignment="1" applyProtection="1">
      <alignment horizontal="left" vertical="center"/>
      <protection locked="0"/>
    </xf>
    <xf numFmtId="0" fontId="4" fillId="0" borderId="87"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112"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20" fillId="0" borderId="78" xfId="0" applyFont="1" applyFill="1" applyBorder="1" applyAlignment="1" applyProtection="1">
      <alignment horizontal="center" vertical="center" wrapText="1"/>
      <protection locked="0"/>
    </xf>
    <xf numFmtId="0" fontId="20" fillId="0" borderId="44"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45" xfId="0" applyFont="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4" fillId="0" borderId="35" xfId="0" applyFont="1" applyBorder="1" applyAlignment="1">
      <alignment horizontal="center" vertical="center"/>
    </xf>
    <xf numFmtId="0" fontId="0" fillId="0" borderId="34" xfId="0" applyFont="1" applyFill="1" applyBorder="1" applyAlignment="1">
      <alignment horizontal="center" vertical="center"/>
    </xf>
    <xf numFmtId="0" fontId="4" fillId="0" borderId="36" xfId="0" applyFont="1" applyBorder="1" applyAlignment="1">
      <alignment horizontal="center" vertical="center"/>
    </xf>
    <xf numFmtId="0" fontId="12" fillId="0" borderId="34" xfId="0" applyFont="1" applyBorder="1" applyAlignment="1">
      <alignment horizontal="center" vertical="center" wrapText="1"/>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56" xfId="0" applyFont="1" applyBorder="1" applyAlignment="1">
      <alignment horizontal="center" vertical="center"/>
    </xf>
    <xf numFmtId="49" fontId="21" fillId="0" borderId="24"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0" fillId="0" borderId="69" xfId="0" applyFont="1" applyFill="1" applyBorder="1" applyAlignment="1" applyProtection="1">
      <alignment horizontal="center" vertical="center" textRotation="255" wrapText="1"/>
      <protection locked="0"/>
    </xf>
    <xf numFmtId="0" fontId="0" fillId="0" borderId="70" xfId="0" applyFont="1" applyBorder="1" applyAlignment="1" applyProtection="1">
      <alignment horizontal="center" vertical="center" textRotation="255" wrapText="1"/>
      <protection locked="0"/>
    </xf>
    <xf numFmtId="0" fontId="0" fillId="0" borderId="71" xfId="0" applyFont="1" applyBorder="1" applyAlignment="1" applyProtection="1">
      <alignment horizontal="center" vertical="center" textRotation="255" wrapText="1"/>
      <protection locked="0"/>
    </xf>
    <xf numFmtId="0" fontId="0" fillId="0" borderId="91"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18" fillId="3" borderId="43" xfId="0" applyFont="1" applyFill="1" applyBorder="1" applyAlignment="1">
      <alignment horizontal="center" vertical="center"/>
    </xf>
    <xf numFmtId="0" fontId="18" fillId="3" borderId="44" xfId="0" applyFont="1" applyFill="1" applyBorder="1" applyAlignment="1">
      <alignment horizontal="center" vertical="center"/>
    </xf>
    <xf numFmtId="0" fontId="18" fillId="3" borderId="45"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14" fillId="3" borderId="119" xfId="0" applyFont="1" applyFill="1" applyBorder="1" applyAlignment="1">
      <alignment horizontal="center" vertical="center" wrapText="1"/>
    </xf>
    <xf numFmtId="0" fontId="0" fillId="3" borderId="120"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14" fillId="2" borderId="38"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0"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42"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5" xfId="0" applyFont="1" applyFill="1" applyBorder="1" applyAlignment="1">
      <alignment horizontal="left" vertical="center"/>
    </xf>
    <xf numFmtId="0" fontId="0" fillId="5" borderId="87"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23" fillId="0" borderId="128" xfId="0" applyFont="1" applyFill="1" applyBorder="1" applyAlignment="1" applyProtection="1">
      <alignment horizontal="center" vertical="center" wrapText="1"/>
      <protection locked="0"/>
    </xf>
    <xf numFmtId="49" fontId="21" fillId="0" borderId="128" xfId="0" applyNumberFormat="1" applyFont="1" applyFill="1" applyBorder="1" applyAlignment="1" applyProtection="1">
      <alignment horizontal="center" vertical="center" wrapText="1"/>
      <protection locked="0"/>
    </xf>
    <xf numFmtId="0" fontId="14" fillId="6" borderId="38" xfId="0" applyFont="1" applyFill="1" applyBorder="1" applyAlignment="1">
      <alignment horizontal="center" vertical="center" textRotation="255" wrapText="1"/>
    </xf>
    <xf numFmtId="0" fontId="0" fillId="6" borderId="3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35" xfId="0" applyFont="1" applyFill="1" applyBorder="1" applyAlignment="1">
      <alignment horizontal="left" vertical="center" wrapText="1"/>
    </xf>
    <xf numFmtId="0" fontId="0" fillId="5" borderId="35" xfId="0" applyFont="1" applyFill="1" applyBorder="1" applyAlignment="1">
      <alignment vertical="center"/>
    </xf>
    <xf numFmtId="0" fontId="0" fillId="5" borderId="34" xfId="0" applyFont="1" applyFill="1" applyBorder="1" applyAlignment="1" applyProtection="1">
      <alignment horizontal="center" vertical="center"/>
      <protection locked="0"/>
    </xf>
    <xf numFmtId="0" fontId="0" fillId="5" borderId="35" xfId="0" applyFont="1" applyFill="1" applyBorder="1" applyAlignment="1" applyProtection="1">
      <alignment horizontal="center" vertical="center"/>
      <protection locked="0"/>
    </xf>
    <xf numFmtId="0" fontId="0" fillId="5" borderId="36" xfId="0" applyFont="1" applyFill="1" applyBorder="1" applyAlignment="1" applyProtection="1">
      <alignment horizontal="center" vertical="center"/>
      <protection locked="0"/>
    </xf>
    <xf numFmtId="0" fontId="0" fillId="5" borderId="34"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1" fillId="0" borderId="73" xfId="0" applyNumberFormat="1" applyFont="1" applyFill="1" applyBorder="1" applyAlignment="1" applyProtection="1">
      <alignment horizontal="center" vertical="center" wrapText="1"/>
      <protection locked="0"/>
    </xf>
    <xf numFmtId="49" fontId="21" fillId="0" borderId="99" xfId="0" applyNumberFormat="1" applyFont="1" applyFill="1" applyBorder="1" applyAlignment="1" applyProtection="1">
      <alignment horizontal="center" vertical="center" wrapText="1"/>
      <protection locked="0"/>
    </xf>
    <xf numFmtId="179" fontId="23" fillId="0" borderId="126"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96" xfId="0" applyFont="1" applyFill="1" applyBorder="1" applyAlignment="1" applyProtection="1">
      <alignment horizontal="center" vertical="center"/>
      <protection locked="0"/>
    </xf>
    <xf numFmtId="0" fontId="0" fillId="5" borderId="97"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16" fillId="6" borderId="75" xfId="0" applyFont="1" applyFill="1" applyBorder="1" applyAlignment="1">
      <alignment horizontal="center" vertical="center" textRotation="255" wrapText="1"/>
    </xf>
    <xf numFmtId="0" fontId="16" fillId="6" borderId="122"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3" xfId="0" applyFont="1" applyFill="1" applyBorder="1" applyAlignment="1">
      <alignment horizontal="center" vertical="center" textRotation="255" wrapText="1"/>
    </xf>
    <xf numFmtId="0" fontId="16" fillId="6" borderId="123" xfId="0" applyFont="1" applyFill="1" applyBorder="1" applyAlignment="1">
      <alignment horizontal="center" vertical="center" textRotation="255" wrapText="1"/>
    </xf>
    <xf numFmtId="0" fontId="16" fillId="6" borderId="57" xfId="0" applyFont="1" applyFill="1" applyBorder="1" applyAlignment="1">
      <alignment horizontal="center" vertical="center" textRotation="255" wrapText="1"/>
    </xf>
    <xf numFmtId="0" fontId="14" fillId="6" borderId="80" xfId="0" applyFont="1" applyFill="1" applyBorder="1" applyAlignment="1">
      <alignment horizontal="center" vertical="center" wrapText="1"/>
    </xf>
    <xf numFmtId="0" fontId="14" fillId="6" borderId="124" xfId="0" applyFont="1" applyFill="1" applyBorder="1" applyAlignment="1">
      <alignment horizontal="center" vertical="center"/>
    </xf>
    <xf numFmtId="0" fontId="0" fillId="5" borderId="7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protection locked="0"/>
    </xf>
    <xf numFmtId="0" fontId="0" fillId="5" borderId="45" xfId="0" applyFont="1" applyFill="1" applyBorder="1" applyAlignment="1" applyProtection="1">
      <alignment horizontal="left" vertical="center"/>
      <protection locked="0"/>
    </xf>
    <xf numFmtId="0" fontId="14" fillId="2" borderId="35"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7" xfId="0" applyFont="1" applyFill="1" applyBorder="1" applyAlignment="1">
      <alignment vertical="center"/>
    </xf>
    <xf numFmtId="0" fontId="0" fillId="5" borderId="65" xfId="0" applyFont="1" applyFill="1" applyBorder="1" applyAlignment="1">
      <alignment vertical="center"/>
    </xf>
    <xf numFmtId="0" fontId="0" fillId="5" borderId="87"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00"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14" fillId="2" borderId="92" xfId="0" applyFont="1" applyFill="1" applyBorder="1" applyAlignment="1">
      <alignment horizontal="center" vertical="center" textRotation="255" wrapText="1"/>
    </xf>
    <xf numFmtId="0" fontId="0" fillId="0" borderId="9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15" xfId="0" applyFont="1" applyFill="1" applyBorder="1" applyAlignment="1">
      <alignment vertical="center" wrapText="1"/>
    </xf>
    <xf numFmtId="0" fontId="0" fillId="5" borderId="97" xfId="0" applyFont="1" applyFill="1" applyBorder="1" applyAlignment="1">
      <alignment vertical="center" wrapText="1"/>
    </xf>
    <xf numFmtId="0" fontId="0" fillId="5" borderId="117" xfId="0" applyFont="1" applyFill="1" applyBorder="1" applyAlignment="1">
      <alignment vertical="center" wrapText="1"/>
    </xf>
    <xf numFmtId="0" fontId="0" fillId="5" borderId="66"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3" xfId="0" applyFont="1" applyFill="1" applyBorder="1" applyAlignment="1">
      <alignment horizontal="left" vertical="center"/>
    </xf>
    <xf numFmtId="0" fontId="0" fillId="5" borderId="18" xfId="0" applyFont="1" applyFill="1" applyBorder="1" applyAlignment="1">
      <alignment horizontal="left" vertical="center"/>
    </xf>
    <xf numFmtId="0" fontId="0" fillId="5" borderId="61"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8" fillId="6" borderId="43" xfId="0" applyFont="1" applyFill="1" applyBorder="1" applyAlignment="1">
      <alignment horizontal="center" vertical="center" wrapText="1"/>
    </xf>
    <xf numFmtId="0" fontId="18" fillId="6" borderId="44" xfId="0" applyFont="1" applyFill="1" applyBorder="1" applyAlignment="1">
      <alignment horizontal="center" vertical="center" wrapText="1"/>
    </xf>
    <xf numFmtId="0" fontId="18" fillId="6" borderId="45" xfId="0" applyFont="1" applyFill="1" applyBorder="1" applyAlignment="1">
      <alignment horizontal="center" vertical="center" wrapText="1"/>
    </xf>
    <xf numFmtId="0" fontId="0" fillId="0" borderId="94" xfId="0" applyFont="1" applyFill="1" applyBorder="1" applyAlignment="1">
      <alignment horizontal="center" vertical="center"/>
    </xf>
    <xf numFmtId="0" fontId="0" fillId="0" borderId="47" xfId="0" applyFont="1" applyBorder="1" applyAlignment="1">
      <alignment horizontal="center" vertical="center"/>
    </xf>
    <xf numFmtId="0" fontId="0" fillId="0" borderId="95" xfId="0" applyFont="1" applyBorder="1" applyAlignment="1">
      <alignment horizontal="center" vertical="center"/>
    </xf>
    <xf numFmtId="0" fontId="0" fillId="0" borderId="46" xfId="0" applyFont="1" applyFill="1" applyBorder="1" applyAlignment="1">
      <alignment horizontal="center" vertical="center"/>
    </xf>
    <xf numFmtId="0" fontId="0" fillId="0" borderId="48"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6" fillId="6" borderId="34" xfId="0" applyFont="1" applyFill="1" applyBorder="1" applyAlignment="1">
      <alignment horizontal="center" vertical="center" textRotation="255" wrapText="1"/>
    </xf>
    <xf numFmtId="0" fontId="16" fillId="6" borderId="36"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23" fillId="0" borderId="22" xfId="0" applyFont="1" applyFill="1" applyBorder="1" applyAlignment="1" applyProtection="1">
      <alignment vertical="center" wrapText="1"/>
      <protection locked="0"/>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177" fontId="4" fillId="0" borderId="9" xfId="0" applyNumberFormat="1" applyFont="1" applyFill="1" applyBorder="1" applyAlignment="1" applyProtection="1">
      <alignment horizontal="center" vertical="center" shrinkToFit="1"/>
      <protection locked="0"/>
    </xf>
    <xf numFmtId="177" fontId="4" fillId="0" borderId="23" xfId="0" applyNumberFormat="1" applyFont="1" applyFill="1" applyBorder="1" applyAlignment="1" applyProtection="1">
      <alignment horizontal="center" vertical="center" shrinkToFit="1"/>
      <protection locked="0"/>
    </xf>
    <xf numFmtId="177" fontId="4" fillId="0" borderId="32"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4" fillId="2" borderId="113" xfId="0" applyFont="1" applyFill="1" applyBorder="1" applyAlignment="1">
      <alignment horizontal="center" vertical="center"/>
    </xf>
    <xf numFmtId="0" fontId="12" fillId="2" borderId="22"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2" fillId="2" borderId="29" xfId="0" applyFont="1" applyFill="1" applyBorder="1" applyAlignment="1">
      <alignment horizontal="center" vertical="center"/>
    </xf>
    <xf numFmtId="0" fontId="4" fillId="5" borderId="35" xfId="0" applyFont="1" applyFill="1" applyBorder="1" applyAlignment="1" applyProtection="1">
      <alignment vertical="center" wrapText="1"/>
      <protection locked="0"/>
    </xf>
    <xf numFmtId="0" fontId="4" fillId="5" borderId="60"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5"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7" fillId="2" borderId="34" xfId="0" applyFont="1" applyFill="1" applyBorder="1" applyAlignment="1">
      <alignment horizontal="center" vertical="center" wrapText="1" shrinkToFi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49" fontId="0" fillId="0" borderId="114" xfId="0" applyNumberFormat="1" applyFont="1" applyFill="1" applyBorder="1" applyAlignment="1" applyProtection="1">
      <alignment horizontal="center" vertical="center" shrinkToFit="1"/>
      <protection locked="0"/>
    </xf>
    <xf numFmtId="0" fontId="0" fillId="0" borderId="67"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1" fillId="2" borderId="22" xfId="0" applyFont="1" applyFill="1" applyBorder="1" applyAlignment="1">
      <alignment horizontal="center" vertical="center" wrapText="1" shrinkToFit="1"/>
    </xf>
    <xf numFmtId="0" fontId="31" fillId="2" borderId="23" xfId="0" applyFont="1" applyFill="1" applyBorder="1" applyAlignment="1">
      <alignment horizontal="center" vertical="center" shrinkToFit="1"/>
    </xf>
    <xf numFmtId="0" fontId="31"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xf>
    <xf numFmtId="0" fontId="0" fillId="0" borderId="35" xfId="0" applyFont="1" applyBorder="1" applyAlignment="1">
      <alignment horizontal="center" vertical="center"/>
    </xf>
    <xf numFmtId="0" fontId="0" fillId="0" borderId="39"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15" xfId="0" applyFont="1" applyBorder="1" applyAlignment="1">
      <alignment horizontal="center" vertical="center"/>
    </xf>
    <xf numFmtId="0" fontId="0" fillId="0" borderId="42" xfId="0" applyFont="1" applyBorder="1" applyAlignment="1">
      <alignment horizontal="center" vertical="center"/>
    </xf>
    <xf numFmtId="0" fontId="4" fillId="6" borderId="60"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16" fillId="2" borderId="38"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2" xfId="0" applyFont="1" applyFill="1" applyBorder="1" applyAlignment="1">
      <alignment horizontal="center" vertical="center"/>
    </xf>
    <xf numFmtId="0" fontId="4" fillId="0" borderId="44" xfId="1" applyFont="1" applyFill="1" applyBorder="1" applyAlignment="1" applyProtection="1">
      <alignment horizontal="left" vertical="top" wrapText="1"/>
      <protection locked="0"/>
    </xf>
    <xf numFmtId="0" fontId="4" fillId="0" borderId="45" xfId="1" applyFont="1" applyFill="1" applyBorder="1" applyAlignment="1" applyProtection="1">
      <alignment horizontal="left" vertical="top" wrapText="1"/>
      <protection locked="0"/>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protection locked="0"/>
    </xf>
    <xf numFmtId="177" fontId="0" fillId="0" borderId="36" xfId="0" applyNumberFormat="1"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124" xfId="3" applyFont="1" applyFill="1" applyBorder="1" applyAlignment="1" applyProtection="1">
      <alignment horizontal="center" vertical="center" wrapText="1"/>
    </xf>
    <xf numFmtId="0" fontId="0" fillId="0" borderId="78" xfId="1" applyFont="1" applyFill="1" applyBorder="1" applyAlignment="1" applyProtection="1">
      <alignment horizontal="left" vertical="top" wrapText="1"/>
      <protection locked="0"/>
    </xf>
    <xf numFmtId="0" fontId="0" fillId="5" borderId="67"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87" xfId="0" applyFont="1" applyFill="1" applyBorder="1" applyAlignment="1" applyProtection="1">
      <alignment horizontal="center" vertical="center" wrapText="1"/>
      <protection locked="0"/>
    </xf>
    <xf numFmtId="177" fontId="0" fillId="0" borderId="64"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87" xfId="0" applyNumberFormat="1" applyFont="1" applyFill="1" applyBorder="1" applyAlignment="1" applyProtection="1">
      <alignment horizontal="center" vertical="center"/>
      <protection locked="0"/>
    </xf>
    <xf numFmtId="0" fontId="0" fillId="0" borderId="34"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84" xfId="3" applyFont="1" applyFill="1" applyBorder="1" applyAlignment="1" applyProtection="1">
      <alignment horizontal="center" vertical="center" wrapText="1"/>
    </xf>
    <xf numFmtId="0" fontId="28"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2" xfId="0" applyNumberFormat="1" applyFont="1" applyFill="1" applyBorder="1" applyAlignment="1">
      <alignment horizontal="right" vertical="center"/>
    </xf>
    <xf numFmtId="177" fontId="0" fillId="0" borderId="86" xfId="0" applyNumberFormat="1" applyFont="1" applyFill="1" applyBorder="1" applyAlignment="1">
      <alignment horizontal="right" vertical="center"/>
    </xf>
    <xf numFmtId="177" fontId="0" fillId="0" borderId="85" xfId="0" applyNumberFormat="1" applyFont="1" applyFill="1" applyBorder="1" applyAlignment="1">
      <alignment horizontal="right" vertical="center"/>
    </xf>
    <xf numFmtId="0" fontId="13" fillId="2" borderId="84" xfId="3" applyFont="1" applyFill="1" applyBorder="1" applyAlignment="1" applyProtection="1">
      <alignment horizontal="center" vertical="center" wrapText="1"/>
    </xf>
    <xf numFmtId="0" fontId="13" fillId="2" borderId="9" xfId="3" applyFont="1" applyFill="1" applyBorder="1" applyAlignment="1" applyProtection="1">
      <alignment horizontal="center" vertical="center" wrapText="1"/>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37"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0" fillId="2" borderId="38" xfId="3" applyFont="1" applyFill="1" applyBorder="1" applyAlignment="1" applyProtection="1">
      <alignment horizontal="center" vertical="center" wrapText="1"/>
    </xf>
    <xf numFmtId="0" fontId="10" fillId="2" borderId="35"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10" fillId="0" borderId="82"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3" fillId="2" borderId="11" xfId="3" applyFont="1" applyFill="1" applyBorder="1" applyAlignment="1" applyProtection="1">
      <alignment horizontal="center" vertical="center" wrapText="1"/>
    </xf>
    <xf numFmtId="0" fontId="13" fillId="2" borderId="12"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13" fillId="2" borderId="67" xfId="3" applyFont="1" applyFill="1" applyBorder="1" applyAlignment="1" applyProtection="1">
      <alignment horizontal="center" vertical="center" wrapText="1"/>
    </xf>
    <xf numFmtId="0" fontId="0" fillId="2" borderId="3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3"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1" xfId="0" applyNumberFormat="1" applyFont="1" applyFill="1" applyBorder="1" applyAlignment="1">
      <alignment horizontal="right" vertical="center"/>
    </xf>
    <xf numFmtId="177" fontId="0" fillId="0" borderId="102"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3" xfId="0" applyNumberFormat="1" applyFont="1" applyFill="1" applyBorder="1" applyAlignment="1">
      <alignment horizontal="right" vertical="center"/>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3" fillId="2" borderId="34" xfId="3" applyFont="1" applyFill="1" applyBorder="1" applyAlignment="1" applyProtection="1">
      <alignment horizontal="center" vertical="center" wrapText="1"/>
    </xf>
    <xf numFmtId="0" fontId="13" fillId="2" borderId="35" xfId="3" applyFont="1" applyFill="1" applyBorder="1" applyAlignment="1" applyProtection="1">
      <alignment horizontal="center" vertical="center" wrapText="1"/>
    </xf>
    <xf numFmtId="0" fontId="13" fillId="2" borderId="36" xfId="3" applyFont="1" applyFill="1" applyBorder="1" applyAlignment="1" applyProtection="1">
      <alignment horizontal="center" vertical="center" wrapText="1"/>
    </xf>
    <xf numFmtId="177" fontId="0" fillId="0" borderId="88"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89" xfId="0" applyFont="1" applyFill="1" applyBorder="1" applyAlignment="1" applyProtection="1">
      <alignment horizontal="left" vertical="center" wrapText="1"/>
      <protection locked="0"/>
    </xf>
    <xf numFmtId="0" fontId="10" fillId="2" borderId="43" xfId="3" applyFont="1" applyFill="1" applyBorder="1" applyAlignment="1" applyProtection="1">
      <alignment horizontal="center" vertical="center"/>
    </xf>
    <xf numFmtId="0" fontId="10" fillId="2" borderId="44"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44"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44" xfId="0" applyFont="1" applyBorder="1" applyAlignment="1">
      <alignment horizontal="center" vertical="center"/>
    </xf>
    <xf numFmtId="0" fontId="0" fillId="0" borderId="79" xfId="0" applyFont="1" applyBorder="1" applyAlignment="1">
      <alignment horizontal="center" vertical="center"/>
    </xf>
    <xf numFmtId="0" fontId="12" fillId="0" borderId="44"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45" xfId="0" applyFont="1" applyBorder="1" applyAlignment="1">
      <alignment horizontal="center" vertical="center"/>
    </xf>
    <xf numFmtId="0" fontId="11" fillId="6" borderId="38" xfId="3" applyFont="1" applyFill="1" applyBorder="1" applyAlignment="1" applyProtection="1">
      <alignment horizontal="center" vertical="center" wrapText="1" shrinkToFit="1"/>
    </xf>
    <xf numFmtId="0" fontId="11" fillId="6" borderId="35"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3" fillId="0" borderId="67" xfId="3" applyFont="1" applyFill="1" applyBorder="1" applyAlignment="1" applyProtection="1">
      <alignment horizontal="center" vertical="center"/>
      <protection locked="0"/>
    </xf>
    <xf numFmtId="0" fontId="13" fillId="0" borderId="35" xfId="3" applyFont="1" applyFill="1" applyBorder="1" applyAlignment="1" applyProtection="1">
      <alignment horizontal="center" vertical="center"/>
      <protection locked="0"/>
    </xf>
    <xf numFmtId="0" fontId="11" fillId="6" borderId="34" xfId="3" applyFont="1" applyFill="1" applyBorder="1" applyAlignment="1" applyProtection="1">
      <alignment horizontal="center" vertical="center" wrapText="1"/>
    </xf>
    <xf numFmtId="0" fontId="11" fillId="6" borderId="35" xfId="3" applyFont="1" applyFill="1" applyBorder="1" applyAlignment="1" applyProtection="1">
      <alignment horizontal="center" vertical="center" wrapText="1"/>
    </xf>
    <xf numFmtId="0" fontId="11" fillId="6" borderId="36" xfId="3" applyFont="1" applyFill="1" applyBorder="1" applyAlignment="1" applyProtection="1">
      <alignment horizontal="center" vertical="center" wrapText="1"/>
    </xf>
    <xf numFmtId="0" fontId="13" fillId="0" borderId="34" xfId="3" applyFont="1" applyFill="1" applyBorder="1" applyAlignment="1" applyProtection="1">
      <alignment horizontal="center" vertical="center"/>
      <protection locked="0"/>
    </xf>
    <xf numFmtId="0" fontId="13" fillId="0" borderId="36" xfId="3" applyFont="1" applyFill="1" applyBorder="1" applyAlignment="1" applyProtection="1">
      <alignment horizontal="center" vertical="center"/>
      <protection locked="0"/>
    </xf>
    <xf numFmtId="0" fontId="10" fillId="2" borderId="34" xfId="1" applyFont="1" applyFill="1" applyBorder="1" applyAlignment="1" applyProtection="1">
      <alignment horizontal="center" vertical="center" shrinkToFit="1"/>
    </xf>
    <xf numFmtId="0" fontId="0" fillId="0" borderId="35" xfId="0" applyFont="1" applyBorder="1" applyAlignment="1">
      <alignment horizontal="center" vertical="center" shrinkToFit="1"/>
    </xf>
    <xf numFmtId="0" fontId="0" fillId="0" borderId="36" xfId="0" applyFont="1" applyBorder="1" applyAlignment="1">
      <alignment horizontal="center" vertical="center" shrinkToFit="1"/>
    </xf>
    <xf numFmtId="0" fontId="20" fillId="0" borderId="6" xfId="0" applyFont="1" applyFill="1" applyBorder="1" applyAlignment="1" applyProtection="1">
      <alignment horizontal="center" vertical="center"/>
      <protection locked="0"/>
    </xf>
    <xf numFmtId="179" fontId="20" fillId="0" borderId="6" xfId="0" applyNumberFormat="1" applyFont="1" applyFill="1" applyBorder="1" applyAlignment="1" applyProtection="1">
      <alignment horizontal="center" vertical="center"/>
      <protection locked="0"/>
    </xf>
    <xf numFmtId="178" fontId="20" fillId="0" borderId="6" xfId="0" applyNumberFormat="1" applyFont="1" applyFill="1" applyBorder="1" applyAlignment="1" applyProtection="1">
      <alignment horizontal="center" vertical="center"/>
      <protection locked="0"/>
    </xf>
    <xf numFmtId="0" fontId="9" fillId="2" borderId="98"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9" fillId="0" borderId="7" xfId="0" applyFont="1" applyFill="1" applyBorder="1" applyAlignment="1" applyProtection="1">
      <alignment horizontal="center" vertical="center"/>
      <protection locked="0"/>
    </xf>
    <xf numFmtId="0" fontId="14" fillId="2" borderId="41"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0" borderId="60"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0" fillId="0" borderId="35" xfId="0" applyFont="1" applyBorder="1" applyAlignment="1" applyProtection="1">
      <alignment horizontal="left" vertical="center" wrapText="1" shrinkToFit="1"/>
      <protection locked="0"/>
    </xf>
    <xf numFmtId="0" fontId="0" fillId="0" borderId="36" xfId="0" applyFont="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3" fillId="0" borderId="56"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1" fillId="0" borderId="126" xfId="0" applyNumberFormat="1" applyFont="1" applyFill="1" applyBorder="1" applyAlignment="1" applyProtection="1">
      <alignment horizontal="center" vertical="center" wrapText="1"/>
      <protection locked="0"/>
    </xf>
    <xf numFmtId="49" fontId="21" fillId="0" borderId="68" xfId="0" applyNumberFormat="1" applyFont="1" applyFill="1" applyBorder="1" applyAlignment="1" applyProtection="1">
      <alignment horizontal="center" vertical="center" wrapText="1"/>
      <protection locked="0"/>
    </xf>
    <xf numFmtId="0" fontId="21" fillId="5" borderId="125" xfId="0" applyFont="1" applyFill="1" applyBorder="1" applyAlignment="1" applyProtection="1">
      <alignment horizontal="center" vertical="center" wrapText="1"/>
      <protection locked="0"/>
    </xf>
    <xf numFmtId="0" fontId="21" fillId="5" borderId="126" xfId="0" applyFont="1" applyFill="1" applyBorder="1" applyAlignment="1" applyProtection="1">
      <alignment horizontal="center" vertical="center" wrapText="1"/>
      <protection locked="0"/>
    </xf>
    <xf numFmtId="0" fontId="21" fillId="5" borderId="127" xfId="0" applyFont="1" applyFill="1" applyBorder="1" applyAlignment="1" applyProtection="1">
      <alignment horizontal="center" vertical="center" wrapText="1"/>
      <protection locked="0"/>
    </xf>
    <xf numFmtId="0" fontId="21" fillId="5" borderId="129" xfId="0" applyFont="1" applyFill="1" applyBorder="1" applyAlignment="1">
      <alignment horizontal="center" vertical="center" wrapText="1"/>
    </xf>
    <xf numFmtId="0" fontId="21" fillId="5" borderId="130" xfId="0" applyFont="1" applyFill="1" applyBorder="1" applyAlignment="1">
      <alignment horizontal="center" vertical="center" wrapText="1"/>
    </xf>
    <xf numFmtId="0" fontId="21" fillId="5" borderId="131" xfId="0" applyFont="1" applyFill="1" applyBorder="1" applyAlignment="1">
      <alignment horizontal="center" vertical="center" wrapText="1"/>
    </xf>
    <xf numFmtId="0" fontId="21" fillId="5" borderId="31" xfId="0" applyFont="1" applyFill="1" applyBorder="1" applyAlignment="1">
      <alignment horizontal="center" vertical="center" wrapText="1"/>
    </xf>
    <xf numFmtId="0" fontId="21" fillId="5" borderId="23" xfId="0"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0" fillId="0" borderId="69" xfId="0" applyFont="1" applyFill="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18" fillId="2" borderId="41"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14" fillId="2" borderId="39" xfId="0" applyFont="1" applyFill="1" applyBorder="1" applyAlignment="1">
      <alignment horizontal="center" vertical="center" textRotation="255"/>
    </xf>
    <xf numFmtId="0" fontId="0" fillId="0" borderId="62" xfId="0" applyFont="1" applyBorder="1" applyAlignment="1">
      <alignment horizontal="center" vertical="center" textRotation="255"/>
    </xf>
    <xf numFmtId="0" fontId="0" fillId="0" borderId="63" xfId="0" applyFont="1" applyBorder="1" applyAlignment="1">
      <alignment horizontal="center" vertical="center" textRotation="255"/>
    </xf>
    <xf numFmtId="0" fontId="0" fillId="0" borderId="3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49" xfId="0" applyFont="1" applyFill="1" applyBorder="1" applyAlignment="1">
      <alignment horizontal="center" vertical="center" wrapText="1"/>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0" xfId="0" applyFont="1" applyFill="1" applyBorder="1" applyAlignment="1" applyProtection="1">
      <alignment horizontal="left" vertical="center" wrapText="1"/>
      <protection locked="0"/>
    </xf>
    <xf numFmtId="0" fontId="0" fillId="0" borderId="52" xfId="0"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804">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15202</xdr:colOff>
      <xdr:row>83</xdr:row>
      <xdr:rowOff>134472</xdr:rowOff>
    </xdr:from>
    <xdr:to>
      <xdr:col>36</xdr:col>
      <xdr:colOff>119559</xdr:colOff>
      <xdr:row>84</xdr:row>
      <xdr:rowOff>315339</xdr:rowOff>
    </xdr:to>
    <xdr:sp macro="" textlink="">
      <xdr:nvSpPr>
        <xdr:cNvPr id="2" name="AutoShape 18"/>
        <xdr:cNvSpPr>
          <a:spLocks noChangeArrowheads="1"/>
        </xdr:cNvSpPr>
      </xdr:nvSpPr>
      <xdr:spPr bwMode="auto">
        <a:xfrm>
          <a:off x="3444202" y="41876384"/>
          <a:ext cx="3936769" cy="528249"/>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科学技術・イノベーション推進事務局</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176.8 </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19</xdr:col>
      <xdr:colOff>41413</xdr:colOff>
      <xdr:row>87</xdr:row>
      <xdr:rowOff>318465</xdr:rowOff>
    </xdr:from>
    <xdr:to>
      <xdr:col>34</xdr:col>
      <xdr:colOff>82826</xdr:colOff>
      <xdr:row>89</xdr:row>
      <xdr:rowOff>41004</xdr:rowOff>
    </xdr:to>
    <xdr:sp macro="" textlink="">
      <xdr:nvSpPr>
        <xdr:cNvPr id="3" name="AutoShape 18"/>
        <xdr:cNvSpPr>
          <a:spLocks noChangeArrowheads="1"/>
        </xdr:cNvSpPr>
      </xdr:nvSpPr>
      <xdr:spPr bwMode="auto">
        <a:xfrm>
          <a:off x="3818283" y="42493508"/>
          <a:ext cx="3023152" cy="434844"/>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0" bIns="36000" anchor="t" anchorCtr="0"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lang="ja-JP" altLang="en-US" sz="1050" b="0" i="0" baseline="0">
              <a:solidFill>
                <a:sysClr val="windowText" lastClr="000000"/>
              </a:solidFill>
              <a:effectLst/>
              <a:latin typeface="+mn-lt"/>
              <a:ea typeface="+mn-ea"/>
              <a:cs typeface="+mn-cs"/>
            </a:rPr>
            <a:t>Ａ．国立大学法人  政策研究大学院大学</a:t>
          </a:r>
          <a:endParaRPr lang="en-US" altLang="ja-JP" sz="1050" b="0" i="0" baseline="0">
            <a:solidFill>
              <a:sysClr val="windowText" lastClr="000000"/>
            </a:solidFill>
            <a:effectLst/>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lang="en-US" altLang="ja-JP" sz="1050" b="0" i="0" baseline="0">
              <a:solidFill>
                <a:sysClr val="windowText" lastClr="000000"/>
              </a:solidFill>
              <a:effectLst/>
              <a:latin typeface="+mn-lt"/>
              <a:ea typeface="+mn-ea"/>
              <a:cs typeface="+mn-cs"/>
            </a:rPr>
            <a:t>176.8</a:t>
          </a:r>
          <a:r>
            <a:rPr lang="ja-JP" altLang="en-US" sz="1050" b="0" i="0" baseline="0">
              <a:solidFill>
                <a:sysClr val="windowText" lastClr="000000"/>
              </a:solidFill>
              <a:effectLst/>
              <a:latin typeface="+mn-lt"/>
              <a:ea typeface="+mn-ea"/>
              <a:cs typeface="+mn-cs"/>
            </a:rPr>
            <a:t>百万円</a:t>
          </a:r>
        </a:p>
      </xdr:txBody>
    </xdr:sp>
    <xdr:clientData/>
  </xdr:twoCellAnchor>
  <xdr:oneCellAnchor>
    <xdr:from>
      <xdr:col>21</xdr:col>
      <xdr:colOff>35208</xdr:colOff>
      <xdr:row>87</xdr:row>
      <xdr:rowOff>50598</xdr:rowOff>
    </xdr:from>
    <xdr:ext cx="3287282" cy="275717"/>
    <xdr:sp macro="" textlink="">
      <xdr:nvSpPr>
        <xdr:cNvPr id="4" name="テキスト ボックス 3"/>
        <xdr:cNvSpPr txBox="1"/>
      </xdr:nvSpPr>
      <xdr:spPr>
        <a:xfrm>
          <a:off x="4271032" y="43182039"/>
          <a:ext cx="328728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latin typeface="+mn-ea"/>
              <a:ea typeface="+mn-ea"/>
            </a:rPr>
            <a:t>委託</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随意契約</a:t>
          </a:r>
          <a:r>
            <a:rPr lang="ja-JP"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企画競争</a:t>
          </a:r>
          <a:r>
            <a:rPr lang="ja-JP" altLang="ja-JP" sz="1100">
              <a:solidFill>
                <a:sysClr val="windowText" lastClr="000000"/>
              </a:solidFill>
              <a:effectLst/>
              <a:latin typeface="+mn-ea"/>
              <a:ea typeface="+mn-ea"/>
              <a:cs typeface="+mn-cs"/>
            </a:rPr>
            <a:t>）</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oneCellAnchor>
  <xdr:twoCellAnchor>
    <xdr:from>
      <xdr:col>27</xdr:col>
      <xdr:colOff>7634</xdr:colOff>
      <xdr:row>85</xdr:row>
      <xdr:rowOff>94353</xdr:rowOff>
    </xdr:from>
    <xdr:to>
      <xdr:col>27</xdr:col>
      <xdr:colOff>7634</xdr:colOff>
      <xdr:row>87</xdr:row>
      <xdr:rowOff>44823</xdr:rowOff>
    </xdr:to>
    <xdr:cxnSp macro="">
      <xdr:nvCxnSpPr>
        <xdr:cNvPr id="5" name="直線矢印コネクタ 4"/>
        <xdr:cNvCxnSpPr/>
      </xdr:nvCxnSpPr>
      <xdr:spPr>
        <a:xfrm>
          <a:off x="5453693" y="42531029"/>
          <a:ext cx="0" cy="64523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168097</xdr:colOff>
      <xdr:row>89</xdr:row>
      <xdr:rowOff>118644</xdr:rowOff>
    </xdr:from>
    <xdr:ext cx="6524625" cy="275717"/>
    <xdr:sp macro="" textlink="">
      <xdr:nvSpPr>
        <xdr:cNvPr id="6" name="テキスト ボックス 5"/>
        <xdr:cNvSpPr txBox="1"/>
      </xdr:nvSpPr>
      <xdr:spPr>
        <a:xfrm>
          <a:off x="2185156" y="43944850"/>
          <a:ext cx="65246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mn-ea"/>
              <a:ea typeface="+mn-ea"/>
            </a:rPr>
            <a:t>（</a:t>
          </a:r>
          <a:r>
            <a:rPr kumimoji="1" lang="ja-JP" altLang="en-US" sz="1100">
              <a:solidFill>
                <a:sysClr val="windowText" lastClr="000000"/>
              </a:solidFill>
              <a:latin typeface="+mn-ea"/>
              <a:ea typeface="+mn-ea"/>
            </a:rPr>
            <a:t>国内外の調査研究機関等とのネットワーク構築、調査分析、人材確保・育成方策の検討を実施。）</a:t>
          </a:r>
        </a:p>
      </xdr:txBody>
    </xdr:sp>
    <xdr:clientData/>
  </xdr:oneCellAnchor>
  <xdr:twoCellAnchor>
    <xdr:from>
      <xdr:col>20</xdr:col>
      <xdr:colOff>138783</xdr:colOff>
      <xdr:row>93</xdr:row>
      <xdr:rowOff>99754</xdr:rowOff>
    </xdr:from>
    <xdr:to>
      <xdr:col>33</xdr:col>
      <xdr:colOff>26939</xdr:colOff>
      <xdr:row>94</xdr:row>
      <xdr:rowOff>169675</xdr:rowOff>
    </xdr:to>
    <xdr:sp macro="" textlink="">
      <xdr:nvSpPr>
        <xdr:cNvPr id="8" name="AutoShape 18"/>
        <xdr:cNvSpPr>
          <a:spLocks noChangeArrowheads="1"/>
        </xdr:cNvSpPr>
      </xdr:nvSpPr>
      <xdr:spPr bwMode="auto">
        <a:xfrm>
          <a:off x="4172901" y="45315489"/>
          <a:ext cx="2510332" cy="417304"/>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0" bIns="36000" anchor="t" anchorCtr="0"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lang="ja-JP" altLang="en-US" sz="1050" b="0" i="0" baseline="0">
              <a:solidFill>
                <a:sysClr val="windowText" lastClr="000000"/>
              </a:solidFill>
              <a:effectLst/>
              <a:latin typeface="+mn-lt"/>
              <a:ea typeface="+mn-ea"/>
              <a:cs typeface="+mn-cs"/>
            </a:rPr>
            <a:t>Ｂ．民間企業５社等</a:t>
          </a:r>
          <a:endParaRPr lang="en-US" altLang="ja-JP" sz="1050" b="0" i="0" baseline="0">
            <a:solidFill>
              <a:sysClr val="windowText" lastClr="000000"/>
            </a:solidFill>
            <a:effectLst/>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lang="en-US" altLang="ja-JP" sz="1050" b="0" i="0" baseline="0">
              <a:solidFill>
                <a:sysClr val="windowText" lastClr="000000"/>
              </a:solidFill>
              <a:effectLst/>
              <a:latin typeface="+mn-lt"/>
              <a:ea typeface="+mn-ea"/>
              <a:cs typeface="+mn-cs"/>
            </a:rPr>
            <a:t>98.5</a:t>
          </a:r>
          <a:r>
            <a:rPr lang="ja-JP" altLang="en-US" sz="1050" b="0" i="0" baseline="0">
              <a:solidFill>
                <a:sysClr val="windowText" lastClr="000000"/>
              </a:solidFill>
              <a:effectLst/>
              <a:latin typeface="+mn-lt"/>
              <a:ea typeface="+mn-ea"/>
              <a:cs typeface="+mn-cs"/>
            </a:rPr>
            <a:t>百万円</a:t>
          </a:r>
        </a:p>
      </xdr:txBody>
    </xdr:sp>
    <xdr:clientData/>
  </xdr:twoCellAnchor>
  <xdr:oneCellAnchor>
    <xdr:from>
      <xdr:col>21</xdr:col>
      <xdr:colOff>35208</xdr:colOff>
      <xdr:row>92</xdr:row>
      <xdr:rowOff>179269</xdr:rowOff>
    </xdr:from>
    <xdr:ext cx="3287282" cy="275717"/>
    <xdr:sp macro="" textlink="">
      <xdr:nvSpPr>
        <xdr:cNvPr id="9" name="テキスト ボックス 8"/>
        <xdr:cNvSpPr txBox="1"/>
      </xdr:nvSpPr>
      <xdr:spPr>
        <a:xfrm>
          <a:off x="4271032" y="45047622"/>
          <a:ext cx="328728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latin typeface="+mn-ea"/>
              <a:ea typeface="+mn-ea"/>
            </a:rPr>
            <a:t>委託</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随意契約</a:t>
          </a:r>
          <a:r>
            <a:rPr lang="ja-JP"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その他</a:t>
          </a:r>
          <a:r>
            <a:rPr lang="ja-JP" altLang="ja-JP" sz="1100">
              <a:solidFill>
                <a:sysClr val="windowText" lastClr="000000"/>
              </a:solidFill>
              <a:effectLst/>
              <a:latin typeface="+mn-ea"/>
              <a:ea typeface="+mn-ea"/>
              <a:cs typeface="+mn-cs"/>
            </a:rPr>
            <a:t>）</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oneCellAnchor>
  <xdr:oneCellAnchor>
    <xdr:from>
      <xdr:col>14</xdr:col>
      <xdr:colOff>2624</xdr:colOff>
      <xdr:row>94</xdr:row>
      <xdr:rowOff>190165</xdr:rowOff>
    </xdr:from>
    <xdr:ext cx="5248275" cy="275717"/>
    <xdr:sp macro="" textlink="">
      <xdr:nvSpPr>
        <xdr:cNvPr id="10" name="テキスト ボックス 9"/>
        <xdr:cNvSpPr txBox="1"/>
      </xdr:nvSpPr>
      <xdr:spPr>
        <a:xfrm>
          <a:off x="2826506" y="45753283"/>
          <a:ext cx="52482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mn-ea"/>
              <a:ea typeface="+mn-ea"/>
            </a:rPr>
            <a:t>（</a:t>
          </a:r>
          <a:r>
            <a:rPr kumimoji="1" lang="ja-JP" altLang="en-US" sz="1100">
              <a:solidFill>
                <a:sysClr val="windowText" lastClr="000000"/>
              </a:solidFill>
              <a:latin typeface="+mn-ea"/>
              <a:ea typeface="+mn-ea"/>
            </a:rPr>
            <a:t>諸外国における安全・安心と先端技術に関する情報の調査分析を実施。）</a:t>
          </a:r>
        </a:p>
      </xdr:txBody>
    </xdr:sp>
    <xdr:clientData/>
  </xdr:oneCellAnchor>
  <xdr:twoCellAnchor>
    <xdr:from>
      <xdr:col>27</xdr:col>
      <xdr:colOff>3152</xdr:colOff>
      <xdr:row>90</xdr:row>
      <xdr:rowOff>112282</xdr:rowOff>
    </xdr:from>
    <xdr:to>
      <xdr:col>27</xdr:col>
      <xdr:colOff>3152</xdr:colOff>
      <xdr:row>92</xdr:row>
      <xdr:rowOff>62752</xdr:rowOff>
    </xdr:to>
    <xdr:cxnSp macro="">
      <xdr:nvCxnSpPr>
        <xdr:cNvPr id="12" name="直線矢印コネクタ 11"/>
        <xdr:cNvCxnSpPr/>
      </xdr:nvCxnSpPr>
      <xdr:spPr>
        <a:xfrm>
          <a:off x="5449211" y="44285870"/>
          <a:ext cx="0" cy="64523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8"/>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1"/>
      <c r="B2" s="51"/>
      <c r="C2" s="51"/>
      <c r="D2" s="51"/>
      <c r="E2" s="51"/>
      <c r="F2" s="51"/>
      <c r="G2" s="51"/>
      <c r="H2" s="51"/>
      <c r="I2" s="51"/>
      <c r="J2" s="51"/>
      <c r="K2" s="51"/>
      <c r="L2" s="51"/>
      <c r="M2" s="51"/>
      <c r="N2" s="51"/>
      <c r="O2" s="51"/>
      <c r="P2" s="51"/>
      <c r="Q2" s="51"/>
      <c r="R2" s="51"/>
      <c r="S2" s="51"/>
      <c r="T2" s="51"/>
      <c r="U2" s="51"/>
      <c r="V2" s="51"/>
      <c r="W2" s="51"/>
      <c r="X2" s="59" t="s">
        <v>0</v>
      </c>
      <c r="Y2" s="51"/>
      <c r="Z2" s="39"/>
      <c r="AA2" s="39"/>
      <c r="AB2" s="39"/>
      <c r="AC2" s="39"/>
      <c r="AD2" s="592">
        <v>2022</v>
      </c>
      <c r="AE2" s="592"/>
      <c r="AF2" s="592"/>
      <c r="AG2" s="592"/>
      <c r="AH2" s="592"/>
      <c r="AI2" s="60" t="s">
        <v>241</v>
      </c>
      <c r="AJ2" s="592" t="s">
        <v>561</v>
      </c>
      <c r="AK2" s="592"/>
      <c r="AL2" s="592"/>
      <c r="AM2" s="592"/>
      <c r="AN2" s="60" t="s">
        <v>241</v>
      </c>
      <c r="AO2" s="592">
        <v>21</v>
      </c>
      <c r="AP2" s="592"/>
      <c r="AQ2" s="592"/>
      <c r="AR2" s="61" t="s">
        <v>241</v>
      </c>
      <c r="AS2" s="593">
        <v>182</v>
      </c>
      <c r="AT2" s="593"/>
      <c r="AU2" s="593"/>
      <c r="AV2" s="60" t="str">
        <f>IF(AW2="","","-")</f>
        <v/>
      </c>
      <c r="AW2" s="594"/>
      <c r="AX2" s="594"/>
    </row>
    <row r="3" spans="1:50" ht="21" customHeight="1" thickBot="1" x14ac:dyDescent="0.2">
      <c r="A3" s="595" t="s">
        <v>549</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21" t="s">
        <v>57</v>
      </c>
      <c r="AJ3" s="597" t="s">
        <v>560</v>
      </c>
      <c r="AK3" s="597"/>
      <c r="AL3" s="597"/>
      <c r="AM3" s="597"/>
      <c r="AN3" s="597"/>
      <c r="AO3" s="597"/>
      <c r="AP3" s="597"/>
      <c r="AQ3" s="597"/>
      <c r="AR3" s="597"/>
      <c r="AS3" s="597"/>
      <c r="AT3" s="597"/>
      <c r="AU3" s="597"/>
      <c r="AV3" s="597"/>
      <c r="AW3" s="597"/>
      <c r="AX3" s="22" t="s">
        <v>58</v>
      </c>
    </row>
    <row r="4" spans="1:50" ht="24.75" customHeight="1" x14ac:dyDescent="0.15">
      <c r="A4" s="567" t="s">
        <v>22</v>
      </c>
      <c r="B4" s="568"/>
      <c r="C4" s="568"/>
      <c r="D4" s="568"/>
      <c r="E4" s="568"/>
      <c r="F4" s="568"/>
      <c r="G4" s="569" t="s">
        <v>563</v>
      </c>
      <c r="H4" s="570"/>
      <c r="I4" s="570"/>
      <c r="J4" s="570"/>
      <c r="K4" s="570"/>
      <c r="L4" s="570"/>
      <c r="M4" s="570"/>
      <c r="N4" s="570"/>
      <c r="O4" s="570"/>
      <c r="P4" s="570"/>
      <c r="Q4" s="570"/>
      <c r="R4" s="570"/>
      <c r="S4" s="570"/>
      <c r="T4" s="570"/>
      <c r="U4" s="570"/>
      <c r="V4" s="570"/>
      <c r="W4" s="570"/>
      <c r="X4" s="570"/>
      <c r="Y4" s="571" t="s">
        <v>1</v>
      </c>
      <c r="Z4" s="572"/>
      <c r="AA4" s="572"/>
      <c r="AB4" s="572"/>
      <c r="AC4" s="572"/>
      <c r="AD4" s="573"/>
      <c r="AE4" s="574" t="s">
        <v>562</v>
      </c>
      <c r="AF4" s="575"/>
      <c r="AG4" s="575"/>
      <c r="AH4" s="575"/>
      <c r="AI4" s="575"/>
      <c r="AJ4" s="575"/>
      <c r="AK4" s="575"/>
      <c r="AL4" s="575"/>
      <c r="AM4" s="575"/>
      <c r="AN4" s="575"/>
      <c r="AO4" s="575"/>
      <c r="AP4" s="576"/>
      <c r="AQ4" s="577" t="s">
        <v>2</v>
      </c>
      <c r="AR4" s="572"/>
      <c r="AS4" s="572"/>
      <c r="AT4" s="572"/>
      <c r="AU4" s="572"/>
      <c r="AV4" s="572"/>
      <c r="AW4" s="572"/>
      <c r="AX4" s="578"/>
    </row>
    <row r="5" spans="1:50" ht="30" customHeight="1" x14ac:dyDescent="0.15">
      <c r="A5" s="579" t="s">
        <v>60</v>
      </c>
      <c r="B5" s="580"/>
      <c r="C5" s="580"/>
      <c r="D5" s="580"/>
      <c r="E5" s="580"/>
      <c r="F5" s="581"/>
      <c r="G5" s="582" t="s">
        <v>340</v>
      </c>
      <c r="H5" s="583"/>
      <c r="I5" s="583"/>
      <c r="J5" s="583"/>
      <c r="K5" s="583"/>
      <c r="L5" s="583"/>
      <c r="M5" s="584" t="s">
        <v>59</v>
      </c>
      <c r="N5" s="585"/>
      <c r="O5" s="585"/>
      <c r="P5" s="585"/>
      <c r="Q5" s="585"/>
      <c r="R5" s="586"/>
      <c r="S5" s="587" t="s">
        <v>344</v>
      </c>
      <c r="T5" s="583"/>
      <c r="U5" s="583"/>
      <c r="V5" s="583"/>
      <c r="W5" s="583"/>
      <c r="X5" s="588"/>
      <c r="Y5" s="589" t="s">
        <v>3</v>
      </c>
      <c r="Z5" s="590"/>
      <c r="AA5" s="590"/>
      <c r="AB5" s="590"/>
      <c r="AC5" s="590"/>
      <c r="AD5" s="591"/>
      <c r="AE5" s="612" t="s">
        <v>564</v>
      </c>
      <c r="AF5" s="612"/>
      <c r="AG5" s="612"/>
      <c r="AH5" s="612"/>
      <c r="AI5" s="612"/>
      <c r="AJ5" s="612"/>
      <c r="AK5" s="612"/>
      <c r="AL5" s="612"/>
      <c r="AM5" s="612"/>
      <c r="AN5" s="612"/>
      <c r="AO5" s="612"/>
      <c r="AP5" s="613"/>
      <c r="AQ5" s="614" t="s">
        <v>565</v>
      </c>
      <c r="AR5" s="615"/>
      <c r="AS5" s="615"/>
      <c r="AT5" s="615"/>
      <c r="AU5" s="615"/>
      <c r="AV5" s="615"/>
      <c r="AW5" s="615"/>
      <c r="AX5" s="616"/>
    </row>
    <row r="6" spans="1:50" ht="19.5" customHeight="1" x14ac:dyDescent="0.15">
      <c r="A6" s="617" t="s">
        <v>4</v>
      </c>
      <c r="B6" s="618"/>
      <c r="C6" s="618"/>
      <c r="D6" s="618"/>
      <c r="E6" s="618"/>
      <c r="F6" s="618"/>
      <c r="G6" s="619" t="str">
        <f>入力規則等!F39</f>
        <v>一般会計</v>
      </c>
      <c r="H6" s="620"/>
      <c r="I6" s="620"/>
      <c r="J6" s="620"/>
      <c r="K6" s="620"/>
      <c r="L6" s="620"/>
      <c r="M6" s="620"/>
      <c r="N6" s="620"/>
      <c r="O6" s="620"/>
      <c r="P6" s="620"/>
      <c r="Q6" s="620"/>
      <c r="R6" s="620"/>
      <c r="S6" s="620"/>
      <c r="T6" s="620"/>
      <c r="U6" s="620"/>
      <c r="V6" s="620"/>
      <c r="W6" s="620"/>
      <c r="X6" s="620"/>
      <c r="Y6" s="620"/>
      <c r="Z6" s="620"/>
      <c r="AA6" s="620"/>
      <c r="AB6" s="620"/>
      <c r="AC6" s="620"/>
      <c r="AD6" s="620"/>
      <c r="AE6" s="620"/>
      <c r="AF6" s="620"/>
      <c r="AG6" s="620"/>
      <c r="AH6" s="620"/>
      <c r="AI6" s="620"/>
      <c r="AJ6" s="620"/>
      <c r="AK6" s="620"/>
      <c r="AL6" s="620"/>
      <c r="AM6" s="620"/>
      <c r="AN6" s="620"/>
      <c r="AO6" s="620"/>
      <c r="AP6" s="620"/>
      <c r="AQ6" s="620"/>
      <c r="AR6" s="620"/>
      <c r="AS6" s="620"/>
      <c r="AT6" s="620"/>
      <c r="AU6" s="620"/>
      <c r="AV6" s="620"/>
      <c r="AW6" s="620"/>
      <c r="AX6" s="621"/>
    </row>
    <row r="7" spans="1:50" ht="105" customHeight="1" x14ac:dyDescent="0.15">
      <c r="A7" s="598" t="s">
        <v>19</v>
      </c>
      <c r="B7" s="599"/>
      <c r="C7" s="599"/>
      <c r="D7" s="599"/>
      <c r="E7" s="599"/>
      <c r="F7" s="600"/>
      <c r="G7" s="622" t="s">
        <v>615</v>
      </c>
      <c r="H7" s="623"/>
      <c r="I7" s="623"/>
      <c r="J7" s="623"/>
      <c r="K7" s="623"/>
      <c r="L7" s="623"/>
      <c r="M7" s="623"/>
      <c r="N7" s="623"/>
      <c r="O7" s="623"/>
      <c r="P7" s="623"/>
      <c r="Q7" s="623"/>
      <c r="R7" s="623"/>
      <c r="S7" s="623"/>
      <c r="T7" s="623"/>
      <c r="U7" s="623"/>
      <c r="V7" s="623"/>
      <c r="W7" s="623"/>
      <c r="X7" s="624"/>
      <c r="Y7" s="625" t="s">
        <v>234</v>
      </c>
      <c r="Z7" s="458"/>
      <c r="AA7" s="458"/>
      <c r="AB7" s="458"/>
      <c r="AC7" s="458"/>
      <c r="AD7" s="626"/>
      <c r="AE7" s="554" t="s">
        <v>612</v>
      </c>
      <c r="AF7" s="555"/>
      <c r="AG7" s="555"/>
      <c r="AH7" s="555"/>
      <c r="AI7" s="555"/>
      <c r="AJ7" s="555"/>
      <c r="AK7" s="555"/>
      <c r="AL7" s="555"/>
      <c r="AM7" s="555"/>
      <c r="AN7" s="555"/>
      <c r="AO7" s="555"/>
      <c r="AP7" s="555"/>
      <c r="AQ7" s="555"/>
      <c r="AR7" s="555"/>
      <c r="AS7" s="555"/>
      <c r="AT7" s="555"/>
      <c r="AU7" s="555"/>
      <c r="AV7" s="555"/>
      <c r="AW7" s="555"/>
      <c r="AX7" s="556"/>
    </row>
    <row r="8" spans="1:50" ht="19.5" customHeight="1" x14ac:dyDescent="0.15">
      <c r="A8" s="598" t="s">
        <v>174</v>
      </c>
      <c r="B8" s="599"/>
      <c r="C8" s="599"/>
      <c r="D8" s="599"/>
      <c r="E8" s="599"/>
      <c r="F8" s="600"/>
      <c r="G8" s="601" t="str">
        <f>入力規則等!A27</f>
        <v>科学技術・イノベーション</v>
      </c>
      <c r="H8" s="602"/>
      <c r="I8" s="602"/>
      <c r="J8" s="602"/>
      <c r="K8" s="602"/>
      <c r="L8" s="602"/>
      <c r="M8" s="602"/>
      <c r="N8" s="602"/>
      <c r="O8" s="602"/>
      <c r="P8" s="602"/>
      <c r="Q8" s="602"/>
      <c r="R8" s="602"/>
      <c r="S8" s="602"/>
      <c r="T8" s="602"/>
      <c r="U8" s="602"/>
      <c r="V8" s="602"/>
      <c r="W8" s="602"/>
      <c r="X8" s="603"/>
      <c r="Y8" s="604" t="s">
        <v>175</v>
      </c>
      <c r="Z8" s="605"/>
      <c r="AA8" s="605"/>
      <c r="AB8" s="605"/>
      <c r="AC8" s="605"/>
      <c r="AD8" s="606"/>
      <c r="AE8" s="607" t="str">
        <f>入力規則等!K13</f>
        <v>文教及び科学振興</v>
      </c>
      <c r="AF8" s="602"/>
      <c r="AG8" s="602"/>
      <c r="AH8" s="602"/>
      <c r="AI8" s="602"/>
      <c r="AJ8" s="602"/>
      <c r="AK8" s="602"/>
      <c r="AL8" s="602"/>
      <c r="AM8" s="602"/>
      <c r="AN8" s="602"/>
      <c r="AO8" s="602"/>
      <c r="AP8" s="602"/>
      <c r="AQ8" s="602"/>
      <c r="AR8" s="602"/>
      <c r="AS8" s="602"/>
      <c r="AT8" s="602"/>
      <c r="AU8" s="602"/>
      <c r="AV8" s="602"/>
      <c r="AW8" s="602"/>
      <c r="AX8" s="608"/>
    </row>
    <row r="9" spans="1:50" ht="58.5" customHeight="1" x14ac:dyDescent="0.15">
      <c r="A9" s="527" t="s">
        <v>20</v>
      </c>
      <c r="B9" s="528"/>
      <c r="C9" s="528"/>
      <c r="D9" s="528"/>
      <c r="E9" s="528"/>
      <c r="F9" s="528"/>
      <c r="G9" s="609" t="s">
        <v>566</v>
      </c>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610"/>
      <c r="AR9" s="610"/>
      <c r="AS9" s="610"/>
      <c r="AT9" s="610"/>
      <c r="AU9" s="610"/>
      <c r="AV9" s="610"/>
      <c r="AW9" s="610"/>
      <c r="AX9" s="611"/>
    </row>
    <row r="10" spans="1:50" ht="70.150000000000006" customHeight="1" x14ac:dyDescent="0.15">
      <c r="A10" s="515" t="s">
        <v>26</v>
      </c>
      <c r="B10" s="516"/>
      <c r="C10" s="516"/>
      <c r="D10" s="516"/>
      <c r="E10" s="516"/>
      <c r="F10" s="516"/>
      <c r="G10" s="517" t="s">
        <v>605</v>
      </c>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c r="AH10" s="518"/>
      <c r="AI10" s="518"/>
      <c r="AJ10" s="518"/>
      <c r="AK10" s="518"/>
      <c r="AL10" s="518"/>
      <c r="AM10" s="518"/>
      <c r="AN10" s="518"/>
      <c r="AO10" s="518"/>
      <c r="AP10" s="518"/>
      <c r="AQ10" s="518"/>
      <c r="AR10" s="518"/>
      <c r="AS10" s="518"/>
      <c r="AT10" s="518"/>
      <c r="AU10" s="518"/>
      <c r="AV10" s="518"/>
      <c r="AW10" s="518"/>
      <c r="AX10" s="519"/>
    </row>
    <row r="11" spans="1:50" ht="21.6" customHeight="1" x14ac:dyDescent="0.15">
      <c r="A11" s="515" t="s">
        <v>5</v>
      </c>
      <c r="B11" s="516"/>
      <c r="C11" s="516"/>
      <c r="D11" s="516"/>
      <c r="E11" s="516"/>
      <c r="F11" s="520"/>
      <c r="G11" s="521" t="str">
        <f>入力規則等!P10</f>
        <v>委託・請負</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50" ht="18" customHeight="1" x14ac:dyDescent="0.15">
      <c r="A12" s="524" t="s">
        <v>21</v>
      </c>
      <c r="B12" s="525"/>
      <c r="C12" s="525"/>
      <c r="D12" s="525"/>
      <c r="E12" s="525"/>
      <c r="F12" s="526"/>
      <c r="G12" s="530"/>
      <c r="H12" s="531"/>
      <c r="I12" s="531"/>
      <c r="J12" s="531"/>
      <c r="K12" s="531"/>
      <c r="L12" s="531"/>
      <c r="M12" s="531"/>
      <c r="N12" s="531"/>
      <c r="O12" s="531"/>
      <c r="P12" s="142" t="s">
        <v>373</v>
      </c>
      <c r="Q12" s="143"/>
      <c r="R12" s="143"/>
      <c r="S12" s="143"/>
      <c r="T12" s="143"/>
      <c r="U12" s="143"/>
      <c r="V12" s="144"/>
      <c r="W12" s="142" t="s">
        <v>525</v>
      </c>
      <c r="X12" s="143"/>
      <c r="Y12" s="143"/>
      <c r="Z12" s="143"/>
      <c r="AA12" s="143"/>
      <c r="AB12" s="143"/>
      <c r="AC12" s="144"/>
      <c r="AD12" s="142" t="s">
        <v>527</v>
      </c>
      <c r="AE12" s="143"/>
      <c r="AF12" s="143"/>
      <c r="AG12" s="143"/>
      <c r="AH12" s="143"/>
      <c r="AI12" s="143"/>
      <c r="AJ12" s="144"/>
      <c r="AK12" s="142" t="s">
        <v>540</v>
      </c>
      <c r="AL12" s="143"/>
      <c r="AM12" s="143"/>
      <c r="AN12" s="143"/>
      <c r="AO12" s="143"/>
      <c r="AP12" s="143"/>
      <c r="AQ12" s="144"/>
      <c r="AR12" s="142" t="s">
        <v>541</v>
      </c>
      <c r="AS12" s="143"/>
      <c r="AT12" s="143"/>
      <c r="AU12" s="143"/>
      <c r="AV12" s="143"/>
      <c r="AW12" s="143"/>
      <c r="AX12" s="560"/>
    </row>
    <row r="13" spans="1:50" ht="18" customHeight="1" x14ac:dyDescent="0.15">
      <c r="A13" s="232"/>
      <c r="B13" s="233"/>
      <c r="C13" s="233"/>
      <c r="D13" s="233"/>
      <c r="E13" s="233"/>
      <c r="F13" s="234"/>
      <c r="G13" s="544" t="s">
        <v>6</v>
      </c>
      <c r="H13" s="545"/>
      <c r="I13" s="561" t="s">
        <v>7</v>
      </c>
      <c r="J13" s="562"/>
      <c r="K13" s="562"/>
      <c r="L13" s="562"/>
      <c r="M13" s="562"/>
      <c r="N13" s="562"/>
      <c r="O13" s="563"/>
      <c r="P13" s="499" t="s">
        <v>613</v>
      </c>
      <c r="Q13" s="500"/>
      <c r="R13" s="500"/>
      <c r="S13" s="500"/>
      <c r="T13" s="500"/>
      <c r="U13" s="500"/>
      <c r="V13" s="501"/>
      <c r="W13" s="499">
        <v>28.6</v>
      </c>
      <c r="X13" s="500"/>
      <c r="Y13" s="500"/>
      <c r="Z13" s="500"/>
      <c r="AA13" s="500"/>
      <c r="AB13" s="500"/>
      <c r="AC13" s="501"/>
      <c r="AD13" s="499">
        <v>300</v>
      </c>
      <c r="AE13" s="500"/>
      <c r="AF13" s="500"/>
      <c r="AG13" s="500"/>
      <c r="AH13" s="500"/>
      <c r="AI13" s="500"/>
      <c r="AJ13" s="501"/>
      <c r="AK13" s="499">
        <v>352</v>
      </c>
      <c r="AL13" s="500"/>
      <c r="AM13" s="500"/>
      <c r="AN13" s="500"/>
      <c r="AO13" s="500"/>
      <c r="AP13" s="500"/>
      <c r="AQ13" s="501"/>
      <c r="AR13" s="499"/>
      <c r="AS13" s="500"/>
      <c r="AT13" s="500"/>
      <c r="AU13" s="500"/>
      <c r="AV13" s="500"/>
      <c r="AW13" s="500"/>
      <c r="AX13" s="564"/>
    </row>
    <row r="14" spans="1:50" ht="18" customHeight="1" x14ac:dyDescent="0.15">
      <c r="A14" s="232"/>
      <c r="B14" s="233"/>
      <c r="C14" s="233"/>
      <c r="D14" s="233"/>
      <c r="E14" s="233"/>
      <c r="F14" s="234"/>
      <c r="G14" s="546"/>
      <c r="H14" s="547"/>
      <c r="I14" s="539" t="s">
        <v>8</v>
      </c>
      <c r="J14" s="540"/>
      <c r="K14" s="540"/>
      <c r="L14" s="540"/>
      <c r="M14" s="540"/>
      <c r="N14" s="540"/>
      <c r="O14" s="541"/>
      <c r="P14" s="469" t="s">
        <v>613</v>
      </c>
      <c r="Q14" s="470"/>
      <c r="R14" s="470"/>
      <c r="S14" s="470"/>
      <c r="T14" s="470"/>
      <c r="U14" s="470"/>
      <c r="V14" s="471"/>
      <c r="W14" s="469" t="s">
        <v>613</v>
      </c>
      <c r="X14" s="470"/>
      <c r="Y14" s="470"/>
      <c r="Z14" s="470"/>
      <c r="AA14" s="470"/>
      <c r="AB14" s="470"/>
      <c r="AC14" s="471"/>
      <c r="AD14" s="469" t="s">
        <v>613</v>
      </c>
      <c r="AE14" s="470"/>
      <c r="AF14" s="470"/>
      <c r="AG14" s="470"/>
      <c r="AH14" s="470"/>
      <c r="AI14" s="470"/>
      <c r="AJ14" s="471"/>
      <c r="AK14" s="469" t="s">
        <v>613</v>
      </c>
      <c r="AL14" s="470"/>
      <c r="AM14" s="470"/>
      <c r="AN14" s="470"/>
      <c r="AO14" s="470"/>
      <c r="AP14" s="470"/>
      <c r="AQ14" s="471"/>
      <c r="AR14" s="550"/>
      <c r="AS14" s="550"/>
      <c r="AT14" s="550"/>
      <c r="AU14" s="550"/>
      <c r="AV14" s="550"/>
      <c r="AW14" s="550"/>
      <c r="AX14" s="551"/>
    </row>
    <row r="15" spans="1:50" ht="18" customHeight="1" x14ac:dyDescent="0.15">
      <c r="A15" s="232"/>
      <c r="B15" s="233"/>
      <c r="C15" s="233"/>
      <c r="D15" s="233"/>
      <c r="E15" s="233"/>
      <c r="F15" s="234"/>
      <c r="G15" s="546"/>
      <c r="H15" s="547"/>
      <c r="I15" s="539" t="s">
        <v>46</v>
      </c>
      <c r="J15" s="552"/>
      <c r="K15" s="552"/>
      <c r="L15" s="552"/>
      <c r="M15" s="552"/>
      <c r="N15" s="552"/>
      <c r="O15" s="553"/>
      <c r="P15" s="469" t="s">
        <v>613</v>
      </c>
      <c r="Q15" s="470"/>
      <c r="R15" s="470"/>
      <c r="S15" s="470"/>
      <c r="T15" s="470"/>
      <c r="U15" s="470"/>
      <c r="V15" s="471"/>
      <c r="W15" s="469" t="s">
        <v>613</v>
      </c>
      <c r="X15" s="470"/>
      <c r="Y15" s="470"/>
      <c r="Z15" s="470"/>
      <c r="AA15" s="470"/>
      <c r="AB15" s="470"/>
      <c r="AC15" s="471"/>
      <c r="AD15" s="469" t="s">
        <v>613</v>
      </c>
      <c r="AE15" s="470"/>
      <c r="AF15" s="470"/>
      <c r="AG15" s="470"/>
      <c r="AH15" s="470"/>
      <c r="AI15" s="470"/>
      <c r="AJ15" s="471"/>
      <c r="AK15" s="469" t="s">
        <v>613</v>
      </c>
      <c r="AL15" s="470"/>
      <c r="AM15" s="470"/>
      <c r="AN15" s="470"/>
      <c r="AO15" s="470"/>
      <c r="AP15" s="470"/>
      <c r="AQ15" s="471"/>
      <c r="AR15" s="469" t="s">
        <v>613</v>
      </c>
      <c r="AS15" s="470"/>
      <c r="AT15" s="470"/>
      <c r="AU15" s="470"/>
      <c r="AV15" s="470"/>
      <c r="AW15" s="470"/>
      <c r="AX15" s="565"/>
    </row>
    <row r="16" spans="1:50" ht="18" customHeight="1" x14ac:dyDescent="0.15">
      <c r="A16" s="232"/>
      <c r="B16" s="233"/>
      <c r="C16" s="233"/>
      <c r="D16" s="233"/>
      <c r="E16" s="233"/>
      <c r="F16" s="234"/>
      <c r="G16" s="546"/>
      <c r="H16" s="547"/>
      <c r="I16" s="539" t="s">
        <v>47</v>
      </c>
      <c r="J16" s="552"/>
      <c r="K16" s="552"/>
      <c r="L16" s="552"/>
      <c r="M16" s="552"/>
      <c r="N16" s="552"/>
      <c r="O16" s="553"/>
      <c r="P16" s="469" t="s">
        <v>613</v>
      </c>
      <c r="Q16" s="470"/>
      <c r="R16" s="470"/>
      <c r="S16" s="470"/>
      <c r="T16" s="470"/>
      <c r="U16" s="470"/>
      <c r="V16" s="471"/>
      <c r="W16" s="469" t="s">
        <v>613</v>
      </c>
      <c r="X16" s="470"/>
      <c r="Y16" s="470"/>
      <c r="Z16" s="470"/>
      <c r="AA16" s="470"/>
      <c r="AB16" s="470"/>
      <c r="AC16" s="471"/>
      <c r="AD16" s="469" t="s">
        <v>613</v>
      </c>
      <c r="AE16" s="470"/>
      <c r="AF16" s="470"/>
      <c r="AG16" s="470"/>
      <c r="AH16" s="470"/>
      <c r="AI16" s="470"/>
      <c r="AJ16" s="471"/>
      <c r="AK16" s="469" t="s">
        <v>613</v>
      </c>
      <c r="AL16" s="470"/>
      <c r="AM16" s="470"/>
      <c r="AN16" s="470"/>
      <c r="AO16" s="470"/>
      <c r="AP16" s="470"/>
      <c r="AQ16" s="471"/>
      <c r="AR16" s="557"/>
      <c r="AS16" s="558"/>
      <c r="AT16" s="558"/>
      <c r="AU16" s="558"/>
      <c r="AV16" s="558"/>
      <c r="AW16" s="558"/>
      <c r="AX16" s="559"/>
    </row>
    <row r="17" spans="1:51" ht="18" customHeight="1" x14ac:dyDescent="0.15">
      <c r="A17" s="232"/>
      <c r="B17" s="233"/>
      <c r="C17" s="233"/>
      <c r="D17" s="233"/>
      <c r="E17" s="233"/>
      <c r="F17" s="234"/>
      <c r="G17" s="546"/>
      <c r="H17" s="547"/>
      <c r="I17" s="539" t="s">
        <v>45</v>
      </c>
      <c r="J17" s="540"/>
      <c r="K17" s="540"/>
      <c r="L17" s="540"/>
      <c r="M17" s="540"/>
      <c r="N17" s="540"/>
      <c r="O17" s="541"/>
      <c r="P17" s="469" t="s">
        <v>613</v>
      </c>
      <c r="Q17" s="470"/>
      <c r="R17" s="470"/>
      <c r="S17" s="470"/>
      <c r="T17" s="470"/>
      <c r="U17" s="470"/>
      <c r="V17" s="471"/>
      <c r="W17" s="469" t="s">
        <v>613</v>
      </c>
      <c r="X17" s="470"/>
      <c r="Y17" s="470"/>
      <c r="Z17" s="470"/>
      <c r="AA17" s="470"/>
      <c r="AB17" s="470"/>
      <c r="AC17" s="471"/>
      <c r="AD17" s="469" t="s">
        <v>613</v>
      </c>
      <c r="AE17" s="470"/>
      <c r="AF17" s="470"/>
      <c r="AG17" s="470"/>
      <c r="AH17" s="470"/>
      <c r="AI17" s="470"/>
      <c r="AJ17" s="471"/>
      <c r="AK17" s="469" t="s">
        <v>613</v>
      </c>
      <c r="AL17" s="470"/>
      <c r="AM17" s="470"/>
      <c r="AN17" s="470"/>
      <c r="AO17" s="470"/>
      <c r="AP17" s="470"/>
      <c r="AQ17" s="471"/>
      <c r="AR17" s="542"/>
      <c r="AS17" s="542"/>
      <c r="AT17" s="542"/>
      <c r="AU17" s="542"/>
      <c r="AV17" s="542"/>
      <c r="AW17" s="542"/>
      <c r="AX17" s="543"/>
    </row>
    <row r="18" spans="1:51" ht="18" customHeight="1" x14ac:dyDescent="0.15">
      <c r="A18" s="232"/>
      <c r="B18" s="233"/>
      <c r="C18" s="233"/>
      <c r="D18" s="233"/>
      <c r="E18" s="233"/>
      <c r="F18" s="234"/>
      <c r="G18" s="548"/>
      <c r="H18" s="549"/>
      <c r="I18" s="532" t="s">
        <v>17</v>
      </c>
      <c r="J18" s="533"/>
      <c r="K18" s="533"/>
      <c r="L18" s="533"/>
      <c r="M18" s="533"/>
      <c r="N18" s="533"/>
      <c r="O18" s="534"/>
      <c r="P18" s="535">
        <f>SUM(P13:V17)</f>
        <v>0</v>
      </c>
      <c r="Q18" s="536"/>
      <c r="R18" s="536"/>
      <c r="S18" s="536"/>
      <c r="T18" s="536"/>
      <c r="U18" s="536"/>
      <c r="V18" s="537"/>
      <c r="W18" s="535">
        <f>SUM(W13:AC17)</f>
        <v>28.6</v>
      </c>
      <c r="X18" s="536"/>
      <c r="Y18" s="536"/>
      <c r="Z18" s="536"/>
      <c r="AA18" s="536"/>
      <c r="AB18" s="536"/>
      <c r="AC18" s="537"/>
      <c r="AD18" s="535">
        <f>SUM(AD13:AJ17)</f>
        <v>300</v>
      </c>
      <c r="AE18" s="536"/>
      <c r="AF18" s="536"/>
      <c r="AG18" s="536"/>
      <c r="AH18" s="536"/>
      <c r="AI18" s="536"/>
      <c r="AJ18" s="537"/>
      <c r="AK18" s="535">
        <f>SUM(AK13:AQ17)</f>
        <v>352</v>
      </c>
      <c r="AL18" s="536"/>
      <c r="AM18" s="536"/>
      <c r="AN18" s="536"/>
      <c r="AO18" s="536"/>
      <c r="AP18" s="536"/>
      <c r="AQ18" s="537"/>
      <c r="AR18" s="535">
        <f>SUM(AR13:AX17)</f>
        <v>0</v>
      </c>
      <c r="AS18" s="536"/>
      <c r="AT18" s="536"/>
      <c r="AU18" s="536"/>
      <c r="AV18" s="536"/>
      <c r="AW18" s="536"/>
      <c r="AX18" s="538"/>
    </row>
    <row r="19" spans="1:51" ht="18" customHeight="1" x14ac:dyDescent="0.15">
      <c r="A19" s="232"/>
      <c r="B19" s="233"/>
      <c r="C19" s="233"/>
      <c r="D19" s="233"/>
      <c r="E19" s="233"/>
      <c r="F19" s="234"/>
      <c r="G19" s="513" t="s">
        <v>9</v>
      </c>
      <c r="H19" s="514"/>
      <c r="I19" s="514"/>
      <c r="J19" s="514"/>
      <c r="K19" s="514"/>
      <c r="L19" s="514"/>
      <c r="M19" s="514"/>
      <c r="N19" s="514"/>
      <c r="O19" s="514"/>
      <c r="P19" s="469"/>
      <c r="Q19" s="470"/>
      <c r="R19" s="470"/>
      <c r="S19" s="470"/>
      <c r="T19" s="470"/>
      <c r="U19" s="470"/>
      <c r="V19" s="471"/>
      <c r="W19" s="469">
        <v>10.8</v>
      </c>
      <c r="X19" s="470"/>
      <c r="Y19" s="470"/>
      <c r="Z19" s="470"/>
      <c r="AA19" s="470"/>
      <c r="AB19" s="470"/>
      <c r="AC19" s="471"/>
      <c r="AD19" s="469">
        <v>176.75929600000001</v>
      </c>
      <c r="AE19" s="470"/>
      <c r="AF19" s="470"/>
      <c r="AG19" s="470"/>
      <c r="AH19" s="470"/>
      <c r="AI19" s="470"/>
      <c r="AJ19" s="471"/>
      <c r="AK19" s="510"/>
      <c r="AL19" s="510"/>
      <c r="AM19" s="510"/>
      <c r="AN19" s="510"/>
      <c r="AO19" s="510"/>
      <c r="AP19" s="510"/>
      <c r="AQ19" s="510"/>
      <c r="AR19" s="510"/>
      <c r="AS19" s="510"/>
      <c r="AT19" s="510"/>
      <c r="AU19" s="510"/>
      <c r="AV19" s="510"/>
      <c r="AW19" s="510"/>
      <c r="AX19" s="512"/>
    </row>
    <row r="20" spans="1:51" ht="18" customHeight="1" x14ac:dyDescent="0.15">
      <c r="A20" s="232"/>
      <c r="B20" s="233"/>
      <c r="C20" s="233"/>
      <c r="D20" s="233"/>
      <c r="E20" s="233"/>
      <c r="F20" s="234"/>
      <c r="G20" s="513" t="s">
        <v>10</v>
      </c>
      <c r="H20" s="514"/>
      <c r="I20" s="514"/>
      <c r="J20" s="514"/>
      <c r="K20" s="514"/>
      <c r="L20" s="514"/>
      <c r="M20" s="514"/>
      <c r="N20" s="514"/>
      <c r="O20" s="514"/>
      <c r="P20" s="509" t="str">
        <f>IF(P18=0, "-", SUM(P19)/P18)</f>
        <v>-</v>
      </c>
      <c r="Q20" s="509"/>
      <c r="R20" s="509"/>
      <c r="S20" s="509"/>
      <c r="T20" s="509"/>
      <c r="U20" s="509"/>
      <c r="V20" s="509"/>
      <c r="W20" s="509">
        <f>IF(W18=0, "-", SUM(W19)/W18)</f>
        <v>0.3776223776223776</v>
      </c>
      <c r="X20" s="509"/>
      <c r="Y20" s="509"/>
      <c r="Z20" s="509"/>
      <c r="AA20" s="509"/>
      <c r="AB20" s="509"/>
      <c r="AC20" s="509"/>
      <c r="AD20" s="509">
        <f>IF(AD18=0, "-", SUM(AD19)/AD18)</f>
        <v>0.5891976533333334</v>
      </c>
      <c r="AE20" s="509"/>
      <c r="AF20" s="509"/>
      <c r="AG20" s="509"/>
      <c r="AH20" s="509"/>
      <c r="AI20" s="509"/>
      <c r="AJ20" s="509"/>
      <c r="AK20" s="510"/>
      <c r="AL20" s="510"/>
      <c r="AM20" s="510"/>
      <c r="AN20" s="510"/>
      <c r="AO20" s="510"/>
      <c r="AP20" s="510"/>
      <c r="AQ20" s="511"/>
      <c r="AR20" s="511"/>
      <c r="AS20" s="511"/>
      <c r="AT20" s="511"/>
      <c r="AU20" s="510"/>
      <c r="AV20" s="510"/>
      <c r="AW20" s="510"/>
      <c r="AX20" s="512"/>
    </row>
    <row r="21" spans="1:51" ht="25.5" customHeight="1" x14ac:dyDescent="0.15">
      <c r="A21" s="527"/>
      <c r="B21" s="528"/>
      <c r="C21" s="528"/>
      <c r="D21" s="528"/>
      <c r="E21" s="528"/>
      <c r="F21" s="529"/>
      <c r="G21" s="507" t="s">
        <v>210</v>
      </c>
      <c r="H21" s="508"/>
      <c r="I21" s="508"/>
      <c r="J21" s="508"/>
      <c r="K21" s="508"/>
      <c r="L21" s="508"/>
      <c r="M21" s="508"/>
      <c r="N21" s="508"/>
      <c r="O21" s="508"/>
      <c r="P21" s="509" t="str">
        <f>IF(P19=0, "-", SUM(P19)/SUM(P13,P14))</f>
        <v>-</v>
      </c>
      <c r="Q21" s="509"/>
      <c r="R21" s="509"/>
      <c r="S21" s="509"/>
      <c r="T21" s="509"/>
      <c r="U21" s="509"/>
      <c r="V21" s="509"/>
      <c r="W21" s="509">
        <f>IF(W19=0, "-", SUM(W19)/SUM(W13,W14))</f>
        <v>0.3776223776223776</v>
      </c>
      <c r="X21" s="509"/>
      <c r="Y21" s="509"/>
      <c r="Z21" s="509"/>
      <c r="AA21" s="509"/>
      <c r="AB21" s="509"/>
      <c r="AC21" s="509"/>
      <c r="AD21" s="509">
        <f>IF(AD19=0, "-", SUM(AD19)/SUM(AD13,AD14))</f>
        <v>0.5891976533333334</v>
      </c>
      <c r="AE21" s="509"/>
      <c r="AF21" s="509"/>
      <c r="AG21" s="509"/>
      <c r="AH21" s="509"/>
      <c r="AI21" s="509"/>
      <c r="AJ21" s="509"/>
      <c r="AK21" s="510"/>
      <c r="AL21" s="510"/>
      <c r="AM21" s="510"/>
      <c r="AN21" s="510"/>
      <c r="AO21" s="510"/>
      <c r="AP21" s="510"/>
      <c r="AQ21" s="511"/>
      <c r="AR21" s="511"/>
      <c r="AS21" s="511"/>
      <c r="AT21" s="511"/>
      <c r="AU21" s="510"/>
      <c r="AV21" s="510"/>
      <c r="AW21" s="510"/>
      <c r="AX21" s="512"/>
    </row>
    <row r="22" spans="1:51" ht="18.75" customHeight="1" x14ac:dyDescent="0.15">
      <c r="A22" s="472" t="s">
        <v>544</v>
      </c>
      <c r="B22" s="473"/>
      <c r="C22" s="473"/>
      <c r="D22" s="473"/>
      <c r="E22" s="473"/>
      <c r="F22" s="474"/>
      <c r="G22" s="478" t="s">
        <v>205</v>
      </c>
      <c r="H22" s="401"/>
      <c r="I22" s="401"/>
      <c r="J22" s="401"/>
      <c r="K22" s="401"/>
      <c r="L22" s="401"/>
      <c r="M22" s="401"/>
      <c r="N22" s="401"/>
      <c r="O22" s="402"/>
      <c r="P22" s="479" t="s">
        <v>542</v>
      </c>
      <c r="Q22" s="401"/>
      <c r="R22" s="401"/>
      <c r="S22" s="401"/>
      <c r="T22" s="401"/>
      <c r="U22" s="401"/>
      <c r="V22" s="402"/>
      <c r="W22" s="479" t="s">
        <v>543</v>
      </c>
      <c r="X22" s="401"/>
      <c r="Y22" s="401"/>
      <c r="Z22" s="401"/>
      <c r="AA22" s="401"/>
      <c r="AB22" s="401"/>
      <c r="AC22" s="402"/>
      <c r="AD22" s="479" t="s">
        <v>204</v>
      </c>
      <c r="AE22" s="401"/>
      <c r="AF22" s="401"/>
      <c r="AG22" s="401"/>
      <c r="AH22" s="401"/>
      <c r="AI22" s="401"/>
      <c r="AJ22" s="401"/>
      <c r="AK22" s="401"/>
      <c r="AL22" s="401"/>
      <c r="AM22" s="401"/>
      <c r="AN22" s="401"/>
      <c r="AO22" s="401"/>
      <c r="AP22" s="401"/>
      <c r="AQ22" s="401"/>
      <c r="AR22" s="401"/>
      <c r="AS22" s="401"/>
      <c r="AT22" s="401"/>
      <c r="AU22" s="401"/>
      <c r="AV22" s="401"/>
      <c r="AW22" s="401"/>
      <c r="AX22" s="495"/>
    </row>
    <row r="23" spans="1:51" ht="28.9" customHeight="1" x14ac:dyDescent="0.15">
      <c r="A23" s="475"/>
      <c r="B23" s="476"/>
      <c r="C23" s="476"/>
      <c r="D23" s="476"/>
      <c r="E23" s="476"/>
      <c r="F23" s="477"/>
      <c r="G23" s="496" t="s">
        <v>567</v>
      </c>
      <c r="H23" s="497"/>
      <c r="I23" s="497"/>
      <c r="J23" s="497"/>
      <c r="K23" s="497"/>
      <c r="L23" s="497"/>
      <c r="M23" s="497"/>
      <c r="N23" s="497"/>
      <c r="O23" s="498"/>
      <c r="P23" s="499">
        <v>352</v>
      </c>
      <c r="Q23" s="500"/>
      <c r="R23" s="500"/>
      <c r="S23" s="500"/>
      <c r="T23" s="500"/>
      <c r="U23" s="500"/>
      <c r="V23" s="501"/>
      <c r="W23" s="499" t="s">
        <v>613</v>
      </c>
      <c r="X23" s="500"/>
      <c r="Y23" s="500"/>
      <c r="Z23" s="500"/>
      <c r="AA23" s="500"/>
      <c r="AB23" s="500"/>
      <c r="AC23" s="501"/>
      <c r="AD23" s="502" t="s">
        <v>618</v>
      </c>
      <c r="AE23" s="503"/>
      <c r="AF23" s="503"/>
      <c r="AG23" s="503"/>
      <c r="AH23" s="503"/>
      <c r="AI23" s="503"/>
      <c r="AJ23" s="503"/>
      <c r="AK23" s="503"/>
      <c r="AL23" s="503"/>
      <c r="AM23" s="503"/>
      <c r="AN23" s="503"/>
      <c r="AO23" s="503"/>
      <c r="AP23" s="503"/>
      <c r="AQ23" s="503"/>
      <c r="AR23" s="503"/>
      <c r="AS23" s="503"/>
      <c r="AT23" s="503"/>
      <c r="AU23" s="503"/>
      <c r="AV23" s="503"/>
      <c r="AW23" s="503"/>
      <c r="AX23" s="504"/>
    </row>
    <row r="24" spans="1:51" ht="25.5" customHeight="1" thickBot="1" x14ac:dyDescent="0.2">
      <c r="A24" s="475"/>
      <c r="B24" s="476"/>
      <c r="C24" s="476"/>
      <c r="D24" s="476"/>
      <c r="E24" s="476"/>
      <c r="F24" s="477"/>
      <c r="G24" s="223" t="s">
        <v>17</v>
      </c>
      <c r="H24" s="482"/>
      <c r="I24" s="482"/>
      <c r="J24" s="482"/>
      <c r="K24" s="482"/>
      <c r="L24" s="482"/>
      <c r="M24" s="482"/>
      <c r="N24" s="482"/>
      <c r="O24" s="483"/>
      <c r="P24" s="484">
        <f>AK13</f>
        <v>352</v>
      </c>
      <c r="Q24" s="485"/>
      <c r="R24" s="485"/>
      <c r="S24" s="485"/>
      <c r="T24" s="485"/>
      <c r="U24" s="485"/>
      <c r="V24" s="486"/>
      <c r="W24" s="487">
        <f>AR13</f>
        <v>0</v>
      </c>
      <c r="X24" s="488"/>
      <c r="Y24" s="488"/>
      <c r="Z24" s="488"/>
      <c r="AA24" s="488"/>
      <c r="AB24" s="488"/>
      <c r="AC24" s="489"/>
      <c r="AD24" s="505"/>
      <c r="AE24" s="505"/>
      <c r="AF24" s="505"/>
      <c r="AG24" s="505"/>
      <c r="AH24" s="505"/>
      <c r="AI24" s="505"/>
      <c r="AJ24" s="505"/>
      <c r="AK24" s="505"/>
      <c r="AL24" s="505"/>
      <c r="AM24" s="505"/>
      <c r="AN24" s="505"/>
      <c r="AO24" s="505"/>
      <c r="AP24" s="505"/>
      <c r="AQ24" s="505"/>
      <c r="AR24" s="505"/>
      <c r="AS24" s="505"/>
      <c r="AT24" s="505"/>
      <c r="AU24" s="505"/>
      <c r="AV24" s="505"/>
      <c r="AW24" s="505"/>
      <c r="AX24" s="506"/>
    </row>
    <row r="25" spans="1:51" ht="42.6" customHeight="1" x14ac:dyDescent="0.15">
      <c r="A25" s="490" t="s">
        <v>533</v>
      </c>
      <c r="B25" s="491"/>
      <c r="C25" s="491"/>
      <c r="D25" s="491"/>
      <c r="E25" s="491"/>
      <c r="F25" s="492"/>
      <c r="G25" s="493" t="s">
        <v>568</v>
      </c>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0"/>
      <c r="AP25" s="480"/>
      <c r="AQ25" s="480"/>
      <c r="AR25" s="480"/>
      <c r="AS25" s="480"/>
      <c r="AT25" s="480"/>
      <c r="AU25" s="480"/>
      <c r="AV25" s="480"/>
      <c r="AW25" s="480"/>
      <c r="AX25" s="481"/>
    </row>
    <row r="26" spans="1:51" ht="31.5" customHeight="1" x14ac:dyDescent="0.15">
      <c r="A26" s="436" t="s">
        <v>534</v>
      </c>
      <c r="B26" s="135"/>
      <c r="C26" s="135"/>
      <c r="D26" s="135"/>
      <c r="E26" s="135"/>
      <c r="F26" s="136"/>
      <c r="G26" s="460" t="s">
        <v>529</v>
      </c>
      <c r="H26" s="461"/>
      <c r="I26" s="461"/>
      <c r="J26" s="461"/>
      <c r="K26" s="461"/>
      <c r="L26" s="461"/>
      <c r="M26" s="461"/>
      <c r="N26" s="461"/>
      <c r="O26" s="461"/>
      <c r="P26" s="462" t="s">
        <v>528</v>
      </c>
      <c r="Q26" s="461"/>
      <c r="R26" s="461"/>
      <c r="S26" s="461"/>
      <c r="T26" s="461"/>
      <c r="U26" s="461"/>
      <c r="V26" s="461"/>
      <c r="W26" s="461"/>
      <c r="X26" s="463"/>
      <c r="Y26" s="464"/>
      <c r="Z26" s="465"/>
      <c r="AA26" s="466"/>
      <c r="AB26" s="416" t="s">
        <v>11</v>
      </c>
      <c r="AC26" s="416"/>
      <c r="AD26" s="416"/>
      <c r="AE26" s="98" t="s">
        <v>373</v>
      </c>
      <c r="AF26" s="467"/>
      <c r="AG26" s="467"/>
      <c r="AH26" s="468"/>
      <c r="AI26" s="98" t="s">
        <v>525</v>
      </c>
      <c r="AJ26" s="467"/>
      <c r="AK26" s="467"/>
      <c r="AL26" s="468"/>
      <c r="AM26" s="98" t="s">
        <v>341</v>
      </c>
      <c r="AN26" s="467"/>
      <c r="AO26" s="467"/>
      <c r="AP26" s="468"/>
      <c r="AQ26" s="413" t="s">
        <v>372</v>
      </c>
      <c r="AR26" s="414"/>
      <c r="AS26" s="414"/>
      <c r="AT26" s="415"/>
      <c r="AU26" s="413" t="s">
        <v>545</v>
      </c>
      <c r="AV26" s="414"/>
      <c r="AW26" s="414"/>
      <c r="AX26" s="423"/>
    </row>
    <row r="27" spans="1:51" ht="101.45" customHeight="1" x14ac:dyDescent="0.15">
      <c r="A27" s="436"/>
      <c r="B27" s="135"/>
      <c r="C27" s="135"/>
      <c r="D27" s="135"/>
      <c r="E27" s="135"/>
      <c r="F27" s="136"/>
      <c r="G27" s="494" t="s">
        <v>569</v>
      </c>
      <c r="H27" s="424"/>
      <c r="I27" s="424"/>
      <c r="J27" s="424"/>
      <c r="K27" s="424"/>
      <c r="L27" s="424"/>
      <c r="M27" s="424"/>
      <c r="N27" s="424"/>
      <c r="O27" s="424"/>
      <c r="P27" s="297" t="s">
        <v>570</v>
      </c>
      <c r="Q27" s="427"/>
      <c r="R27" s="427"/>
      <c r="S27" s="427"/>
      <c r="T27" s="427"/>
      <c r="U27" s="427"/>
      <c r="V27" s="427"/>
      <c r="W27" s="427"/>
      <c r="X27" s="428"/>
      <c r="Y27" s="432" t="s">
        <v>50</v>
      </c>
      <c r="Z27" s="433"/>
      <c r="AA27" s="434"/>
      <c r="AB27" s="130" t="s">
        <v>613</v>
      </c>
      <c r="AC27" s="435"/>
      <c r="AD27" s="435"/>
      <c r="AE27" s="450" t="s">
        <v>613</v>
      </c>
      <c r="AF27" s="407"/>
      <c r="AG27" s="407"/>
      <c r="AH27" s="407"/>
      <c r="AI27" s="407">
        <v>1</v>
      </c>
      <c r="AJ27" s="407"/>
      <c r="AK27" s="407"/>
      <c r="AL27" s="407"/>
      <c r="AM27" s="407">
        <v>1</v>
      </c>
      <c r="AN27" s="407"/>
      <c r="AO27" s="407"/>
      <c r="AP27" s="407"/>
      <c r="AQ27" s="450" t="s">
        <v>613</v>
      </c>
      <c r="AR27" s="407"/>
      <c r="AS27" s="407"/>
      <c r="AT27" s="407"/>
      <c r="AU27" s="75" t="s">
        <v>613</v>
      </c>
      <c r="AV27" s="408"/>
      <c r="AW27" s="408"/>
      <c r="AX27" s="409"/>
    </row>
    <row r="28" spans="1:51" ht="130.5" customHeight="1" x14ac:dyDescent="0.15">
      <c r="A28" s="145"/>
      <c r="B28" s="140"/>
      <c r="C28" s="140"/>
      <c r="D28" s="140"/>
      <c r="E28" s="140"/>
      <c r="F28" s="141"/>
      <c r="G28" s="425"/>
      <c r="H28" s="426"/>
      <c r="I28" s="426"/>
      <c r="J28" s="426"/>
      <c r="K28" s="426"/>
      <c r="L28" s="426"/>
      <c r="M28" s="426"/>
      <c r="N28" s="426"/>
      <c r="O28" s="426"/>
      <c r="P28" s="429"/>
      <c r="Q28" s="430"/>
      <c r="R28" s="430"/>
      <c r="S28" s="430"/>
      <c r="T28" s="430"/>
      <c r="U28" s="430"/>
      <c r="V28" s="430"/>
      <c r="W28" s="430"/>
      <c r="X28" s="431"/>
      <c r="Y28" s="410" t="s">
        <v>51</v>
      </c>
      <c r="Z28" s="411"/>
      <c r="AA28" s="412"/>
      <c r="AB28" s="130" t="s">
        <v>613</v>
      </c>
      <c r="AC28" s="435"/>
      <c r="AD28" s="435"/>
      <c r="AE28" s="450" t="s">
        <v>613</v>
      </c>
      <c r="AF28" s="407"/>
      <c r="AG28" s="407"/>
      <c r="AH28" s="407"/>
      <c r="AI28" s="407">
        <v>1</v>
      </c>
      <c r="AJ28" s="407"/>
      <c r="AK28" s="407"/>
      <c r="AL28" s="407"/>
      <c r="AM28" s="407">
        <v>1</v>
      </c>
      <c r="AN28" s="407"/>
      <c r="AO28" s="407"/>
      <c r="AP28" s="407"/>
      <c r="AQ28" s="407">
        <v>1</v>
      </c>
      <c r="AR28" s="407"/>
      <c r="AS28" s="407"/>
      <c r="AT28" s="407"/>
      <c r="AU28" s="75" t="s">
        <v>613</v>
      </c>
      <c r="AV28" s="408"/>
      <c r="AW28" s="408"/>
      <c r="AX28" s="409"/>
    </row>
    <row r="29" spans="1:51" ht="23.25" customHeight="1" x14ac:dyDescent="0.15">
      <c r="A29" s="451" t="s">
        <v>535</v>
      </c>
      <c r="B29" s="452"/>
      <c r="C29" s="452"/>
      <c r="D29" s="452"/>
      <c r="E29" s="452"/>
      <c r="F29" s="453"/>
      <c r="G29" s="143" t="s">
        <v>536</v>
      </c>
      <c r="H29" s="143"/>
      <c r="I29" s="143"/>
      <c r="J29" s="143"/>
      <c r="K29" s="143"/>
      <c r="L29" s="143"/>
      <c r="M29" s="143"/>
      <c r="N29" s="143"/>
      <c r="O29" s="143"/>
      <c r="P29" s="143"/>
      <c r="Q29" s="143"/>
      <c r="R29" s="143"/>
      <c r="S29" s="143"/>
      <c r="T29" s="143"/>
      <c r="U29" s="143"/>
      <c r="V29" s="143"/>
      <c r="W29" s="143"/>
      <c r="X29" s="144"/>
      <c r="Y29" s="420"/>
      <c r="Z29" s="421"/>
      <c r="AA29" s="422"/>
      <c r="AB29" s="142" t="s">
        <v>11</v>
      </c>
      <c r="AC29" s="143"/>
      <c r="AD29" s="144"/>
      <c r="AE29" s="142" t="s">
        <v>373</v>
      </c>
      <c r="AF29" s="143"/>
      <c r="AG29" s="143"/>
      <c r="AH29" s="144"/>
      <c r="AI29" s="142" t="s">
        <v>525</v>
      </c>
      <c r="AJ29" s="143"/>
      <c r="AK29" s="143"/>
      <c r="AL29" s="144"/>
      <c r="AM29" s="142" t="s">
        <v>341</v>
      </c>
      <c r="AN29" s="143"/>
      <c r="AO29" s="143"/>
      <c r="AP29" s="144"/>
      <c r="AQ29" s="417" t="s">
        <v>546</v>
      </c>
      <c r="AR29" s="418"/>
      <c r="AS29" s="418"/>
      <c r="AT29" s="418"/>
      <c r="AU29" s="418"/>
      <c r="AV29" s="418"/>
      <c r="AW29" s="418"/>
      <c r="AX29" s="419"/>
    </row>
    <row r="30" spans="1:51" ht="22.5" customHeight="1" x14ac:dyDescent="0.15">
      <c r="A30" s="454"/>
      <c r="B30" s="455"/>
      <c r="C30" s="455"/>
      <c r="D30" s="455"/>
      <c r="E30" s="455"/>
      <c r="F30" s="456"/>
      <c r="G30" s="440" t="s">
        <v>571</v>
      </c>
      <c r="H30" s="441"/>
      <c r="I30" s="441"/>
      <c r="J30" s="441"/>
      <c r="K30" s="441"/>
      <c r="L30" s="441"/>
      <c r="M30" s="441"/>
      <c r="N30" s="441"/>
      <c r="O30" s="441"/>
      <c r="P30" s="441"/>
      <c r="Q30" s="441"/>
      <c r="R30" s="441"/>
      <c r="S30" s="441"/>
      <c r="T30" s="441"/>
      <c r="U30" s="441"/>
      <c r="V30" s="441"/>
      <c r="W30" s="441"/>
      <c r="X30" s="441"/>
      <c r="Y30" s="444" t="s">
        <v>535</v>
      </c>
      <c r="Z30" s="445"/>
      <c r="AA30" s="446"/>
      <c r="AB30" s="447" t="s">
        <v>613</v>
      </c>
      <c r="AC30" s="448"/>
      <c r="AD30" s="449"/>
      <c r="AE30" s="450" t="s">
        <v>613</v>
      </c>
      <c r="AF30" s="450"/>
      <c r="AG30" s="450"/>
      <c r="AH30" s="450"/>
      <c r="AI30" s="450" t="s">
        <v>613</v>
      </c>
      <c r="AJ30" s="450"/>
      <c r="AK30" s="450"/>
      <c r="AL30" s="450"/>
      <c r="AM30" s="450" t="s">
        <v>613</v>
      </c>
      <c r="AN30" s="450"/>
      <c r="AO30" s="450"/>
      <c r="AP30" s="450"/>
      <c r="AQ30" s="75" t="s">
        <v>613</v>
      </c>
      <c r="AR30" s="69"/>
      <c r="AS30" s="69"/>
      <c r="AT30" s="69"/>
      <c r="AU30" s="69"/>
      <c r="AV30" s="69"/>
      <c r="AW30" s="69"/>
      <c r="AX30" s="70"/>
    </row>
    <row r="31" spans="1:51" ht="22.5" customHeight="1" x14ac:dyDescent="0.15">
      <c r="A31" s="457"/>
      <c r="B31" s="458"/>
      <c r="C31" s="458"/>
      <c r="D31" s="458"/>
      <c r="E31" s="458"/>
      <c r="F31" s="459"/>
      <c r="G31" s="442"/>
      <c r="H31" s="443"/>
      <c r="I31" s="443"/>
      <c r="J31" s="443"/>
      <c r="K31" s="443"/>
      <c r="L31" s="443"/>
      <c r="M31" s="443"/>
      <c r="N31" s="443"/>
      <c r="O31" s="443"/>
      <c r="P31" s="443"/>
      <c r="Q31" s="443"/>
      <c r="R31" s="443"/>
      <c r="S31" s="443"/>
      <c r="T31" s="443"/>
      <c r="U31" s="443"/>
      <c r="V31" s="443"/>
      <c r="W31" s="443"/>
      <c r="X31" s="443"/>
      <c r="Y31" s="163" t="s">
        <v>537</v>
      </c>
      <c r="Z31" s="437"/>
      <c r="AA31" s="438"/>
      <c r="AB31" s="403" t="s">
        <v>241</v>
      </c>
      <c r="AC31" s="404"/>
      <c r="AD31" s="405"/>
      <c r="AE31" s="406" t="s">
        <v>613</v>
      </c>
      <c r="AF31" s="406"/>
      <c r="AG31" s="406"/>
      <c r="AH31" s="406"/>
      <c r="AI31" s="406" t="s">
        <v>613</v>
      </c>
      <c r="AJ31" s="406"/>
      <c r="AK31" s="406"/>
      <c r="AL31" s="406"/>
      <c r="AM31" s="406" t="s">
        <v>613</v>
      </c>
      <c r="AN31" s="406"/>
      <c r="AO31" s="406"/>
      <c r="AP31" s="406"/>
      <c r="AQ31" s="406" t="s">
        <v>613</v>
      </c>
      <c r="AR31" s="406"/>
      <c r="AS31" s="406"/>
      <c r="AT31" s="406"/>
      <c r="AU31" s="406"/>
      <c r="AV31" s="406"/>
      <c r="AW31" s="406"/>
      <c r="AX31" s="439"/>
    </row>
    <row r="32" spans="1:51" ht="18.75" customHeight="1" x14ac:dyDescent="0.15">
      <c r="A32" s="177" t="s">
        <v>530</v>
      </c>
      <c r="B32" s="134" t="s">
        <v>531</v>
      </c>
      <c r="C32" s="135"/>
      <c r="D32" s="135"/>
      <c r="E32" s="135"/>
      <c r="F32" s="136"/>
      <c r="G32" s="147" t="s">
        <v>532</v>
      </c>
      <c r="H32" s="147"/>
      <c r="I32" s="147"/>
      <c r="J32" s="147"/>
      <c r="K32" s="147"/>
      <c r="L32" s="147"/>
      <c r="M32" s="147"/>
      <c r="N32" s="147"/>
      <c r="O32" s="147"/>
      <c r="P32" s="147"/>
      <c r="Q32" s="147"/>
      <c r="R32" s="147"/>
      <c r="S32" s="147"/>
      <c r="T32" s="147"/>
      <c r="U32" s="147"/>
      <c r="V32" s="147"/>
      <c r="W32" s="147"/>
      <c r="X32" s="147"/>
      <c r="Y32" s="147"/>
      <c r="Z32" s="147"/>
      <c r="AA32" s="148"/>
      <c r="AB32" s="149" t="s">
        <v>547</v>
      </c>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50"/>
      <c r="AY32">
        <f>COUNTA($G$34)</f>
        <v>1</v>
      </c>
    </row>
    <row r="33" spans="1:60" ht="22.5" customHeight="1" x14ac:dyDescent="0.15">
      <c r="A33" s="146"/>
      <c r="B33" s="134"/>
      <c r="C33" s="135"/>
      <c r="D33" s="135"/>
      <c r="E33" s="135"/>
      <c r="F33" s="136"/>
      <c r="G33" s="90"/>
      <c r="H33" s="90"/>
      <c r="I33" s="90"/>
      <c r="J33" s="90"/>
      <c r="K33" s="90"/>
      <c r="L33" s="90"/>
      <c r="M33" s="90"/>
      <c r="N33" s="90"/>
      <c r="O33" s="90"/>
      <c r="P33" s="90"/>
      <c r="Q33" s="90"/>
      <c r="R33" s="90"/>
      <c r="S33" s="90"/>
      <c r="T33" s="90"/>
      <c r="U33" s="90"/>
      <c r="V33" s="90"/>
      <c r="W33" s="90"/>
      <c r="X33" s="90"/>
      <c r="Y33" s="90"/>
      <c r="Z33" s="90"/>
      <c r="AA33" s="91"/>
      <c r="AB33" s="89"/>
      <c r="AC33" s="90"/>
      <c r="AD33" s="90"/>
      <c r="AE33" s="90"/>
      <c r="AF33" s="90"/>
      <c r="AG33" s="90"/>
      <c r="AH33" s="90"/>
      <c r="AI33" s="90"/>
      <c r="AJ33" s="90"/>
      <c r="AK33" s="90"/>
      <c r="AL33" s="90"/>
      <c r="AM33" s="90"/>
      <c r="AN33" s="90"/>
      <c r="AO33" s="90"/>
      <c r="AP33" s="90"/>
      <c r="AQ33" s="90"/>
      <c r="AR33" s="90"/>
      <c r="AS33" s="90"/>
      <c r="AT33" s="90"/>
      <c r="AU33" s="90"/>
      <c r="AV33" s="90"/>
      <c r="AW33" s="90"/>
      <c r="AX33" s="111"/>
      <c r="AY33">
        <f t="shared" ref="AY33:AY41" si="0">$AY$32</f>
        <v>1</v>
      </c>
    </row>
    <row r="34" spans="1:60" ht="25.15" customHeight="1" x14ac:dyDescent="0.15">
      <c r="A34" s="146"/>
      <c r="B34" s="134"/>
      <c r="C34" s="135"/>
      <c r="D34" s="135"/>
      <c r="E34" s="135"/>
      <c r="F34" s="136"/>
      <c r="G34" s="151" t="s">
        <v>572</v>
      </c>
      <c r="H34" s="151"/>
      <c r="I34" s="151"/>
      <c r="J34" s="151"/>
      <c r="K34" s="151"/>
      <c r="L34" s="151"/>
      <c r="M34" s="151"/>
      <c r="N34" s="151"/>
      <c r="O34" s="151"/>
      <c r="P34" s="151"/>
      <c r="Q34" s="151"/>
      <c r="R34" s="151"/>
      <c r="S34" s="151"/>
      <c r="T34" s="151"/>
      <c r="U34" s="151"/>
      <c r="V34" s="151"/>
      <c r="W34" s="151"/>
      <c r="X34" s="151"/>
      <c r="Y34" s="151"/>
      <c r="Z34" s="151"/>
      <c r="AA34" s="152"/>
      <c r="AB34" s="157" t="s">
        <v>573</v>
      </c>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8"/>
      <c r="AY34">
        <f t="shared" si="0"/>
        <v>1</v>
      </c>
    </row>
    <row r="35" spans="1:60" ht="22.9" customHeight="1" x14ac:dyDescent="0.15">
      <c r="A35" s="146"/>
      <c r="B35" s="134"/>
      <c r="C35" s="135"/>
      <c r="D35" s="135"/>
      <c r="E35" s="135"/>
      <c r="F35" s="136"/>
      <c r="G35" s="153"/>
      <c r="H35" s="153"/>
      <c r="I35" s="153"/>
      <c r="J35" s="153"/>
      <c r="K35" s="153"/>
      <c r="L35" s="153"/>
      <c r="M35" s="153"/>
      <c r="N35" s="153"/>
      <c r="O35" s="153"/>
      <c r="P35" s="153"/>
      <c r="Q35" s="153"/>
      <c r="R35" s="153"/>
      <c r="S35" s="153"/>
      <c r="T35" s="153"/>
      <c r="U35" s="153"/>
      <c r="V35" s="153"/>
      <c r="W35" s="153"/>
      <c r="X35" s="153"/>
      <c r="Y35" s="153"/>
      <c r="Z35" s="153"/>
      <c r="AA35" s="154"/>
      <c r="AB35" s="159"/>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60"/>
      <c r="AY35">
        <f t="shared" si="0"/>
        <v>1</v>
      </c>
    </row>
    <row r="36" spans="1:60" ht="40.5" customHeight="1" x14ac:dyDescent="0.15">
      <c r="A36" s="146"/>
      <c r="B36" s="139"/>
      <c r="C36" s="140"/>
      <c r="D36" s="140"/>
      <c r="E36" s="140"/>
      <c r="F36" s="141"/>
      <c r="G36" s="155"/>
      <c r="H36" s="155"/>
      <c r="I36" s="155"/>
      <c r="J36" s="155"/>
      <c r="K36" s="155"/>
      <c r="L36" s="155"/>
      <c r="M36" s="155"/>
      <c r="N36" s="155"/>
      <c r="O36" s="155"/>
      <c r="P36" s="155"/>
      <c r="Q36" s="155"/>
      <c r="R36" s="155"/>
      <c r="S36" s="155"/>
      <c r="T36" s="155"/>
      <c r="U36" s="155"/>
      <c r="V36" s="155"/>
      <c r="W36" s="155"/>
      <c r="X36" s="155"/>
      <c r="Y36" s="155"/>
      <c r="Z36" s="155"/>
      <c r="AA36" s="156"/>
      <c r="AB36" s="161"/>
      <c r="AC36" s="155"/>
      <c r="AD36" s="155"/>
      <c r="AE36" s="153"/>
      <c r="AF36" s="153"/>
      <c r="AG36" s="153"/>
      <c r="AH36" s="153"/>
      <c r="AI36" s="153"/>
      <c r="AJ36" s="153"/>
      <c r="AK36" s="153"/>
      <c r="AL36" s="153"/>
      <c r="AM36" s="153"/>
      <c r="AN36" s="153"/>
      <c r="AO36" s="153"/>
      <c r="AP36" s="153"/>
      <c r="AQ36" s="153"/>
      <c r="AR36" s="153"/>
      <c r="AS36" s="153"/>
      <c r="AT36" s="153"/>
      <c r="AU36" s="155"/>
      <c r="AV36" s="155"/>
      <c r="AW36" s="155"/>
      <c r="AX36" s="162"/>
      <c r="AY36">
        <f t="shared" si="0"/>
        <v>1</v>
      </c>
    </row>
    <row r="37" spans="1:60" ht="18.75" customHeight="1" x14ac:dyDescent="0.15">
      <c r="A37" s="146"/>
      <c r="B37" s="131" t="s">
        <v>136</v>
      </c>
      <c r="C37" s="132"/>
      <c r="D37" s="132"/>
      <c r="E37" s="132"/>
      <c r="F37" s="133"/>
      <c r="G37" s="137" t="s">
        <v>54</v>
      </c>
      <c r="H37" s="87"/>
      <c r="I37" s="87"/>
      <c r="J37" s="87"/>
      <c r="K37" s="87"/>
      <c r="L37" s="87"/>
      <c r="M37" s="87"/>
      <c r="N37" s="87"/>
      <c r="O37" s="88"/>
      <c r="P37" s="86" t="s">
        <v>56</v>
      </c>
      <c r="Q37" s="87"/>
      <c r="R37" s="87"/>
      <c r="S37" s="87"/>
      <c r="T37" s="87"/>
      <c r="U37" s="87"/>
      <c r="V37" s="87"/>
      <c r="W37" s="87"/>
      <c r="X37" s="88"/>
      <c r="Y37" s="92"/>
      <c r="Z37" s="93"/>
      <c r="AA37" s="94"/>
      <c r="AB37" s="95" t="s">
        <v>11</v>
      </c>
      <c r="AC37" s="96"/>
      <c r="AD37" s="97"/>
      <c r="AE37" s="101" t="s">
        <v>373</v>
      </c>
      <c r="AF37" s="101"/>
      <c r="AG37" s="101"/>
      <c r="AH37" s="101"/>
      <c r="AI37" s="101" t="s">
        <v>525</v>
      </c>
      <c r="AJ37" s="101"/>
      <c r="AK37" s="101"/>
      <c r="AL37" s="101"/>
      <c r="AM37" s="101" t="s">
        <v>341</v>
      </c>
      <c r="AN37" s="101"/>
      <c r="AO37" s="101"/>
      <c r="AP37" s="101"/>
      <c r="AQ37" s="102" t="s">
        <v>165</v>
      </c>
      <c r="AR37" s="103"/>
      <c r="AS37" s="103"/>
      <c r="AT37" s="104"/>
      <c r="AU37" s="105" t="s">
        <v>126</v>
      </c>
      <c r="AV37" s="105"/>
      <c r="AW37" s="105"/>
      <c r="AX37" s="106"/>
      <c r="AY37">
        <f t="shared" si="0"/>
        <v>1</v>
      </c>
      <c r="BA37" s="10"/>
      <c r="BB37" s="10"/>
      <c r="BC37" s="10"/>
    </row>
    <row r="38" spans="1:60" ht="18.75" customHeight="1" x14ac:dyDescent="0.15">
      <c r="A38" s="146"/>
      <c r="B38" s="134"/>
      <c r="C38" s="135"/>
      <c r="D38" s="135"/>
      <c r="E38" s="135"/>
      <c r="F38" s="136"/>
      <c r="G38" s="138"/>
      <c r="H38" s="90"/>
      <c r="I38" s="90"/>
      <c r="J38" s="90"/>
      <c r="K38" s="90"/>
      <c r="L38" s="90"/>
      <c r="M38" s="90"/>
      <c r="N38" s="90"/>
      <c r="O38" s="91"/>
      <c r="P38" s="89"/>
      <c r="Q38" s="90"/>
      <c r="R38" s="90"/>
      <c r="S38" s="90"/>
      <c r="T38" s="90"/>
      <c r="U38" s="90"/>
      <c r="V38" s="90"/>
      <c r="W38" s="90"/>
      <c r="X38" s="91"/>
      <c r="Y38" s="92"/>
      <c r="Z38" s="93"/>
      <c r="AA38" s="94"/>
      <c r="AB38" s="98"/>
      <c r="AC38" s="99"/>
      <c r="AD38" s="100"/>
      <c r="AE38" s="101"/>
      <c r="AF38" s="101"/>
      <c r="AG38" s="101"/>
      <c r="AH38" s="101"/>
      <c r="AI38" s="101"/>
      <c r="AJ38" s="101"/>
      <c r="AK38" s="101"/>
      <c r="AL38" s="101"/>
      <c r="AM38" s="101"/>
      <c r="AN38" s="101"/>
      <c r="AO38" s="101"/>
      <c r="AP38" s="101"/>
      <c r="AQ38" s="107" t="s">
        <v>613</v>
      </c>
      <c r="AR38" s="108"/>
      <c r="AS38" s="109" t="s">
        <v>166</v>
      </c>
      <c r="AT38" s="110"/>
      <c r="AU38" s="108" t="s">
        <v>613</v>
      </c>
      <c r="AV38" s="108"/>
      <c r="AW38" s="90" t="s">
        <v>163</v>
      </c>
      <c r="AX38" s="111"/>
      <c r="AY38">
        <f t="shared" si="0"/>
        <v>1</v>
      </c>
      <c r="BA38" s="10"/>
      <c r="BB38" s="10"/>
      <c r="BC38" s="10"/>
      <c r="BD38" s="10"/>
      <c r="BE38" s="10"/>
      <c r="BF38" s="10"/>
      <c r="BG38" s="10"/>
      <c r="BH38" s="10"/>
    </row>
    <row r="39" spans="1:60" ht="117" customHeight="1" x14ac:dyDescent="0.15">
      <c r="A39" s="146"/>
      <c r="B39" s="134"/>
      <c r="C39" s="135"/>
      <c r="D39" s="135"/>
      <c r="E39" s="135"/>
      <c r="F39" s="136"/>
      <c r="G39" s="112" t="s">
        <v>574</v>
      </c>
      <c r="H39" s="113"/>
      <c r="I39" s="113"/>
      <c r="J39" s="113"/>
      <c r="K39" s="113"/>
      <c r="L39" s="113"/>
      <c r="M39" s="113"/>
      <c r="N39" s="113"/>
      <c r="O39" s="114"/>
      <c r="P39" s="113" t="s">
        <v>575</v>
      </c>
      <c r="Q39" s="121"/>
      <c r="R39" s="121"/>
      <c r="S39" s="121"/>
      <c r="T39" s="121"/>
      <c r="U39" s="121"/>
      <c r="V39" s="121"/>
      <c r="W39" s="121"/>
      <c r="X39" s="122"/>
      <c r="Y39" s="127" t="s">
        <v>55</v>
      </c>
      <c r="Z39" s="128"/>
      <c r="AA39" s="129"/>
      <c r="AB39" s="130" t="s">
        <v>613</v>
      </c>
      <c r="AC39" s="130"/>
      <c r="AD39" s="130"/>
      <c r="AE39" s="75" t="s">
        <v>613</v>
      </c>
      <c r="AF39" s="69"/>
      <c r="AG39" s="69"/>
      <c r="AH39" s="69"/>
      <c r="AI39" s="75">
        <v>1</v>
      </c>
      <c r="AJ39" s="69"/>
      <c r="AK39" s="69"/>
      <c r="AL39" s="69"/>
      <c r="AM39" s="75">
        <v>1</v>
      </c>
      <c r="AN39" s="69"/>
      <c r="AO39" s="69"/>
      <c r="AP39" s="69"/>
      <c r="AQ39" s="76" t="s">
        <v>613</v>
      </c>
      <c r="AR39" s="77"/>
      <c r="AS39" s="77"/>
      <c r="AT39" s="78"/>
      <c r="AU39" s="69" t="s">
        <v>613</v>
      </c>
      <c r="AV39" s="69"/>
      <c r="AW39" s="69"/>
      <c r="AX39" s="70"/>
      <c r="AY39">
        <f t="shared" si="0"/>
        <v>1</v>
      </c>
    </row>
    <row r="40" spans="1:60" ht="122.25" customHeight="1" x14ac:dyDescent="0.15">
      <c r="A40" s="146"/>
      <c r="B40" s="134"/>
      <c r="C40" s="135"/>
      <c r="D40" s="135"/>
      <c r="E40" s="135"/>
      <c r="F40" s="136"/>
      <c r="G40" s="115"/>
      <c r="H40" s="116"/>
      <c r="I40" s="116"/>
      <c r="J40" s="116"/>
      <c r="K40" s="116"/>
      <c r="L40" s="116"/>
      <c r="M40" s="116"/>
      <c r="N40" s="116"/>
      <c r="O40" s="117"/>
      <c r="P40" s="123"/>
      <c r="Q40" s="123"/>
      <c r="R40" s="123"/>
      <c r="S40" s="123"/>
      <c r="T40" s="123"/>
      <c r="U40" s="123"/>
      <c r="V40" s="123"/>
      <c r="W40" s="123"/>
      <c r="X40" s="124"/>
      <c r="Y40" s="71" t="s">
        <v>49</v>
      </c>
      <c r="Z40" s="72"/>
      <c r="AA40" s="73"/>
      <c r="AB40" s="74" t="s">
        <v>613</v>
      </c>
      <c r="AC40" s="74"/>
      <c r="AD40" s="74"/>
      <c r="AE40" s="75" t="s">
        <v>613</v>
      </c>
      <c r="AF40" s="69"/>
      <c r="AG40" s="69"/>
      <c r="AH40" s="69"/>
      <c r="AI40" s="75">
        <v>1</v>
      </c>
      <c r="AJ40" s="69"/>
      <c r="AK40" s="69"/>
      <c r="AL40" s="69"/>
      <c r="AM40" s="75">
        <v>1</v>
      </c>
      <c r="AN40" s="69"/>
      <c r="AO40" s="69"/>
      <c r="AP40" s="69"/>
      <c r="AQ40" s="76" t="s">
        <v>613</v>
      </c>
      <c r="AR40" s="77"/>
      <c r="AS40" s="77"/>
      <c r="AT40" s="78"/>
      <c r="AU40" s="69" t="s">
        <v>613</v>
      </c>
      <c r="AV40" s="69"/>
      <c r="AW40" s="69"/>
      <c r="AX40" s="70"/>
      <c r="AY40">
        <f t="shared" si="0"/>
        <v>1</v>
      </c>
      <c r="BA40" s="10"/>
      <c r="BB40" s="10"/>
      <c r="BC40" s="10"/>
    </row>
    <row r="41" spans="1:60" ht="131.25" customHeight="1" thickBot="1" x14ac:dyDescent="0.2">
      <c r="A41" s="146"/>
      <c r="B41" s="134"/>
      <c r="C41" s="135"/>
      <c r="D41" s="135"/>
      <c r="E41" s="135"/>
      <c r="F41" s="136"/>
      <c r="G41" s="118"/>
      <c r="H41" s="119"/>
      <c r="I41" s="119"/>
      <c r="J41" s="119"/>
      <c r="K41" s="119"/>
      <c r="L41" s="119"/>
      <c r="M41" s="119"/>
      <c r="N41" s="119"/>
      <c r="O41" s="120"/>
      <c r="P41" s="125"/>
      <c r="Q41" s="125"/>
      <c r="R41" s="125"/>
      <c r="S41" s="125"/>
      <c r="T41" s="125"/>
      <c r="U41" s="125"/>
      <c r="V41" s="125"/>
      <c r="W41" s="125"/>
      <c r="X41" s="126"/>
      <c r="Y41" s="71" t="s">
        <v>12</v>
      </c>
      <c r="Z41" s="72"/>
      <c r="AA41" s="73"/>
      <c r="AB41" s="79" t="s">
        <v>13</v>
      </c>
      <c r="AC41" s="79"/>
      <c r="AD41" s="79"/>
      <c r="AE41" s="80" t="s">
        <v>613</v>
      </c>
      <c r="AF41" s="81"/>
      <c r="AG41" s="81"/>
      <c r="AH41" s="81"/>
      <c r="AI41" s="80" t="s">
        <v>613</v>
      </c>
      <c r="AJ41" s="81"/>
      <c r="AK41" s="81"/>
      <c r="AL41" s="81"/>
      <c r="AM41" s="80" t="s">
        <v>613</v>
      </c>
      <c r="AN41" s="81"/>
      <c r="AO41" s="81"/>
      <c r="AP41" s="81"/>
      <c r="AQ41" s="76" t="s">
        <v>613</v>
      </c>
      <c r="AR41" s="77"/>
      <c r="AS41" s="77"/>
      <c r="AT41" s="78"/>
      <c r="AU41" s="69" t="s">
        <v>613</v>
      </c>
      <c r="AV41" s="69"/>
      <c r="AW41" s="69"/>
      <c r="AX41" s="70"/>
      <c r="AY41">
        <f t="shared" si="0"/>
        <v>1</v>
      </c>
      <c r="BA41" s="10"/>
      <c r="BB41" s="10"/>
      <c r="BC41" s="10"/>
      <c r="BD41" s="10"/>
      <c r="BE41" s="10"/>
      <c r="BF41" s="10"/>
      <c r="BG41" s="10"/>
      <c r="BH41" s="10"/>
    </row>
    <row r="42" spans="1:60" ht="45" customHeight="1" x14ac:dyDescent="0.15">
      <c r="A42" s="318" t="s">
        <v>240</v>
      </c>
      <c r="B42" s="319"/>
      <c r="C42" s="322" t="s">
        <v>167</v>
      </c>
      <c r="D42" s="319"/>
      <c r="E42" s="324" t="s">
        <v>180</v>
      </c>
      <c r="F42" s="325"/>
      <c r="G42" s="326" t="s">
        <v>576</v>
      </c>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8"/>
    </row>
    <row r="43" spans="1:60" ht="32.25" customHeight="1" x14ac:dyDescent="0.15">
      <c r="A43" s="320"/>
      <c r="B43" s="321"/>
      <c r="C43" s="323"/>
      <c r="D43" s="321"/>
      <c r="E43" s="131" t="s">
        <v>179</v>
      </c>
      <c r="F43" s="133"/>
      <c r="G43" s="112" t="s">
        <v>577</v>
      </c>
      <c r="H43" s="113"/>
      <c r="I43" s="113"/>
      <c r="J43" s="113"/>
      <c r="K43" s="113"/>
      <c r="L43" s="113"/>
      <c r="M43" s="113"/>
      <c r="N43" s="113"/>
      <c r="O43" s="113"/>
      <c r="P43" s="113"/>
      <c r="Q43" s="113"/>
      <c r="R43" s="113"/>
      <c r="S43" s="113"/>
      <c r="T43" s="113"/>
      <c r="U43" s="113"/>
      <c r="V43" s="114"/>
      <c r="W43" s="387" t="s">
        <v>538</v>
      </c>
      <c r="X43" s="388"/>
      <c r="Y43" s="388"/>
      <c r="Z43" s="388"/>
      <c r="AA43" s="389"/>
      <c r="AB43" s="390" t="s">
        <v>613</v>
      </c>
      <c r="AC43" s="391"/>
      <c r="AD43" s="391"/>
      <c r="AE43" s="391"/>
      <c r="AF43" s="391"/>
      <c r="AG43" s="391"/>
      <c r="AH43" s="391"/>
      <c r="AI43" s="391"/>
      <c r="AJ43" s="391"/>
      <c r="AK43" s="391"/>
      <c r="AL43" s="391"/>
      <c r="AM43" s="391"/>
      <c r="AN43" s="391"/>
      <c r="AO43" s="391"/>
      <c r="AP43" s="391"/>
      <c r="AQ43" s="391"/>
      <c r="AR43" s="391"/>
      <c r="AS43" s="391"/>
      <c r="AT43" s="391"/>
      <c r="AU43" s="391"/>
      <c r="AV43" s="391"/>
      <c r="AW43" s="391"/>
      <c r="AX43" s="392"/>
    </row>
    <row r="44" spans="1:60" ht="21" customHeight="1" x14ac:dyDescent="0.15">
      <c r="A44" s="320"/>
      <c r="B44" s="321"/>
      <c r="C44" s="323"/>
      <c r="D44" s="321"/>
      <c r="E44" s="139"/>
      <c r="F44" s="141"/>
      <c r="G44" s="118"/>
      <c r="H44" s="119"/>
      <c r="I44" s="119"/>
      <c r="J44" s="119"/>
      <c r="K44" s="119"/>
      <c r="L44" s="119"/>
      <c r="M44" s="119"/>
      <c r="N44" s="119"/>
      <c r="O44" s="119"/>
      <c r="P44" s="119"/>
      <c r="Q44" s="119"/>
      <c r="R44" s="119"/>
      <c r="S44" s="119"/>
      <c r="T44" s="119"/>
      <c r="U44" s="119"/>
      <c r="V44" s="120"/>
      <c r="W44" s="393" t="s">
        <v>539</v>
      </c>
      <c r="X44" s="394"/>
      <c r="Y44" s="394"/>
      <c r="Z44" s="394"/>
      <c r="AA44" s="395"/>
      <c r="AB44" s="390" t="s">
        <v>613</v>
      </c>
      <c r="AC44" s="391"/>
      <c r="AD44" s="391"/>
      <c r="AE44" s="391"/>
      <c r="AF44" s="391"/>
      <c r="AG44" s="391"/>
      <c r="AH44" s="391"/>
      <c r="AI44" s="391"/>
      <c r="AJ44" s="391"/>
      <c r="AK44" s="391"/>
      <c r="AL44" s="391"/>
      <c r="AM44" s="391"/>
      <c r="AN44" s="391"/>
      <c r="AO44" s="391"/>
      <c r="AP44" s="391"/>
      <c r="AQ44" s="391"/>
      <c r="AR44" s="391"/>
      <c r="AS44" s="391"/>
      <c r="AT44" s="391"/>
      <c r="AU44" s="391"/>
      <c r="AV44" s="391"/>
      <c r="AW44" s="391"/>
      <c r="AX44" s="392"/>
    </row>
    <row r="45" spans="1:60" ht="39.6" customHeight="1" x14ac:dyDescent="0.15">
      <c r="A45" s="320"/>
      <c r="B45" s="321"/>
      <c r="C45" s="396" t="s">
        <v>551</v>
      </c>
      <c r="D45" s="397"/>
      <c r="E45" s="131" t="s">
        <v>236</v>
      </c>
      <c r="F45" s="133"/>
      <c r="G45" s="377" t="s">
        <v>170</v>
      </c>
      <c r="H45" s="378"/>
      <c r="I45" s="378"/>
      <c r="J45" s="398" t="s">
        <v>578</v>
      </c>
      <c r="K45" s="399"/>
      <c r="L45" s="399"/>
      <c r="M45" s="399"/>
      <c r="N45" s="399"/>
      <c r="O45" s="399"/>
      <c r="P45" s="399"/>
      <c r="Q45" s="399"/>
      <c r="R45" s="399"/>
      <c r="S45" s="399"/>
      <c r="T45" s="400"/>
      <c r="U45" s="375" t="s">
        <v>613</v>
      </c>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6"/>
      <c r="AY45" s="56"/>
    </row>
    <row r="46" spans="1:60" ht="50.45" customHeight="1" x14ac:dyDescent="0.15">
      <c r="A46" s="320"/>
      <c r="B46" s="321"/>
      <c r="C46" s="323"/>
      <c r="D46" s="321"/>
      <c r="E46" s="134"/>
      <c r="F46" s="136"/>
      <c r="G46" s="377" t="s">
        <v>552</v>
      </c>
      <c r="H46" s="378"/>
      <c r="I46" s="378"/>
      <c r="J46" s="378"/>
      <c r="K46" s="378"/>
      <c r="L46" s="378"/>
      <c r="M46" s="378"/>
      <c r="N46" s="378"/>
      <c r="O46" s="378"/>
      <c r="P46" s="378"/>
      <c r="Q46" s="378"/>
      <c r="R46" s="378"/>
      <c r="S46" s="378"/>
      <c r="T46" s="378"/>
      <c r="U46" s="374" t="s">
        <v>613</v>
      </c>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6"/>
      <c r="AY46" s="56"/>
    </row>
    <row r="47" spans="1:60" ht="34.5" customHeight="1" thickBot="1" x14ac:dyDescent="0.2">
      <c r="A47" s="320"/>
      <c r="B47" s="321"/>
      <c r="C47" s="323"/>
      <c r="D47" s="321"/>
      <c r="E47" s="139"/>
      <c r="F47" s="141"/>
      <c r="G47" s="377" t="s">
        <v>539</v>
      </c>
      <c r="H47" s="378"/>
      <c r="I47" s="378"/>
      <c r="J47" s="378"/>
      <c r="K47" s="378"/>
      <c r="L47" s="378"/>
      <c r="M47" s="378"/>
      <c r="N47" s="378"/>
      <c r="O47" s="378"/>
      <c r="P47" s="378"/>
      <c r="Q47" s="378"/>
      <c r="R47" s="378"/>
      <c r="S47" s="378"/>
      <c r="T47" s="378"/>
      <c r="U47" s="566" t="s">
        <v>613</v>
      </c>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2"/>
      <c r="AY47" s="56"/>
    </row>
    <row r="48" spans="1:60" ht="27" customHeight="1" x14ac:dyDescent="0.15">
      <c r="A48" s="379" t="s">
        <v>43</v>
      </c>
      <c r="B48" s="380"/>
      <c r="C48" s="380"/>
      <c r="D48" s="380"/>
      <c r="E48" s="380"/>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1"/>
    </row>
    <row r="49" spans="1:50" ht="27" customHeight="1" x14ac:dyDescent="0.15">
      <c r="A49" s="5"/>
      <c r="B49" s="6"/>
      <c r="C49" s="382" t="s">
        <v>28</v>
      </c>
      <c r="D49" s="383"/>
      <c r="E49" s="383"/>
      <c r="F49" s="383"/>
      <c r="G49" s="383"/>
      <c r="H49" s="383"/>
      <c r="I49" s="383"/>
      <c r="J49" s="383"/>
      <c r="K49" s="383"/>
      <c r="L49" s="383"/>
      <c r="M49" s="383"/>
      <c r="N49" s="383"/>
      <c r="O49" s="383"/>
      <c r="P49" s="383"/>
      <c r="Q49" s="383"/>
      <c r="R49" s="383"/>
      <c r="S49" s="383"/>
      <c r="T49" s="383"/>
      <c r="U49" s="383"/>
      <c r="V49" s="383"/>
      <c r="W49" s="383"/>
      <c r="X49" s="383"/>
      <c r="Y49" s="383"/>
      <c r="Z49" s="383"/>
      <c r="AA49" s="383"/>
      <c r="AB49" s="383"/>
      <c r="AC49" s="384"/>
      <c r="AD49" s="383" t="s">
        <v>32</v>
      </c>
      <c r="AE49" s="383"/>
      <c r="AF49" s="383"/>
      <c r="AG49" s="385" t="s">
        <v>27</v>
      </c>
      <c r="AH49" s="383"/>
      <c r="AI49" s="383"/>
      <c r="AJ49" s="383"/>
      <c r="AK49" s="383"/>
      <c r="AL49" s="383"/>
      <c r="AM49" s="383"/>
      <c r="AN49" s="383"/>
      <c r="AO49" s="383"/>
      <c r="AP49" s="383"/>
      <c r="AQ49" s="383"/>
      <c r="AR49" s="383"/>
      <c r="AS49" s="383"/>
      <c r="AT49" s="383"/>
      <c r="AU49" s="383"/>
      <c r="AV49" s="383"/>
      <c r="AW49" s="383"/>
      <c r="AX49" s="386"/>
    </row>
    <row r="50" spans="1:50" ht="60" customHeight="1" x14ac:dyDescent="0.15">
      <c r="A50" s="349" t="s">
        <v>131</v>
      </c>
      <c r="B50" s="350"/>
      <c r="C50" s="355" t="s">
        <v>132</v>
      </c>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7"/>
      <c r="AD50" s="358" t="s">
        <v>559</v>
      </c>
      <c r="AE50" s="359"/>
      <c r="AF50" s="359"/>
      <c r="AG50" s="360" t="s">
        <v>580</v>
      </c>
      <c r="AH50" s="361"/>
      <c r="AI50" s="361"/>
      <c r="AJ50" s="361"/>
      <c r="AK50" s="361"/>
      <c r="AL50" s="361"/>
      <c r="AM50" s="361"/>
      <c r="AN50" s="361"/>
      <c r="AO50" s="361"/>
      <c r="AP50" s="361"/>
      <c r="AQ50" s="361"/>
      <c r="AR50" s="361"/>
      <c r="AS50" s="361"/>
      <c r="AT50" s="361"/>
      <c r="AU50" s="361"/>
      <c r="AV50" s="361"/>
      <c r="AW50" s="361"/>
      <c r="AX50" s="362"/>
    </row>
    <row r="51" spans="1:50" ht="27" customHeight="1" x14ac:dyDescent="0.15">
      <c r="A51" s="351"/>
      <c r="B51" s="352"/>
      <c r="C51" s="363" t="s">
        <v>33</v>
      </c>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280"/>
      <c r="AD51" s="281" t="s">
        <v>559</v>
      </c>
      <c r="AE51" s="282"/>
      <c r="AF51" s="282"/>
      <c r="AG51" s="276" t="s">
        <v>581</v>
      </c>
      <c r="AH51" s="277"/>
      <c r="AI51" s="277"/>
      <c r="AJ51" s="277"/>
      <c r="AK51" s="277"/>
      <c r="AL51" s="277"/>
      <c r="AM51" s="277"/>
      <c r="AN51" s="277"/>
      <c r="AO51" s="277"/>
      <c r="AP51" s="277"/>
      <c r="AQ51" s="277"/>
      <c r="AR51" s="277"/>
      <c r="AS51" s="277"/>
      <c r="AT51" s="277"/>
      <c r="AU51" s="277"/>
      <c r="AV51" s="277"/>
      <c r="AW51" s="277"/>
      <c r="AX51" s="278"/>
    </row>
    <row r="52" spans="1:50" ht="42" customHeight="1" x14ac:dyDescent="0.15">
      <c r="A52" s="353"/>
      <c r="B52" s="354"/>
      <c r="C52" s="365" t="s">
        <v>133</v>
      </c>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7"/>
      <c r="AD52" s="313" t="s">
        <v>559</v>
      </c>
      <c r="AE52" s="314"/>
      <c r="AF52" s="314"/>
      <c r="AG52" s="299" t="s">
        <v>582</v>
      </c>
      <c r="AH52" s="116"/>
      <c r="AI52" s="116"/>
      <c r="AJ52" s="116"/>
      <c r="AK52" s="116"/>
      <c r="AL52" s="116"/>
      <c r="AM52" s="116"/>
      <c r="AN52" s="116"/>
      <c r="AO52" s="116"/>
      <c r="AP52" s="116"/>
      <c r="AQ52" s="116"/>
      <c r="AR52" s="116"/>
      <c r="AS52" s="116"/>
      <c r="AT52" s="116"/>
      <c r="AU52" s="116"/>
      <c r="AV52" s="116"/>
      <c r="AW52" s="116"/>
      <c r="AX52" s="300"/>
    </row>
    <row r="53" spans="1:50" ht="21" customHeight="1" x14ac:dyDescent="0.15">
      <c r="A53" s="256" t="s">
        <v>35</v>
      </c>
      <c r="B53" s="329"/>
      <c r="C53" s="331" t="s">
        <v>37</v>
      </c>
      <c r="D53" s="293"/>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33"/>
      <c r="AD53" s="294" t="s">
        <v>559</v>
      </c>
      <c r="AE53" s="295"/>
      <c r="AF53" s="295"/>
      <c r="AG53" s="297" t="s">
        <v>619</v>
      </c>
      <c r="AH53" s="113"/>
      <c r="AI53" s="113"/>
      <c r="AJ53" s="113"/>
      <c r="AK53" s="113"/>
      <c r="AL53" s="113"/>
      <c r="AM53" s="113"/>
      <c r="AN53" s="113"/>
      <c r="AO53" s="113"/>
      <c r="AP53" s="113"/>
      <c r="AQ53" s="113"/>
      <c r="AR53" s="113"/>
      <c r="AS53" s="113"/>
      <c r="AT53" s="113"/>
      <c r="AU53" s="113"/>
      <c r="AV53" s="113"/>
      <c r="AW53" s="113"/>
      <c r="AX53" s="298"/>
    </row>
    <row r="54" spans="1:50" ht="35.25" customHeight="1" x14ac:dyDescent="0.15">
      <c r="A54" s="258"/>
      <c r="B54" s="330"/>
      <c r="C54" s="334"/>
      <c r="D54" s="335"/>
      <c r="E54" s="338" t="s">
        <v>227</v>
      </c>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40"/>
      <c r="AD54" s="281" t="s">
        <v>579</v>
      </c>
      <c r="AE54" s="282"/>
      <c r="AF54" s="341"/>
      <c r="AG54" s="299"/>
      <c r="AH54" s="116"/>
      <c r="AI54" s="116"/>
      <c r="AJ54" s="116"/>
      <c r="AK54" s="116"/>
      <c r="AL54" s="116"/>
      <c r="AM54" s="116"/>
      <c r="AN54" s="116"/>
      <c r="AO54" s="116"/>
      <c r="AP54" s="116"/>
      <c r="AQ54" s="116"/>
      <c r="AR54" s="116"/>
      <c r="AS54" s="116"/>
      <c r="AT54" s="116"/>
      <c r="AU54" s="116"/>
      <c r="AV54" s="116"/>
      <c r="AW54" s="116"/>
      <c r="AX54" s="300"/>
    </row>
    <row r="55" spans="1:50" ht="45" customHeight="1" x14ac:dyDescent="0.15">
      <c r="A55" s="258"/>
      <c r="B55" s="330"/>
      <c r="C55" s="336"/>
      <c r="D55" s="337"/>
      <c r="E55" s="342" t="s">
        <v>199</v>
      </c>
      <c r="F55" s="343"/>
      <c r="G55" s="343"/>
      <c r="H55" s="343"/>
      <c r="I55" s="343"/>
      <c r="J55" s="343"/>
      <c r="K55" s="343"/>
      <c r="L55" s="343"/>
      <c r="M55" s="343"/>
      <c r="N55" s="343"/>
      <c r="O55" s="343"/>
      <c r="P55" s="343"/>
      <c r="Q55" s="343"/>
      <c r="R55" s="343"/>
      <c r="S55" s="343"/>
      <c r="T55" s="343"/>
      <c r="U55" s="343"/>
      <c r="V55" s="343"/>
      <c r="W55" s="343"/>
      <c r="X55" s="343"/>
      <c r="Y55" s="343"/>
      <c r="Z55" s="343"/>
      <c r="AA55" s="343"/>
      <c r="AB55" s="343"/>
      <c r="AC55" s="344"/>
      <c r="AD55" s="345" t="s">
        <v>579</v>
      </c>
      <c r="AE55" s="346"/>
      <c r="AF55" s="346"/>
      <c r="AG55" s="299"/>
      <c r="AH55" s="116"/>
      <c r="AI55" s="116"/>
      <c r="AJ55" s="116"/>
      <c r="AK55" s="116"/>
      <c r="AL55" s="116"/>
      <c r="AM55" s="116"/>
      <c r="AN55" s="116"/>
      <c r="AO55" s="116"/>
      <c r="AP55" s="116"/>
      <c r="AQ55" s="116"/>
      <c r="AR55" s="116"/>
      <c r="AS55" s="116"/>
      <c r="AT55" s="116"/>
      <c r="AU55" s="116"/>
      <c r="AV55" s="116"/>
      <c r="AW55" s="116"/>
      <c r="AX55" s="300"/>
    </row>
    <row r="56" spans="1:50" ht="19.899999999999999" customHeight="1" x14ac:dyDescent="0.15">
      <c r="A56" s="258"/>
      <c r="B56" s="259"/>
      <c r="C56" s="347" t="s">
        <v>38</v>
      </c>
      <c r="D56" s="348"/>
      <c r="E56" s="348"/>
      <c r="F56" s="348"/>
      <c r="G56" s="348"/>
      <c r="H56" s="348"/>
      <c r="I56" s="348"/>
      <c r="J56" s="348"/>
      <c r="K56" s="348"/>
      <c r="L56" s="348"/>
      <c r="M56" s="348"/>
      <c r="N56" s="348"/>
      <c r="O56" s="348"/>
      <c r="P56" s="348"/>
      <c r="Q56" s="348"/>
      <c r="R56" s="348"/>
      <c r="S56" s="348"/>
      <c r="T56" s="348"/>
      <c r="U56" s="348"/>
      <c r="V56" s="348"/>
      <c r="W56" s="348"/>
      <c r="X56" s="348"/>
      <c r="Y56" s="348"/>
      <c r="Z56" s="348"/>
      <c r="AA56" s="348"/>
      <c r="AB56" s="348"/>
      <c r="AC56" s="348"/>
      <c r="AD56" s="265" t="s">
        <v>583</v>
      </c>
      <c r="AE56" s="266"/>
      <c r="AF56" s="266"/>
      <c r="AG56" s="268"/>
      <c r="AH56" s="269"/>
      <c r="AI56" s="269"/>
      <c r="AJ56" s="269"/>
      <c r="AK56" s="269"/>
      <c r="AL56" s="269"/>
      <c r="AM56" s="269"/>
      <c r="AN56" s="269"/>
      <c r="AO56" s="269"/>
      <c r="AP56" s="269"/>
      <c r="AQ56" s="269"/>
      <c r="AR56" s="269"/>
      <c r="AS56" s="269"/>
      <c r="AT56" s="269"/>
      <c r="AU56" s="269"/>
      <c r="AV56" s="269"/>
      <c r="AW56" s="269"/>
      <c r="AX56" s="270"/>
    </row>
    <row r="57" spans="1:50" ht="19.899999999999999" customHeight="1" x14ac:dyDescent="0.15">
      <c r="A57" s="258"/>
      <c r="B57" s="259"/>
      <c r="C57" s="279" t="s">
        <v>134</v>
      </c>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1" t="s">
        <v>559</v>
      </c>
      <c r="AE57" s="282"/>
      <c r="AF57" s="282"/>
      <c r="AG57" s="276" t="s">
        <v>606</v>
      </c>
      <c r="AH57" s="277"/>
      <c r="AI57" s="277"/>
      <c r="AJ57" s="277"/>
      <c r="AK57" s="277"/>
      <c r="AL57" s="277"/>
      <c r="AM57" s="277"/>
      <c r="AN57" s="277"/>
      <c r="AO57" s="277"/>
      <c r="AP57" s="277"/>
      <c r="AQ57" s="277"/>
      <c r="AR57" s="277"/>
      <c r="AS57" s="277"/>
      <c r="AT57" s="277"/>
      <c r="AU57" s="277"/>
      <c r="AV57" s="277"/>
      <c r="AW57" s="277"/>
      <c r="AX57" s="278"/>
    </row>
    <row r="58" spans="1:50" ht="26.25" customHeight="1" x14ac:dyDescent="0.15">
      <c r="A58" s="258"/>
      <c r="B58" s="259"/>
      <c r="C58" s="279" t="s">
        <v>34</v>
      </c>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1" t="s">
        <v>583</v>
      </c>
      <c r="AE58" s="282"/>
      <c r="AF58" s="282"/>
      <c r="AG58" s="276"/>
      <c r="AH58" s="277"/>
      <c r="AI58" s="277"/>
      <c r="AJ58" s="277"/>
      <c r="AK58" s="277"/>
      <c r="AL58" s="277"/>
      <c r="AM58" s="277"/>
      <c r="AN58" s="277"/>
      <c r="AO58" s="277"/>
      <c r="AP58" s="277"/>
      <c r="AQ58" s="277"/>
      <c r="AR58" s="277"/>
      <c r="AS58" s="277"/>
      <c r="AT58" s="277"/>
      <c r="AU58" s="277"/>
      <c r="AV58" s="277"/>
      <c r="AW58" s="277"/>
      <c r="AX58" s="278"/>
    </row>
    <row r="59" spans="1:50" ht="21" customHeight="1" x14ac:dyDescent="0.15">
      <c r="A59" s="258"/>
      <c r="B59" s="259"/>
      <c r="C59" s="279" t="s">
        <v>39</v>
      </c>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312"/>
      <c r="AD59" s="281" t="s">
        <v>559</v>
      </c>
      <c r="AE59" s="282"/>
      <c r="AF59" s="282"/>
      <c r="AG59" s="276" t="s">
        <v>607</v>
      </c>
      <c r="AH59" s="277"/>
      <c r="AI59" s="277"/>
      <c r="AJ59" s="277"/>
      <c r="AK59" s="277"/>
      <c r="AL59" s="277"/>
      <c r="AM59" s="277"/>
      <c r="AN59" s="277"/>
      <c r="AO59" s="277"/>
      <c r="AP59" s="277"/>
      <c r="AQ59" s="277"/>
      <c r="AR59" s="277"/>
      <c r="AS59" s="277"/>
      <c r="AT59" s="277"/>
      <c r="AU59" s="277"/>
      <c r="AV59" s="277"/>
      <c r="AW59" s="277"/>
      <c r="AX59" s="278"/>
    </row>
    <row r="60" spans="1:50" ht="43.9" customHeight="1" x14ac:dyDescent="0.15">
      <c r="A60" s="258"/>
      <c r="B60" s="259"/>
      <c r="C60" s="279" t="s">
        <v>207</v>
      </c>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312"/>
      <c r="AD60" s="313" t="s">
        <v>559</v>
      </c>
      <c r="AE60" s="314"/>
      <c r="AF60" s="314"/>
      <c r="AG60" s="315" t="s">
        <v>608</v>
      </c>
      <c r="AH60" s="316"/>
      <c r="AI60" s="316"/>
      <c r="AJ60" s="316"/>
      <c r="AK60" s="316"/>
      <c r="AL60" s="316"/>
      <c r="AM60" s="316"/>
      <c r="AN60" s="316"/>
      <c r="AO60" s="316"/>
      <c r="AP60" s="316"/>
      <c r="AQ60" s="316"/>
      <c r="AR60" s="316"/>
      <c r="AS60" s="316"/>
      <c r="AT60" s="316"/>
      <c r="AU60" s="316"/>
      <c r="AV60" s="316"/>
      <c r="AW60" s="316"/>
      <c r="AX60" s="317"/>
    </row>
    <row r="61" spans="1:50" ht="26.25" customHeight="1" x14ac:dyDescent="0.15">
      <c r="A61" s="258"/>
      <c r="B61" s="259"/>
      <c r="C61" s="368" t="s">
        <v>208</v>
      </c>
      <c r="D61" s="369"/>
      <c r="E61" s="369"/>
      <c r="F61" s="369"/>
      <c r="G61" s="369"/>
      <c r="H61" s="369"/>
      <c r="I61" s="369"/>
      <c r="J61" s="369"/>
      <c r="K61" s="369"/>
      <c r="L61" s="369"/>
      <c r="M61" s="369"/>
      <c r="N61" s="369"/>
      <c r="O61" s="369"/>
      <c r="P61" s="369"/>
      <c r="Q61" s="369"/>
      <c r="R61" s="369"/>
      <c r="S61" s="369"/>
      <c r="T61" s="369"/>
      <c r="U61" s="369"/>
      <c r="V61" s="369"/>
      <c r="W61" s="369"/>
      <c r="X61" s="369"/>
      <c r="Y61" s="369"/>
      <c r="Z61" s="369"/>
      <c r="AA61" s="369"/>
      <c r="AB61" s="369"/>
      <c r="AC61" s="370"/>
      <c r="AD61" s="281" t="s">
        <v>583</v>
      </c>
      <c r="AE61" s="282"/>
      <c r="AF61" s="341"/>
      <c r="AG61" s="276"/>
      <c r="AH61" s="277"/>
      <c r="AI61" s="277"/>
      <c r="AJ61" s="277"/>
      <c r="AK61" s="277"/>
      <c r="AL61" s="277"/>
      <c r="AM61" s="277"/>
      <c r="AN61" s="277"/>
      <c r="AO61" s="277"/>
      <c r="AP61" s="277"/>
      <c r="AQ61" s="277"/>
      <c r="AR61" s="277"/>
      <c r="AS61" s="277"/>
      <c r="AT61" s="277"/>
      <c r="AU61" s="277"/>
      <c r="AV61" s="277"/>
      <c r="AW61" s="277"/>
      <c r="AX61" s="278"/>
    </row>
    <row r="62" spans="1:50" ht="30.6" customHeight="1" x14ac:dyDescent="0.15">
      <c r="A62" s="260"/>
      <c r="B62" s="261"/>
      <c r="C62" s="371" t="s">
        <v>200</v>
      </c>
      <c r="D62" s="372"/>
      <c r="E62" s="372"/>
      <c r="F62" s="372"/>
      <c r="G62" s="372"/>
      <c r="H62" s="372"/>
      <c r="I62" s="372"/>
      <c r="J62" s="372"/>
      <c r="K62" s="372"/>
      <c r="L62" s="372"/>
      <c r="M62" s="372"/>
      <c r="N62" s="372"/>
      <c r="O62" s="372"/>
      <c r="P62" s="372"/>
      <c r="Q62" s="372"/>
      <c r="R62" s="372"/>
      <c r="S62" s="372"/>
      <c r="T62" s="372"/>
      <c r="U62" s="372"/>
      <c r="V62" s="372"/>
      <c r="W62" s="372"/>
      <c r="X62" s="372"/>
      <c r="Y62" s="372"/>
      <c r="Z62" s="372"/>
      <c r="AA62" s="372"/>
      <c r="AB62" s="372"/>
      <c r="AC62" s="373"/>
      <c r="AD62" s="306" t="s">
        <v>559</v>
      </c>
      <c r="AE62" s="307"/>
      <c r="AF62" s="308"/>
      <c r="AG62" s="309" t="s">
        <v>611</v>
      </c>
      <c r="AH62" s="310"/>
      <c r="AI62" s="310"/>
      <c r="AJ62" s="310"/>
      <c r="AK62" s="310"/>
      <c r="AL62" s="310"/>
      <c r="AM62" s="310"/>
      <c r="AN62" s="310"/>
      <c r="AO62" s="310"/>
      <c r="AP62" s="310"/>
      <c r="AQ62" s="310"/>
      <c r="AR62" s="310"/>
      <c r="AS62" s="310"/>
      <c r="AT62" s="310"/>
      <c r="AU62" s="310"/>
      <c r="AV62" s="310"/>
      <c r="AW62" s="310"/>
      <c r="AX62" s="311"/>
    </row>
    <row r="63" spans="1:50" ht="27" customHeight="1" x14ac:dyDescent="0.15">
      <c r="A63" s="256" t="s">
        <v>36</v>
      </c>
      <c r="B63" s="257"/>
      <c r="C63" s="262" t="s">
        <v>201</v>
      </c>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4"/>
      <c r="AD63" s="265" t="s">
        <v>583</v>
      </c>
      <c r="AE63" s="266"/>
      <c r="AF63" s="267"/>
      <c r="AG63" s="268"/>
      <c r="AH63" s="269"/>
      <c r="AI63" s="269"/>
      <c r="AJ63" s="269"/>
      <c r="AK63" s="269"/>
      <c r="AL63" s="269"/>
      <c r="AM63" s="269"/>
      <c r="AN63" s="269"/>
      <c r="AO63" s="269"/>
      <c r="AP63" s="269"/>
      <c r="AQ63" s="269"/>
      <c r="AR63" s="269"/>
      <c r="AS63" s="269"/>
      <c r="AT63" s="269"/>
      <c r="AU63" s="269"/>
      <c r="AV63" s="269"/>
      <c r="AW63" s="269"/>
      <c r="AX63" s="270"/>
    </row>
    <row r="64" spans="1:50" ht="35.25" customHeight="1" x14ac:dyDescent="0.15">
      <c r="A64" s="258"/>
      <c r="B64" s="259"/>
      <c r="C64" s="271" t="s">
        <v>41</v>
      </c>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3"/>
      <c r="AD64" s="274" t="s">
        <v>583</v>
      </c>
      <c r="AE64" s="275"/>
      <c r="AF64" s="275"/>
      <c r="AG64" s="276"/>
      <c r="AH64" s="277"/>
      <c r="AI64" s="277"/>
      <c r="AJ64" s="277"/>
      <c r="AK64" s="277"/>
      <c r="AL64" s="277"/>
      <c r="AM64" s="277"/>
      <c r="AN64" s="277"/>
      <c r="AO64" s="277"/>
      <c r="AP64" s="277"/>
      <c r="AQ64" s="277"/>
      <c r="AR64" s="277"/>
      <c r="AS64" s="277"/>
      <c r="AT64" s="277"/>
      <c r="AU64" s="277"/>
      <c r="AV64" s="277"/>
      <c r="AW64" s="277"/>
      <c r="AX64" s="278"/>
    </row>
    <row r="65" spans="1:50" ht="27" customHeight="1" x14ac:dyDescent="0.15">
      <c r="A65" s="258"/>
      <c r="B65" s="259"/>
      <c r="C65" s="279" t="s">
        <v>168</v>
      </c>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1" t="s">
        <v>583</v>
      </c>
      <c r="AE65" s="282"/>
      <c r="AF65" s="282"/>
      <c r="AG65" s="276"/>
      <c r="AH65" s="277"/>
      <c r="AI65" s="277"/>
      <c r="AJ65" s="277"/>
      <c r="AK65" s="277"/>
      <c r="AL65" s="277"/>
      <c r="AM65" s="277"/>
      <c r="AN65" s="277"/>
      <c r="AO65" s="277"/>
      <c r="AP65" s="277"/>
      <c r="AQ65" s="277"/>
      <c r="AR65" s="277"/>
      <c r="AS65" s="277"/>
      <c r="AT65" s="277"/>
      <c r="AU65" s="277"/>
      <c r="AV65" s="277"/>
      <c r="AW65" s="277"/>
      <c r="AX65" s="278"/>
    </row>
    <row r="66" spans="1:50" ht="27" customHeight="1" x14ac:dyDescent="0.15">
      <c r="A66" s="260"/>
      <c r="B66" s="261"/>
      <c r="C66" s="279" t="s">
        <v>40</v>
      </c>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1" t="s">
        <v>583</v>
      </c>
      <c r="AE66" s="282"/>
      <c r="AF66" s="282"/>
      <c r="AG66" s="301"/>
      <c r="AH66" s="119"/>
      <c r="AI66" s="119"/>
      <c r="AJ66" s="119"/>
      <c r="AK66" s="119"/>
      <c r="AL66" s="119"/>
      <c r="AM66" s="119"/>
      <c r="AN66" s="119"/>
      <c r="AO66" s="119"/>
      <c r="AP66" s="119"/>
      <c r="AQ66" s="119"/>
      <c r="AR66" s="119"/>
      <c r="AS66" s="119"/>
      <c r="AT66" s="119"/>
      <c r="AU66" s="119"/>
      <c r="AV66" s="119"/>
      <c r="AW66" s="119"/>
      <c r="AX66" s="302"/>
    </row>
    <row r="67" spans="1:50" ht="41.25" customHeight="1" x14ac:dyDescent="0.15">
      <c r="A67" s="285" t="s">
        <v>53</v>
      </c>
      <c r="B67" s="286"/>
      <c r="C67" s="291" t="s">
        <v>135</v>
      </c>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3"/>
      <c r="AD67" s="294" t="s">
        <v>583</v>
      </c>
      <c r="AE67" s="295"/>
      <c r="AF67" s="296"/>
      <c r="AG67" s="297"/>
      <c r="AH67" s="113"/>
      <c r="AI67" s="113"/>
      <c r="AJ67" s="113"/>
      <c r="AK67" s="113"/>
      <c r="AL67" s="113"/>
      <c r="AM67" s="113"/>
      <c r="AN67" s="113"/>
      <c r="AO67" s="113"/>
      <c r="AP67" s="113"/>
      <c r="AQ67" s="113"/>
      <c r="AR67" s="113"/>
      <c r="AS67" s="113"/>
      <c r="AT67" s="113"/>
      <c r="AU67" s="113"/>
      <c r="AV67" s="113"/>
      <c r="AW67" s="113"/>
      <c r="AX67" s="298"/>
    </row>
    <row r="68" spans="1:50" ht="19.7" customHeight="1" x14ac:dyDescent="0.15">
      <c r="A68" s="287"/>
      <c r="B68" s="288"/>
      <c r="C68" s="635" t="s">
        <v>0</v>
      </c>
      <c r="D68" s="636"/>
      <c r="E68" s="636"/>
      <c r="F68" s="636"/>
      <c r="G68" s="636"/>
      <c r="H68" s="636"/>
      <c r="I68" s="636"/>
      <c r="J68" s="636"/>
      <c r="K68" s="636"/>
      <c r="L68" s="636"/>
      <c r="M68" s="636"/>
      <c r="N68" s="636"/>
      <c r="O68" s="632" t="s">
        <v>557</v>
      </c>
      <c r="P68" s="633"/>
      <c r="Q68" s="633"/>
      <c r="R68" s="633"/>
      <c r="S68" s="633"/>
      <c r="T68" s="633"/>
      <c r="U68" s="633"/>
      <c r="V68" s="633"/>
      <c r="W68" s="633"/>
      <c r="X68" s="633"/>
      <c r="Y68" s="633"/>
      <c r="Z68" s="633"/>
      <c r="AA68" s="633"/>
      <c r="AB68" s="633"/>
      <c r="AC68" s="633"/>
      <c r="AD68" s="633"/>
      <c r="AE68" s="633"/>
      <c r="AF68" s="634"/>
      <c r="AG68" s="299"/>
      <c r="AH68" s="116"/>
      <c r="AI68" s="116"/>
      <c r="AJ68" s="116"/>
      <c r="AK68" s="116"/>
      <c r="AL68" s="116"/>
      <c r="AM68" s="116"/>
      <c r="AN68" s="116"/>
      <c r="AO68" s="116"/>
      <c r="AP68" s="116"/>
      <c r="AQ68" s="116"/>
      <c r="AR68" s="116"/>
      <c r="AS68" s="116"/>
      <c r="AT68" s="116"/>
      <c r="AU68" s="116"/>
      <c r="AV68" s="116"/>
      <c r="AW68" s="116"/>
      <c r="AX68" s="300"/>
    </row>
    <row r="69" spans="1:50" ht="24.75" customHeight="1" x14ac:dyDescent="0.15">
      <c r="A69" s="289"/>
      <c r="B69" s="290"/>
      <c r="C69" s="303"/>
      <c r="D69" s="304"/>
      <c r="E69" s="283"/>
      <c r="F69" s="283"/>
      <c r="G69" s="283"/>
      <c r="H69" s="284"/>
      <c r="I69" s="284"/>
      <c r="J69" s="305"/>
      <c r="K69" s="305"/>
      <c r="L69" s="305"/>
      <c r="M69" s="627"/>
      <c r="N69" s="628"/>
      <c r="O69" s="629"/>
      <c r="P69" s="630"/>
      <c r="Q69" s="630"/>
      <c r="R69" s="630"/>
      <c r="S69" s="630"/>
      <c r="T69" s="630"/>
      <c r="U69" s="630"/>
      <c r="V69" s="630"/>
      <c r="W69" s="630"/>
      <c r="X69" s="630"/>
      <c r="Y69" s="630"/>
      <c r="Z69" s="630"/>
      <c r="AA69" s="630"/>
      <c r="AB69" s="630"/>
      <c r="AC69" s="630"/>
      <c r="AD69" s="630"/>
      <c r="AE69" s="630"/>
      <c r="AF69" s="631"/>
      <c r="AG69" s="301"/>
      <c r="AH69" s="119"/>
      <c r="AI69" s="119"/>
      <c r="AJ69" s="119"/>
      <c r="AK69" s="119"/>
      <c r="AL69" s="119"/>
      <c r="AM69" s="119"/>
      <c r="AN69" s="119"/>
      <c r="AO69" s="119"/>
      <c r="AP69" s="119"/>
      <c r="AQ69" s="119"/>
      <c r="AR69" s="119"/>
      <c r="AS69" s="119"/>
      <c r="AT69" s="119"/>
      <c r="AU69" s="119"/>
      <c r="AV69" s="119"/>
      <c r="AW69" s="119"/>
      <c r="AX69" s="302"/>
    </row>
    <row r="70" spans="1:50" ht="60" customHeight="1" x14ac:dyDescent="0.15">
      <c r="A70" s="256" t="s">
        <v>44</v>
      </c>
      <c r="B70" s="647"/>
      <c r="C70" s="223" t="s">
        <v>48</v>
      </c>
      <c r="D70" s="482"/>
      <c r="E70" s="482"/>
      <c r="F70" s="483"/>
      <c r="G70" s="650" t="s">
        <v>584</v>
      </c>
      <c r="H70" s="650"/>
      <c r="I70" s="650"/>
      <c r="J70" s="650"/>
      <c r="K70" s="650"/>
      <c r="L70" s="650"/>
      <c r="M70" s="650"/>
      <c r="N70" s="650"/>
      <c r="O70" s="650"/>
      <c r="P70" s="650"/>
      <c r="Q70" s="650"/>
      <c r="R70" s="650"/>
      <c r="S70" s="650"/>
      <c r="T70" s="650"/>
      <c r="U70" s="650"/>
      <c r="V70" s="650"/>
      <c r="W70" s="650"/>
      <c r="X70" s="650"/>
      <c r="Y70" s="650"/>
      <c r="Z70" s="650"/>
      <c r="AA70" s="650"/>
      <c r="AB70" s="650"/>
      <c r="AC70" s="650"/>
      <c r="AD70" s="650"/>
      <c r="AE70" s="650"/>
      <c r="AF70" s="650"/>
      <c r="AG70" s="650"/>
      <c r="AH70" s="650"/>
      <c r="AI70" s="650"/>
      <c r="AJ70" s="650"/>
      <c r="AK70" s="650"/>
      <c r="AL70" s="650"/>
      <c r="AM70" s="650"/>
      <c r="AN70" s="650"/>
      <c r="AO70" s="650"/>
      <c r="AP70" s="650"/>
      <c r="AQ70" s="650"/>
      <c r="AR70" s="650"/>
      <c r="AS70" s="650"/>
      <c r="AT70" s="650"/>
      <c r="AU70" s="650"/>
      <c r="AV70" s="650"/>
      <c r="AW70" s="650"/>
      <c r="AX70" s="651"/>
    </row>
    <row r="71" spans="1:50" ht="58.15" customHeight="1" thickBot="1" x14ac:dyDescent="0.2">
      <c r="A71" s="648"/>
      <c r="B71" s="649"/>
      <c r="C71" s="652" t="s">
        <v>52</v>
      </c>
      <c r="D71" s="653"/>
      <c r="E71" s="653"/>
      <c r="F71" s="654"/>
      <c r="G71" s="655" t="s">
        <v>585</v>
      </c>
      <c r="H71" s="655"/>
      <c r="I71" s="655"/>
      <c r="J71" s="655"/>
      <c r="K71" s="655"/>
      <c r="L71" s="655"/>
      <c r="M71" s="655"/>
      <c r="N71" s="655"/>
      <c r="O71" s="655"/>
      <c r="P71" s="655"/>
      <c r="Q71" s="655"/>
      <c r="R71" s="655"/>
      <c r="S71" s="655"/>
      <c r="T71" s="655"/>
      <c r="U71" s="655"/>
      <c r="V71" s="655"/>
      <c r="W71" s="655"/>
      <c r="X71" s="655"/>
      <c r="Y71" s="655"/>
      <c r="Z71" s="655"/>
      <c r="AA71" s="655"/>
      <c r="AB71" s="655"/>
      <c r="AC71" s="655"/>
      <c r="AD71" s="655"/>
      <c r="AE71" s="655"/>
      <c r="AF71" s="655"/>
      <c r="AG71" s="655"/>
      <c r="AH71" s="655"/>
      <c r="AI71" s="655"/>
      <c r="AJ71" s="655"/>
      <c r="AK71" s="655"/>
      <c r="AL71" s="655"/>
      <c r="AM71" s="655"/>
      <c r="AN71" s="655"/>
      <c r="AO71" s="655"/>
      <c r="AP71" s="655"/>
      <c r="AQ71" s="655"/>
      <c r="AR71" s="655"/>
      <c r="AS71" s="655"/>
      <c r="AT71" s="655"/>
      <c r="AU71" s="655"/>
      <c r="AV71" s="655"/>
      <c r="AW71" s="655"/>
      <c r="AX71" s="656"/>
    </row>
    <row r="72" spans="1:50" ht="24" customHeight="1" x14ac:dyDescent="0.15">
      <c r="A72" s="637" t="s">
        <v>29</v>
      </c>
      <c r="B72" s="638"/>
      <c r="C72" s="638"/>
      <c r="D72" s="638"/>
      <c r="E72" s="638"/>
      <c r="F72" s="638"/>
      <c r="G72" s="638"/>
      <c r="H72" s="638"/>
      <c r="I72" s="638"/>
      <c r="J72" s="638"/>
      <c r="K72" s="638"/>
      <c r="L72" s="638"/>
      <c r="M72" s="638"/>
      <c r="N72" s="638"/>
      <c r="O72" s="638"/>
      <c r="P72" s="638"/>
      <c r="Q72" s="638"/>
      <c r="R72" s="638"/>
      <c r="S72" s="638"/>
      <c r="T72" s="638"/>
      <c r="U72" s="638"/>
      <c r="V72" s="638"/>
      <c r="W72" s="638"/>
      <c r="X72" s="638"/>
      <c r="Y72" s="638"/>
      <c r="Z72" s="638"/>
      <c r="AA72" s="638"/>
      <c r="AB72" s="638"/>
      <c r="AC72" s="638"/>
      <c r="AD72" s="638"/>
      <c r="AE72" s="638"/>
      <c r="AF72" s="638"/>
      <c r="AG72" s="638"/>
      <c r="AH72" s="638"/>
      <c r="AI72" s="638"/>
      <c r="AJ72" s="638"/>
      <c r="AK72" s="638"/>
      <c r="AL72" s="638"/>
      <c r="AM72" s="638"/>
      <c r="AN72" s="638"/>
      <c r="AO72" s="638"/>
      <c r="AP72" s="638"/>
      <c r="AQ72" s="638"/>
      <c r="AR72" s="638"/>
      <c r="AS72" s="638"/>
      <c r="AT72" s="638"/>
      <c r="AU72" s="638"/>
      <c r="AV72" s="638"/>
      <c r="AW72" s="638"/>
      <c r="AX72" s="639"/>
    </row>
    <row r="73" spans="1:50" ht="22.15" customHeight="1" thickBot="1" x14ac:dyDescent="0.2">
      <c r="A73" s="640"/>
      <c r="B73" s="641"/>
      <c r="C73" s="641"/>
      <c r="D73" s="641"/>
      <c r="E73" s="641"/>
      <c r="F73" s="641"/>
      <c r="G73" s="641"/>
      <c r="H73" s="641"/>
      <c r="I73" s="641"/>
      <c r="J73" s="641"/>
      <c r="K73" s="641"/>
      <c r="L73" s="641"/>
      <c r="M73" s="641"/>
      <c r="N73" s="641"/>
      <c r="O73" s="641"/>
      <c r="P73" s="641"/>
      <c r="Q73" s="641"/>
      <c r="R73" s="641"/>
      <c r="S73" s="641"/>
      <c r="T73" s="641"/>
      <c r="U73" s="641"/>
      <c r="V73" s="641"/>
      <c r="W73" s="641"/>
      <c r="X73" s="641"/>
      <c r="Y73" s="641"/>
      <c r="Z73" s="641"/>
      <c r="AA73" s="641"/>
      <c r="AB73" s="641"/>
      <c r="AC73" s="641"/>
      <c r="AD73" s="641"/>
      <c r="AE73" s="641"/>
      <c r="AF73" s="641"/>
      <c r="AG73" s="641"/>
      <c r="AH73" s="641"/>
      <c r="AI73" s="641"/>
      <c r="AJ73" s="641"/>
      <c r="AK73" s="641"/>
      <c r="AL73" s="641"/>
      <c r="AM73" s="641"/>
      <c r="AN73" s="641"/>
      <c r="AO73" s="641"/>
      <c r="AP73" s="641"/>
      <c r="AQ73" s="641"/>
      <c r="AR73" s="641"/>
      <c r="AS73" s="641"/>
      <c r="AT73" s="641"/>
      <c r="AU73" s="641"/>
      <c r="AV73" s="641"/>
      <c r="AW73" s="641"/>
      <c r="AX73" s="642"/>
    </row>
    <row r="74" spans="1:50" ht="24.75" customHeight="1" x14ac:dyDescent="0.15">
      <c r="A74" s="643" t="s">
        <v>30</v>
      </c>
      <c r="B74" s="644"/>
      <c r="C74" s="644"/>
      <c r="D74" s="644"/>
      <c r="E74" s="644"/>
      <c r="F74" s="644"/>
      <c r="G74" s="644"/>
      <c r="H74" s="644"/>
      <c r="I74" s="644"/>
      <c r="J74" s="644"/>
      <c r="K74" s="644"/>
      <c r="L74" s="644"/>
      <c r="M74" s="644"/>
      <c r="N74" s="644"/>
      <c r="O74" s="644"/>
      <c r="P74" s="644"/>
      <c r="Q74" s="644"/>
      <c r="R74" s="644"/>
      <c r="S74" s="644"/>
      <c r="T74" s="644"/>
      <c r="U74" s="644"/>
      <c r="V74" s="644"/>
      <c r="W74" s="644"/>
      <c r="X74" s="644"/>
      <c r="Y74" s="644"/>
      <c r="Z74" s="644"/>
      <c r="AA74" s="644"/>
      <c r="AB74" s="644"/>
      <c r="AC74" s="644"/>
      <c r="AD74" s="644"/>
      <c r="AE74" s="644"/>
      <c r="AF74" s="644"/>
      <c r="AG74" s="644"/>
      <c r="AH74" s="644"/>
      <c r="AI74" s="644"/>
      <c r="AJ74" s="644"/>
      <c r="AK74" s="644"/>
      <c r="AL74" s="644"/>
      <c r="AM74" s="644"/>
      <c r="AN74" s="644"/>
      <c r="AO74" s="644"/>
      <c r="AP74" s="644"/>
      <c r="AQ74" s="644"/>
      <c r="AR74" s="644"/>
      <c r="AS74" s="644"/>
      <c r="AT74" s="644"/>
      <c r="AU74" s="644"/>
      <c r="AV74" s="644"/>
      <c r="AW74" s="644"/>
      <c r="AX74" s="645"/>
    </row>
    <row r="75" spans="1:50" ht="60" customHeight="1" thickBot="1" x14ac:dyDescent="0.2">
      <c r="A75" s="241" t="s">
        <v>130</v>
      </c>
      <c r="B75" s="242"/>
      <c r="C75" s="242"/>
      <c r="D75" s="242"/>
      <c r="E75" s="243"/>
      <c r="F75" s="646" t="s">
        <v>616</v>
      </c>
      <c r="G75" s="641"/>
      <c r="H75" s="641"/>
      <c r="I75" s="641"/>
      <c r="J75" s="641"/>
      <c r="K75" s="641"/>
      <c r="L75" s="641"/>
      <c r="M75" s="641"/>
      <c r="N75" s="641"/>
      <c r="O75" s="641"/>
      <c r="P75" s="641"/>
      <c r="Q75" s="641"/>
      <c r="R75" s="641"/>
      <c r="S75" s="641"/>
      <c r="T75" s="641"/>
      <c r="U75" s="641"/>
      <c r="V75" s="641"/>
      <c r="W75" s="641"/>
      <c r="X75" s="641"/>
      <c r="Y75" s="641"/>
      <c r="Z75" s="641"/>
      <c r="AA75" s="641"/>
      <c r="AB75" s="641"/>
      <c r="AC75" s="641"/>
      <c r="AD75" s="641"/>
      <c r="AE75" s="641"/>
      <c r="AF75" s="641"/>
      <c r="AG75" s="641"/>
      <c r="AH75" s="641"/>
      <c r="AI75" s="641"/>
      <c r="AJ75" s="641"/>
      <c r="AK75" s="641"/>
      <c r="AL75" s="641"/>
      <c r="AM75" s="641"/>
      <c r="AN75" s="641"/>
      <c r="AO75" s="641"/>
      <c r="AP75" s="641"/>
      <c r="AQ75" s="641"/>
      <c r="AR75" s="641"/>
      <c r="AS75" s="641"/>
      <c r="AT75" s="641"/>
      <c r="AU75" s="641"/>
      <c r="AV75" s="641"/>
      <c r="AW75" s="641"/>
      <c r="AX75" s="642"/>
    </row>
    <row r="76" spans="1:50" ht="24.75" customHeight="1" x14ac:dyDescent="0.15">
      <c r="A76" s="643" t="s">
        <v>42</v>
      </c>
      <c r="B76" s="644"/>
      <c r="C76" s="644"/>
      <c r="D76" s="644"/>
      <c r="E76" s="644"/>
      <c r="F76" s="644"/>
      <c r="G76" s="644"/>
      <c r="H76" s="644"/>
      <c r="I76" s="644"/>
      <c r="J76" s="644"/>
      <c r="K76" s="644"/>
      <c r="L76" s="644"/>
      <c r="M76" s="644"/>
      <c r="N76" s="644"/>
      <c r="O76" s="644"/>
      <c r="P76" s="644"/>
      <c r="Q76" s="644"/>
      <c r="R76" s="644"/>
      <c r="S76" s="644"/>
      <c r="T76" s="644"/>
      <c r="U76" s="644"/>
      <c r="V76" s="644"/>
      <c r="W76" s="644"/>
      <c r="X76" s="644"/>
      <c r="Y76" s="644"/>
      <c r="Z76" s="644"/>
      <c r="AA76" s="644"/>
      <c r="AB76" s="644"/>
      <c r="AC76" s="644"/>
      <c r="AD76" s="644"/>
      <c r="AE76" s="644"/>
      <c r="AF76" s="644"/>
      <c r="AG76" s="644"/>
      <c r="AH76" s="644"/>
      <c r="AI76" s="644"/>
      <c r="AJ76" s="644"/>
      <c r="AK76" s="644"/>
      <c r="AL76" s="644"/>
      <c r="AM76" s="644"/>
      <c r="AN76" s="644"/>
      <c r="AO76" s="644"/>
      <c r="AP76" s="644"/>
      <c r="AQ76" s="644"/>
      <c r="AR76" s="644"/>
      <c r="AS76" s="644"/>
      <c r="AT76" s="644"/>
      <c r="AU76" s="644"/>
      <c r="AV76" s="644"/>
      <c r="AW76" s="644"/>
      <c r="AX76" s="645"/>
    </row>
    <row r="77" spans="1:50" ht="57" customHeight="1" thickBot="1" x14ac:dyDescent="0.2">
      <c r="A77" s="241" t="s">
        <v>130</v>
      </c>
      <c r="B77" s="242"/>
      <c r="C77" s="242"/>
      <c r="D77" s="242"/>
      <c r="E77" s="243"/>
      <c r="F77" s="244" t="s">
        <v>617</v>
      </c>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245"/>
      <c r="AK77" s="245"/>
      <c r="AL77" s="245"/>
      <c r="AM77" s="245"/>
      <c r="AN77" s="245"/>
      <c r="AO77" s="245"/>
      <c r="AP77" s="245"/>
      <c r="AQ77" s="245"/>
      <c r="AR77" s="245"/>
      <c r="AS77" s="245"/>
      <c r="AT77" s="245"/>
      <c r="AU77" s="245"/>
      <c r="AV77" s="245"/>
      <c r="AW77" s="245"/>
      <c r="AX77" s="246"/>
    </row>
    <row r="78" spans="1:50" ht="24.75" customHeight="1" x14ac:dyDescent="0.15">
      <c r="A78" s="247" t="s">
        <v>31</v>
      </c>
      <c r="B78" s="248"/>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8"/>
      <c r="AL78" s="248"/>
      <c r="AM78" s="248"/>
      <c r="AN78" s="248"/>
      <c r="AO78" s="248"/>
      <c r="AP78" s="248"/>
      <c r="AQ78" s="248"/>
      <c r="AR78" s="248"/>
      <c r="AS78" s="248"/>
      <c r="AT78" s="248"/>
      <c r="AU78" s="248"/>
      <c r="AV78" s="248"/>
      <c r="AW78" s="248"/>
      <c r="AX78" s="249"/>
    </row>
    <row r="79" spans="1:50" ht="27" customHeight="1" thickBot="1" x14ac:dyDescent="0.2">
      <c r="A79" s="250"/>
      <c r="B79" s="251"/>
      <c r="C79" s="251"/>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1"/>
      <c r="AH79" s="251"/>
      <c r="AI79" s="251"/>
      <c r="AJ79" s="251"/>
      <c r="AK79" s="251"/>
      <c r="AL79" s="251"/>
      <c r="AM79" s="251"/>
      <c r="AN79" s="251"/>
      <c r="AO79" s="251"/>
      <c r="AP79" s="251"/>
      <c r="AQ79" s="251"/>
      <c r="AR79" s="251"/>
      <c r="AS79" s="251"/>
      <c r="AT79" s="251"/>
      <c r="AU79" s="251"/>
      <c r="AV79" s="251"/>
      <c r="AW79" s="251"/>
      <c r="AX79" s="252"/>
    </row>
    <row r="80" spans="1:50" ht="24.75" customHeight="1" x14ac:dyDescent="0.15">
      <c r="A80" s="253" t="s">
        <v>209</v>
      </c>
      <c r="B80" s="254"/>
      <c r="C80" s="254"/>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5"/>
    </row>
    <row r="81" spans="1:50" ht="24.75" customHeight="1" x14ac:dyDescent="0.15">
      <c r="A81" s="186" t="s">
        <v>548</v>
      </c>
      <c r="B81" s="186"/>
      <c r="C81" s="186"/>
      <c r="D81" s="186"/>
      <c r="E81" s="82" t="s">
        <v>560</v>
      </c>
      <c r="F81" s="68"/>
      <c r="G81" s="68"/>
      <c r="H81" s="62"/>
      <c r="I81" s="68" t="s">
        <v>245</v>
      </c>
      <c r="J81" s="68"/>
      <c r="K81" s="62"/>
      <c r="L81" s="83">
        <v>13</v>
      </c>
      <c r="M81" s="83"/>
      <c r="N81" s="62" t="str">
        <f>IF(O81="","","-")</f>
        <v/>
      </c>
      <c r="O81" s="84"/>
      <c r="P81" s="85"/>
      <c r="Q81" s="82"/>
      <c r="R81" s="68"/>
      <c r="S81" s="68"/>
      <c r="T81" s="62" t="str">
        <f>IF(Q81="","","-")</f>
        <v/>
      </c>
      <c r="U81" s="68"/>
      <c r="V81" s="68"/>
      <c r="W81" s="62" t="str">
        <f>IF(U81="","","-")</f>
        <v/>
      </c>
      <c r="X81" s="83"/>
      <c r="Y81" s="83"/>
      <c r="Z81" s="62" t="str">
        <f>IF(AA81="","","-")</f>
        <v/>
      </c>
      <c r="AA81" s="84"/>
      <c r="AB81" s="85"/>
      <c r="AC81" s="82"/>
      <c r="AD81" s="68"/>
      <c r="AE81" s="68"/>
      <c r="AF81" s="62" t="str">
        <f>IF(AC81="","","-")</f>
        <v/>
      </c>
      <c r="AG81" s="68"/>
      <c r="AH81" s="68"/>
      <c r="AI81" s="62" t="str">
        <f>IF(AG81="","","-")</f>
        <v/>
      </c>
      <c r="AJ81" s="83"/>
      <c r="AK81" s="83"/>
      <c r="AL81" s="62" t="str">
        <f>IF(AM81="","","-")</f>
        <v/>
      </c>
      <c r="AM81" s="84"/>
      <c r="AN81" s="85"/>
      <c r="AO81" s="82"/>
      <c r="AP81" s="68"/>
      <c r="AQ81" s="62" t="str">
        <f>IF(AO81="","","-")</f>
        <v/>
      </c>
      <c r="AR81" s="68"/>
      <c r="AS81" s="68"/>
      <c r="AT81" s="62" t="str">
        <f>IF(AR81="","","-")</f>
        <v/>
      </c>
      <c r="AU81" s="83"/>
      <c r="AV81" s="83"/>
      <c r="AW81" s="62" t="str">
        <f>IF(AX81="","","-")</f>
        <v/>
      </c>
      <c r="AX81" s="64"/>
    </row>
    <row r="82" spans="1:50" ht="24.75" customHeight="1" x14ac:dyDescent="0.15">
      <c r="A82" s="186" t="s">
        <v>341</v>
      </c>
      <c r="B82" s="186"/>
      <c r="C82" s="186"/>
      <c r="D82" s="186"/>
      <c r="E82" s="66">
        <v>2021</v>
      </c>
      <c r="F82" s="67"/>
      <c r="G82" s="68" t="s">
        <v>561</v>
      </c>
      <c r="H82" s="68"/>
      <c r="I82" s="68"/>
      <c r="J82" s="67">
        <v>20</v>
      </c>
      <c r="K82" s="67"/>
      <c r="L82" s="83">
        <v>182</v>
      </c>
      <c r="M82" s="83"/>
      <c r="N82" s="83"/>
      <c r="O82" s="67"/>
      <c r="P82" s="67"/>
      <c r="Q82" s="66"/>
      <c r="R82" s="67"/>
      <c r="S82" s="68"/>
      <c r="T82" s="68"/>
      <c r="U82" s="68"/>
      <c r="V82" s="67"/>
      <c r="W82" s="67"/>
      <c r="X82" s="83"/>
      <c r="Y82" s="83"/>
      <c r="Z82" s="83"/>
      <c r="AA82" s="67"/>
      <c r="AB82" s="231"/>
      <c r="AC82" s="66"/>
      <c r="AD82" s="67"/>
      <c r="AE82" s="68"/>
      <c r="AF82" s="68"/>
      <c r="AG82" s="68"/>
      <c r="AH82" s="67"/>
      <c r="AI82" s="67"/>
      <c r="AJ82" s="83"/>
      <c r="AK82" s="83"/>
      <c r="AL82" s="83"/>
      <c r="AM82" s="67"/>
      <c r="AN82" s="231"/>
      <c r="AO82" s="66"/>
      <c r="AP82" s="67"/>
      <c r="AQ82" s="68"/>
      <c r="AR82" s="68"/>
      <c r="AS82" s="68"/>
      <c r="AT82" s="67"/>
      <c r="AU82" s="67"/>
      <c r="AV82" s="83"/>
      <c r="AW82" s="83"/>
      <c r="AX82" s="64"/>
    </row>
    <row r="83" spans="1:50" ht="28.35" customHeight="1" x14ac:dyDescent="0.15">
      <c r="A83" s="232" t="s">
        <v>229</v>
      </c>
      <c r="B83" s="233"/>
      <c r="C83" s="233"/>
      <c r="D83" s="233"/>
      <c r="E83" s="233"/>
      <c r="F83" s="234"/>
      <c r="G83" s="50" t="s">
        <v>550</v>
      </c>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5"/>
    </row>
    <row r="84" spans="1:50" ht="28.35" customHeight="1" x14ac:dyDescent="0.15">
      <c r="A84" s="232"/>
      <c r="B84" s="233"/>
      <c r="C84" s="233"/>
      <c r="D84" s="233"/>
      <c r="E84" s="233"/>
      <c r="F84" s="234"/>
      <c r="G84" s="33"/>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5"/>
    </row>
    <row r="85" spans="1:50" ht="28.35" customHeight="1" x14ac:dyDescent="0.15">
      <c r="A85" s="232"/>
      <c r="B85" s="233"/>
      <c r="C85" s="233"/>
      <c r="D85" s="233"/>
      <c r="E85" s="233"/>
      <c r="F85" s="234"/>
      <c r="G85" s="33"/>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5"/>
    </row>
    <row r="86" spans="1:50" ht="28.35" customHeight="1" x14ac:dyDescent="0.15">
      <c r="A86" s="232"/>
      <c r="B86" s="233"/>
      <c r="C86" s="233"/>
      <c r="D86" s="233"/>
      <c r="E86" s="233"/>
      <c r="F86" s="234"/>
      <c r="G86" s="33"/>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5"/>
    </row>
    <row r="87" spans="1:50" ht="27.75" customHeight="1" x14ac:dyDescent="0.15">
      <c r="A87" s="232"/>
      <c r="B87" s="233"/>
      <c r="C87" s="233"/>
      <c r="D87" s="233"/>
      <c r="E87" s="233"/>
      <c r="F87" s="234"/>
      <c r="G87" s="33"/>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5"/>
    </row>
    <row r="88" spans="1:50" ht="28.35" customHeight="1" x14ac:dyDescent="0.15">
      <c r="A88" s="232"/>
      <c r="B88" s="233"/>
      <c r="C88" s="233"/>
      <c r="D88" s="233"/>
      <c r="E88" s="233"/>
      <c r="F88" s="234"/>
      <c r="G88" s="33"/>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5"/>
    </row>
    <row r="89" spans="1:50" ht="28.35" customHeight="1" x14ac:dyDescent="0.15">
      <c r="A89" s="232"/>
      <c r="B89" s="233"/>
      <c r="C89" s="233"/>
      <c r="D89" s="233"/>
      <c r="E89" s="233"/>
      <c r="F89" s="234"/>
      <c r="G89" s="33"/>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5"/>
    </row>
    <row r="90" spans="1:50" ht="27.75" customHeight="1" x14ac:dyDescent="0.15">
      <c r="A90" s="232"/>
      <c r="B90" s="233"/>
      <c r="C90" s="233"/>
      <c r="D90" s="233"/>
      <c r="E90" s="233"/>
      <c r="F90" s="234"/>
      <c r="G90" s="33"/>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5"/>
    </row>
    <row r="91" spans="1:50" ht="28.35" customHeight="1" x14ac:dyDescent="0.15">
      <c r="A91" s="232"/>
      <c r="B91" s="233"/>
      <c r="C91" s="233"/>
      <c r="D91" s="233"/>
      <c r="E91" s="233"/>
      <c r="F91" s="234"/>
      <c r="G91" s="33"/>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0" ht="28.35" customHeight="1" x14ac:dyDescent="0.15">
      <c r="A92" s="232"/>
      <c r="B92" s="233"/>
      <c r="C92" s="233"/>
      <c r="D92" s="233"/>
      <c r="E92" s="233"/>
      <c r="F92" s="234"/>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0" ht="28.35" customHeight="1" x14ac:dyDescent="0.15">
      <c r="A93" s="232"/>
      <c r="B93" s="233"/>
      <c r="C93" s="233"/>
      <c r="D93" s="233"/>
      <c r="E93" s="233"/>
      <c r="F93" s="234"/>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0" ht="28.35" customHeight="1" x14ac:dyDescent="0.15">
      <c r="A94" s="232"/>
      <c r="B94" s="233"/>
      <c r="C94" s="233"/>
      <c r="D94" s="233"/>
      <c r="E94" s="233"/>
      <c r="F94" s="234"/>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0" ht="28.35" customHeight="1" x14ac:dyDescent="0.15">
      <c r="A95" s="232"/>
      <c r="B95" s="233"/>
      <c r="C95" s="233"/>
      <c r="D95" s="233"/>
      <c r="E95" s="233"/>
      <c r="F95" s="234"/>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0" ht="27.75" customHeight="1" thickBot="1" x14ac:dyDescent="0.2">
      <c r="A96" s="232"/>
      <c r="B96" s="233"/>
      <c r="C96" s="233"/>
      <c r="D96" s="233"/>
      <c r="E96" s="233"/>
      <c r="F96" s="234"/>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1" ht="24.75" customHeight="1" x14ac:dyDescent="0.15">
      <c r="A97" s="235" t="s">
        <v>231</v>
      </c>
      <c r="B97" s="236"/>
      <c r="C97" s="236"/>
      <c r="D97" s="236"/>
      <c r="E97" s="236"/>
      <c r="F97" s="237"/>
      <c r="G97" s="219" t="s">
        <v>594</v>
      </c>
      <c r="H97" s="220"/>
      <c r="I97" s="220"/>
      <c r="J97" s="220"/>
      <c r="K97" s="220"/>
      <c r="L97" s="220"/>
      <c r="M97" s="220"/>
      <c r="N97" s="220"/>
      <c r="O97" s="220"/>
      <c r="P97" s="220"/>
      <c r="Q97" s="220"/>
      <c r="R97" s="220"/>
      <c r="S97" s="220"/>
      <c r="T97" s="220"/>
      <c r="U97" s="220"/>
      <c r="V97" s="220"/>
      <c r="W97" s="220"/>
      <c r="X97" s="220"/>
      <c r="Y97" s="220"/>
      <c r="Z97" s="220"/>
      <c r="AA97" s="220"/>
      <c r="AB97" s="221"/>
      <c r="AC97" s="219" t="s">
        <v>595</v>
      </c>
      <c r="AD97" s="220"/>
      <c r="AE97" s="220"/>
      <c r="AF97" s="220"/>
      <c r="AG97" s="220"/>
      <c r="AH97" s="220"/>
      <c r="AI97" s="220"/>
      <c r="AJ97" s="220"/>
      <c r="AK97" s="220"/>
      <c r="AL97" s="220"/>
      <c r="AM97" s="220"/>
      <c r="AN97" s="220"/>
      <c r="AO97" s="220"/>
      <c r="AP97" s="220"/>
      <c r="AQ97" s="220"/>
      <c r="AR97" s="220"/>
      <c r="AS97" s="220"/>
      <c r="AT97" s="220"/>
      <c r="AU97" s="220"/>
      <c r="AV97" s="220"/>
      <c r="AW97" s="220"/>
      <c r="AX97" s="222"/>
    </row>
    <row r="98" spans="1:51" ht="24.75" customHeight="1" x14ac:dyDescent="0.15">
      <c r="A98" s="238"/>
      <c r="B98" s="239"/>
      <c r="C98" s="239"/>
      <c r="D98" s="239"/>
      <c r="E98" s="239"/>
      <c r="F98" s="240"/>
      <c r="G98" s="223" t="s">
        <v>14</v>
      </c>
      <c r="H98" s="224"/>
      <c r="I98" s="224"/>
      <c r="J98" s="224"/>
      <c r="K98" s="224"/>
      <c r="L98" s="225" t="s">
        <v>15</v>
      </c>
      <c r="M98" s="224"/>
      <c r="N98" s="224"/>
      <c r="O98" s="224"/>
      <c r="P98" s="224"/>
      <c r="Q98" s="224"/>
      <c r="R98" s="224"/>
      <c r="S98" s="224"/>
      <c r="T98" s="224"/>
      <c r="U98" s="224"/>
      <c r="V98" s="224"/>
      <c r="W98" s="224"/>
      <c r="X98" s="226"/>
      <c r="Y98" s="227" t="s">
        <v>16</v>
      </c>
      <c r="Z98" s="228"/>
      <c r="AA98" s="228"/>
      <c r="AB98" s="229"/>
      <c r="AC98" s="223" t="s">
        <v>14</v>
      </c>
      <c r="AD98" s="224"/>
      <c r="AE98" s="224"/>
      <c r="AF98" s="224"/>
      <c r="AG98" s="224"/>
      <c r="AH98" s="225" t="s">
        <v>15</v>
      </c>
      <c r="AI98" s="224"/>
      <c r="AJ98" s="224"/>
      <c r="AK98" s="224"/>
      <c r="AL98" s="224"/>
      <c r="AM98" s="224"/>
      <c r="AN98" s="224"/>
      <c r="AO98" s="224"/>
      <c r="AP98" s="224"/>
      <c r="AQ98" s="224"/>
      <c r="AR98" s="224"/>
      <c r="AS98" s="224"/>
      <c r="AT98" s="226"/>
      <c r="AU98" s="227" t="s">
        <v>16</v>
      </c>
      <c r="AV98" s="228"/>
      <c r="AW98" s="228"/>
      <c r="AX98" s="230"/>
    </row>
    <row r="99" spans="1:51" ht="24.75" customHeight="1" x14ac:dyDescent="0.15">
      <c r="A99" s="238"/>
      <c r="B99" s="239"/>
      <c r="C99" s="239"/>
      <c r="D99" s="239"/>
      <c r="E99" s="239"/>
      <c r="F99" s="240"/>
      <c r="G99" s="209" t="s">
        <v>586</v>
      </c>
      <c r="H99" s="210"/>
      <c r="I99" s="210"/>
      <c r="J99" s="210"/>
      <c r="K99" s="211"/>
      <c r="L99" s="212" t="s">
        <v>590</v>
      </c>
      <c r="M99" s="213"/>
      <c r="N99" s="213"/>
      <c r="O99" s="213"/>
      <c r="P99" s="213"/>
      <c r="Q99" s="213"/>
      <c r="R99" s="213"/>
      <c r="S99" s="213"/>
      <c r="T99" s="213"/>
      <c r="U99" s="213"/>
      <c r="V99" s="213"/>
      <c r="W99" s="213"/>
      <c r="X99" s="214"/>
      <c r="Y99" s="215">
        <v>98.5</v>
      </c>
      <c r="Z99" s="216"/>
      <c r="AA99" s="216"/>
      <c r="AB99" s="217"/>
      <c r="AC99" s="209" t="s">
        <v>587</v>
      </c>
      <c r="AD99" s="210"/>
      <c r="AE99" s="210"/>
      <c r="AF99" s="210"/>
      <c r="AG99" s="211"/>
      <c r="AH99" s="212" t="s">
        <v>593</v>
      </c>
      <c r="AI99" s="213"/>
      <c r="AJ99" s="213"/>
      <c r="AK99" s="213"/>
      <c r="AL99" s="213"/>
      <c r="AM99" s="213"/>
      <c r="AN99" s="213"/>
      <c r="AO99" s="213"/>
      <c r="AP99" s="213"/>
      <c r="AQ99" s="213"/>
      <c r="AR99" s="213"/>
      <c r="AS99" s="213"/>
      <c r="AT99" s="214"/>
      <c r="AU99" s="215">
        <v>22.1</v>
      </c>
      <c r="AV99" s="216"/>
      <c r="AW99" s="216"/>
      <c r="AX99" s="218"/>
    </row>
    <row r="100" spans="1:51" ht="24.75" customHeight="1" x14ac:dyDescent="0.15">
      <c r="A100" s="238"/>
      <c r="B100" s="239"/>
      <c r="C100" s="239"/>
      <c r="D100" s="239"/>
      <c r="E100" s="239"/>
      <c r="F100" s="240"/>
      <c r="G100" s="199" t="s">
        <v>587</v>
      </c>
      <c r="H100" s="200"/>
      <c r="I100" s="200"/>
      <c r="J100" s="200"/>
      <c r="K100" s="201"/>
      <c r="L100" s="202" t="s">
        <v>591</v>
      </c>
      <c r="M100" s="203"/>
      <c r="N100" s="203"/>
      <c r="O100" s="203"/>
      <c r="P100" s="203"/>
      <c r="Q100" s="203"/>
      <c r="R100" s="203"/>
      <c r="S100" s="203"/>
      <c r="T100" s="203"/>
      <c r="U100" s="203"/>
      <c r="V100" s="203"/>
      <c r="W100" s="203"/>
      <c r="X100" s="204"/>
      <c r="Y100" s="205">
        <v>34.700000000000003</v>
      </c>
      <c r="Z100" s="206"/>
      <c r="AA100" s="206"/>
      <c r="AB100" s="207"/>
      <c r="AC100" s="199" t="s">
        <v>609</v>
      </c>
      <c r="AD100" s="200"/>
      <c r="AE100" s="200"/>
      <c r="AF100" s="200"/>
      <c r="AG100" s="201"/>
      <c r="AH100" s="202" t="s">
        <v>610</v>
      </c>
      <c r="AI100" s="203"/>
      <c r="AJ100" s="203"/>
      <c r="AK100" s="203"/>
      <c r="AL100" s="203"/>
      <c r="AM100" s="203"/>
      <c r="AN100" s="203"/>
      <c r="AO100" s="203"/>
      <c r="AP100" s="203"/>
      <c r="AQ100" s="203"/>
      <c r="AR100" s="203"/>
      <c r="AS100" s="203"/>
      <c r="AT100" s="204"/>
      <c r="AU100" s="205">
        <v>1.5</v>
      </c>
      <c r="AV100" s="206"/>
      <c r="AW100" s="206"/>
      <c r="AX100" s="208"/>
    </row>
    <row r="101" spans="1:51" ht="24.75" customHeight="1" x14ac:dyDescent="0.15">
      <c r="A101" s="238"/>
      <c r="B101" s="239"/>
      <c r="C101" s="239"/>
      <c r="D101" s="239"/>
      <c r="E101" s="239"/>
      <c r="F101" s="240"/>
      <c r="G101" s="199" t="s">
        <v>588</v>
      </c>
      <c r="H101" s="200"/>
      <c r="I101" s="200"/>
      <c r="J101" s="200"/>
      <c r="K101" s="201"/>
      <c r="L101" s="202" t="s">
        <v>592</v>
      </c>
      <c r="M101" s="203"/>
      <c r="N101" s="203"/>
      <c r="O101" s="203"/>
      <c r="P101" s="203"/>
      <c r="Q101" s="203"/>
      <c r="R101" s="203"/>
      <c r="S101" s="203"/>
      <c r="T101" s="203"/>
      <c r="U101" s="203"/>
      <c r="V101" s="203"/>
      <c r="W101" s="203"/>
      <c r="X101" s="204"/>
      <c r="Y101" s="205">
        <v>33.4</v>
      </c>
      <c r="Z101" s="206"/>
      <c r="AA101" s="206"/>
      <c r="AB101" s="207"/>
      <c r="AC101" s="199"/>
      <c r="AD101" s="200"/>
      <c r="AE101" s="200"/>
      <c r="AF101" s="200"/>
      <c r="AG101" s="201"/>
      <c r="AH101" s="202"/>
      <c r="AI101" s="203"/>
      <c r="AJ101" s="203"/>
      <c r="AK101" s="203"/>
      <c r="AL101" s="203"/>
      <c r="AM101" s="203"/>
      <c r="AN101" s="203"/>
      <c r="AO101" s="203"/>
      <c r="AP101" s="203"/>
      <c r="AQ101" s="203"/>
      <c r="AR101" s="203"/>
      <c r="AS101" s="203"/>
      <c r="AT101" s="204"/>
      <c r="AU101" s="205"/>
      <c r="AV101" s="206"/>
      <c r="AW101" s="206"/>
      <c r="AX101" s="208"/>
    </row>
    <row r="102" spans="1:51" ht="24.75" customHeight="1" x14ac:dyDescent="0.15">
      <c r="A102" s="238"/>
      <c r="B102" s="239"/>
      <c r="C102" s="239"/>
      <c r="D102" s="239"/>
      <c r="E102" s="239"/>
      <c r="F102" s="240"/>
      <c r="G102" s="199" t="s">
        <v>589</v>
      </c>
      <c r="H102" s="200"/>
      <c r="I102" s="200"/>
      <c r="J102" s="200"/>
      <c r="K102" s="201"/>
      <c r="L102" s="202" t="s">
        <v>589</v>
      </c>
      <c r="M102" s="203"/>
      <c r="N102" s="203"/>
      <c r="O102" s="203"/>
      <c r="P102" s="203"/>
      <c r="Q102" s="203"/>
      <c r="R102" s="203"/>
      <c r="S102" s="203"/>
      <c r="T102" s="203"/>
      <c r="U102" s="203"/>
      <c r="V102" s="203"/>
      <c r="W102" s="203"/>
      <c r="X102" s="204"/>
      <c r="Y102" s="205">
        <v>10.199999999999999</v>
      </c>
      <c r="Z102" s="206"/>
      <c r="AA102" s="206"/>
      <c r="AB102" s="207"/>
      <c r="AC102" s="199"/>
      <c r="AD102" s="200"/>
      <c r="AE102" s="200"/>
      <c r="AF102" s="200"/>
      <c r="AG102" s="201"/>
      <c r="AH102" s="202"/>
      <c r="AI102" s="203"/>
      <c r="AJ102" s="203"/>
      <c r="AK102" s="203"/>
      <c r="AL102" s="203"/>
      <c r="AM102" s="203"/>
      <c r="AN102" s="203"/>
      <c r="AO102" s="203"/>
      <c r="AP102" s="203"/>
      <c r="AQ102" s="203"/>
      <c r="AR102" s="203"/>
      <c r="AS102" s="203"/>
      <c r="AT102" s="204"/>
      <c r="AU102" s="205"/>
      <c r="AV102" s="206"/>
      <c r="AW102" s="206"/>
      <c r="AX102" s="208"/>
    </row>
    <row r="103" spans="1:51" ht="24.75" customHeight="1" x14ac:dyDescent="0.15">
      <c r="A103" s="238"/>
      <c r="B103" s="239"/>
      <c r="C103" s="239"/>
      <c r="D103" s="239"/>
      <c r="E103" s="239"/>
      <c r="F103" s="240"/>
      <c r="G103" s="190" t="s">
        <v>17</v>
      </c>
      <c r="H103" s="191"/>
      <c r="I103" s="191"/>
      <c r="J103" s="191"/>
      <c r="K103" s="191"/>
      <c r="L103" s="192"/>
      <c r="M103" s="193"/>
      <c r="N103" s="193"/>
      <c r="O103" s="193"/>
      <c r="P103" s="193"/>
      <c r="Q103" s="193"/>
      <c r="R103" s="193"/>
      <c r="S103" s="193"/>
      <c r="T103" s="193"/>
      <c r="U103" s="193"/>
      <c r="V103" s="193"/>
      <c r="W103" s="193"/>
      <c r="X103" s="194"/>
      <c r="Y103" s="195">
        <f>SUM(Y99:AB102)</f>
        <v>176.79999999999998</v>
      </c>
      <c r="Z103" s="196"/>
      <c r="AA103" s="196"/>
      <c r="AB103" s="197"/>
      <c r="AC103" s="190" t="s">
        <v>17</v>
      </c>
      <c r="AD103" s="191"/>
      <c r="AE103" s="191"/>
      <c r="AF103" s="191"/>
      <c r="AG103" s="191"/>
      <c r="AH103" s="192"/>
      <c r="AI103" s="193"/>
      <c r="AJ103" s="193"/>
      <c r="AK103" s="193"/>
      <c r="AL103" s="193"/>
      <c r="AM103" s="193"/>
      <c r="AN103" s="193"/>
      <c r="AO103" s="193"/>
      <c r="AP103" s="193"/>
      <c r="AQ103" s="193"/>
      <c r="AR103" s="193"/>
      <c r="AS103" s="193"/>
      <c r="AT103" s="194"/>
      <c r="AU103" s="195">
        <f>SUM(AU99:AX102)</f>
        <v>23.6</v>
      </c>
      <c r="AV103" s="196"/>
      <c r="AW103" s="196"/>
      <c r="AX103" s="198"/>
    </row>
    <row r="104" spans="1:51" ht="24.75" customHeight="1" x14ac:dyDescent="0.15">
      <c r="A104" s="4"/>
      <c r="B104" s="4"/>
      <c r="C104" s="4"/>
      <c r="D104" s="4"/>
      <c r="E104" s="4"/>
      <c r="F104" s="4"/>
      <c r="G104" s="7"/>
      <c r="H104" s="7"/>
      <c r="I104" s="7"/>
      <c r="J104" s="7"/>
      <c r="K104" s="7"/>
      <c r="L104" s="3"/>
      <c r="M104" s="7"/>
      <c r="N104" s="7"/>
      <c r="O104" s="7"/>
      <c r="P104" s="7"/>
      <c r="Q104" s="7"/>
      <c r="R104" s="7"/>
      <c r="S104" s="7"/>
      <c r="T104" s="7"/>
      <c r="U104" s="7"/>
      <c r="V104" s="7"/>
      <c r="W104" s="7"/>
      <c r="X104" s="7"/>
      <c r="Y104" s="8"/>
      <c r="Z104" s="8"/>
      <c r="AA104" s="8"/>
      <c r="AB104" s="8"/>
      <c r="AC104" s="7"/>
      <c r="AD104" s="7"/>
      <c r="AE104" s="7"/>
      <c r="AF104" s="7"/>
      <c r="AG104" s="7"/>
      <c r="AH104" s="3"/>
      <c r="AI104" s="7"/>
      <c r="AJ104" s="7"/>
      <c r="AK104" s="7"/>
      <c r="AL104" s="7"/>
      <c r="AM104" s="7"/>
      <c r="AN104" s="7"/>
      <c r="AO104" s="7"/>
      <c r="AP104" s="7"/>
      <c r="AQ104" s="7"/>
      <c r="AR104" s="7"/>
      <c r="AS104" s="7"/>
      <c r="AT104" s="7"/>
      <c r="AU104" s="8"/>
      <c r="AV104" s="8"/>
      <c r="AW104" s="8"/>
      <c r="AX104" s="8"/>
    </row>
    <row r="105" spans="1:51" ht="1.1499999999999999" customHeight="1" x14ac:dyDescent="0.15"/>
    <row r="106" spans="1:51" ht="24.75" customHeight="1" x14ac:dyDescent="0.15">
      <c r="A106" s="9"/>
      <c r="B106" s="1" t="s">
        <v>25</v>
      </c>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row>
    <row r="107" spans="1:51" ht="24.75" customHeight="1" x14ac:dyDescent="0.15">
      <c r="A107" s="9"/>
      <c r="B107" s="36" t="s">
        <v>213</v>
      </c>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row>
    <row r="108" spans="1:51" ht="59.25" customHeight="1" x14ac:dyDescent="0.15">
      <c r="A108" s="185"/>
      <c r="B108" s="185"/>
      <c r="C108" s="185" t="s">
        <v>23</v>
      </c>
      <c r="D108" s="185"/>
      <c r="E108" s="185"/>
      <c r="F108" s="185"/>
      <c r="G108" s="185"/>
      <c r="H108" s="185"/>
      <c r="I108" s="185"/>
      <c r="J108" s="178" t="s">
        <v>182</v>
      </c>
      <c r="K108" s="186"/>
      <c r="L108" s="186"/>
      <c r="M108" s="186"/>
      <c r="N108" s="186"/>
      <c r="O108" s="186"/>
      <c r="P108" s="101" t="s">
        <v>24</v>
      </c>
      <c r="Q108" s="101"/>
      <c r="R108" s="101"/>
      <c r="S108" s="101"/>
      <c r="T108" s="101"/>
      <c r="U108" s="101"/>
      <c r="V108" s="101"/>
      <c r="W108" s="101"/>
      <c r="X108" s="101"/>
      <c r="Y108" s="187" t="s">
        <v>181</v>
      </c>
      <c r="Z108" s="188"/>
      <c r="AA108" s="188"/>
      <c r="AB108" s="188"/>
      <c r="AC108" s="178" t="s">
        <v>206</v>
      </c>
      <c r="AD108" s="178"/>
      <c r="AE108" s="178"/>
      <c r="AF108" s="178"/>
      <c r="AG108" s="178"/>
      <c r="AH108" s="187" t="s">
        <v>218</v>
      </c>
      <c r="AI108" s="185"/>
      <c r="AJ108" s="185"/>
      <c r="AK108" s="185"/>
      <c r="AL108" s="185" t="s">
        <v>18</v>
      </c>
      <c r="AM108" s="185"/>
      <c r="AN108" s="185"/>
      <c r="AO108" s="189"/>
      <c r="AP108" s="179" t="s">
        <v>183</v>
      </c>
      <c r="AQ108" s="179"/>
      <c r="AR108" s="179"/>
      <c r="AS108" s="179"/>
      <c r="AT108" s="179"/>
      <c r="AU108" s="179"/>
      <c r="AV108" s="179"/>
      <c r="AW108" s="179"/>
      <c r="AX108" s="179"/>
    </row>
    <row r="109" spans="1:51" ht="64.5" customHeight="1" x14ac:dyDescent="0.15">
      <c r="A109" s="170">
        <v>1</v>
      </c>
      <c r="B109" s="170">
        <v>1</v>
      </c>
      <c r="C109" s="180" t="s">
        <v>596</v>
      </c>
      <c r="D109" s="180"/>
      <c r="E109" s="180"/>
      <c r="F109" s="180"/>
      <c r="G109" s="180"/>
      <c r="H109" s="180"/>
      <c r="I109" s="180"/>
      <c r="J109" s="171">
        <v>5010405004953</v>
      </c>
      <c r="K109" s="172"/>
      <c r="L109" s="172"/>
      <c r="M109" s="172"/>
      <c r="N109" s="172"/>
      <c r="O109" s="172"/>
      <c r="P109" s="173" t="s">
        <v>597</v>
      </c>
      <c r="Q109" s="173"/>
      <c r="R109" s="173"/>
      <c r="S109" s="173"/>
      <c r="T109" s="173"/>
      <c r="U109" s="173"/>
      <c r="V109" s="173"/>
      <c r="W109" s="173"/>
      <c r="X109" s="173"/>
      <c r="Y109" s="174">
        <v>176.8</v>
      </c>
      <c r="Z109" s="175"/>
      <c r="AA109" s="175"/>
      <c r="AB109" s="176"/>
      <c r="AC109" s="164" t="s">
        <v>223</v>
      </c>
      <c r="AD109" s="165"/>
      <c r="AE109" s="165"/>
      <c r="AF109" s="165"/>
      <c r="AG109" s="165"/>
      <c r="AH109" s="183">
        <v>1</v>
      </c>
      <c r="AI109" s="184"/>
      <c r="AJ109" s="184"/>
      <c r="AK109" s="184"/>
      <c r="AL109" s="166" t="s">
        <v>598</v>
      </c>
      <c r="AM109" s="167"/>
      <c r="AN109" s="167"/>
      <c r="AO109" s="168"/>
      <c r="AP109" s="169"/>
      <c r="AQ109" s="169"/>
      <c r="AR109" s="169"/>
      <c r="AS109" s="169"/>
      <c r="AT109" s="169"/>
      <c r="AU109" s="169"/>
      <c r="AV109" s="169"/>
      <c r="AW109" s="169"/>
      <c r="AX109" s="169"/>
    </row>
    <row r="110" spans="1:51" ht="24.75" customHeight="1" x14ac:dyDescent="0.15">
      <c r="A110" s="40"/>
      <c r="B110" s="40"/>
      <c r="C110" s="40"/>
      <c r="D110" s="40"/>
      <c r="E110" s="40"/>
      <c r="F110" s="40"/>
      <c r="G110" s="40"/>
      <c r="H110" s="40"/>
      <c r="I110" s="40"/>
      <c r="J110" s="41"/>
      <c r="K110" s="41"/>
      <c r="L110" s="41"/>
      <c r="M110" s="41"/>
      <c r="N110" s="41"/>
      <c r="O110" s="41"/>
      <c r="P110" s="42"/>
      <c r="Q110" s="42"/>
      <c r="R110" s="42"/>
      <c r="S110" s="42"/>
      <c r="T110" s="42"/>
      <c r="U110" s="42"/>
      <c r="V110" s="42"/>
      <c r="W110" s="42"/>
      <c r="X110" s="42"/>
      <c r="Y110" s="43"/>
      <c r="Z110" s="43"/>
      <c r="AA110" s="43"/>
      <c r="AB110" s="43"/>
      <c r="AC110" s="43"/>
      <c r="AD110" s="43"/>
      <c r="AE110" s="43"/>
      <c r="AF110" s="43"/>
      <c r="AG110" s="43"/>
      <c r="AH110" s="43"/>
      <c r="AI110" s="43"/>
      <c r="AJ110" s="43"/>
      <c r="AK110" s="43"/>
      <c r="AL110" s="43"/>
      <c r="AM110" s="43"/>
      <c r="AN110" s="43"/>
      <c r="AO110" s="43"/>
      <c r="AP110" s="42"/>
      <c r="AQ110" s="42"/>
      <c r="AR110" s="42"/>
      <c r="AS110" s="42"/>
      <c r="AT110" s="42"/>
      <c r="AU110" s="42"/>
      <c r="AV110" s="42"/>
      <c r="AW110" s="42"/>
      <c r="AX110" s="42"/>
      <c r="AY110">
        <f>COUNTA($C$113)</f>
        <v>1</v>
      </c>
    </row>
    <row r="111" spans="1:51" ht="24.75" customHeight="1" x14ac:dyDescent="0.15">
      <c r="A111" s="40"/>
      <c r="B111" s="44" t="s">
        <v>164</v>
      </c>
      <c r="C111" s="40"/>
      <c r="D111" s="40"/>
      <c r="E111" s="40"/>
      <c r="F111" s="40"/>
      <c r="G111" s="40"/>
      <c r="H111" s="40"/>
      <c r="I111" s="40"/>
      <c r="J111" s="40"/>
      <c r="K111" s="40"/>
      <c r="L111" s="40"/>
      <c r="M111" s="40"/>
      <c r="N111" s="40"/>
      <c r="O111" s="40"/>
      <c r="P111" s="45"/>
      <c r="Q111" s="45"/>
      <c r="R111" s="45"/>
      <c r="S111" s="45"/>
      <c r="T111" s="45"/>
      <c r="U111" s="45"/>
      <c r="V111" s="45"/>
      <c r="W111" s="45"/>
      <c r="X111" s="45"/>
      <c r="Y111" s="46"/>
      <c r="Z111" s="46"/>
      <c r="AA111" s="46"/>
      <c r="AB111" s="46"/>
      <c r="AC111" s="46"/>
      <c r="AD111" s="46"/>
      <c r="AE111" s="46"/>
      <c r="AF111" s="46"/>
      <c r="AG111" s="46"/>
      <c r="AH111" s="46"/>
      <c r="AI111" s="46"/>
      <c r="AJ111" s="46"/>
      <c r="AK111" s="46"/>
      <c r="AL111" s="46"/>
      <c r="AM111" s="46"/>
      <c r="AN111" s="46"/>
      <c r="AO111" s="46"/>
      <c r="AP111" s="45"/>
      <c r="AQ111" s="45"/>
      <c r="AR111" s="45"/>
      <c r="AS111" s="45"/>
      <c r="AT111" s="45"/>
      <c r="AU111" s="45"/>
      <c r="AV111" s="45"/>
      <c r="AW111" s="45"/>
      <c r="AX111" s="45"/>
      <c r="AY111">
        <f>$AY$110</f>
        <v>1</v>
      </c>
    </row>
    <row r="112" spans="1:51" ht="59.25" customHeight="1" x14ac:dyDescent="0.15">
      <c r="A112" s="185"/>
      <c r="B112" s="185"/>
      <c r="C112" s="185" t="s">
        <v>23</v>
      </c>
      <c r="D112" s="185"/>
      <c r="E112" s="185"/>
      <c r="F112" s="185"/>
      <c r="G112" s="185"/>
      <c r="H112" s="185"/>
      <c r="I112" s="185"/>
      <c r="J112" s="178" t="s">
        <v>182</v>
      </c>
      <c r="K112" s="186"/>
      <c r="L112" s="186"/>
      <c r="M112" s="186"/>
      <c r="N112" s="186"/>
      <c r="O112" s="186"/>
      <c r="P112" s="101" t="s">
        <v>24</v>
      </c>
      <c r="Q112" s="101"/>
      <c r="R112" s="101"/>
      <c r="S112" s="101"/>
      <c r="T112" s="101"/>
      <c r="U112" s="101"/>
      <c r="V112" s="101"/>
      <c r="W112" s="101"/>
      <c r="X112" s="101"/>
      <c r="Y112" s="187" t="s">
        <v>181</v>
      </c>
      <c r="Z112" s="188"/>
      <c r="AA112" s="188"/>
      <c r="AB112" s="188"/>
      <c r="AC112" s="178" t="s">
        <v>206</v>
      </c>
      <c r="AD112" s="178"/>
      <c r="AE112" s="178"/>
      <c r="AF112" s="178"/>
      <c r="AG112" s="178"/>
      <c r="AH112" s="187" t="s">
        <v>218</v>
      </c>
      <c r="AI112" s="185"/>
      <c r="AJ112" s="185"/>
      <c r="AK112" s="185"/>
      <c r="AL112" s="185" t="s">
        <v>18</v>
      </c>
      <c r="AM112" s="185"/>
      <c r="AN112" s="185"/>
      <c r="AO112" s="189"/>
      <c r="AP112" s="179" t="s">
        <v>183</v>
      </c>
      <c r="AQ112" s="179"/>
      <c r="AR112" s="179"/>
      <c r="AS112" s="179"/>
      <c r="AT112" s="179"/>
      <c r="AU112" s="179"/>
      <c r="AV112" s="179"/>
      <c r="AW112" s="179"/>
      <c r="AX112" s="179"/>
      <c r="AY112">
        <f>$AY$110</f>
        <v>1</v>
      </c>
    </row>
    <row r="113" spans="1:51" ht="43.5" customHeight="1" x14ac:dyDescent="0.15">
      <c r="A113" s="170">
        <v>1</v>
      </c>
      <c r="B113" s="170">
        <v>1</v>
      </c>
      <c r="C113" s="180" t="s">
        <v>599</v>
      </c>
      <c r="D113" s="180"/>
      <c r="E113" s="180"/>
      <c r="F113" s="180"/>
      <c r="G113" s="180"/>
      <c r="H113" s="180"/>
      <c r="I113" s="180"/>
      <c r="J113" s="171"/>
      <c r="K113" s="172"/>
      <c r="L113" s="172"/>
      <c r="M113" s="172"/>
      <c r="N113" s="172"/>
      <c r="O113" s="172"/>
      <c r="P113" s="173" t="s">
        <v>604</v>
      </c>
      <c r="Q113" s="173"/>
      <c r="R113" s="173"/>
      <c r="S113" s="173"/>
      <c r="T113" s="173"/>
      <c r="U113" s="173"/>
      <c r="V113" s="173"/>
      <c r="W113" s="173"/>
      <c r="X113" s="173"/>
      <c r="Y113" s="174">
        <v>23.6</v>
      </c>
      <c r="Z113" s="175"/>
      <c r="AA113" s="175"/>
      <c r="AB113" s="176"/>
      <c r="AC113" s="164" t="s">
        <v>226</v>
      </c>
      <c r="AD113" s="165"/>
      <c r="AE113" s="165"/>
      <c r="AF113" s="165"/>
      <c r="AG113" s="165"/>
      <c r="AH113" s="183">
        <v>1</v>
      </c>
      <c r="AI113" s="184"/>
      <c r="AJ113" s="184"/>
      <c r="AK113" s="184"/>
      <c r="AL113" s="166" t="s">
        <v>598</v>
      </c>
      <c r="AM113" s="167"/>
      <c r="AN113" s="167"/>
      <c r="AO113" s="168"/>
      <c r="AP113" s="169"/>
      <c r="AQ113" s="169"/>
      <c r="AR113" s="169"/>
      <c r="AS113" s="169"/>
      <c r="AT113" s="169"/>
      <c r="AU113" s="169"/>
      <c r="AV113" s="169"/>
      <c r="AW113" s="169"/>
      <c r="AX113" s="169"/>
      <c r="AY113">
        <f>$AY$110</f>
        <v>1</v>
      </c>
    </row>
    <row r="114" spans="1:51" ht="43.5" customHeight="1" x14ac:dyDescent="0.15">
      <c r="A114" s="170">
        <v>2</v>
      </c>
      <c r="B114" s="170">
        <v>1</v>
      </c>
      <c r="C114" s="181" t="s">
        <v>600</v>
      </c>
      <c r="D114" s="180"/>
      <c r="E114" s="180"/>
      <c r="F114" s="180"/>
      <c r="G114" s="180"/>
      <c r="H114" s="180"/>
      <c r="I114" s="180"/>
      <c r="J114" s="171"/>
      <c r="K114" s="172"/>
      <c r="L114" s="172"/>
      <c r="M114" s="172"/>
      <c r="N114" s="172"/>
      <c r="O114" s="172"/>
      <c r="P114" s="173" t="s">
        <v>604</v>
      </c>
      <c r="Q114" s="173"/>
      <c r="R114" s="173"/>
      <c r="S114" s="173"/>
      <c r="T114" s="173"/>
      <c r="U114" s="173"/>
      <c r="V114" s="173"/>
      <c r="W114" s="173"/>
      <c r="X114" s="173"/>
      <c r="Y114" s="174">
        <v>20</v>
      </c>
      <c r="Z114" s="175"/>
      <c r="AA114" s="175"/>
      <c r="AB114" s="176"/>
      <c r="AC114" s="164" t="s">
        <v>226</v>
      </c>
      <c r="AD114" s="165"/>
      <c r="AE114" s="165"/>
      <c r="AF114" s="165"/>
      <c r="AG114" s="165"/>
      <c r="AH114" s="183">
        <v>1</v>
      </c>
      <c r="AI114" s="184"/>
      <c r="AJ114" s="184"/>
      <c r="AK114" s="184"/>
      <c r="AL114" s="166" t="s">
        <v>598</v>
      </c>
      <c r="AM114" s="167"/>
      <c r="AN114" s="167"/>
      <c r="AO114" s="168"/>
      <c r="AP114" s="169"/>
      <c r="AQ114" s="169"/>
      <c r="AR114" s="169"/>
      <c r="AS114" s="169"/>
      <c r="AT114" s="169"/>
      <c r="AU114" s="169"/>
      <c r="AV114" s="169"/>
      <c r="AW114" s="169"/>
      <c r="AX114" s="169"/>
      <c r="AY114">
        <f>COUNTA($C$114)</f>
        <v>1</v>
      </c>
    </row>
    <row r="115" spans="1:51" ht="43.5" customHeight="1" x14ac:dyDescent="0.15">
      <c r="A115" s="170">
        <v>3</v>
      </c>
      <c r="B115" s="170">
        <v>1</v>
      </c>
      <c r="C115" s="181" t="s">
        <v>601</v>
      </c>
      <c r="D115" s="180"/>
      <c r="E115" s="180"/>
      <c r="F115" s="180"/>
      <c r="G115" s="180"/>
      <c r="H115" s="180"/>
      <c r="I115" s="180"/>
      <c r="J115" s="171"/>
      <c r="K115" s="172"/>
      <c r="L115" s="172"/>
      <c r="M115" s="172"/>
      <c r="N115" s="172"/>
      <c r="O115" s="172"/>
      <c r="P115" s="182" t="s">
        <v>604</v>
      </c>
      <c r="Q115" s="173"/>
      <c r="R115" s="173"/>
      <c r="S115" s="173"/>
      <c r="T115" s="173"/>
      <c r="U115" s="173"/>
      <c r="V115" s="173"/>
      <c r="W115" s="173"/>
      <c r="X115" s="173"/>
      <c r="Y115" s="174">
        <v>16.2</v>
      </c>
      <c r="Z115" s="175"/>
      <c r="AA115" s="175"/>
      <c r="AB115" s="176"/>
      <c r="AC115" s="164" t="s">
        <v>226</v>
      </c>
      <c r="AD115" s="165"/>
      <c r="AE115" s="165"/>
      <c r="AF115" s="165"/>
      <c r="AG115" s="165"/>
      <c r="AH115" s="183">
        <v>1</v>
      </c>
      <c r="AI115" s="184"/>
      <c r="AJ115" s="184"/>
      <c r="AK115" s="184"/>
      <c r="AL115" s="166" t="s">
        <v>598</v>
      </c>
      <c r="AM115" s="167"/>
      <c r="AN115" s="167"/>
      <c r="AO115" s="168"/>
      <c r="AP115" s="169"/>
      <c r="AQ115" s="169"/>
      <c r="AR115" s="169"/>
      <c r="AS115" s="169"/>
      <c r="AT115" s="169"/>
      <c r="AU115" s="169"/>
      <c r="AV115" s="169"/>
      <c r="AW115" s="169"/>
      <c r="AX115" s="169"/>
      <c r="AY115">
        <f>COUNTA($C$115)</f>
        <v>1</v>
      </c>
    </row>
    <row r="116" spans="1:51" ht="43.5" customHeight="1" x14ac:dyDescent="0.15">
      <c r="A116" s="170">
        <v>4</v>
      </c>
      <c r="B116" s="170">
        <v>1</v>
      </c>
      <c r="C116" s="181" t="s">
        <v>602</v>
      </c>
      <c r="D116" s="180"/>
      <c r="E116" s="180"/>
      <c r="F116" s="180"/>
      <c r="G116" s="180"/>
      <c r="H116" s="180"/>
      <c r="I116" s="180"/>
      <c r="J116" s="171"/>
      <c r="K116" s="172"/>
      <c r="L116" s="172"/>
      <c r="M116" s="172"/>
      <c r="N116" s="172"/>
      <c r="O116" s="172"/>
      <c r="P116" s="182" t="s">
        <v>604</v>
      </c>
      <c r="Q116" s="173"/>
      <c r="R116" s="173"/>
      <c r="S116" s="173"/>
      <c r="T116" s="173"/>
      <c r="U116" s="173"/>
      <c r="V116" s="173"/>
      <c r="W116" s="173"/>
      <c r="X116" s="173"/>
      <c r="Y116" s="174">
        <v>15.6</v>
      </c>
      <c r="Z116" s="175"/>
      <c r="AA116" s="175"/>
      <c r="AB116" s="176"/>
      <c r="AC116" s="164" t="s">
        <v>226</v>
      </c>
      <c r="AD116" s="165"/>
      <c r="AE116" s="165"/>
      <c r="AF116" s="165"/>
      <c r="AG116" s="165"/>
      <c r="AH116" s="183">
        <v>1</v>
      </c>
      <c r="AI116" s="184"/>
      <c r="AJ116" s="184"/>
      <c r="AK116" s="184"/>
      <c r="AL116" s="166" t="s">
        <v>598</v>
      </c>
      <c r="AM116" s="167"/>
      <c r="AN116" s="167"/>
      <c r="AO116" s="168"/>
      <c r="AP116" s="169"/>
      <c r="AQ116" s="169"/>
      <c r="AR116" s="169"/>
      <c r="AS116" s="169"/>
      <c r="AT116" s="169"/>
      <c r="AU116" s="169"/>
      <c r="AV116" s="169"/>
      <c r="AW116" s="169"/>
      <c r="AX116" s="169"/>
      <c r="AY116">
        <f>COUNTA($C$116)</f>
        <v>1</v>
      </c>
    </row>
    <row r="117" spans="1:51" ht="43.5" customHeight="1" x14ac:dyDescent="0.15">
      <c r="A117" s="170">
        <v>5</v>
      </c>
      <c r="B117" s="170">
        <v>1</v>
      </c>
      <c r="C117" s="180" t="s">
        <v>603</v>
      </c>
      <c r="D117" s="180"/>
      <c r="E117" s="180"/>
      <c r="F117" s="180"/>
      <c r="G117" s="180"/>
      <c r="H117" s="180"/>
      <c r="I117" s="180"/>
      <c r="J117" s="171"/>
      <c r="K117" s="172"/>
      <c r="L117" s="172"/>
      <c r="M117" s="172"/>
      <c r="N117" s="172"/>
      <c r="O117" s="172"/>
      <c r="P117" s="173" t="s">
        <v>604</v>
      </c>
      <c r="Q117" s="173"/>
      <c r="R117" s="173"/>
      <c r="S117" s="173"/>
      <c r="T117" s="173"/>
      <c r="U117" s="173"/>
      <c r="V117" s="173"/>
      <c r="W117" s="173"/>
      <c r="X117" s="173"/>
      <c r="Y117" s="174">
        <v>15.5</v>
      </c>
      <c r="Z117" s="175"/>
      <c r="AA117" s="175"/>
      <c r="AB117" s="176"/>
      <c r="AC117" s="164" t="s">
        <v>226</v>
      </c>
      <c r="AD117" s="165"/>
      <c r="AE117" s="165"/>
      <c r="AF117" s="165"/>
      <c r="AG117" s="165"/>
      <c r="AH117" s="183">
        <v>1</v>
      </c>
      <c r="AI117" s="184"/>
      <c r="AJ117" s="184"/>
      <c r="AK117" s="184"/>
      <c r="AL117" s="166" t="s">
        <v>598</v>
      </c>
      <c r="AM117" s="167"/>
      <c r="AN117" s="167"/>
      <c r="AO117" s="168"/>
      <c r="AP117" s="169"/>
      <c r="AQ117" s="169"/>
      <c r="AR117" s="169"/>
      <c r="AS117" s="169"/>
      <c r="AT117" s="169"/>
      <c r="AU117" s="169"/>
      <c r="AV117" s="169"/>
      <c r="AW117" s="169"/>
      <c r="AX117" s="169"/>
      <c r="AY117">
        <f>COUNTA($C$117)</f>
        <v>1</v>
      </c>
    </row>
    <row r="118" spans="1:51" ht="43.5" customHeight="1" x14ac:dyDescent="0.15">
      <c r="A118" s="170">
        <v>6</v>
      </c>
      <c r="B118" s="170">
        <v>1</v>
      </c>
      <c r="C118" s="181" t="s">
        <v>614</v>
      </c>
      <c r="D118" s="180"/>
      <c r="E118" s="180"/>
      <c r="F118" s="180"/>
      <c r="G118" s="180"/>
      <c r="H118" s="180"/>
      <c r="I118" s="180"/>
      <c r="J118" s="171"/>
      <c r="K118" s="172"/>
      <c r="L118" s="172"/>
      <c r="M118" s="172"/>
      <c r="N118" s="172"/>
      <c r="O118" s="172"/>
      <c r="P118" s="173" t="s">
        <v>604</v>
      </c>
      <c r="Q118" s="173"/>
      <c r="R118" s="173"/>
      <c r="S118" s="173"/>
      <c r="T118" s="173"/>
      <c r="U118" s="173"/>
      <c r="V118" s="173"/>
      <c r="W118" s="173"/>
      <c r="X118" s="173"/>
      <c r="Y118" s="174">
        <v>0.6</v>
      </c>
      <c r="Z118" s="175"/>
      <c r="AA118" s="175"/>
      <c r="AB118" s="176"/>
      <c r="AC118" s="164" t="s">
        <v>226</v>
      </c>
      <c r="AD118" s="165"/>
      <c r="AE118" s="165"/>
      <c r="AF118" s="165"/>
      <c r="AG118" s="165"/>
      <c r="AH118" s="183">
        <v>1</v>
      </c>
      <c r="AI118" s="184"/>
      <c r="AJ118" s="184"/>
      <c r="AK118" s="184"/>
      <c r="AL118" s="166" t="s">
        <v>598</v>
      </c>
      <c r="AM118" s="167"/>
      <c r="AN118" s="167"/>
      <c r="AO118" s="168"/>
      <c r="AP118" s="169"/>
      <c r="AQ118" s="169"/>
      <c r="AR118" s="169"/>
      <c r="AS118" s="169"/>
      <c r="AT118" s="169"/>
      <c r="AU118" s="169"/>
      <c r="AV118" s="169"/>
      <c r="AW118" s="169"/>
      <c r="AX118" s="169"/>
      <c r="AY118">
        <f>COUNTA($C$118)</f>
        <v>1</v>
      </c>
    </row>
  </sheetData>
  <sheetProtection formatRows="0"/>
  <dataConsolidate link="1"/>
  <mergeCells count="462">
    <mergeCell ref="M69:N69"/>
    <mergeCell ref="O69:AF69"/>
    <mergeCell ref="O68:AF68"/>
    <mergeCell ref="C68:N68"/>
    <mergeCell ref="X82:Z82"/>
    <mergeCell ref="AJ82:AL82"/>
    <mergeCell ref="A72:AX72"/>
    <mergeCell ref="A73:AX73"/>
    <mergeCell ref="A74:AX74"/>
    <mergeCell ref="A75:E75"/>
    <mergeCell ref="F75:AX75"/>
    <mergeCell ref="A76:AX76"/>
    <mergeCell ref="A70:B71"/>
    <mergeCell ref="C70:F70"/>
    <mergeCell ref="G70:AX70"/>
    <mergeCell ref="C71:F71"/>
    <mergeCell ref="G71:AX71"/>
    <mergeCell ref="AT82:AU82"/>
    <mergeCell ref="AV82:AW82"/>
    <mergeCell ref="G43:V44"/>
    <mergeCell ref="U47:AX47"/>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4"/>
    <mergeCell ref="G21:O21"/>
    <mergeCell ref="P21:V21"/>
    <mergeCell ref="W21:AC21"/>
    <mergeCell ref="AD21:AJ21"/>
    <mergeCell ref="AK21:AQ21"/>
    <mergeCell ref="AR21:AX21"/>
    <mergeCell ref="G20:O20"/>
    <mergeCell ref="P20:V20"/>
    <mergeCell ref="W20:AC20"/>
    <mergeCell ref="AD20:AJ20"/>
    <mergeCell ref="AK20:AQ20"/>
    <mergeCell ref="AR20:AX20"/>
    <mergeCell ref="A22:F24"/>
    <mergeCell ref="G22:O22"/>
    <mergeCell ref="P22:V22"/>
    <mergeCell ref="W22:AC22"/>
    <mergeCell ref="G24:O24"/>
    <mergeCell ref="P24:V24"/>
    <mergeCell ref="W24:AC24"/>
    <mergeCell ref="A25:F25"/>
    <mergeCell ref="G25:AX25"/>
    <mergeCell ref="G27:O28"/>
    <mergeCell ref="P27:X28"/>
    <mergeCell ref="Y27:AA27"/>
    <mergeCell ref="AB27:AD27"/>
    <mergeCell ref="AE27:AH27"/>
    <mergeCell ref="AI27:AL27"/>
    <mergeCell ref="G30:X31"/>
    <mergeCell ref="AE30:AH30"/>
    <mergeCell ref="AI30:AL30"/>
    <mergeCell ref="AM30:AP30"/>
    <mergeCell ref="AQ30:AX30"/>
    <mergeCell ref="Y31:AA31"/>
    <mergeCell ref="AM27:AP27"/>
    <mergeCell ref="AQ27:AT27"/>
    <mergeCell ref="AU27:AX27"/>
    <mergeCell ref="Y28:AA28"/>
    <mergeCell ref="AB28:AD28"/>
    <mergeCell ref="AE28:AH28"/>
    <mergeCell ref="AI28:AL28"/>
    <mergeCell ref="AM28:AP28"/>
    <mergeCell ref="AQ28:AT28"/>
    <mergeCell ref="AU28:AX28"/>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M31:AP31"/>
    <mergeCell ref="AQ31:AX31"/>
    <mergeCell ref="A29:F31"/>
    <mergeCell ref="G29:X29"/>
    <mergeCell ref="Y29:AA29"/>
    <mergeCell ref="AB29:AD29"/>
    <mergeCell ref="AE29:AH29"/>
    <mergeCell ref="AI29:AL29"/>
    <mergeCell ref="AB31:AD31"/>
    <mergeCell ref="AE31:AH31"/>
    <mergeCell ref="AI31:AL31"/>
    <mergeCell ref="U46:AX46"/>
    <mergeCell ref="G47:T47"/>
    <mergeCell ref="A48:AX48"/>
    <mergeCell ref="C49:AC49"/>
    <mergeCell ref="AD49:AF49"/>
    <mergeCell ref="AG49:AX49"/>
    <mergeCell ref="W43:AA43"/>
    <mergeCell ref="AB43:AX43"/>
    <mergeCell ref="W44:AA44"/>
    <mergeCell ref="AB44:AX44"/>
    <mergeCell ref="C45:D47"/>
    <mergeCell ref="E45:F47"/>
    <mergeCell ref="G45:I45"/>
    <mergeCell ref="J45:T45"/>
    <mergeCell ref="U45:AX45"/>
    <mergeCell ref="G46:T46"/>
    <mergeCell ref="A42:B47"/>
    <mergeCell ref="C42:D44"/>
    <mergeCell ref="E42:F42"/>
    <mergeCell ref="G42:AX42"/>
    <mergeCell ref="E43:F44"/>
    <mergeCell ref="A53:B62"/>
    <mergeCell ref="C53:AC53"/>
    <mergeCell ref="AD53:AF53"/>
    <mergeCell ref="AG53:AX55"/>
    <mergeCell ref="C54:D55"/>
    <mergeCell ref="E54:AC54"/>
    <mergeCell ref="AD54:AF54"/>
    <mergeCell ref="E55:AC55"/>
    <mergeCell ref="AD55:AF55"/>
    <mergeCell ref="C56:AC56"/>
    <mergeCell ref="A50:B52"/>
    <mergeCell ref="C50:AC50"/>
    <mergeCell ref="AD50:AF50"/>
    <mergeCell ref="AG50:AX50"/>
    <mergeCell ref="C51:AC51"/>
    <mergeCell ref="AD51:AF51"/>
    <mergeCell ref="AG51:AX51"/>
    <mergeCell ref="C52:AC52"/>
    <mergeCell ref="AD52:AF52"/>
    <mergeCell ref="AG52:AX52"/>
    <mergeCell ref="C61:AC61"/>
    <mergeCell ref="AD61:AF61"/>
    <mergeCell ref="AG61:AX61"/>
    <mergeCell ref="C62:AC62"/>
    <mergeCell ref="AD62:AF62"/>
    <mergeCell ref="AG62:AX62"/>
    <mergeCell ref="C59:AC59"/>
    <mergeCell ref="AD59:AF59"/>
    <mergeCell ref="AG59:AX59"/>
    <mergeCell ref="C60:AC60"/>
    <mergeCell ref="AD60:AF60"/>
    <mergeCell ref="AG60:AX60"/>
    <mergeCell ref="AD56:AF56"/>
    <mergeCell ref="AG56:AX56"/>
    <mergeCell ref="C57:AC57"/>
    <mergeCell ref="AD57:AF57"/>
    <mergeCell ref="AG57:AX57"/>
    <mergeCell ref="C58:AC58"/>
    <mergeCell ref="AD58:AF58"/>
    <mergeCell ref="AG58:AX58"/>
    <mergeCell ref="AG66:AX66"/>
    <mergeCell ref="A63:B66"/>
    <mergeCell ref="C63:AC63"/>
    <mergeCell ref="AD63:AF63"/>
    <mergeCell ref="AG63:AX63"/>
    <mergeCell ref="C64:AC64"/>
    <mergeCell ref="AD64:AF64"/>
    <mergeCell ref="AG64:AX64"/>
    <mergeCell ref="C65:AC65"/>
    <mergeCell ref="AD65:AF65"/>
    <mergeCell ref="AG65:AX65"/>
    <mergeCell ref="C66:AC66"/>
    <mergeCell ref="AD66:AF66"/>
    <mergeCell ref="A67:B69"/>
    <mergeCell ref="C67:AC67"/>
    <mergeCell ref="AD67:AF67"/>
    <mergeCell ref="AG67:AX69"/>
    <mergeCell ref="C69:D69"/>
    <mergeCell ref="E69:G69"/>
    <mergeCell ref="H69:I69"/>
    <mergeCell ref="J69:L69"/>
    <mergeCell ref="A77:E77"/>
    <mergeCell ref="F77:AX77"/>
    <mergeCell ref="A78:AX78"/>
    <mergeCell ref="A79:AX79"/>
    <mergeCell ref="A80:AX80"/>
    <mergeCell ref="AM82:AN82"/>
    <mergeCell ref="AO82:AP82"/>
    <mergeCell ref="A83:F96"/>
    <mergeCell ref="A97:F103"/>
    <mergeCell ref="G97:AB97"/>
    <mergeCell ref="AC97:AX97"/>
    <mergeCell ref="G98:K98"/>
    <mergeCell ref="L98:X98"/>
    <mergeCell ref="AA82:AB82"/>
    <mergeCell ref="AM81:AN81"/>
    <mergeCell ref="AO81:AP81"/>
    <mergeCell ref="AR81:AS81"/>
    <mergeCell ref="AU81:AV81"/>
    <mergeCell ref="A82:D82"/>
    <mergeCell ref="O82:P82"/>
    <mergeCell ref="U81:V81"/>
    <mergeCell ref="X81:Y81"/>
    <mergeCell ref="AA81:AB81"/>
    <mergeCell ref="AC81:AE81"/>
    <mergeCell ref="AG81:AH81"/>
    <mergeCell ref="AJ81:AK81"/>
    <mergeCell ref="A81:D81"/>
    <mergeCell ref="E81:G81"/>
    <mergeCell ref="I81:J81"/>
    <mergeCell ref="L81:M81"/>
    <mergeCell ref="O81:P81"/>
    <mergeCell ref="Q81:S81"/>
    <mergeCell ref="L82:N8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Y98:AB98"/>
    <mergeCell ref="AC98:AG98"/>
    <mergeCell ref="AH98:AT98"/>
    <mergeCell ref="AU98:AX98"/>
    <mergeCell ref="G99:K99"/>
    <mergeCell ref="L99:X99"/>
    <mergeCell ref="Y99:AB99"/>
    <mergeCell ref="AC99:AG99"/>
    <mergeCell ref="AH99:AT99"/>
    <mergeCell ref="AU99:AX99"/>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L112:AO112"/>
    <mergeCell ref="AP112:AX112"/>
    <mergeCell ref="A113:B113"/>
    <mergeCell ref="C113:I113"/>
    <mergeCell ref="J113:O113"/>
    <mergeCell ref="P113:X113"/>
    <mergeCell ref="Y113:AB113"/>
    <mergeCell ref="AC113:AG113"/>
    <mergeCell ref="AH113:AK113"/>
    <mergeCell ref="AL113:AO113"/>
    <mergeCell ref="A112:B112"/>
    <mergeCell ref="C112:I112"/>
    <mergeCell ref="J112:O112"/>
    <mergeCell ref="P112:X112"/>
    <mergeCell ref="Y112:AB112"/>
    <mergeCell ref="AC112:AG112"/>
    <mergeCell ref="AH112:AK112"/>
    <mergeCell ref="AH115:AK115"/>
    <mergeCell ref="AL115:AO115"/>
    <mergeCell ref="AP115:AX115"/>
    <mergeCell ref="A116:B116"/>
    <mergeCell ref="C116:I116"/>
    <mergeCell ref="J116:O116"/>
    <mergeCell ref="P116:X116"/>
    <mergeCell ref="Y116:AB116"/>
    <mergeCell ref="AC116:AG116"/>
    <mergeCell ref="AH116:AK116"/>
    <mergeCell ref="A115:B115"/>
    <mergeCell ref="C115:I115"/>
    <mergeCell ref="J115:O115"/>
    <mergeCell ref="P115:X115"/>
    <mergeCell ref="Y115:AB115"/>
    <mergeCell ref="AC115:AG115"/>
    <mergeCell ref="AP113:AX113"/>
    <mergeCell ref="A114:B114"/>
    <mergeCell ref="C114:I114"/>
    <mergeCell ref="J114:O114"/>
    <mergeCell ref="P114:X114"/>
    <mergeCell ref="Y114:AB114"/>
    <mergeCell ref="AC114:AG114"/>
    <mergeCell ref="AH114:AK114"/>
    <mergeCell ref="AL114:AO114"/>
    <mergeCell ref="AP114:AX114"/>
    <mergeCell ref="AP117:AX117"/>
    <mergeCell ref="A118:B118"/>
    <mergeCell ref="C118:I118"/>
    <mergeCell ref="J118:O118"/>
    <mergeCell ref="P118:X118"/>
    <mergeCell ref="Y118:AB118"/>
    <mergeCell ref="AC118:AG118"/>
    <mergeCell ref="AH118:AK118"/>
    <mergeCell ref="AL118:AO118"/>
    <mergeCell ref="AP118:AX118"/>
    <mergeCell ref="AL116:AO116"/>
    <mergeCell ref="AP116:AX116"/>
    <mergeCell ref="A117:B117"/>
    <mergeCell ref="C117:I117"/>
    <mergeCell ref="J117:O117"/>
    <mergeCell ref="P117:X117"/>
    <mergeCell ref="Y117:AB117"/>
    <mergeCell ref="AC117:AG117"/>
    <mergeCell ref="AH117:AK117"/>
    <mergeCell ref="AL117:AO117"/>
    <mergeCell ref="B32:F36"/>
    <mergeCell ref="G32:AA33"/>
    <mergeCell ref="AB32:AX33"/>
    <mergeCell ref="G34:AA36"/>
    <mergeCell ref="AB34:AX36"/>
    <mergeCell ref="A32:A41"/>
    <mergeCell ref="B37:F41"/>
    <mergeCell ref="G37:O38"/>
    <mergeCell ref="P37:X38"/>
    <mergeCell ref="Y37:AA38"/>
    <mergeCell ref="AB37:AD38"/>
    <mergeCell ref="AE37:AH38"/>
    <mergeCell ref="AI37:AL38"/>
    <mergeCell ref="AM37:AP38"/>
    <mergeCell ref="AQ37:AT37"/>
    <mergeCell ref="AU37:AX37"/>
    <mergeCell ref="AQ38:AR38"/>
    <mergeCell ref="AS38:AT38"/>
    <mergeCell ref="AU38:AV38"/>
    <mergeCell ref="AW38:AX38"/>
    <mergeCell ref="G39:O41"/>
    <mergeCell ref="P39:X41"/>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E82:F82"/>
    <mergeCell ref="G82:I82"/>
    <mergeCell ref="J82:K82"/>
    <mergeCell ref="Q82:R82"/>
    <mergeCell ref="S82:U82"/>
    <mergeCell ref="V82:W82"/>
    <mergeCell ref="AC82:AD82"/>
    <mergeCell ref="AE82:AG82"/>
    <mergeCell ref="AH82:AI82"/>
    <mergeCell ref="AQ82:AS82"/>
  </mergeCells>
  <phoneticPr fontId="6"/>
  <conditionalFormatting sqref="P14:AQ14">
    <cfRule type="expression" dxfId="803" priority="909">
      <formula>IF(RIGHT(TEXT(P14,"0.#"),1)=".",FALSE,TRUE)</formula>
    </cfRule>
    <cfRule type="expression" dxfId="802" priority="910">
      <formula>IF(RIGHT(TEXT(P14,"0.#"),1)=".",TRUE,FALSE)</formula>
    </cfRule>
  </conditionalFormatting>
  <conditionalFormatting sqref="P18:AX18">
    <cfRule type="expression" dxfId="801" priority="907">
      <formula>IF(RIGHT(TEXT(P18,"0.#"),1)=".",FALSE,TRUE)</formula>
    </cfRule>
    <cfRule type="expression" dxfId="800" priority="908">
      <formula>IF(RIGHT(TEXT(P18,"0.#"),1)=".",TRUE,FALSE)</formula>
    </cfRule>
  </conditionalFormatting>
  <conditionalFormatting sqref="Y100">
    <cfRule type="expression" dxfId="799" priority="905">
      <formula>IF(RIGHT(TEXT(Y100,"0.#"),1)=".",FALSE,TRUE)</formula>
    </cfRule>
    <cfRule type="expression" dxfId="798" priority="906">
      <formula>IF(RIGHT(TEXT(Y100,"0.#"),1)=".",TRUE,FALSE)</formula>
    </cfRule>
  </conditionalFormatting>
  <conditionalFormatting sqref="Y103">
    <cfRule type="expression" dxfId="797" priority="903">
      <formula>IF(RIGHT(TEXT(Y103,"0.#"),1)=".",FALSE,TRUE)</formula>
    </cfRule>
    <cfRule type="expression" dxfId="796" priority="904">
      <formula>IF(RIGHT(TEXT(Y103,"0.#"),1)=".",TRUE,FALSE)</formula>
    </cfRule>
  </conditionalFormatting>
  <conditionalFormatting sqref="P16:AQ17 P15:AX15 P13:AX13">
    <cfRule type="expression" dxfId="793" priority="901">
      <formula>IF(RIGHT(TEXT(P13,"0.#"),1)=".",FALSE,TRUE)</formula>
    </cfRule>
    <cfRule type="expression" dxfId="792" priority="902">
      <formula>IF(RIGHT(TEXT(P13,"0.#"),1)=".",TRUE,FALSE)</formula>
    </cfRule>
  </conditionalFormatting>
  <conditionalFormatting sqref="P19:AJ19">
    <cfRule type="expression" dxfId="791" priority="899">
      <formula>IF(RIGHT(TEXT(P19,"0.#"),1)=".",FALSE,TRUE)</formula>
    </cfRule>
    <cfRule type="expression" dxfId="790" priority="900">
      <formula>IF(RIGHT(TEXT(P19,"0.#"),1)=".",TRUE,FALSE)</formula>
    </cfRule>
  </conditionalFormatting>
  <conditionalFormatting sqref="AE27 AQ27">
    <cfRule type="expression" dxfId="789" priority="897">
      <formula>IF(RIGHT(TEXT(AE27,"0.#"),1)=".",FALSE,TRUE)</formula>
    </cfRule>
    <cfRule type="expression" dxfId="788" priority="898">
      <formula>IF(RIGHT(TEXT(AE27,"0.#"),1)=".",TRUE,FALSE)</formula>
    </cfRule>
  </conditionalFormatting>
  <conditionalFormatting sqref="Y101:Y102 Y99">
    <cfRule type="expression" dxfId="787" priority="895">
      <formula>IF(RIGHT(TEXT(Y99,"0.#"),1)=".",FALSE,TRUE)</formula>
    </cfRule>
    <cfRule type="expression" dxfId="786" priority="896">
      <formula>IF(RIGHT(TEXT(Y99,"0.#"),1)=".",TRUE,FALSE)</formula>
    </cfRule>
  </conditionalFormatting>
  <conditionalFormatting sqref="AU100">
    <cfRule type="expression" dxfId="785" priority="893">
      <formula>IF(RIGHT(TEXT(AU100,"0.#"),1)=".",FALSE,TRUE)</formula>
    </cfRule>
    <cfRule type="expression" dxfId="784" priority="894">
      <formula>IF(RIGHT(TEXT(AU100,"0.#"),1)=".",TRUE,FALSE)</formula>
    </cfRule>
  </conditionalFormatting>
  <conditionalFormatting sqref="AU103">
    <cfRule type="expression" dxfId="783" priority="891">
      <formula>IF(RIGHT(TEXT(AU103,"0.#"),1)=".",FALSE,TRUE)</formula>
    </cfRule>
    <cfRule type="expression" dxfId="782" priority="892">
      <formula>IF(RIGHT(TEXT(AU103,"0.#"),1)=".",TRUE,FALSE)</formula>
    </cfRule>
  </conditionalFormatting>
  <conditionalFormatting sqref="AU101:AU102 AU99">
    <cfRule type="expression" dxfId="781" priority="889">
      <formula>IF(RIGHT(TEXT(AU99,"0.#"),1)=".",FALSE,TRUE)</formula>
    </cfRule>
    <cfRule type="expression" dxfId="780" priority="890">
      <formula>IF(RIGHT(TEXT(AU99,"0.#"),1)=".",TRUE,FALSE)</formula>
    </cfRule>
  </conditionalFormatting>
  <conditionalFormatting sqref="AI27">
    <cfRule type="expression" dxfId="769" priority="875">
      <formula>IF(RIGHT(TEXT(AI27,"0.#"),1)=".",FALSE,TRUE)</formula>
    </cfRule>
    <cfRule type="expression" dxfId="768" priority="876">
      <formula>IF(RIGHT(TEXT(AI27,"0.#"),1)=".",TRUE,FALSE)</formula>
    </cfRule>
  </conditionalFormatting>
  <conditionalFormatting sqref="AM27">
    <cfRule type="expression" dxfId="767" priority="873">
      <formula>IF(RIGHT(TEXT(AM27,"0.#"),1)=".",FALSE,TRUE)</formula>
    </cfRule>
    <cfRule type="expression" dxfId="766" priority="874">
      <formula>IF(RIGHT(TEXT(AM27,"0.#"),1)=".",TRUE,FALSE)</formula>
    </cfRule>
  </conditionalFormatting>
  <conditionalFormatting sqref="AE28">
    <cfRule type="expression" dxfId="765" priority="871">
      <formula>IF(RIGHT(TEXT(AE28,"0.#"),1)=".",FALSE,TRUE)</formula>
    </cfRule>
    <cfRule type="expression" dxfId="764" priority="872">
      <formula>IF(RIGHT(TEXT(AE28,"0.#"),1)=".",TRUE,FALSE)</formula>
    </cfRule>
  </conditionalFormatting>
  <conditionalFormatting sqref="AI28">
    <cfRule type="expression" dxfId="763" priority="869">
      <formula>IF(RIGHT(TEXT(AI28,"0.#"),1)=".",FALSE,TRUE)</formula>
    </cfRule>
    <cfRule type="expression" dxfId="762" priority="870">
      <formula>IF(RIGHT(TEXT(AI28,"0.#"),1)=".",TRUE,FALSE)</formula>
    </cfRule>
  </conditionalFormatting>
  <conditionalFormatting sqref="AM28">
    <cfRule type="expression" dxfId="761" priority="867">
      <formula>IF(RIGHT(TEXT(AM28,"0.#"),1)=".",FALSE,TRUE)</formula>
    </cfRule>
    <cfRule type="expression" dxfId="760" priority="868">
      <formula>IF(RIGHT(TEXT(AM28,"0.#"),1)=".",TRUE,FALSE)</formula>
    </cfRule>
  </conditionalFormatting>
  <conditionalFormatting sqref="AQ28">
    <cfRule type="expression" dxfId="759" priority="865">
      <formula>IF(RIGHT(TEXT(AQ28,"0.#"),1)=".",FALSE,TRUE)</formula>
    </cfRule>
    <cfRule type="expression" dxfId="758" priority="866">
      <formula>IF(RIGHT(TEXT(AQ28,"0.#"),1)=".",TRUE,FALSE)</formula>
    </cfRule>
  </conditionalFormatting>
  <conditionalFormatting sqref="AL109:AO109">
    <cfRule type="expression" dxfId="723" priority="827">
      <formula>IF(AND(AL109&gt;=0, RIGHT(TEXT(AL109,"0.#"),1)&lt;&gt;"."),TRUE,FALSE)</formula>
    </cfRule>
    <cfRule type="expression" dxfId="722" priority="828">
      <formula>IF(AND(AL109&gt;=0, RIGHT(TEXT(AL109,"0.#"),1)="."),TRUE,FALSE)</formula>
    </cfRule>
    <cfRule type="expression" dxfId="721" priority="829">
      <formula>IF(AND(AL109&lt;0, RIGHT(TEXT(AL109,"0.#"),1)&lt;&gt;"."),TRUE,FALSE)</formula>
    </cfRule>
    <cfRule type="expression" dxfId="720" priority="830">
      <formula>IF(AND(AL109&lt;0, RIGHT(TEXT(AL109,"0.#"),1)="."),TRUE,FALSE)</formula>
    </cfRule>
  </conditionalFormatting>
  <conditionalFormatting sqref="Y109">
    <cfRule type="expression" dxfId="719" priority="825">
      <formula>IF(RIGHT(TEXT(Y109,"0.#"),1)=".",FALSE,TRUE)</formula>
    </cfRule>
    <cfRule type="expression" dxfId="718" priority="826">
      <formula>IF(RIGHT(TEXT(Y109,"0.#"),1)=".",TRUE,FALSE)</formula>
    </cfRule>
  </conditionalFormatting>
  <conditionalFormatting sqref="Y115:Y118">
    <cfRule type="expression" dxfId="717" priority="763">
      <formula>IF(RIGHT(TEXT(Y115,"0.#"),1)=".",FALSE,TRUE)</formula>
    </cfRule>
    <cfRule type="expression" dxfId="716" priority="764">
      <formula>IF(RIGHT(TEXT(Y115,"0.#"),1)=".",TRUE,FALSE)</formula>
    </cfRule>
  </conditionalFormatting>
  <conditionalFormatting sqref="Y113:Y114">
    <cfRule type="expression" dxfId="715" priority="757">
      <formula>IF(RIGHT(TEXT(Y113,"0.#"),1)=".",FALSE,TRUE)</formula>
    </cfRule>
    <cfRule type="expression" dxfId="714" priority="758">
      <formula>IF(RIGHT(TEXT(Y113,"0.#"),1)=".",TRUE,FALSE)</formula>
    </cfRule>
  </conditionalFormatting>
  <conditionalFormatting sqref="W23">
    <cfRule type="expression" dxfId="699" priority="823">
      <formula>IF(RIGHT(TEXT(W23,"0.#"),1)=".",FALSE,TRUE)</formula>
    </cfRule>
    <cfRule type="expression" dxfId="698" priority="824">
      <formula>IF(RIGHT(TEXT(W23,"0.#"),1)=".",TRUE,FALSE)</formula>
    </cfRule>
  </conditionalFormatting>
  <conditionalFormatting sqref="P23">
    <cfRule type="expression" dxfId="693" priority="817">
      <formula>IF(RIGHT(TEXT(P23,"0.#"),1)=".",FALSE,TRUE)</formula>
    </cfRule>
    <cfRule type="expression" dxfId="692" priority="818">
      <formula>IF(RIGHT(TEXT(P23,"0.#"),1)=".",TRUE,FALSE)</formula>
    </cfRule>
  </conditionalFormatting>
  <conditionalFormatting sqref="AU28">
    <cfRule type="expression" dxfId="581" priority="681">
      <formula>IF(RIGHT(TEXT(AU28,"0.#"),1)=".",FALSE,TRUE)</formula>
    </cfRule>
    <cfRule type="expression" dxfId="580" priority="682">
      <formula>IF(RIGHT(TEXT(AU28,"0.#"),1)=".",TRUE,FALSE)</formula>
    </cfRule>
  </conditionalFormatting>
  <conditionalFormatting sqref="AU27">
    <cfRule type="expression" dxfId="579" priority="683">
      <formula>IF(RIGHT(TEXT(AU27,"0.#"),1)=".",FALSE,TRUE)</formula>
    </cfRule>
    <cfRule type="expression" dxfId="578" priority="684">
      <formula>IF(RIGHT(TEXT(AU27,"0.#"),1)=".",TRUE,FALSE)</formula>
    </cfRule>
  </conditionalFormatting>
  <conditionalFormatting sqref="P24:AC24">
    <cfRule type="expression" dxfId="577" priority="679">
      <formula>IF(RIGHT(TEXT(P24,"0.#"),1)=".",FALSE,TRUE)</formula>
    </cfRule>
    <cfRule type="expression" dxfId="576" priority="680">
      <formula>IF(RIGHT(TEXT(P24,"0.#"),1)=".",TRUE,FALSE)</formula>
    </cfRule>
  </conditionalFormatting>
  <conditionalFormatting sqref="AM30">
    <cfRule type="expression" dxfId="505" priority="545">
      <formula>IF(RIGHT(TEXT(AM30,"0.#"),1)=".",FALSE,TRUE)</formula>
    </cfRule>
    <cfRule type="expression" dxfId="504" priority="546">
      <formula>IF(RIGHT(TEXT(AM30,"0.#"),1)=".",TRUE,FALSE)</formula>
    </cfRule>
  </conditionalFormatting>
  <conditionalFormatting sqref="AE31 AM31">
    <cfRule type="expression" dxfId="503" priority="543">
      <formula>IF(RIGHT(TEXT(AE31,"0.#"),1)=".",FALSE,TRUE)</formula>
    </cfRule>
    <cfRule type="expression" dxfId="502" priority="544">
      <formula>IF(RIGHT(TEXT(AE31,"0.#"),1)=".",TRUE,FALSE)</formula>
    </cfRule>
  </conditionalFormatting>
  <conditionalFormatting sqref="AI31">
    <cfRule type="expression" dxfId="501" priority="541">
      <formula>IF(RIGHT(TEXT(AI31,"0.#"),1)=".",FALSE,TRUE)</formula>
    </cfRule>
    <cfRule type="expression" dxfId="500" priority="542">
      <formula>IF(RIGHT(TEXT(AI31,"0.#"),1)=".",TRUE,FALSE)</formula>
    </cfRule>
  </conditionalFormatting>
  <conditionalFormatting sqref="AQ31">
    <cfRule type="expression" dxfId="499" priority="539">
      <formula>IF(RIGHT(TEXT(AQ31,"0.#"),1)=".",FALSE,TRUE)</formula>
    </cfRule>
    <cfRule type="expression" dxfId="498" priority="540">
      <formula>IF(RIGHT(TEXT(AQ31,"0.#"),1)=".",TRUE,FALSE)</formula>
    </cfRule>
  </conditionalFormatting>
  <conditionalFormatting sqref="AE30 AQ30">
    <cfRule type="expression" dxfId="497" priority="549">
      <formula>IF(RIGHT(TEXT(AE30,"0.#"),1)=".",FALSE,TRUE)</formula>
    </cfRule>
    <cfRule type="expression" dxfId="496" priority="550">
      <formula>IF(RIGHT(TEXT(AE30,"0.#"),1)=".",TRUE,FALSE)</formula>
    </cfRule>
  </conditionalFormatting>
  <conditionalFormatting sqref="AI30">
    <cfRule type="expression" dxfId="495" priority="547">
      <formula>IF(RIGHT(TEXT(AI30,"0.#"),1)=".",FALSE,TRUE)</formula>
    </cfRule>
    <cfRule type="expression" dxfId="494" priority="548">
      <formula>IF(RIGHT(TEXT(AI30,"0.#"),1)=".",TRUE,FALSE)</formula>
    </cfRule>
  </conditionalFormatting>
  <conditionalFormatting sqref="AE39">
    <cfRule type="expression" dxfId="25" priority="25">
      <formula>IF(RIGHT(TEXT(AE39,"0.#"),1)=".",FALSE,TRUE)</formula>
    </cfRule>
    <cfRule type="expression" dxfId="24" priority="26">
      <formula>IF(RIGHT(TEXT(AE39,"0.#"),1)=".",TRUE,FALSE)</formula>
    </cfRule>
  </conditionalFormatting>
  <conditionalFormatting sqref="AE40">
    <cfRule type="expression" dxfId="23" priority="23">
      <formula>IF(RIGHT(TEXT(AE40,"0.#"),1)=".",FALSE,TRUE)</formula>
    </cfRule>
    <cfRule type="expression" dxfId="22" priority="24">
      <formula>IF(RIGHT(TEXT(AE40,"0.#"),1)=".",TRUE,FALSE)</formula>
    </cfRule>
  </conditionalFormatting>
  <conditionalFormatting sqref="AM39">
    <cfRule type="expression" dxfId="21" priority="13">
      <formula>IF(RIGHT(TEXT(AM39,"0.#"),1)=".",FALSE,TRUE)</formula>
    </cfRule>
    <cfRule type="expression" dxfId="20" priority="14">
      <formula>IF(RIGHT(TEXT(AM39,"0.#"),1)=".",TRUE,FALSE)</formula>
    </cfRule>
  </conditionalFormatting>
  <conditionalFormatting sqref="AE41">
    <cfRule type="expression" dxfId="19" priority="21">
      <formula>IF(RIGHT(TEXT(AE41,"0.#"),1)=".",FALSE,TRUE)</formula>
    </cfRule>
    <cfRule type="expression" dxfId="18" priority="22">
      <formula>IF(RIGHT(TEXT(AE41,"0.#"),1)=".",TRUE,FALSE)</formula>
    </cfRule>
  </conditionalFormatting>
  <conditionalFormatting sqref="AI41">
    <cfRule type="expression" dxfId="17" priority="19">
      <formula>IF(RIGHT(TEXT(AI41,"0.#"),1)=".",FALSE,TRUE)</formula>
    </cfRule>
    <cfRule type="expression" dxfId="16" priority="20">
      <formula>IF(RIGHT(TEXT(AI41,"0.#"),1)=".",TRUE,FALSE)</formula>
    </cfRule>
  </conditionalFormatting>
  <conditionalFormatting sqref="AI40">
    <cfRule type="expression" dxfId="15" priority="17">
      <formula>IF(RIGHT(TEXT(AI40,"0.#"),1)=".",FALSE,TRUE)</formula>
    </cfRule>
    <cfRule type="expression" dxfId="14" priority="18">
      <formula>IF(RIGHT(TEXT(AI40,"0.#"),1)=".",TRUE,FALSE)</formula>
    </cfRule>
  </conditionalFormatting>
  <conditionalFormatting sqref="AI39">
    <cfRule type="expression" dxfId="13" priority="15">
      <formula>IF(RIGHT(TEXT(AI39,"0.#"),1)=".",FALSE,TRUE)</formula>
    </cfRule>
    <cfRule type="expression" dxfId="12" priority="16">
      <formula>IF(RIGHT(TEXT(AI39,"0.#"),1)=".",TRUE,FALSE)</formula>
    </cfRule>
  </conditionalFormatting>
  <conditionalFormatting sqref="AM40">
    <cfRule type="expression" dxfId="11" priority="11">
      <formula>IF(RIGHT(TEXT(AM40,"0.#"),1)=".",FALSE,TRUE)</formula>
    </cfRule>
    <cfRule type="expression" dxfId="10" priority="12">
      <formula>IF(RIGHT(TEXT(AM40,"0.#"),1)=".",TRUE,FALSE)</formula>
    </cfRule>
  </conditionalFormatting>
  <conditionalFormatting sqref="AM41">
    <cfRule type="expression" dxfId="9" priority="9">
      <formula>IF(RIGHT(TEXT(AM41,"0.#"),1)=".",FALSE,TRUE)</formula>
    </cfRule>
    <cfRule type="expression" dxfId="8" priority="10">
      <formula>IF(RIGHT(TEXT(AM41,"0.#"),1)=".",TRUE,FALSE)</formula>
    </cfRule>
  </conditionalFormatting>
  <conditionalFormatting sqref="AQ39:AQ41">
    <cfRule type="expression" dxfId="7" priority="7">
      <formula>IF(RIGHT(TEXT(AQ39,"0.#"),1)=".",FALSE,TRUE)</formula>
    </cfRule>
    <cfRule type="expression" dxfId="6" priority="8">
      <formula>IF(RIGHT(TEXT(AQ39,"0.#"),1)=".",TRUE,FALSE)</formula>
    </cfRule>
  </conditionalFormatting>
  <conditionalFormatting sqref="AU39:AU41">
    <cfRule type="expression" dxfId="5" priority="5">
      <formula>IF(RIGHT(TEXT(AU39,"0.#"),1)=".",FALSE,TRUE)</formula>
    </cfRule>
    <cfRule type="expression" dxfId="4" priority="6">
      <formula>IF(RIGHT(TEXT(AU39,"0.#"),1)=".",TRUE,FALSE)</formula>
    </cfRule>
  </conditionalFormatting>
  <conditionalFormatting sqref="AL113:AO118">
    <cfRule type="expression" dxfId="3" priority="1">
      <formula>IF(AND(AL113&gt;=0, RIGHT(TEXT(AL113,"0.#"),1)&lt;&gt;"."),TRUE,FALSE)</formula>
    </cfRule>
    <cfRule type="expression" dxfId="2" priority="2">
      <formula>IF(AND(AL113&gt;=0, RIGHT(TEXT(AL113,"0.#"),1)="."),TRUE,FALSE)</formula>
    </cfRule>
    <cfRule type="expression" dxfId="1" priority="3">
      <formula>IF(AND(AL113&lt;0, RIGHT(TEXT(AL113,"0.#"),1)&lt;&gt;"."),TRUE,FALSE)</formula>
    </cfRule>
    <cfRule type="expression" dxfId="0" priority="4">
      <formula>IF(AND(AL113&lt;0, RIGHT(TEXT(AL113,"0.#"),1)="."),TRUE,FALSE)</formula>
    </cfRule>
  </conditionalFormatting>
  <dataValidations count="16">
    <dataValidation type="whole" allowBlank="1" showInputMessage="1" showErrorMessage="1" sqref="AJ82 X82 AU81:AV81 M81 L81:L82 X81:Y81 AJ81:AK81 J69">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5:E75">
      <formula1>T行政事業レビュー推進チームの所見</formula1>
    </dataValidation>
    <dataValidation type="custom" imeMode="disabled" allowBlank="1" showInputMessage="1" showErrorMessage="1" sqref="AH109:AK109 AH113:AK118">
      <formula1>OR(AND(MOD(IF(ISNUMBER(AH109), AH109, 0.5),1)=0, 0&lt;=AH109), AH109="-")</formula1>
    </dataValidation>
    <dataValidation type="whole" imeMode="disabled" allowBlank="1" showInputMessage="1" showErrorMessage="1" sqref="AW2:AX2">
      <formula1>0</formula1>
      <formula2>99</formula2>
    </dataValidation>
    <dataValidation type="list" allowBlank="1" showInputMessage="1" showErrorMessage="1" sqref="A77:E77">
      <formula1>T所見を踏まえた改善点</formula1>
    </dataValidation>
    <dataValidation type="list" allowBlank="1" showInputMessage="1" showErrorMessage="1" error="プルダウンリストから選択してください。" sqref="AD54:AF55">
      <formula1>"有,無"</formula1>
    </dataValidation>
    <dataValidation type="list" allowBlank="1" showInputMessage="1" showErrorMessage="1" error="プルダウンリストから選択してください。" sqref="AD50:AF53 AD56:AD67 AE56:AF60 AE62:AF67">
      <formula1>"○,△,×,‐"</formula1>
    </dataValidation>
    <dataValidation type="list" allowBlank="1" showInputMessage="1" showErrorMessage="1" sqref="S5:X5">
      <formula1>T終了年度</formula1>
    </dataValidation>
    <dataValidation type="custom" imeMode="disabled" allowBlank="1" showInputMessage="1" showErrorMessage="1" sqref="AY23 AQ38:AR38 P13:AX13 AR15:AX15 P14:AQ18 AR18:AX18 P19:AJ19 Y99:AB102 AU99:AX102 Y109:AB109 AL109:AO109 Y113:AB118 AL113:AO118 AE27:AX28 AE30:AX30 AU38:AX38 AE39:AX41 P23:AC24">
      <formula1>OR(ISNUMBER(P13), P13="-")</formula1>
    </dataValidation>
    <dataValidation type="list" allowBlank="1" showInputMessage="1" showErrorMessage="1" sqref="Q82:R82 AO82:AP82 AC82:AD82">
      <formula1>$U$35</formula1>
    </dataValidation>
    <dataValidation type="custom" allowBlank="1" showInputMessage="1" showErrorMessage="1" errorTitle="法人番号チェック" error="法人番号は13桁の数字で入力してください。" sqref="J113:O118 J109:O109">
      <formula1>OR(J109="-",AND(LEN(J109)=13,IFERROR(SEARCH("-",J109),"")="",IFERROR(SEARCH(".",J109),"")="",ISNUMBER(J109)))</formula1>
    </dataValidation>
    <dataValidation type="whole" allowBlank="1" showInputMessage="1" showErrorMessage="1" sqref="O81:P81 AM81:AN81 AA81:AB81 AX81:AX82">
      <formula1>0</formula1>
      <formula2>99</formula2>
    </dataValidation>
    <dataValidation type="list" allowBlank="1" showInputMessage="1" showErrorMessage="1" sqref="H69:I69">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4" max="16383" man="1"/>
    <brk id="47" max="16383" man="1"/>
    <brk id="82" max="16383" man="1"/>
    <brk id="105"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U81:V81 I81:J81 AG81:AH81 AR81:AS81</xm:sqref>
        </x14:dataValidation>
        <x14:dataValidation type="list" allowBlank="1" showInputMessage="1" showErrorMessage="1">
          <x14:formula1>
            <xm:f>入力規則等!$AG$2:$AG$13</xm:f>
          </x14:formula1>
          <xm:sqref>AC109:AG109 AC113:AG118</xm:sqref>
        </x14:dataValidation>
        <x14:dataValidation type="list" allowBlank="1" showInputMessage="1" showErrorMessage="1">
          <x14:formula1>
            <xm:f>入力規則等!$AI$2:$AI$8</xm:f>
          </x14:formula1>
          <xm:sqref>J45:T45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入力規則等!$U$48</xm:f>
          </x14:formula1>
          <xm:sqref>E82:F82</xm:sqref>
        </x14:dataValidation>
        <x14:dataValidation type="list" allowBlank="1" showInputMessage="1" showErrorMessage="1">
          <x14:formula1>
            <xm:f>入力規則等!$U$13:$U$35</xm:f>
          </x14:formula1>
          <xm:sqref>AJ2:AM2 AE82:AG82 G82:I82 AQ82:AS82 S82:U82 E69:G69</xm:sqref>
        </x14:dataValidation>
        <x14:dataValidation type="list" allowBlank="1" showInputMessage="1" showErrorMessage="1">
          <x14:formula1>
            <xm:f>入力規則等!$U$56:$U$58</xm:f>
          </x14:formula1>
          <xm:sqref>J82:K82 AT82:AU82 AH82:AI82 V82:W82</xm:sqref>
        </x14:dataValidation>
        <x14:dataValidation type="list" allowBlank="1" showInputMessage="1" showErrorMessage="1">
          <x14:formula1>
            <xm:f>入力規則等!$W$2:$W$24</xm:f>
          </x14:formula1>
          <xm:sqref>AO81:AP81 E81:G81 AC81:AE81 Q81:S81</xm:sqref>
        </x14:dataValidation>
        <x14:dataValidation type="list" allowBlank="1" showInputMessage="1" showErrorMessage="1">
          <x14:formula1>
            <xm:f>入力規則等!$U$49</xm:f>
          </x14:formula1>
          <xm:sqref>C69:D69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76</v>
      </c>
      <c r="B1" s="23" t="s">
        <v>77</v>
      </c>
      <c r="F1" s="24" t="s">
        <v>4</v>
      </c>
      <c r="G1" s="24" t="s">
        <v>66</v>
      </c>
      <c r="K1" s="25" t="s">
        <v>94</v>
      </c>
      <c r="L1" s="23" t="s">
        <v>77</v>
      </c>
      <c r="O1" s="13"/>
      <c r="P1" s="24" t="s">
        <v>5</v>
      </c>
      <c r="Q1" s="24" t="s">
        <v>66</v>
      </c>
      <c r="T1" s="13"/>
      <c r="U1" s="27" t="s">
        <v>157</v>
      </c>
      <c r="W1" s="27" t="s">
        <v>156</v>
      </c>
      <c r="Y1" s="27" t="s">
        <v>74</v>
      </c>
      <c r="Z1" s="27" t="s">
        <v>374</v>
      </c>
      <c r="AA1" s="27" t="s">
        <v>75</v>
      </c>
      <c r="AB1" s="27" t="s">
        <v>375</v>
      </c>
      <c r="AC1" s="27" t="s">
        <v>30</v>
      </c>
      <c r="AD1" s="26"/>
      <c r="AE1" s="27" t="s">
        <v>42</v>
      </c>
      <c r="AF1" s="28"/>
      <c r="AG1" s="37" t="s">
        <v>169</v>
      </c>
      <c r="AI1" s="37" t="s">
        <v>172</v>
      </c>
      <c r="AK1" s="37" t="s">
        <v>176</v>
      </c>
      <c r="AM1" s="49"/>
      <c r="AN1" s="49"/>
      <c r="AP1" s="26" t="s">
        <v>211</v>
      </c>
    </row>
    <row r="2" spans="1:42" ht="13.5" customHeight="1" x14ac:dyDescent="0.15">
      <c r="A2" s="14" t="s">
        <v>78</v>
      </c>
      <c r="B2" s="15"/>
      <c r="C2" s="13" t="str">
        <f>IF(B2="","",A2)</f>
        <v/>
      </c>
      <c r="D2" s="13" t="str">
        <f>IF(C2="","",IF(D1&lt;&gt;"",CONCATENATE(D1,"、",C2),C2))</f>
        <v/>
      </c>
      <c r="F2" s="12" t="s">
        <v>65</v>
      </c>
      <c r="G2" s="17" t="s">
        <v>559</v>
      </c>
      <c r="H2" s="13" t="str">
        <f>IF(G2="","",F2)</f>
        <v>一般会計</v>
      </c>
      <c r="I2" s="13" t="str">
        <f>IF(H2="","",IF(I1&lt;&gt;"",CONCATENATE(I1,"、",H2),H2))</f>
        <v>一般会計</v>
      </c>
      <c r="K2" s="14" t="s">
        <v>95</v>
      </c>
      <c r="L2" s="15"/>
      <c r="M2" s="13" t="str">
        <f>IF(L2="","",K2)</f>
        <v/>
      </c>
      <c r="N2" s="13" t="str">
        <f>IF(M2="","",IF(N1&lt;&gt;"",CONCATENATE(N1,"、",M2),M2))</f>
        <v/>
      </c>
      <c r="O2" s="13"/>
      <c r="P2" s="12" t="s">
        <v>67</v>
      </c>
      <c r="Q2" s="17"/>
      <c r="R2" s="13" t="str">
        <f>IF(Q2="","",P2)</f>
        <v/>
      </c>
      <c r="S2" s="13" t="str">
        <f>IF(R2="","",IF(S1&lt;&gt;"",CONCATENATE(S1,"、",R2),R2))</f>
        <v/>
      </c>
      <c r="T2" s="13"/>
      <c r="U2" s="63">
        <v>21</v>
      </c>
      <c r="W2" s="30" t="s">
        <v>162</v>
      </c>
      <c r="Y2" s="30" t="s">
        <v>61</v>
      </c>
      <c r="Z2" s="30" t="s">
        <v>61</v>
      </c>
      <c r="AA2" s="57" t="s">
        <v>244</v>
      </c>
      <c r="AB2" s="57" t="s">
        <v>469</v>
      </c>
      <c r="AC2" s="58" t="s">
        <v>127</v>
      </c>
      <c r="AD2" s="26"/>
      <c r="AE2" s="32" t="s">
        <v>158</v>
      </c>
      <c r="AF2" s="28"/>
      <c r="AG2" s="38" t="s">
        <v>219</v>
      </c>
      <c r="AI2" s="37" t="s">
        <v>241</v>
      </c>
      <c r="AK2" s="37" t="s">
        <v>177</v>
      </c>
      <c r="AM2" s="49"/>
      <c r="AN2" s="49"/>
      <c r="AP2" s="38" t="s">
        <v>219</v>
      </c>
    </row>
    <row r="3" spans="1:42" ht="13.5" customHeight="1" x14ac:dyDescent="0.15">
      <c r="A3" s="14" t="s">
        <v>79</v>
      </c>
      <c r="B3" s="15"/>
      <c r="C3" s="13" t="str">
        <f t="shared" ref="C3:C11" si="0">IF(B3="","",A3)</f>
        <v/>
      </c>
      <c r="D3" s="13" t="str">
        <f>IF(C3="",D2,IF(D2&lt;&gt;"",CONCATENATE(D2,"、",C3),C3))</f>
        <v/>
      </c>
      <c r="F3" s="18" t="s">
        <v>104</v>
      </c>
      <c r="G3" s="17"/>
      <c r="H3" s="13" t="str">
        <f t="shared" ref="H3:H37" si="1">IF(G3="","",F3)</f>
        <v/>
      </c>
      <c r="I3" s="13" t="str">
        <f>IF(H3="",I2,IF(I2&lt;&gt;"",CONCATENATE(I2,"、",H3),H3))</f>
        <v>一般会計</v>
      </c>
      <c r="K3" s="14" t="s">
        <v>96</v>
      </c>
      <c r="L3" s="15" t="s">
        <v>559</v>
      </c>
      <c r="M3" s="13" t="str">
        <f t="shared" ref="M3:M11" si="2">IF(L3="","",K3)</f>
        <v>文教及び科学振興</v>
      </c>
      <c r="N3" s="13" t="str">
        <f>IF(M3="",N2,IF(N2&lt;&gt;"",CONCATENATE(N2,"、",M3),M3))</f>
        <v>文教及び科学振興</v>
      </c>
      <c r="O3" s="13"/>
      <c r="P3" s="12" t="s">
        <v>68</v>
      </c>
      <c r="Q3" s="17" t="s">
        <v>559</v>
      </c>
      <c r="R3" s="13" t="str">
        <f t="shared" ref="R3:R8" si="3">IF(Q3="","",P3)</f>
        <v>委託・請負</v>
      </c>
      <c r="S3" s="13" t="str">
        <f t="shared" ref="S3:S8" si="4">IF(R3="",S2,IF(S2&lt;&gt;"",CONCATENATE(S2,"、",R3),R3))</f>
        <v>委託・請負</v>
      </c>
      <c r="T3" s="13"/>
      <c r="U3" s="30" t="s">
        <v>500</v>
      </c>
      <c r="W3" s="30" t="s">
        <v>137</v>
      </c>
      <c r="Y3" s="30" t="s">
        <v>62</v>
      </c>
      <c r="Z3" s="30" t="s">
        <v>376</v>
      </c>
      <c r="AA3" s="57" t="s">
        <v>342</v>
      </c>
      <c r="AB3" s="57" t="s">
        <v>470</v>
      </c>
      <c r="AC3" s="58" t="s">
        <v>128</v>
      </c>
      <c r="AD3" s="26"/>
      <c r="AE3" s="32" t="s">
        <v>159</v>
      </c>
      <c r="AF3" s="28"/>
      <c r="AG3" s="38" t="s">
        <v>220</v>
      </c>
      <c r="AI3" s="37" t="s">
        <v>171</v>
      </c>
      <c r="AK3" s="37" t="str">
        <f>CHAR(CODE(AK2)+1)</f>
        <v>B</v>
      </c>
      <c r="AM3" s="49"/>
      <c r="AN3" s="49"/>
      <c r="AP3" s="38" t="s">
        <v>220</v>
      </c>
    </row>
    <row r="4" spans="1:42" ht="13.5" customHeight="1" x14ac:dyDescent="0.15">
      <c r="A4" s="14" t="s">
        <v>80</v>
      </c>
      <c r="B4" s="15"/>
      <c r="C4" s="13" t="str">
        <f t="shared" si="0"/>
        <v/>
      </c>
      <c r="D4" s="13" t="str">
        <f>IF(C4="",D3,IF(D3&lt;&gt;"",CONCATENATE(D3,"、",C4),C4))</f>
        <v/>
      </c>
      <c r="F4" s="18" t="s">
        <v>105</v>
      </c>
      <c r="G4" s="17"/>
      <c r="H4" s="13" t="str">
        <f t="shared" si="1"/>
        <v/>
      </c>
      <c r="I4" s="13" t="str">
        <f t="shared" ref="I4:I37" si="5">IF(H4="",I3,IF(I3&lt;&gt;"",CONCATENATE(I3,"、",H4),H4))</f>
        <v>一般会計</v>
      </c>
      <c r="K4" s="14" t="s">
        <v>97</v>
      </c>
      <c r="L4" s="15"/>
      <c r="M4" s="13" t="str">
        <f t="shared" si="2"/>
        <v/>
      </c>
      <c r="N4" s="13" t="str">
        <f t="shared" ref="N4:N11" si="6">IF(M4="",N3,IF(N3&lt;&gt;"",CONCATENATE(N3,"、",M4),M4))</f>
        <v>文教及び科学振興</v>
      </c>
      <c r="O4" s="13"/>
      <c r="P4" s="12" t="s">
        <v>69</v>
      </c>
      <c r="Q4" s="17"/>
      <c r="R4" s="13" t="str">
        <f t="shared" si="3"/>
        <v/>
      </c>
      <c r="S4" s="13" t="str">
        <f t="shared" si="4"/>
        <v>委託・請負</v>
      </c>
      <c r="T4" s="13"/>
      <c r="U4" s="30" t="s">
        <v>556</v>
      </c>
      <c r="W4" s="30" t="s">
        <v>138</v>
      </c>
      <c r="Y4" s="30" t="s">
        <v>249</v>
      </c>
      <c r="Z4" s="30" t="s">
        <v>377</v>
      </c>
      <c r="AA4" s="57" t="s">
        <v>343</v>
      </c>
      <c r="AB4" s="57" t="s">
        <v>471</v>
      </c>
      <c r="AC4" s="57" t="s">
        <v>129</v>
      </c>
      <c r="AD4" s="26"/>
      <c r="AE4" s="32" t="s">
        <v>160</v>
      </c>
      <c r="AF4" s="28"/>
      <c r="AG4" s="38" t="s">
        <v>221</v>
      </c>
      <c r="AI4" s="37" t="s">
        <v>173</v>
      </c>
      <c r="AK4" s="37" t="str">
        <f t="shared" ref="AK4:AK49" si="7">CHAR(CODE(AK3)+1)</f>
        <v>C</v>
      </c>
      <c r="AM4" s="49"/>
      <c r="AN4" s="49"/>
      <c r="AP4" s="38" t="s">
        <v>221</v>
      </c>
    </row>
    <row r="5" spans="1:42" ht="13.5" customHeight="1" x14ac:dyDescent="0.15">
      <c r="A5" s="14" t="s">
        <v>81</v>
      </c>
      <c r="B5" s="15"/>
      <c r="C5" s="13" t="str">
        <f t="shared" si="0"/>
        <v/>
      </c>
      <c r="D5" s="13" t="str">
        <f>IF(C5="",D4,IF(D4&lt;&gt;"",CONCATENATE(D4,"、",C5),C5))</f>
        <v/>
      </c>
      <c r="F5" s="18" t="s">
        <v>106</v>
      </c>
      <c r="G5" s="17"/>
      <c r="H5" s="13" t="str">
        <f t="shared" si="1"/>
        <v/>
      </c>
      <c r="I5" s="13" t="str">
        <f t="shared" si="5"/>
        <v>一般会計</v>
      </c>
      <c r="K5" s="14" t="s">
        <v>98</v>
      </c>
      <c r="L5" s="15"/>
      <c r="M5" s="13" t="str">
        <f t="shared" si="2"/>
        <v/>
      </c>
      <c r="N5" s="13" t="str">
        <f t="shared" si="6"/>
        <v>文教及び科学振興</v>
      </c>
      <c r="O5" s="13"/>
      <c r="P5" s="12" t="s">
        <v>70</v>
      </c>
      <c r="Q5" s="17"/>
      <c r="R5" s="13" t="str">
        <f t="shared" si="3"/>
        <v/>
      </c>
      <c r="S5" s="13" t="str">
        <f t="shared" si="4"/>
        <v>委託・請負</v>
      </c>
      <c r="T5" s="13"/>
      <c r="W5" s="30" t="s">
        <v>524</v>
      </c>
      <c r="Y5" s="30" t="s">
        <v>250</v>
      </c>
      <c r="Z5" s="30" t="s">
        <v>378</v>
      </c>
      <c r="AA5" s="57" t="s">
        <v>344</v>
      </c>
      <c r="AB5" s="57" t="s">
        <v>472</v>
      </c>
      <c r="AC5" s="57" t="s">
        <v>161</v>
      </c>
      <c r="AD5" s="29"/>
      <c r="AE5" s="32" t="s">
        <v>230</v>
      </c>
      <c r="AF5" s="28"/>
      <c r="AG5" s="38" t="s">
        <v>222</v>
      </c>
      <c r="AI5" s="37" t="s">
        <v>247</v>
      </c>
      <c r="AK5" s="37" t="str">
        <f t="shared" si="7"/>
        <v>D</v>
      </c>
      <c r="AP5" s="38" t="s">
        <v>222</v>
      </c>
    </row>
    <row r="6" spans="1:42" ht="13.5" customHeight="1" x14ac:dyDescent="0.15">
      <c r="A6" s="14" t="s">
        <v>82</v>
      </c>
      <c r="B6" s="15" t="s">
        <v>559</v>
      </c>
      <c r="C6" s="13" t="str">
        <f t="shared" si="0"/>
        <v>科学技術・イノベーション</v>
      </c>
      <c r="D6" s="13" t="str">
        <f t="shared" ref="D6:D21" si="8">IF(C6="",D5,IF(D5&lt;&gt;"",CONCATENATE(D5,"、",C6),C6))</f>
        <v>科学技術・イノベーション</v>
      </c>
      <c r="F6" s="18" t="s">
        <v>107</v>
      </c>
      <c r="G6" s="17"/>
      <c r="H6" s="13" t="str">
        <f t="shared" si="1"/>
        <v/>
      </c>
      <c r="I6" s="13" t="str">
        <f t="shared" si="5"/>
        <v>一般会計</v>
      </c>
      <c r="K6" s="14" t="s">
        <v>99</v>
      </c>
      <c r="L6" s="15"/>
      <c r="M6" s="13" t="str">
        <f t="shared" si="2"/>
        <v/>
      </c>
      <c r="N6" s="13" t="str">
        <f t="shared" si="6"/>
        <v>文教及び科学振興</v>
      </c>
      <c r="O6" s="13"/>
      <c r="P6" s="12" t="s">
        <v>71</v>
      </c>
      <c r="Q6" s="17"/>
      <c r="R6" s="13" t="str">
        <f t="shared" si="3"/>
        <v/>
      </c>
      <c r="S6" s="13" t="str">
        <f t="shared" si="4"/>
        <v>委託・請負</v>
      </c>
      <c r="T6" s="13"/>
      <c r="U6" s="30" t="s">
        <v>232</v>
      </c>
      <c r="W6" s="30" t="s">
        <v>526</v>
      </c>
      <c r="Y6" s="30" t="s">
        <v>251</v>
      </c>
      <c r="Z6" s="30" t="s">
        <v>379</v>
      </c>
      <c r="AA6" s="57" t="s">
        <v>345</v>
      </c>
      <c r="AB6" s="57" t="s">
        <v>473</v>
      </c>
      <c r="AC6" s="57" t="s">
        <v>130</v>
      </c>
      <c r="AD6" s="29"/>
      <c r="AE6" s="32" t="s">
        <v>228</v>
      </c>
      <c r="AF6" s="28"/>
      <c r="AG6" s="38" t="s">
        <v>223</v>
      </c>
      <c r="AI6" s="37" t="s">
        <v>248</v>
      </c>
      <c r="AK6" s="37" t="str">
        <f>CHAR(CODE(AK5)+1)</f>
        <v>E</v>
      </c>
      <c r="AP6" s="38" t="s">
        <v>223</v>
      </c>
    </row>
    <row r="7" spans="1:42" ht="13.5" customHeight="1" x14ac:dyDescent="0.15">
      <c r="A7" s="14" t="s">
        <v>83</v>
      </c>
      <c r="B7" s="15"/>
      <c r="C7" s="13" t="str">
        <f t="shared" si="0"/>
        <v/>
      </c>
      <c r="D7" s="13" t="str">
        <f t="shared" si="8"/>
        <v>科学技術・イノベーション</v>
      </c>
      <c r="F7" s="18" t="s">
        <v>184</v>
      </c>
      <c r="G7" s="17"/>
      <c r="H7" s="13" t="str">
        <f t="shared" si="1"/>
        <v/>
      </c>
      <c r="I7" s="13" t="str">
        <f t="shared" si="5"/>
        <v>一般会計</v>
      </c>
      <c r="K7" s="14" t="s">
        <v>100</v>
      </c>
      <c r="L7" s="15"/>
      <c r="M7" s="13" t="str">
        <f t="shared" si="2"/>
        <v/>
      </c>
      <c r="N7" s="13" t="str">
        <f t="shared" si="6"/>
        <v>文教及び科学振興</v>
      </c>
      <c r="O7" s="13"/>
      <c r="P7" s="12" t="s">
        <v>72</v>
      </c>
      <c r="Q7" s="17"/>
      <c r="R7" s="13" t="str">
        <f t="shared" si="3"/>
        <v/>
      </c>
      <c r="S7" s="13" t="str">
        <f t="shared" si="4"/>
        <v>委託・請負</v>
      </c>
      <c r="T7" s="13"/>
      <c r="U7" s="30"/>
      <c r="W7" s="30" t="s">
        <v>139</v>
      </c>
      <c r="Y7" s="30" t="s">
        <v>252</v>
      </c>
      <c r="Z7" s="30" t="s">
        <v>380</v>
      </c>
      <c r="AA7" s="57" t="s">
        <v>346</v>
      </c>
      <c r="AB7" s="57" t="s">
        <v>474</v>
      </c>
      <c r="AC7" s="29"/>
      <c r="AD7" s="29"/>
      <c r="AE7" s="30" t="s">
        <v>130</v>
      </c>
      <c r="AF7" s="28"/>
      <c r="AG7" s="38" t="s">
        <v>224</v>
      </c>
      <c r="AH7" s="52"/>
      <c r="AI7" s="38" t="s">
        <v>237</v>
      </c>
      <c r="AK7" s="37" t="str">
        <f>CHAR(CODE(AK6)+1)</f>
        <v>F</v>
      </c>
      <c r="AP7" s="38" t="s">
        <v>224</v>
      </c>
    </row>
    <row r="8" spans="1:42" ht="13.5" customHeight="1" x14ac:dyDescent="0.15">
      <c r="A8" s="14" t="s">
        <v>84</v>
      </c>
      <c r="B8" s="15"/>
      <c r="C8" s="13" t="str">
        <f t="shared" si="0"/>
        <v/>
      </c>
      <c r="D8" s="13" t="str">
        <f t="shared" si="8"/>
        <v>科学技術・イノベーション</v>
      </c>
      <c r="F8" s="18" t="s">
        <v>108</v>
      </c>
      <c r="G8" s="17"/>
      <c r="H8" s="13" t="str">
        <f t="shared" si="1"/>
        <v/>
      </c>
      <c r="I8" s="13" t="str">
        <f t="shared" si="5"/>
        <v>一般会計</v>
      </c>
      <c r="K8" s="14" t="s">
        <v>101</v>
      </c>
      <c r="L8" s="15"/>
      <c r="M8" s="13" t="str">
        <f t="shared" si="2"/>
        <v/>
      </c>
      <c r="N8" s="13" t="str">
        <f t="shared" si="6"/>
        <v>文教及び科学振興</v>
      </c>
      <c r="O8" s="13"/>
      <c r="P8" s="12" t="s">
        <v>73</v>
      </c>
      <c r="Q8" s="17"/>
      <c r="R8" s="13" t="str">
        <f t="shared" si="3"/>
        <v/>
      </c>
      <c r="S8" s="13" t="str">
        <f t="shared" si="4"/>
        <v>委託・請負</v>
      </c>
      <c r="T8" s="13"/>
      <c r="U8" s="30" t="s">
        <v>245</v>
      </c>
      <c r="W8" s="30" t="s">
        <v>140</v>
      </c>
      <c r="Y8" s="30" t="s">
        <v>253</v>
      </c>
      <c r="Z8" s="30" t="s">
        <v>381</v>
      </c>
      <c r="AA8" s="57" t="s">
        <v>347</v>
      </c>
      <c r="AB8" s="57" t="s">
        <v>475</v>
      </c>
      <c r="AC8" s="29"/>
      <c r="AD8" s="29"/>
      <c r="AE8" s="29"/>
      <c r="AF8" s="28"/>
      <c r="AG8" s="38" t="s">
        <v>225</v>
      </c>
      <c r="AI8" s="37" t="s">
        <v>238</v>
      </c>
      <c r="AK8" s="37" t="str">
        <f t="shared" si="7"/>
        <v>G</v>
      </c>
      <c r="AP8" s="38" t="s">
        <v>225</v>
      </c>
    </row>
    <row r="9" spans="1:42" ht="13.5" customHeight="1" x14ac:dyDescent="0.15">
      <c r="A9" s="14" t="s">
        <v>85</v>
      </c>
      <c r="B9" s="15"/>
      <c r="C9" s="13" t="str">
        <f t="shared" si="0"/>
        <v/>
      </c>
      <c r="D9" s="13" t="str">
        <f t="shared" si="8"/>
        <v>科学技術・イノベーション</v>
      </c>
      <c r="F9" s="18" t="s">
        <v>185</v>
      </c>
      <c r="G9" s="17"/>
      <c r="H9" s="13" t="str">
        <f t="shared" si="1"/>
        <v/>
      </c>
      <c r="I9" s="13" t="str">
        <f t="shared" si="5"/>
        <v>一般会計</v>
      </c>
      <c r="K9" s="14" t="s">
        <v>102</v>
      </c>
      <c r="L9" s="15"/>
      <c r="M9" s="13" t="str">
        <f t="shared" si="2"/>
        <v/>
      </c>
      <c r="N9" s="13" t="str">
        <f t="shared" si="6"/>
        <v>文教及び科学振興</v>
      </c>
      <c r="O9" s="13"/>
      <c r="P9" s="13"/>
      <c r="Q9" s="19"/>
      <c r="T9" s="13"/>
      <c r="U9" s="30" t="s">
        <v>246</v>
      </c>
      <c r="W9" s="30" t="s">
        <v>141</v>
      </c>
      <c r="Y9" s="30" t="s">
        <v>254</v>
      </c>
      <c r="Z9" s="30" t="s">
        <v>382</v>
      </c>
      <c r="AA9" s="57" t="s">
        <v>348</v>
      </c>
      <c r="AB9" s="57" t="s">
        <v>476</v>
      </c>
      <c r="AC9" s="29"/>
      <c r="AD9" s="29"/>
      <c r="AE9" s="29"/>
      <c r="AF9" s="28"/>
      <c r="AG9" s="38" t="s">
        <v>226</v>
      </c>
      <c r="AI9" s="48"/>
      <c r="AK9" s="37" t="str">
        <f t="shared" si="7"/>
        <v>H</v>
      </c>
      <c r="AP9" s="38" t="s">
        <v>226</v>
      </c>
    </row>
    <row r="10" spans="1:42" ht="13.5" customHeight="1" x14ac:dyDescent="0.15">
      <c r="A10" s="14" t="s">
        <v>202</v>
      </c>
      <c r="B10" s="15"/>
      <c r="C10" s="13" t="str">
        <f t="shared" si="0"/>
        <v/>
      </c>
      <c r="D10" s="13" t="str">
        <f t="shared" si="8"/>
        <v>科学技術・イノベーション</v>
      </c>
      <c r="F10" s="18" t="s">
        <v>109</v>
      </c>
      <c r="G10" s="17"/>
      <c r="H10" s="13" t="str">
        <f t="shared" si="1"/>
        <v/>
      </c>
      <c r="I10" s="13" t="str">
        <f t="shared" si="5"/>
        <v>一般会計</v>
      </c>
      <c r="K10" s="14" t="s">
        <v>203</v>
      </c>
      <c r="L10" s="15"/>
      <c r="M10" s="13" t="str">
        <f t="shared" si="2"/>
        <v/>
      </c>
      <c r="N10" s="13" t="str">
        <f t="shared" si="6"/>
        <v>文教及び科学振興</v>
      </c>
      <c r="O10" s="13"/>
      <c r="P10" s="13" t="str">
        <f>S8</f>
        <v>委託・請負</v>
      </c>
      <c r="Q10" s="19"/>
      <c r="T10" s="13"/>
      <c r="W10" s="30" t="s">
        <v>142</v>
      </c>
      <c r="Y10" s="30" t="s">
        <v>255</v>
      </c>
      <c r="Z10" s="30" t="s">
        <v>383</v>
      </c>
      <c r="AA10" s="57" t="s">
        <v>349</v>
      </c>
      <c r="AB10" s="57" t="s">
        <v>477</v>
      </c>
      <c r="AC10" s="29"/>
      <c r="AD10" s="29"/>
      <c r="AE10" s="29"/>
      <c r="AF10" s="28"/>
      <c r="AG10" s="38" t="s">
        <v>214</v>
      </c>
      <c r="AK10" s="37" t="str">
        <f t="shared" si="7"/>
        <v>I</v>
      </c>
      <c r="AP10" s="37" t="s">
        <v>212</v>
      </c>
    </row>
    <row r="11" spans="1:42" ht="13.5" customHeight="1" x14ac:dyDescent="0.15">
      <c r="A11" s="14" t="s">
        <v>86</v>
      </c>
      <c r="B11" s="15"/>
      <c r="C11" s="13" t="str">
        <f t="shared" si="0"/>
        <v/>
      </c>
      <c r="D11" s="13" t="str">
        <f t="shared" si="8"/>
        <v>科学技術・イノベーション</v>
      </c>
      <c r="F11" s="18" t="s">
        <v>110</v>
      </c>
      <c r="G11" s="17"/>
      <c r="H11" s="13" t="str">
        <f t="shared" si="1"/>
        <v/>
      </c>
      <c r="I11" s="13" t="str">
        <f t="shared" si="5"/>
        <v>一般会計</v>
      </c>
      <c r="K11" s="14" t="s">
        <v>103</v>
      </c>
      <c r="L11" s="15"/>
      <c r="M11" s="13" t="str">
        <f t="shared" si="2"/>
        <v/>
      </c>
      <c r="N11" s="13" t="str">
        <f t="shared" si="6"/>
        <v>文教及び科学振興</v>
      </c>
      <c r="O11" s="13"/>
      <c r="P11" s="13"/>
      <c r="Q11" s="19"/>
      <c r="T11" s="13"/>
      <c r="W11" s="30" t="s">
        <v>553</v>
      </c>
      <c r="Y11" s="30" t="s">
        <v>256</v>
      </c>
      <c r="Z11" s="30" t="s">
        <v>384</v>
      </c>
      <c r="AA11" s="57" t="s">
        <v>350</v>
      </c>
      <c r="AB11" s="57" t="s">
        <v>478</v>
      </c>
      <c r="AC11" s="29"/>
      <c r="AD11" s="29"/>
      <c r="AE11" s="29"/>
      <c r="AF11" s="28"/>
      <c r="AG11" s="37" t="s">
        <v>217</v>
      </c>
      <c r="AK11" s="37" t="str">
        <f t="shared" si="7"/>
        <v>J</v>
      </c>
    </row>
    <row r="12" spans="1:42" ht="13.5" customHeight="1" x14ac:dyDescent="0.15">
      <c r="A12" s="14" t="s">
        <v>87</v>
      </c>
      <c r="B12" s="15"/>
      <c r="C12" s="13" t="str">
        <f t="shared" ref="C12:C23" si="9">IF(B12="","",A12)</f>
        <v/>
      </c>
      <c r="D12" s="13" t="str">
        <f t="shared" si="8"/>
        <v>科学技術・イノベーション</v>
      </c>
      <c r="F12" s="18" t="s">
        <v>111</v>
      </c>
      <c r="G12" s="17"/>
      <c r="H12" s="13" t="str">
        <f t="shared" si="1"/>
        <v/>
      </c>
      <c r="I12" s="13" t="str">
        <f t="shared" si="5"/>
        <v>一般会計</v>
      </c>
      <c r="K12" s="13"/>
      <c r="L12" s="13"/>
      <c r="O12" s="13"/>
      <c r="P12" s="13"/>
      <c r="Q12" s="19"/>
      <c r="T12" s="13"/>
      <c r="U12" s="27" t="s">
        <v>501</v>
      </c>
      <c r="W12" s="30" t="s">
        <v>143</v>
      </c>
      <c r="Y12" s="30" t="s">
        <v>257</v>
      </c>
      <c r="Z12" s="30" t="s">
        <v>385</v>
      </c>
      <c r="AA12" s="57" t="s">
        <v>351</v>
      </c>
      <c r="AB12" s="57" t="s">
        <v>479</v>
      </c>
      <c r="AC12" s="29"/>
      <c r="AD12" s="29"/>
      <c r="AE12" s="29"/>
      <c r="AF12" s="28"/>
      <c r="AG12" s="37" t="s">
        <v>215</v>
      </c>
      <c r="AK12" s="37" t="str">
        <f t="shared" si="7"/>
        <v>K</v>
      </c>
    </row>
    <row r="13" spans="1:42" ht="13.5" customHeight="1" x14ac:dyDescent="0.15">
      <c r="A13" s="14" t="s">
        <v>88</v>
      </c>
      <c r="B13" s="15"/>
      <c r="C13" s="13" t="str">
        <f t="shared" si="9"/>
        <v/>
      </c>
      <c r="D13" s="13" t="str">
        <f t="shared" si="8"/>
        <v>科学技術・イノベーション</v>
      </c>
      <c r="F13" s="18" t="s">
        <v>112</v>
      </c>
      <c r="G13" s="17"/>
      <c r="H13" s="13" t="str">
        <f t="shared" si="1"/>
        <v/>
      </c>
      <c r="I13" s="13" t="str">
        <f t="shared" si="5"/>
        <v>一般会計</v>
      </c>
      <c r="K13" s="13" t="str">
        <f>N11</f>
        <v>文教及び科学振興</v>
      </c>
      <c r="L13" s="13"/>
      <c r="O13" s="13"/>
      <c r="P13" s="13"/>
      <c r="Q13" s="19"/>
      <c r="T13" s="13"/>
      <c r="U13" s="30" t="s">
        <v>162</v>
      </c>
      <c r="W13" s="30" t="s">
        <v>144</v>
      </c>
      <c r="Y13" s="30" t="s">
        <v>258</v>
      </c>
      <c r="Z13" s="30" t="s">
        <v>386</v>
      </c>
      <c r="AA13" s="57" t="s">
        <v>352</v>
      </c>
      <c r="AB13" s="57" t="s">
        <v>480</v>
      </c>
      <c r="AC13" s="29"/>
      <c r="AD13" s="29"/>
      <c r="AE13" s="29"/>
      <c r="AF13" s="28"/>
      <c r="AG13" s="37" t="s">
        <v>216</v>
      </c>
      <c r="AK13" s="37" t="str">
        <f t="shared" si="7"/>
        <v>L</v>
      </c>
    </row>
    <row r="14" spans="1:42" ht="13.5" customHeight="1" x14ac:dyDescent="0.15">
      <c r="A14" s="14" t="s">
        <v>89</v>
      </c>
      <c r="B14" s="15"/>
      <c r="C14" s="13" t="str">
        <f t="shared" si="9"/>
        <v/>
      </c>
      <c r="D14" s="13" t="str">
        <f t="shared" si="8"/>
        <v>科学技術・イノベーション</v>
      </c>
      <c r="F14" s="18" t="s">
        <v>113</v>
      </c>
      <c r="G14" s="17"/>
      <c r="H14" s="13" t="str">
        <f t="shared" si="1"/>
        <v/>
      </c>
      <c r="I14" s="13" t="str">
        <f t="shared" si="5"/>
        <v>一般会計</v>
      </c>
      <c r="K14" s="13"/>
      <c r="L14" s="13"/>
      <c r="O14" s="13"/>
      <c r="P14" s="13"/>
      <c r="Q14" s="19"/>
      <c r="T14" s="13"/>
      <c r="U14" s="30" t="s">
        <v>502</v>
      </c>
      <c r="W14" s="30" t="s">
        <v>145</v>
      </c>
      <c r="Y14" s="30" t="s">
        <v>259</v>
      </c>
      <c r="Z14" s="30" t="s">
        <v>387</v>
      </c>
      <c r="AA14" s="57" t="s">
        <v>353</v>
      </c>
      <c r="AB14" s="57" t="s">
        <v>481</v>
      </c>
      <c r="AC14" s="29"/>
      <c r="AD14" s="29"/>
      <c r="AE14" s="29"/>
      <c r="AF14" s="28"/>
      <c r="AG14" s="48"/>
      <c r="AK14" s="37" t="str">
        <f t="shared" si="7"/>
        <v>M</v>
      </c>
    </row>
    <row r="15" spans="1:42" ht="13.5" customHeight="1" x14ac:dyDescent="0.15">
      <c r="A15" s="14" t="s">
        <v>90</v>
      </c>
      <c r="B15" s="15"/>
      <c r="C15" s="13" t="str">
        <f t="shared" si="9"/>
        <v/>
      </c>
      <c r="D15" s="13" t="str">
        <f t="shared" si="8"/>
        <v>科学技術・イノベーション</v>
      </c>
      <c r="F15" s="18" t="s">
        <v>114</v>
      </c>
      <c r="G15" s="17"/>
      <c r="H15" s="13" t="str">
        <f t="shared" si="1"/>
        <v/>
      </c>
      <c r="I15" s="13" t="str">
        <f t="shared" si="5"/>
        <v>一般会計</v>
      </c>
      <c r="K15" s="13"/>
      <c r="L15" s="13"/>
      <c r="O15" s="13"/>
      <c r="P15" s="13"/>
      <c r="Q15" s="19"/>
      <c r="T15" s="13"/>
      <c r="U15" s="30" t="s">
        <v>503</v>
      </c>
      <c r="W15" s="30" t="s">
        <v>146</v>
      </c>
      <c r="Y15" s="30" t="s">
        <v>260</v>
      </c>
      <c r="Z15" s="30" t="s">
        <v>388</v>
      </c>
      <c r="AA15" s="57" t="s">
        <v>354</v>
      </c>
      <c r="AB15" s="57" t="s">
        <v>482</v>
      </c>
      <c r="AC15" s="29"/>
      <c r="AD15" s="29"/>
      <c r="AE15" s="29"/>
      <c r="AF15" s="28"/>
      <c r="AG15" s="49"/>
      <c r="AK15" s="37" t="str">
        <f t="shared" si="7"/>
        <v>N</v>
      </c>
    </row>
    <row r="16" spans="1:42" ht="13.5" customHeight="1" x14ac:dyDescent="0.15">
      <c r="A16" s="14" t="s">
        <v>91</v>
      </c>
      <c r="B16" s="15"/>
      <c r="C16" s="13" t="str">
        <f t="shared" si="9"/>
        <v/>
      </c>
      <c r="D16" s="13" t="str">
        <f t="shared" si="8"/>
        <v>科学技術・イノベーション</v>
      </c>
      <c r="F16" s="18" t="s">
        <v>115</v>
      </c>
      <c r="G16" s="17"/>
      <c r="H16" s="13" t="str">
        <f t="shared" si="1"/>
        <v/>
      </c>
      <c r="I16" s="13" t="str">
        <f t="shared" si="5"/>
        <v>一般会計</v>
      </c>
      <c r="K16" s="13"/>
      <c r="L16" s="13"/>
      <c r="O16" s="13"/>
      <c r="P16" s="13"/>
      <c r="Q16" s="19"/>
      <c r="T16" s="13"/>
      <c r="U16" s="30" t="s">
        <v>504</v>
      </c>
      <c r="W16" s="30" t="s">
        <v>147</v>
      </c>
      <c r="Y16" s="30" t="s">
        <v>261</v>
      </c>
      <c r="Z16" s="30" t="s">
        <v>389</v>
      </c>
      <c r="AA16" s="57" t="s">
        <v>355</v>
      </c>
      <c r="AB16" s="57" t="s">
        <v>483</v>
      </c>
      <c r="AC16" s="29"/>
      <c r="AD16" s="29"/>
      <c r="AE16" s="29"/>
      <c r="AF16" s="28"/>
      <c r="AG16" s="49"/>
      <c r="AK16" s="37" t="str">
        <f t="shared" si="7"/>
        <v>O</v>
      </c>
    </row>
    <row r="17" spans="1:37" ht="13.5" customHeight="1" x14ac:dyDescent="0.15">
      <c r="A17" s="14" t="s">
        <v>92</v>
      </c>
      <c r="B17" s="15"/>
      <c r="C17" s="13" t="str">
        <f t="shared" si="9"/>
        <v/>
      </c>
      <c r="D17" s="13" t="str">
        <f t="shared" si="8"/>
        <v>科学技術・イノベーション</v>
      </c>
      <c r="F17" s="18" t="s">
        <v>116</v>
      </c>
      <c r="G17" s="17"/>
      <c r="H17" s="13" t="str">
        <f t="shared" si="1"/>
        <v/>
      </c>
      <c r="I17" s="13" t="str">
        <f t="shared" si="5"/>
        <v>一般会計</v>
      </c>
      <c r="K17" s="13"/>
      <c r="L17" s="13"/>
      <c r="O17" s="13"/>
      <c r="P17" s="13"/>
      <c r="Q17" s="19"/>
      <c r="T17" s="13"/>
      <c r="U17" s="30" t="s">
        <v>522</v>
      </c>
      <c r="W17" s="30" t="s">
        <v>148</v>
      </c>
      <c r="Y17" s="30" t="s">
        <v>262</v>
      </c>
      <c r="Z17" s="30" t="s">
        <v>390</v>
      </c>
      <c r="AA17" s="57" t="s">
        <v>356</v>
      </c>
      <c r="AB17" s="57" t="s">
        <v>484</v>
      </c>
      <c r="AC17" s="29"/>
      <c r="AD17" s="29"/>
      <c r="AE17" s="29"/>
      <c r="AF17" s="28"/>
      <c r="AG17" s="49"/>
      <c r="AK17" s="37" t="str">
        <f t="shared" si="7"/>
        <v>P</v>
      </c>
    </row>
    <row r="18" spans="1:37" ht="13.5" customHeight="1" x14ac:dyDescent="0.15">
      <c r="A18" s="14" t="s">
        <v>93</v>
      </c>
      <c r="B18" s="15"/>
      <c r="C18" s="13" t="str">
        <f t="shared" si="9"/>
        <v/>
      </c>
      <c r="D18" s="13" t="str">
        <f t="shared" si="8"/>
        <v>科学技術・イノベーション</v>
      </c>
      <c r="F18" s="18" t="s">
        <v>117</v>
      </c>
      <c r="G18" s="17"/>
      <c r="H18" s="13" t="str">
        <f t="shared" si="1"/>
        <v/>
      </c>
      <c r="I18" s="13" t="str">
        <f t="shared" si="5"/>
        <v>一般会計</v>
      </c>
      <c r="K18" s="13"/>
      <c r="L18" s="13"/>
      <c r="O18" s="13"/>
      <c r="P18" s="13"/>
      <c r="Q18" s="19"/>
      <c r="T18" s="13"/>
      <c r="U18" s="30" t="s">
        <v>505</v>
      </c>
      <c r="W18" s="30" t="s">
        <v>149</v>
      </c>
      <c r="Y18" s="30" t="s">
        <v>263</v>
      </c>
      <c r="Z18" s="30" t="s">
        <v>391</v>
      </c>
      <c r="AA18" s="57" t="s">
        <v>357</v>
      </c>
      <c r="AB18" s="57" t="s">
        <v>485</v>
      </c>
      <c r="AC18" s="29"/>
      <c r="AD18" s="29"/>
      <c r="AE18" s="29"/>
      <c r="AF18" s="28"/>
      <c r="AK18" s="37" t="str">
        <f t="shared" si="7"/>
        <v>Q</v>
      </c>
    </row>
    <row r="19" spans="1:37" ht="13.5" customHeight="1" x14ac:dyDescent="0.15">
      <c r="A19" s="14" t="s">
        <v>195</v>
      </c>
      <c r="B19" s="15"/>
      <c r="C19" s="13" t="str">
        <f t="shared" si="9"/>
        <v/>
      </c>
      <c r="D19" s="13" t="str">
        <f t="shared" si="8"/>
        <v>科学技術・イノベーション</v>
      </c>
      <c r="F19" s="18" t="s">
        <v>118</v>
      </c>
      <c r="G19" s="17"/>
      <c r="H19" s="13" t="str">
        <f t="shared" si="1"/>
        <v/>
      </c>
      <c r="I19" s="13" t="str">
        <f t="shared" si="5"/>
        <v>一般会計</v>
      </c>
      <c r="K19" s="13"/>
      <c r="L19" s="13"/>
      <c r="O19" s="13"/>
      <c r="P19" s="13"/>
      <c r="Q19" s="19"/>
      <c r="T19" s="13"/>
      <c r="U19" s="30" t="s">
        <v>506</v>
      </c>
      <c r="W19" s="30" t="s">
        <v>150</v>
      </c>
      <c r="Y19" s="30" t="s">
        <v>264</v>
      </c>
      <c r="Z19" s="30" t="s">
        <v>392</v>
      </c>
      <c r="AA19" s="57" t="s">
        <v>358</v>
      </c>
      <c r="AB19" s="57" t="s">
        <v>486</v>
      </c>
      <c r="AC19" s="29"/>
      <c r="AD19" s="29"/>
      <c r="AE19" s="29"/>
      <c r="AF19" s="28"/>
      <c r="AK19" s="37" t="str">
        <f t="shared" si="7"/>
        <v>R</v>
      </c>
    </row>
    <row r="20" spans="1:37" ht="13.5" customHeight="1" x14ac:dyDescent="0.15">
      <c r="A20" s="14" t="s">
        <v>196</v>
      </c>
      <c r="B20" s="15"/>
      <c r="C20" s="13" t="str">
        <f t="shared" si="9"/>
        <v/>
      </c>
      <c r="D20" s="13" t="str">
        <f t="shared" si="8"/>
        <v>科学技術・イノベーション</v>
      </c>
      <c r="F20" s="18" t="s">
        <v>194</v>
      </c>
      <c r="G20" s="17"/>
      <c r="H20" s="13" t="str">
        <f t="shared" si="1"/>
        <v/>
      </c>
      <c r="I20" s="13" t="str">
        <f t="shared" si="5"/>
        <v>一般会計</v>
      </c>
      <c r="K20" s="13"/>
      <c r="L20" s="13"/>
      <c r="O20" s="13"/>
      <c r="P20" s="13"/>
      <c r="Q20" s="19"/>
      <c r="T20" s="13"/>
      <c r="U20" s="30" t="s">
        <v>507</v>
      </c>
      <c r="W20" s="30" t="s">
        <v>151</v>
      </c>
      <c r="Y20" s="30" t="s">
        <v>265</v>
      </c>
      <c r="Z20" s="30" t="s">
        <v>393</v>
      </c>
      <c r="AA20" s="57" t="s">
        <v>359</v>
      </c>
      <c r="AB20" s="57" t="s">
        <v>487</v>
      </c>
      <c r="AC20" s="29"/>
      <c r="AD20" s="29"/>
      <c r="AE20" s="29"/>
      <c r="AF20" s="28"/>
      <c r="AK20" s="37" t="str">
        <f t="shared" si="7"/>
        <v>S</v>
      </c>
    </row>
    <row r="21" spans="1:37" ht="13.5" customHeight="1" x14ac:dyDescent="0.15">
      <c r="A21" s="14" t="s">
        <v>197</v>
      </c>
      <c r="B21" s="15"/>
      <c r="C21" s="13" t="str">
        <f t="shared" si="9"/>
        <v/>
      </c>
      <c r="D21" s="13" t="str">
        <f t="shared" si="8"/>
        <v>科学技術・イノベーション</v>
      </c>
      <c r="F21" s="18" t="s">
        <v>119</v>
      </c>
      <c r="G21" s="17"/>
      <c r="H21" s="13" t="str">
        <f t="shared" si="1"/>
        <v/>
      </c>
      <c r="I21" s="13" t="str">
        <f t="shared" si="5"/>
        <v>一般会計</v>
      </c>
      <c r="K21" s="13"/>
      <c r="L21" s="13"/>
      <c r="O21" s="13"/>
      <c r="P21" s="13"/>
      <c r="Q21" s="19"/>
      <c r="T21" s="13"/>
      <c r="U21" s="30" t="s">
        <v>508</v>
      </c>
      <c r="W21" s="30" t="s">
        <v>152</v>
      </c>
      <c r="Y21" s="30" t="s">
        <v>266</v>
      </c>
      <c r="Z21" s="30" t="s">
        <v>394</v>
      </c>
      <c r="AA21" s="57" t="s">
        <v>360</v>
      </c>
      <c r="AB21" s="57" t="s">
        <v>488</v>
      </c>
      <c r="AC21" s="29"/>
      <c r="AD21" s="29"/>
      <c r="AE21" s="29"/>
      <c r="AF21" s="28"/>
      <c r="AK21" s="37" t="str">
        <f t="shared" si="7"/>
        <v>T</v>
      </c>
    </row>
    <row r="22" spans="1:37" ht="13.5" customHeight="1" x14ac:dyDescent="0.15">
      <c r="A22" s="14" t="s">
        <v>198</v>
      </c>
      <c r="B22" s="15"/>
      <c r="C22" s="13" t="str">
        <f t="shared" si="9"/>
        <v/>
      </c>
      <c r="D22" s="13" t="str">
        <f>IF(C22="",D21,IF(D21&lt;&gt;"",CONCATENATE(D21,"、",C22),C22))</f>
        <v>科学技術・イノベーション</v>
      </c>
      <c r="F22" s="18" t="s">
        <v>120</v>
      </c>
      <c r="G22" s="17"/>
      <c r="H22" s="13" t="str">
        <f t="shared" si="1"/>
        <v/>
      </c>
      <c r="I22" s="13" t="str">
        <f t="shared" si="5"/>
        <v>一般会計</v>
      </c>
      <c r="K22" s="13"/>
      <c r="L22" s="13"/>
      <c r="O22" s="13"/>
      <c r="P22" s="13"/>
      <c r="Q22" s="19"/>
      <c r="T22" s="13"/>
      <c r="U22" s="30" t="s">
        <v>555</v>
      </c>
      <c r="W22" s="30" t="s">
        <v>153</v>
      </c>
      <c r="Y22" s="30" t="s">
        <v>267</v>
      </c>
      <c r="Z22" s="30" t="s">
        <v>395</v>
      </c>
      <c r="AA22" s="57" t="s">
        <v>361</v>
      </c>
      <c r="AB22" s="57" t="s">
        <v>489</v>
      </c>
      <c r="AC22" s="29"/>
      <c r="AD22" s="29"/>
      <c r="AE22" s="29"/>
      <c r="AF22" s="28"/>
      <c r="AK22" s="37" t="str">
        <f t="shared" si="7"/>
        <v>U</v>
      </c>
    </row>
    <row r="23" spans="1:37" ht="13.5" customHeight="1" x14ac:dyDescent="0.15">
      <c r="A23" s="55" t="s">
        <v>239</v>
      </c>
      <c r="B23" s="15"/>
      <c r="C23" s="13" t="str">
        <f t="shared" si="9"/>
        <v/>
      </c>
      <c r="D23" s="13" t="str">
        <f>IF(C23="",D22,IF(D22&lt;&gt;"",CONCATENATE(D22,"、",C23),C23))</f>
        <v>科学技術・イノベーション</v>
      </c>
      <c r="F23" s="18" t="s">
        <v>121</v>
      </c>
      <c r="G23" s="17"/>
      <c r="H23" s="13" t="str">
        <f t="shared" si="1"/>
        <v/>
      </c>
      <c r="I23" s="13" t="str">
        <f t="shared" si="5"/>
        <v>一般会計</v>
      </c>
      <c r="K23" s="13"/>
      <c r="L23" s="13"/>
      <c r="O23" s="13"/>
      <c r="P23" s="13"/>
      <c r="Q23" s="19"/>
      <c r="T23" s="13"/>
      <c r="U23" s="30" t="s">
        <v>509</v>
      </c>
      <c r="W23" s="30" t="s">
        <v>154</v>
      </c>
      <c r="Y23" s="30" t="s">
        <v>268</v>
      </c>
      <c r="Z23" s="30" t="s">
        <v>396</v>
      </c>
      <c r="AA23" s="57" t="s">
        <v>362</v>
      </c>
      <c r="AB23" s="57" t="s">
        <v>490</v>
      </c>
      <c r="AC23" s="29"/>
      <c r="AD23" s="29"/>
      <c r="AE23" s="29"/>
      <c r="AF23" s="28"/>
      <c r="AK23" s="37" t="str">
        <f t="shared" si="7"/>
        <v>V</v>
      </c>
    </row>
    <row r="24" spans="1:37" ht="13.5" customHeight="1" x14ac:dyDescent="0.15">
      <c r="A24" s="65"/>
      <c r="B24" s="53"/>
      <c r="F24" s="18" t="s">
        <v>242</v>
      </c>
      <c r="G24" s="17"/>
      <c r="H24" s="13" t="str">
        <f t="shared" si="1"/>
        <v/>
      </c>
      <c r="I24" s="13" t="str">
        <f t="shared" si="5"/>
        <v>一般会計</v>
      </c>
      <c r="K24" s="13"/>
      <c r="L24" s="13"/>
      <c r="O24" s="13"/>
      <c r="P24" s="13"/>
      <c r="Q24" s="19"/>
      <c r="T24" s="13"/>
      <c r="U24" s="30" t="s">
        <v>510</v>
      </c>
      <c r="W24" s="30" t="s">
        <v>155</v>
      </c>
      <c r="Y24" s="30" t="s">
        <v>269</v>
      </c>
      <c r="Z24" s="30" t="s">
        <v>397</v>
      </c>
      <c r="AA24" s="57" t="s">
        <v>363</v>
      </c>
      <c r="AB24" s="57" t="s">
        <v>491</v>
      </c>
      <c r="AC24" s="29"/>
      <c r="AD24" s="29"/>
      <c r="AE24" s="29"/>
      <c r="AF24" s="28"/>
      <c r="AK24" s="37" t="str">
        <f>CHAR(CODE(AK23)+1)</f>
        <v>W</v>
      </c>
    </row>
    <row r="25" spans="1:37" ht="13.5" customHeight="1" x14ac:dyDescent="0.15">
      <c r="A25" s="54"/>
      <c r="B25" s="53"/>
      <c r="F25" s="18" t="s">
        <v>122</v>
      </c>
      <c r="G25" s="17"/>
      <c r="H25" s="13" t="str">
        <f t="shared" si="1"/>
        <v/>
      </c>
      <c r="I25" s="13" t="str">
        <f t="shared" si="5"/>
        <v>一般会計</v>
      </c>
      <c r="K25" s="13"/>
      <c r="L25" s="13"/>
      <c r="O25" s="13"/>
      <c r="P25" s="13"/>
      <c r="Q25" s="19"/>
      <c r="T25" s="13"/>
      <c r="U25" s="30" t="s">
        <v>511</v>
      </c>
      <c r="W25" s="47"/>
      <c r="Y25" s="30" t="s">
        <v>270</v>
      </c>
      <c r="Z25" s="30" t="s">
        <v>398</v>
      </c>
      <c r="AA25" s="57" t="s">
        <v>364</v>
      </c>
      <c r="AB25" s="57" t="s">
        <v>492</v>
      </c>
      <c r="AC25" s="29"/>
      <c r="AD25" s="29"/>
      <c r="AE25" s="29"/>
      <c r="AF25" s="28"/>
      <c r="AK25" s="37" t="str">
        <f t="shared" si="7"/>
        <v>X</v>
      </c>
    </row>
    <row r="26" spans="1:37" ht="13.5" customHeight="1" x14ac:dyDescent="0.15">
      <c r="A26" s="54"/>
      <c r="B26" s="53"/>
      <c r="F26" s="18" t="s">
        <v>123</v>
      </c>
      <c r="G26" s="17"/>
      <c r="H26" s="13" t="str">
        <f t="shared" si="1"/>
        <v/>
      </c>
      <c r="I26" s="13" t="str">
        <f t="shared" si="5"/>
        <v>一般会計</v>
      </c>
      <c r="K26" s="13"/>
      <c r="L26" s="13"/>
      <c r="O26" s="13"/>
      <c r="P26" s="13"/>
      <c r="Q26" s="19"/>
      <c r="T26" s="13"/>
      <c r="U26" s="30" t="s">
        <v>512</v>
      </c>
      <c r="Y26" s="30" t="s">
        <v>271</v>
      </c>
      <c r="Z26" s="30" t="s">
        <v>399</v>
      </c>
      <c r="AA26" s="57" t="s">
        <v>365</v>
      </c>
      <c r="AB26" s="57" t="s">
        <v>493</v>
      </c>
      <c r="AC26" s="29"/>
      <c r="AD26" s="29"/>
      <c r="AE26" s="29"/>
      <c r="AF26" s="28"/>
      <c r="AK26" s="37" t="str">
        <f t="shared" si="7"/>
        <v>Y</v>
      </c>
    </row>
    <row r="27" spans="1:37" ht="13.5" customHeight="1" x14ac:dyDescent="0.15">
      <c r="A27" s="13" t="str">
        <f>IF(D23="", "-", D23)</f>
        <v>科学技術・イノベーション</v>
      </c>
      <c r="B27" s="13"/>
      <c r="F27" s="18" t="s">
        <v>124</v>
      </c>
      <c r="G27" s="17"/>
      <c r="H27" s="13" t="str">
        <f t="shared" si="1"/>
        <v/>
      </c>
      <c r="I27" s="13" t="str">
        <f t="shared" si="5"/>
        <v>一般会計</v>
      </c>
      <c r="K27" s="13"/>
      <c r="L27" s="13"/>
      <c r="O27" s="13"/>
      <c r="P27" s="13"/>
      <c r="Q27" s="19"/>
      <c r="T27" s="13"/>
      <c r="U27" s="30" t="s">
        <v>513</v>
      </c>
      <c r="Y27" s="30" t="s">
        <v>272</v>
      </c>
      <c r="Z27" s="30" t="s">
        <v>400</v>
      </c>
      <c r="AA27" s="57" t="s">
        <v>366</v>
      </c>
      <c r="AB27" s="57" t="s">
        <v>494</v>
      </c>
      <c r="AC27" s="29"/>
      <c r="AD27" s="29"/>
      <c r="AE27" s="29"/>
      <c r="AF27" s="28"/>
      <c r="AK27" s="37" t="str">
        <f>CHAR(CODE(AK26)+1)</f>
        <v>Z</v>
      </c>
    </row>
    <row r="28" spans="1:37" ht="13.5" customHeight="1" x14ac:dyDescent="0.15">
      <c r="B28" s="13"/>
      <c r="F28" s="18" t="s">
        <v>125</v>
      </c>
      <c r="G28" s="17"/>
      <c r="H28" s="13" t="str">
        <f t="shared" si="1"/>
        <v/>
      </c>
      <c r="I28" s="13" t="str">
        <f t="shared" si="5"/>
        <v>一般会計</v>
      </c>
      <c r="K28" s="13"/>
      <c r="L28" s="13"/>
      <c r="O28" s="13"/>
      <c r="P28" s="13"/>
      <c r="Q28" s="19"/>
      <c r="T28" s="13"/>
      <c r="U28" s="30" t="s">
        <v>514</v>
      </c>
      <c r="Y28" s="30" t="s">
        <v>273</v>
      </c>
      <c r="Z28" s="30" t="s">
        <v>401</v>
      </c>
      <c r="AA28" s="57" t="s">
        <v>367</v>
      </c>
      <c r="AB28" s="57" t="s">
        <v>495</v>
      </c>
      <c r="AC28" s="29"/>
      <c r="AD28" s="29"/>
      <c r="AE28" s="29"/>
      <c r="AF28" s="28"/>
      <c r="AK28" s="37" t="s">
        <v>178</v>
      </c>
    </row>
    <row r="29" spans="1:37" ht="13.5" customHeight="1" x14ac:dyDescent="0.15">
      <c r="A29" s="13"/>
      <c r="B29" s="13"/>
      <c r="F29" s="18" t="s">
        <v>186</v>
      </c>
      <c r="G29" s="17"/>
      <c r="H29" s="13" t="str">
        <f t="shared" si="1"/>
        <v/>
      </c>
      <c r="I29" s="13" t="str">
        <f t="shared" si="5"/>
        <v>一般会計</v>
      </c>
      <c r="K29" s="13"/>
      <c r="L29" s="13"/>
      <c r="O29" s="13"/>
      <c r="P29" s="13"/>
      <c r="Q29" s="19"/>
      <c r="T29" s="13"/>
      <c r="U29" s="30" t="s">
        <v>515</v>
      </c>
      <c r="Y29" s="30" t="s">
        <v>274</v>
      </c>
      <c r="Z29" s="30" t="s">
        <v>402</v>
      </c>
      <c r="AA29" s="57" t="s">
        <v>368</v>
      </c>
      <c r="AB29" s="57" t="s">
        <v>496</v>
      </c>
      <c r="AC29" s="29"/>
      <c r="AD29" s="29"/>
      <c r="AE29" s="29"/>
      <c r="AF29" s="28"/>
      <c r="AK29" s="37" t="str">
        <f t="shared" si="7"/>
        <v>b</v>
      </c>
    </row>
    <row r="30" spans="1:37" ht="13.5" customHeight="1" x14ac:dyDescent="0.15">
      <c r="A30" s="13"/>
      <c r="B30" s="13"/>
      <c r="F30" s="18" t="s">
        <v>187</v>
      </c>
      <c r="G30" s="17"/>
      <c r="H30" s="13" t="str">
        <f t="shared" si="1"/>
        <v/>
      </c>
      <c r="I30" s="13" t="str">
        <f t="shared" si="5"/>
        <v>一般会計</v>
      </c>
      <c r="K30" s="13"/>
      <c r="L30" s="13"/>
      <c r="O30" s="13"/>
      <c r="P30" s="13"/>
      <c r="Q30" s="19"/>
      <c r="T30" s="13"/>
      <c r="U30" s="30" t="s">
        <v>516</v>
      </c>
      <c r="Y30" s="30" t="s">
        <v>275</v>
      </c>
      <c r="Z30" s="30" t="s">
        <v>403</v>
      </c>
      <c r="AA30" s="57" t="s">
        <v>369</v>
      </c>
      <c r="AB30" s="57" t="s">
        <v>497</v>
      </c>
      <c r="AC30" s="29"/>
      <c r="AD30" s="29"/>
      <c r="AE30" s="29"/>
      <c r="AF30" s="28"/>
      <c r="AK30" s="37" t="str">
        <f t="shared" si="7"/>
        <v>c</v>
      </c>
    </row>
    <row r="31" spans="1:37" ht="13.5" customHeight="1" x14ac:dyDescent="0.15">
      <c r="A31" s="13"/>
      <c r="B31" s="13"/>
      <c r="F31" s="18" t="s">
        <v>188</v>
      </c>
      <c r="G31" s="17"/>
      <c r="H31" s="13" t="str">
        <f t="shared" si="1"/>
        <v/>
      </c>
      <c r="I31" s="13" t="str">
        <f t="shared" si="5"/>
        <v>一般会計</v>
      </c>
      <c r="K31" s="13"/>
      <c r="L31" s="13"/>
      <c r="O31" s="13"/>
      <c r="P31" s="13"/>
      <c r="Q31" s="19"/>
      <c r="T31" s="13"/>
      <c r="U31" s="30" t="s">
        <v>517</v>
      </c>
      <c r="Y31" s="30" t="s">
        <v>276</v>
      </c>
      <c r="Z31" s="30" t="s">
        <v>404</v>
      </c>
      <c r="AA31" s="57" t="s">
        <v>370</v>
      </c>
      <c r="AB31" s="57" t="s">
        <v>498</v>
      </c>
      <c r="AC31" s="29"/>
      <c r="AD31" s="29"/>
      <c r="AE31" s="29"/>
      <c r="AF31" s="28"/>
      <c r="AK31" s="37" t="str">
        <f t="shared" si="7"/>
        <v>d</v>
      </c>
    </row>
    <row r="32" spans="1:37" ht="13.5" customHeight="1" x14ac:dyDescent="0.15">
      <c r="A32" s="13"/>
      <c r="B32" s="13"/>
      <c r="F32" s="18" t="s">
        <v>189</v>
      </c>
      <c r="G32" s="17"/>
      <c r="H32" s="13" t="str">
        <f t="shared" si="1"/>
        <v/>
      </c>
      <c r="I32" s="13" t="str">
        <f t="shared" si="5"/>
        <v>一般会計</v>
      </c>
      <c r="K32" s="13"/>
      <c r="L32" s="13"/>
      <c r="O32" s="13"/>
      <c r="P32" s="13"/>
      <c r="Q32" s="19"/>
      <c r="T32" s="13"/>
      <c r="U32" s="30" t="s">
        <v>518</v>
      </c>
      <c r="Y32" s="30" t="s">
        <v>277</v>
      </c>
      <c r="Z32" s="30" t="s">
        <v>405</v>
      </c>
      <c r="AA32" s="57" t="s">
        <v>63</v>
      </c>
      <c r="AB32" s="57" t="s">
        <v>63</v>
      </c>
      <c r="AC32" s="29"/>
      <c r="AD32" s="29"/>
      <c r="AE32" s="29"/>
      <c r="AF32" s="28"/>
      <c r="AK32" s="37" t="str">
        <f t="shared" si="7"/>
        <v>e</v>
      </c>
    </row>
    <row r="33" spans="1:37" ht="13.5" customHeight="1" x14ac:dyDescent="0.15">
      <c r="A33" s="13"/>
      <c r="B33" s="13"/>
      <c r="F33" s="18" t="s">
        <v>190</v>
      </c>
      <c r="G33" s="17"/>
      <c r="H33" s="13" t="str">
        <f t="shared" si="1"/>
        <v/>
      </c>
      <c r="I33" s="13" t="str">
        <f t="shared" si="5"/>
        <v>一般会計</v>
      </c>
      <c r="K33" s="13"/>
      <c r="L33" s="13"/>
      <c r="O33" s="13"/>
      <c r="P33" s="13"/>
      <c r="Q33" s="19"/>
      <c r="T33" s="13"/>
      <c r="U33" s="30" t="s">
        <v>519</v>
      </c>
      <c r="Y33" s="30" t="s">
        <v>278</v>
      </c>
      <c r="Z33" s="30" t="s">
        <v>406</v>
      </c>
      <c r="AA33" s="47"/>
      <c r="AB33" s="29"/>
      <c r="AC33" s="29"/>
      <c r="AD33" s="29"/>
      <c r="AE33" s="29"/>
      <c r="AF33" s="28"/>
      <c r="AK33" s="37" t="str">
        <f t="shared" si="7"/>
        <v>f</v>
      </c>
    </row>
    <row r="34" spans="1:37" ht="13.5" customHeight="1" x14ac:dyDescent="0.15">
      <c r="A34" s="13"/>
      <c r="B34" s="13"/>
      <c r="F34" s="18" t="s">
        <v>191</v>
      </c>
      <c r="G34" s="17"/>
      <c r="H34" s="13" t="str">
        <f t="shared" si="1"/>
        <v/>
      </c>
      <c r="I34" s="13" t="str">
        <f t="shared" si="5"/>
        <v>一般会計</v>
      </c>
      <c r="K34" s="13"/>
      <c r="L34" s="13"/>
      <c r="O34" s="13"/>
      <c r="P34" s="13"/>
      <c r="Q34" s="19"/>
      <c r="T34" s="13"/>
      <c r="U34" s="30" t="s">
        <v>520</v>
      </c>
      <c r="Y34" s="30" t="s">
        <v>279</v>
      </c>
      <c r="Z34" s="30" t="s">
        <v>407</v>
      </c>
      <c r="AB34" s="29"/>
      <c r="AC34" s="29"/>
      <c r="AD34" s="29"/>
      <c r="AE34" s="29"/>
      <c r="AF34" s="28"/>
      <c r="AK34" s="37" t="str">
        <f t="shared" si="7"/>
        <v>g</v>
      </c>
    </row>
    <row r="35" spans="1:37" ht="13.5" customHeight="1" x14ac:dyDescent="0.15">
      <c r="A35" s="13"/>
      <c r="B35" s="13"/>
      <c r="F35" s="18" t="s">
        <v>192</v>
      </c>
      <c r="G35" s="17"/>
      <c r="H35" s="13" t="str">
        <f t="shared" si="1"/>
        <v/>
      </c>
      <c r="I35" s="13" t="str">
        <f t="shared" si="5"/>
        <v>一般会計</v>
      </c>
      <c r="K35" s="13"/>
      <c r="L35" s="13"/>
      <c r="O35" s="13"/>
      <c r="P35" s="13"/>
      <c r="Q35" s="19"/>
      <c r="T35" s="13"/>
      <c r="U35" s="30" t="s">
        <v>521</v>
      </c>
      <c r="Y35" s="30" t="s">
        <v>280</v>
      </c>
      <c r="Z35" s="30" t="s">
        <v>408</v>
      </c>
      <c r="AC35" s="29"/>
      <c r="AF35" s="28"/>
      <c r="AK35" s="37" t="str">
        <f t="shared" si="7"/>
        <v>h</v>
      </c>
    </row>
    <row r="36" spans="1:37" ht="13.5" customHeight="1" x14ac:dyDescent="0.15">
      <c r="A36" s="13"/>
      <c r="B36" s="13"/>
      <c r="F36" s="18" t="s">
        <v>193</v>
      </c>
      <c r="G36" s="17"/>
      <c r="H36" s="13" t="str">
        <f t="shared" si="1"/>
        <v/>
      </c>
      <c r="I36" s="13" t="str">
        <f t="shared" si="5"/>
        <v>一般会計</v>
      </c>
      <c r="K36" s="13"/>
      <c r="L36" s="13"/>
      <c r="O36" s="13"/>
      <c r="P36" s="13"/>
      <c r="Q36" s="19"/>
      <c r="T36" s="13"/>
      <c r="Y36" s="30" t="s">
        <v>281</v>
      </c>
      <c r="Z36" s="30" t="s">
        <v>409</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282</v>
      </c>
      <c r="Z37" s="30" t="s">
        <v>410</v>
      </c>
      <c r="AF37" s="28"/>
      <c r="AK37" s="37" t="str">
        <f t="shared" si="7"/>
        <v>j</v>
      </c>
    </row>
    <row r="38" spans="1:37" x14ac:dyDescent="0.15">
      <c r="A38" s="13"/>
      <c r="B38" s="13"/>
      <c r="F38" s="13"/>
      <c r="G38" s="19"/>
      <c r="K38" s="13"/>
      <c r="L38" s="13"/>
      <c r="O38" s="13"/>
      <c r="P38" s="13"/>
      <c r="Q38" s="19"/>
      <c r="T38" s="13"/>
      <c r="Y38" s="30" t="s">
        <v>283</v>
      </c>
      <c r="Z38" s="30" t="s">
        <v>411</v>
      </c>
      <c r="AF38" s="28"/>
      <c r="AK38" s="37" t="str">
        <f t="shared" si="7"/>
        <v>k</v>
      </c>
    </row>
    <row r="39" spans="1:37" x14ac:dyDescent="0.15">
      <c r="A39" s="13"/>
      <c r="B39" s="13"/>
      <c r="F39" s="13" t="str">
        <f>I37</f>
        <v>一般会計</v>
      </c>
      <c r="G39" s="19"/>
      <c r="K39" s="13"/>
      <c r="L39" s="13"/>
      <c r="O39" s="13"/>
      <c r="P39" s="13"/>
      <c r="Q39" s="19"/>
      <c r="T39" s="13"/>
      <c r="U39" s="30" t="s">
        <v>523</v>
      </c>
      <c r="Y39" s="30" t="s">
        <v>284</v>
      </c>
      <c r="Z39" s="30" t="s">
        <v>412</v>
      </c>
      <c r="AF39" s="28"/>
      <c r="AK39" s="37" t="str">
        <f t="shared" si="7"/>
        <v>l</v>
      </c>
    </row>
    <row r="40" spans="1:37" x14ac:dyDescent="0.15">
      <c r="A40" s="13"/>
      <c r="B40" s="13"/>
      <c r="F40" s="13"/>
      <c r="G40" s="19"/>
      <c r="K40" s="13"/>
      <c r="L40" s="13"/>
      <c r="O40" s="13"/>
      <c r="P40" s="13"/>
      <c r="Q40" s="19"/>
      <c r="T40" s="13"/>
      <c r="U40" s="30"/>
      <c r="Y40" s="30" t="s">
        <v>285</v>
      </c>
      <c r="Z40" s="30" t="s">
        <v>413</v>
      </c>
      <c r="AF40" s="28"/>
      <c r="AK40" s="37" t="str">
        <f t="shared" si="7"/>
        <v>m</v>
      </c>
    </row>
    <row r="41" spans="1:37" x14ac:dyDescent="0.15">
      <c r="A41" s="13"/>
      <c r="B41" s="13"/>
      <c r="F41" s="13"/>
      <c r="G41" s="19"/>
      <c r="K41" s="13"/>
      <c r="L41" s="13"/>
      <c r="O41" s="13"/>
      <c r="P41" s="13"/>
      <c r="Q41" s="19"/>
      <c r="T41" s="13"/>
      <c r="U41" s="30" t="s">
        <v>233</v>
      </c>
      <c r="Y41" s="30" t="s">
        <v>286</v>
      </c>
      <c r="Z41" s="30" t="s">
        <v>414</v>
      </c>
      <c r="AF41" s="28"/>
      <c r="AK41" s="37" t="str">
        <f t="shared" si="7"/>
        <v>n</v>
      </c>
    </row>
    <row r="42" spans="1:37" x14ac:dyDescent="0.15">
      <c r="A42" s="13"/>
      <c r="B42" s="13"/>
      <c r="F42" s="13"/>
      <c r="G42" s="19"/>
      <c r="K42" s="13"/>
      <c r="L42" s="13"/>
      <c r="O42" s="13"/>
      <c r="P42" s="13"/>
      <c r="Q42" s="19"/>
      <c r="T42" s="13"/>
      <c r="U42" s="30" t="s">
        <v>235</v>
      </c>
      <c r="Y42" s="30" t="s">
        <v>287</v>
      </c>
      <c r="Z42" s="30" t="s">
        <v>415</v>
      </c>
      <c r="AF42" s="28"/>
      <c r="AK42" s="37" t="str">
        <f t="shared" si="7"/>
        <v>o</v>
      </c>
    </row>
    <row r="43" spans="1:37" x14ac:dyDescent="0.15">
      <c r="A43" s="13"/>
      <c r="B43" s="13"/>
      <c r="F43" s="13"/>
      <c r="G43" s="19"/>
      <c r="K43" s="13"/>
      <c r="L43" s="13"/>
      <c r="O43" s="13"/>
      <c r="P43" s="13"/>
      <c r="Q43" s="19"/>
      <c r="T43" s="13"/>
      <c r="Y43" s="30" t="s">
        <v>288</v>
      </c>
      <c r="Z43" s="30" t="s">
        <v>416</v>
      </c>
      <c r="AF43" s="28"/>
      <c r="AK43" s="37" t="str">
        <f t="shared" si="7"/>
        <v>p</v>
      </c>
    </row>
    <row r="44" spans="1:37" x14ac:dyDescent="0.15">
      <c r="A44" s="13"/>
      <c r="B44" s="13"/>
      <c r="F44" s="13"/>
      <c r="G44" s="19"/>
      <c r="K44" s="13"/>
      <c r="L44" s="13"/>
      <c r="O44" s="13"/>
      <c r="P44" s="13"/>
      <c r="Q44" s="19"/>
      <c r="T44" s="13"/>
      <c r="Y44" s="30" t="s">
        <v>289</v>
      </c>
      <c r="Z44" s="30" t="s">
        <v>417</v>
      </c>
      <c r="AF44" s="28"/>
      <c r="AK44" s="37" t="str">
        <f t="shared" si="7"/>
        <v>q</v>
      </c>
    </row>
    <row r="45" spans="1:37" x14ac:dyDescent="0.15">
      <c r="A45" s="13"/>
      <c r="B45" s="13"/>
      <c r="F45" s="13"/>
      <c r="G45" s="19"/>
      <c r="K45" s="13"/>
      <c r="L45" s="13"/>
      <c r="O45" s="13"/>
      <c r="P45" s="13"/>
      <c r="Q45" s="19"/>
      <c r="T45" s="13"/>
      <c r="U45" s="27" t="s">
        <v>157</v>
      </c>
      <c r="Y45" s="30" t="s">
        <v>290</v>
      </c>
      <c r="Z45" s="30" t="s">
        <v>418</v>
      </c>
      <c r="AF45" s="28"/>
      <c r="AK45" s="37" t="str">
        <f t="shared" si="7"/>
        <v>r</v>
      </c>
    </row>
    <row r="46" spans="1:37" x14ac:dyDescent="0.15">
      <c r="A46" s="13"/>
      <c r="B46" s="13"/>
      <c r="F46" s="13"/>
      <c r="G46" s="19"/>
      <c r="K46" s="13"/>
      <c r="L46" s="13"/>
      <c r="O46" s="13"/>
      <c r="P46" s="13"/>
      <c r="Q46" s="19"/>
      <c r="T46" s="13"/>
      <c r="U46" s="63" t="s">
        <v>554</v>
      </c>
      <c r="Y46" s="30" t="s">
        <v>291</v>
      </c>
      <c r="Z46" s="30" t="s">
        <v>419</v>
      </c>
      <c r="AF46" s="28"/>
      <c r="AK46" s="37" t="str">
        <f t="shared" si="7"/>
        <v>s</v>
      </c>
    </row>
    <row r="47" spans="1:37" x14ac:dyDescent="0.15">
      <c r="A47" s="13"/>
      <c r="B47" s="13"/>
      <c r="F47" s="13"/>
      <c r="G47" s="19"/>
      <c r="K47" s="13"/>
      <c r="L47" s="13"/>
      <c r="O47" s="13"/>
      <c r="P47" s="13"/>
      <c r="Q47" s="19"/>
      <c r="T47" s="13"/>
      <c r="Y47" s="30" t="s">
        <v>292</v>
      </c>
      <c r="Z47" s="30" t="s">
        <v>420</v>
      </c>
      <c r="AF47" s="28"/>
      <c r="AK47" s="37" t="str">
        <f t="shared" si="7"/>
        <v>t</v>
      </c>
    </row>
    <row r="48" spans="1:37" x14ac:dyDescent="0.15">
      <c r="A48" s="13"/>
      <c r="B48" s="13"/>
      <c r="F48" s="13"/>
      <c r="G48" s="19"/>
      <c r="K48" s="13"/>
      <c r="L48" s="13"/>
      <c r="O48" s="13"/>
      <c r="P48" s="13"/>
      <c r="Q48" s="19"/>
      <c r="T48" s="13"/>
      <c r="U48" s="63">
        <v>2021</v>
      </c>
      <c r="Y48" s="30" t="s">
        <v>293</v>
      </c>
      <c r="Z48" s="30" t="s">
        <v>421</v>
      </c>
      <c r="AF48" s="28"/>
      <c r="AK48" s="37" t="str">
        <f t="shared" si="7"/>
        <v>u</v>
      </c>
    </row>
    <row r="49" spans="1:37" x14ac:dyDescent="0.15">
      <c r="A49" s="13"/>
      <c r="B49" s="13"/>
      <c r="F49" s="13"/>
      <c r="G49" s="19"/>
      <c r="K49" s="13"/>
      <c r="L49" s="13"/>
      <c r="O49" s="13"/>
      <c r="P49" s="13"/>
      <c r="Q49" s="19"/>
      <c r="T49" s="13"/>
      <c r="U49" s="63">
        <v>2022</v>
      </c>
      <c r="Y49" s="30" t="s">
        <v>294</v>
      </c>
      <c r="Z49" s="30" t="s">
        <v>422</v>
      </c>
      <c r="AF49" s="28"/>
      <c r="AK49" s="37" t="str">
        <f t="shared" si="7"/>
        <v>v</v>
      </c>
    </row>
    <row r="50" spans="1:37" x14ac:dyDescent="0.15">
      <c r="A50" s="13"/>
      <c r="B50" s="13"/>
      <c r="F50" s="13"/>
      <c r="G50" s="19"/>
      <c r="K50" s="13"/>
      <c r="L50" s="13"/>
      <c r="O50" s="13"/>
      <c r="P50" s="13"/>
      <c r="Q50" s="19"/>
      <c r="T50" s="13"/>
      <c r="U50" s="63">
        <v>2023</v>
      </c>
      <c r="Y50" s="30" t="s">
        <v>295</v>
      </c>
      <c r="Z50" s="30" t="s">
        <v>423</v>
      </c>
      <c r="AF50" s="28"/>
    </row>
    <row r="51" spans="1:37" x14ac:dyDescent="0.15">
      <c r="A51" s="13"/>
      <c r="B51" s="13"/>
      <c r="F51" s="13"/>
      <c r="G51" s="19"/>
      <c r="K51" s="13"/>
      <c r="L51" s="13"/>
      <c r="O51" s="13"/>
      <c r="P51" s="13"/>
      <c r="Q51" s="19"/>
      <c r="T51" s="13"/>
      <c r="U51" s="63">
        <v>2024</v>
      </c>
      <c r="Y51" s="30" t="s">
        <v>296</v>
      </c>
      <c r="Z51" s="30" t="s">
        <v>424</v>
      </c>
      <c r="AF51" s="28"/>
    </row>
    <row r="52" spans="1:37" x14ac:dyDescent="0.15">
      <c r="A52" s="13"/>
      <c r="B52" s="13"/>
      <c r="F52" s="13"/>
      <c r="G52" s="19"/>
      <c r="K52" s="13"/>
      <c r="L52" s="13"/>
      <c r="O52" s="13"/>
      <c r="P52" s="13"/>
      <c r="Q52" s="19"/>
      <c r="T52" s="13"/>
      <c r="U52" s="63">
        <v>2025</v>
      </c>
      <c r="Y52" s="30" t="s">
        <v>297</v>
      </c>
      <c r="Z52" s="30" t="s">
        <v>425</v>
      </c>
      <c r="AF52" s="28"/>
    </row>
    <row r="53" spans="1:37" x14ac:dyDescent="0.15">
      <c r="A53" s="13"/>
      <c r="B53" s="13"/>
      <c r="F53" s="13"/>
      <c r="G53" s="19"/>
      <c r="K53" s="13"/>
      <c r="L53" s="13"/>
      <c r="O53" s="13"/>
      <c r="P53" s="13"/>
      <c r="Q53" s="19"/>
      <c r="T53" s="13"/>
      <c r="U53" s="63">
        <v>2026</v>
      </c>
      <c r="Y53" s="30" t="s">
        <v>298</v>
      </c>
      <c r="Z53" s="30" t="s">
        <v>426</v>
      </c>
      <c r="AF53" s="28"/>
    </row>
    <row r="54" spans="1:37" x14ac:dyDescent="0.15">
      <c r="A54" s="13"/>
      <c r="B54" s="13"/>
      <c r="F54" s="13"/>
      <c r="G54" s="19"/>
      <c r="K54" s="13"/>
      <c r="L54" s="13"/>
      <c r="O54" s="13"/>
      <c r="P54" s="20"/>
      <c r="Q54" s="19"/>
      <c r="T54" s="13"/>
      <c r="Y54" s="30" t="s">
        <v>299</v>
      </c>
      <c r="Z54" s="30" t="s">
        <v>427</v>
      </c>
      <c r="AF54" s="28"/>
    </row>
    <row r="55" spans="1:37" x14ac:dyDescent="0.15">
      <c r="A55" s="13"/>
      <c r="B55" s="13"/>
      <c r="F55" s="13"/>
      <c r="G55" s="19"/>
      <c r="K55" s="13"/>
      <c r="L55" s="13"/>
      <c r="O55" s="13"/>
      <c r="P55" s="13"/>
      <c r="Q55" s="19"/>
      <c r="T55" s="13"/>
      <c r="Y55" s="30" t="s">
        <v>300</v>
      </c>
      <c r="Z55" s="30" t="s">
        <v>428</v>
      </c>
      <c r="AF55" s="28"/>
    </row>
    <row r="56" spans="1:37" x14ac:dyDescent="0.15">
      <c r="A56" s="13"/>
      <c r="B56" s="13"/>
      <c r="F56" s="13"/>
      <c r="G56" s="19"/>
      <c r="K56" s="13"/>
      <c r="L56" s="13"/>
      <c r="O56" s="13"/>
      <c r="P56" s="13"/>
      <c r="Q56" s="19"/>
      <c r="T56" s="13"/>
      <c r="U56" s="63">
        <v>20</v>
      </c>
      <c r="Y56" s="30" t="s">
        <v>301</v>
      </c>
      <c r="Z56" s="30" t="s">
        <v>429</v>
      </c>
      <c r="AF56" s="28"/>
    </row>
    <row r="57" spans="1:37" x14ac:dyDescent="0.15">
      <c r="A57" s="13"/>
      <c r="B57" s="13"/>
      <c r="F57" s="13"/>
      <c r="G57" s="19"/>
      <c r="K57" s="13"/>
      <c r="L57" s="13"/>
      <c r="O57" s="13"/>
      <c r="P57" s="13"/>
      <c r="Q57" s="19"/>
      <c r="T57" s="13"/>
      <c r="U57" s="30" t="s">
        <v>499</v>
      </c>
      <c r="Y57" s="30" t="s">
        <v>302</v>
      </c>
      <c r="Z57" s="30" t="s">
        <v>430</v>
      </c>
      <c r="AF57" s="28"/>
    </row>
    <row r="58" spans="1:37" x14ac:dyDescent="0.15">
      <c r="A58" s="13"/>
      <c r="B58" s="13"/>
      <c r="F58" s="13"/>
      <c r="G58" s="19"/>
      <c r="K58" s="13"/>
      <c r="L58" s="13"/>
      <c r="O58" s="13"/>
      <c r="P58" s="13"/>
      <c r="Q58" s="19"/>
      <c r="T58" s="13"/>
      <c r="U58" s="30" t="s">
        <v>500</v>
      </c>
      <c r="Y58" s="30" t="s">
        <v>303</v>
      </c>
      <c r="Z58" s="30" t="s">
        <v>431</v>
      </c>
      <c r="AF58" s="28"/>
    </row>
    <row r="59" spans="1:37" x14ac:dyDescent="0.15">
      <c r="A59" s="13"/>
      <c r="B59" s="13"/>
      <c r="F59" s="13"/>
      <c r="G59" s="19"/>
      <c r="K59" s="13"/>
      <c r="L59" s="13"/>
      <c r="O59" s="13"/>
      <c r="P59" s="13"/>
      <c r="Q59" s="19"/>
      <c r="T59" s="13"/>
      <c r="Y59" s="30" t="s">
        <v>304</v>
      </c>
      <c r="Z59" s="30" t="s">
        <v>432</v>
      </c>
      <c r="AF59" s="28"/>
    </row>
    <row r="60" spans="1:37" x14ac:dyDescent="0.15">
      <c r="A60" s="13"/>
      <c r="B60" s="13"/>
      <c r="F60" s="13"/>
      <c r="G60" s="19"/>
      <c r="K60" s="13"/>
      <c r="L60" s="13"/>
      <c r="O60" s="13"/>
      <c r="P60" s="13"/>
      <c r="Q60" s="19"/>
      <c r="T60" s="13"/>
      <c r="Y60" s="30" t="s">
        <v>305</v>
      </c>
      <c r="Z60" s="30" t="s">
        <v>433</v>
      </c>
      <c r="AF60" s="28"/>
    </row>
    <row r="61" spans="1:37" x14ac:dyDescent="0.15">
      <c r="A61" s="13"/>
      <c r="B61" s="13"/>
      <c r="F61" s="13"/>
      <c r="G61" s="19"/>
      <c r="K61" s="13"/>
      <c r="L61" s="13"/>
      <c r="O61" s="13"/>
      <c r="P61" s="13"/>
      <c r="Q61" s="19"/>
      <c r="T61" s="13"/>
      <c r="Y61" s="30" t="s">
        <v>306</v>
      </c>
      <c r="Z61" s="30" t="s">
        <v>434</v>
      </c>
      <c r="AF61" s="28"/>
    </row>
    <row r="62" spans="1:37" x14ac:dyDescent="0.15">
      <c r="A62" s="13"/>
      <c r="B62" s="13"/>
      <c r="F62" s="13"/>
      <c r="G62" s="19"/>
      <c r="K62" s="13"/>
      <c r="L62" s="13"/>
      <c r="O62" s="13"/>
      <c r="P62" s="13"/>
      <c r="Q62" s="19"/>
      <c r="T62" s="13"/>
      <c r="Y62" s="30" t="s">
        <v>307</v>
      </c>
      <c r="Z62" s="30" t="s">
        <v>435</v>
      </c>
      <c r="AF62" s="28"/>
    </row>
    <row r="63" spans="1:37" x14ac:dyDescent="0.15">
      <c r="A63" s="13"/>
      <c r="B63" s="13"/>
      <c r="F63" s="13"/>
      <c r="G63" s="19"/>
      <c r="K63" s="13"/>
      <c r="L63" s="13"/>
      <c r="O63" s="13"/>
      <c r="P63" s="13"/>
      <c r="Q63" s="19"/>
      <c r="T63" s="13"/>
      <c r="Y63" s="30" t="s">
        <v>308</v>
      </c>
      <c r="Z63" s="30" t="s">
        <v>436</v>
      </c>
      <c r="AF63" s="28"/>
    </row>
    <row r="64" spans="1:37" x14ac:dyDescent="0.15">
      <c r="A64" s="13"/>
      <c r="B64" s="13"/>
      <c r="F64" s="13"/>
      <c r="G64" s="19"/>
      <c r="K64" s="13"/>
      <c r="L64" s="13"/>
      <c r="O64" s="13"/>
      <c r="P64" s="13"/>
      <c r="Q64" s="19"/>
      <c r="T64" s="13"/>
      <c r="Y64" s="30" t="s">
        <v>309</v>
      </c>
      <c r="Z64" s="30" t="s">
        <v>437</v>
      </c>
      <c r="AF64" s="28"/>
    </row>
    <row r="65" spans="1:32" x14ac:dyDescent="0.15">
      <c r="A65" s="13"/>
      <c r="B65" s="13"/>
      <c r="F65" s="13"/>
      <c r="G65" s="19"/>
      <c r="K65" s="13"/>
      <c r="L65" s="13"/>
      <c r="O65" s="13"/>
      <c r="P65" s="13"/>
      <c r="Q65" s="19"/>
      <c r="T65" s="13"/>
      <c r="Y65" s="30" t="s">
        <v>310</v>
      </c>
      <c r="Z65" s="30" t="s">
        <v>438</v>
      </c>
      <c r="AF65" s="28"/>
    </row>
    <row r="66" spans="1:32" x14ac:dyDescent="0.15">
      <c r="A66" s="13"/>
      <c r="B66" s="13"/>
      <c r="F66" s="13"/>
      <c r="G66" s="19"/>
      <c r="K66" s="13"/>
      <c r="L66" s="13"/>
      <c r="O66" s="13"/>
      <c r="P66" s="13"/>
      <c r="Q66" s="19"/>
      <c r="T66" s="13"/>
      <c r="Y66" s="30" t="s">
        <v>64</v>
      </c>
      <c r="Z66" s="30" t="s">
        <v>439</v>
      </c>
      <c r="AF66" s="28"/>
    </row>
    <row r="67" spans="1:32" x14ac:dyDescent="0.15">
      <c r="A67" s="13"/>
      <c r="B67" s="13"/>
      <c r="F67" s="13"/>
      <c r="G67" s="19"/>
      <c r="K67" s="13"/>
      <c r="L67" s="13"/>
      <c r="O67" s="13"/>
      <c r="P67" s="13"/>
      <c r="Q67" s="19"/>
      <c r="T67" s="13"/>
      <c r="Y67" s="30" t="s">
        <v>311</v>
      </c>
      <c r="Z67" s="30" t="s">
        <v>440</v>
      </c>
      <c r="AF67" s="28"/>
    </row>
    <row r="68" spans="1:32" x14ac:dyDescent="0.15">
      <c r="A68" s="13"/>
      <c r="B68" s="13"/>
      <c r="F68" s="13"/>
      <c r="G68" s="19"/>
      <c r="K68" s="13"/>
      <c r="L68" s="13"/>
      <c r="O68" s="13"/>
      <c r="P68" s="13"/>
      <c r="Q68" s="19"/>
      <c r="T68" s="13"/>
      <c r="Y68" s="30" t="s">
        <v>312</v>
      </c>
      <c r="Z68" s="30" t="s">
        <v>441</v>
      </c>
      <c r="AF68" s="28"/>
    </row>
    <row r="69" spans="1:32" x14ac:dyDescent="0.15">
      <c r="A69" s="13"/>
      <c r="B69" s="13"/>
      <c r="F69" s="13"/>
      <c r="G69" s="19"/>
      <c r="K69" s="13"/>
      <c r="L69" s="13"/>
      <c r="O69" s="13"/>
      <c r="P69" s="13"/>
      <c r="Q69" s="19"/>
      <c r="T69" s="13"/>
      <c r="Y69" s="30" t="s">
        <v>313</v>
      </c>
      <c r="Z69" s="30" t="s">
        <v>442</v>
      </c>
      <c r="AF69" s="28"/>
    </row>
    <row r="70" spans="1:32" x14ac:dyDescent="0.15">
      <c r="A70" s="13"/>
      <c r="B70" s="13"/>
      <c r="Y70" s="30" t="s">
        <v>314</v>
      </c>
      <c r="Z70" s="30" t="s">
        <v>443</v>
      </c>
    </row>
    <row r="71" spans="1:32" x14ac:dyDescent="0.15">
      <c r="Y71" s="30" t="s">
        <v>315</v>
      </c>
      <c r="Z71" s="30" t="s">
        <v>444</v>
      </c>
    </row>
    <row r="72" spans="1:32" x14ac:dyDescent="0.15">
      <c r="Y72" s="30" t="s">
        <v>316</v>
      </c>
      <c r="Z72" s="30" t="s">
        <v>445</v>
      </c>
    </row>
    <row r="73" spans="1:32" x14ac:dyDescent="0.15">
      <c r="Y73" s="30" t="s">
        <v>317</v>
      </c>
      <c r="Z73" s="30" t="s">
        <v>446</v>
      </c>
    </row>
    <row r="74" spans="1:32" x14ac:dyDescent="0.15">
      <c r="Y74" s="30" t="s">
        <v>318</v>
      </c>
      <c r="Z74" s="30" t="s">
        <v>447</v>
      </c>
    </row>
    <row r="75" spans="1:32" x14ac:dyDescent="0.15">
      <c r="Y75" s="30" t="s">
        <v>319</v>
      </c>
      <c r="Z75" s="30" t="s">
        <v>448</v>
      </c>
    </row>
    <row r="76" spans="1:32" x14ac:dyDescent="0.15">
      <c r="Y76" s="30" t="s">
        <v>320</v>
      </c>
      <c r="Z76" s="30" t="s">
        <v>449</v>
      </c>
    </row>
    <row r="77" spans="1:32" x14ac:dyDescent="0.15">
      <c r="Y77" s="30" t="s">
        <v>321</v>
      </c>
      <c r="Z77" s="30" t="s">
        <v>450</v>
      </c>
    </row>
    <row r="78" spans="1:32" x14ac:dyDescent="0.15">
      <c r="Y78" s="30" t="s">
        <v>322</v>
      </c>
      <c r="Z78" s="30" t="s">
        <v>451</v>
      </c>
    </row>
    <row r="79" spans="1:32" x14ac:dyDescent="0.15">
      <c r="Y79" s="30" t="s">
        <v>323</v>
      </c>
      <c r="Z79" s="30" t="s">
        <v>452</v>
      </c>
    </row>
    <row r="80" spans="1:32" x14ac:dyDescent="0.15">
      <c r="Y80" s="30" t="s">
        <v>324</v>
      </c>
      <c r="Z80" s="30" t="s">
        <v>453</v>
      </c>
    </row>
    <row r="81" spans="25:26" x14ac:dyDescent="0.15">
      <c r="Y81" s="30" t="s">
        <v>325</v>
      </c>
      <c r="Z81" s="30" t="s">
        <v>454</v>
      </c>
    </row>
    <row r="82" spans="25:26" x14ac:dyDescent="0.15">
      <c r="Y82" s="30" t="s">
        <v>326</v>
      </c>
      <c r="Z82" s="30" t="s">
        <v>455</v>
      </c>
    </row>
    <row r="83" spans="25:26" x14ac:dyDescent="0.15">
      <c r="Y83" s="30" t="s">
        <v>327</v>
      </c>
      <c r="Z83" s="30" t="s">
        <v>456</v>
      </c>
    </row>
    <row r="84" spans="25:26" x14ac:dyDescent="0.15">
      <c r="Y84" s="30" t="s">
        <v>328</v>
      </c>
      <c r="Z84" s="30" t="s">
        <v>457</v>
      </c>
    </row>
    <row r="85" spans="25:26" x14ac:dyDescent="0.15">
      <c r="Y85" s="30" t="s">
        <v>329</v>
      </c>
      <c r="Z85" s="30" t="s">
        <v>458</v>
      </c>
    </row>
    <row r="86" spans="25:26" x14ac:dyDescent="0.15">
      <c r="Y86" s="30" t="s">
        <v>330</v>
      </c>
      <c r="Z86" s="30" t="s">
        <v>459</v>
      </c>
    </row>
    <row r="87" spans="25:26" x14ac:dyDescent="0.15">
      <c r="Y87" s="30" t="s">
        <v>331</v>
      </c>
      <c r="Z87" s="30" t="s">
        <v>460</v>
      </c>
    </row>
    <row r="88" spans="25:26" x14ac:dyDescent="0.15">
      <c r="Y88" s="30" t="s">
        <v>332</v>
      </c>
      <c r="Z88" s="30" t="s">
        <v>461</v>
      </c>
    </row>
    <row r="89" spans="25:26" x14ac:dyDescent="0.15">
      <c r="Y89" s="30" t="s">
        <v>333</v>
      </c>
      <c r="Z89" s="30" t="s">
        <v>462</v>
      </c>
    </row>
    <row r="90" spans="25:26" x14ac:dyDescent="0.15">
      <c r="Y90" s="30" t="s">
        <v>334</v>
      </c>
      <c r="Z90" s="30" t="s">
        <v>463</v>
      </c>
    </row>
    <row r="91" spans="25:26" x14ac:dyDescent="0.15">
      <c r="Y91" s="30" t="s">
        <v>335</v>
      </c>
      <c r="Z91" s="30" t="s">
        <v>464</v>
      </c>
    </row>
    <row r="92" spans="25:26" x14ac:dyDescent="0.15">
      <c r="Y92" s="30" t="s">
        <v>336</v>
      </c>
      <c r="Z92" s="30" t="s">
        <v>465</v>
      </c>
    </row>
    <row r="93" spans="25:26" x14ac:dyDescent="0.15">
      <c r="Y93" s="30" t="s">
        <v>337</v>
      </c>
      <c r="Z93" s="30" t="s">
        <v>466</v>
      </c>
    </row>
    <row r="94" spans="25:26" x14ac:dyDescent="0.15">
      <c r="Y94" s="30" t="s">
        <v>338</v>
      </c>
      <c r="Z94" s="30" t="s">
        <v>467</v>
      </c>
    </row>
    <row r="95" spans="25:26" x14ac:dyDescent="0.15">
      <c r="Y95" s="30" t="s">
        <v>339</v>
      </c>
      <c r="Z95" s="30" t="s">
        <v>468</v>
      </c>
    </row>
    <row r="96" spans="25:26" x14ac:dyDescent="0.15">
      <c r="Y96" s="30" t="s">
        <v>243</v>
      </c>
      <c r="Z96" s="30" t="s">
        <v>469</v>
      </c>
    </row>
    <row r="97" spans="25:26" x14ac:dyDescent="0.15">
      <c r="Y97" s="30" t="s">
        <v>340</v>
      </c>
      <c r="Z97" s="30" t="s">
        <v>470</v>
      </c>
    </row>
    <row r="98" spans="25:26" x14ac:dyDescent="0.15">
      <c r="Y98" s="30" t="s">
        <v>341</v>
      </c>
      <c r="Z98" s="30" t="s">
        <v>471</v>
      </c>
    </row>
    <row r="99" spans="25:26" x14ac:dyDescent="0.15">
      <c r="Y99" s="30" t="s">
        <v>371</v>
      </c>
      <c r="Z99" s="30" t="s">
        <v>472</v>
      </c>
    </row>
    <row r="100" spans="25:26" x14ac:dyDescent="0.15">
      <c r="Y100" s="30" t="s">
        <v>558</v>
      </c>
      <c r="Z100" s="30" t="s">
        <v>473</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2022-08-26T11:52:50Z</dcterms:created>
  <dcterms:modified xsi:type="dcterms:W3CDTF">2022-08-26T11:54:47Z</dcterms:modified>
</cp:coreProperties>
</file>