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P29" i="11"/>
  <c r="AY41" i="11" l="1"/>
  <c r="AY43" i="11" s="1"/>
  <c r="AY119" i="11"/>
  <c r="AY121" i="11" s="1"/>
  <c r="AY122" i="11" l="1"/>
  <c r="AY120" i="11"/>
  <c r="AY42" i="11"/>
  <c r="AY50" i="11"/>
  <c r="AY51" i="11" s="1"/>
  <c r="AY47" i="11"/>
  <c r="AY49" i="11" s="1"/>
  <c r="AY44" i="11"/>
  <c r="AY46" i="11" s="1"/>
  <c r="AY48" i="11" l="1"/>
  <c r="AY52" i="11"/>
  <c r="AY45" i="11"/>
  <c r="AY31" i="11" l="1"/>
  <c r="AY39" i="11" s="1"/>
  <c r="AY36" i="11" l="1"/>
  <c r="AY40" i="11"/>
  <c r="AY33" i="11"/>
  <c r="AY37" i="11"/>
  <c r="AY32" i="11"/>
  <c r="AY34" i="11"/>
  <c r="AY38" i="11"/>
  <c r="AY35" i="11"/>
  <c r="AW90" i="11" l="1"/>
  <c r="AT90" i="11"/>
  <c r="AQ90" i="11"/>
  <c r="AL90" i="11"/>
  <c r="AI90" i="11"/>
  <c r="AF90" i="11"/>
  <c r="Z90" i="11"/>
  <c r="W90" i="11"/>
  <c r="T90" i="11"/>
  <c r="N90" i="11"/>
  <c r="AU112" i="11" l="1"/>
  <c r="Y112"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<sst xmlns="http://schemas.openxmlformats.org/spreadsheetml/2006/main" count="791" uniqueCount="634">
  <si>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</si>
  <si>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</si>
  <si>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</si>
  <si>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</si>
  <si>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</si>
  <si>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</si>
  <si>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</si>
  <si>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</si>
  <si>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</si>
  <si>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</si>
  <si>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</si>
  <si>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</si>
  <si>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</si>
  <si>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</si>
  <si>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</si>
  <si>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</si>
  <si>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</si>
  <si>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</si>
  <si>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</si>
  <si>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</si>
  <si>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</si>
  <si>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</si>
  <si>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</si>
  <si>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</si>
  <si>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</si>
  <si>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</si>
  <si>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</si>
  <si>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</si>
  <si>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</si>
  <si>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</si>
  <si>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</si>
  <si>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</si>
  <si>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</si>
  <si>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</si>
  <si>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</si>
  <si>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</si>
  <si>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</si>
  <si>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</si>
  <si>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</si>
  <si>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</si>
  <si>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</si>
  <si>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</si>
  <si>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</si>
  <si>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</si>
  <si>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</si>
  <si>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</si>
  <si>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</si>
  <si>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</si>
  <si>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</si>
  <si>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</si>
  <si>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</si>
  <si>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</si>
  <si>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</si>
  <si>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</si>
  <si>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</si>
  <si>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</si>
  <si>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</si>
  <si>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</si>
  <si>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</si>
  <si>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</si>
  <si>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</si>
  <si>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</si>
  <si>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</si>
  <si>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</si>
  <si>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</si>
  <si>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</si>
  <si>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</si>
  <si>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</si>
  <si>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</si>
  <si>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</si>
  <si>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</si>
  <si>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</si>
  <si>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</si>
  <si>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</si>
  <si>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</si>
  <si>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</si>
  <si>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</si>
  <si>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</si>
  <si>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</si>
  <si>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</si>
  <si>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</si>
  <si>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</si>
  <si>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</si>
  <si>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</si>
  <si>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</si>
  <si>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</si>
  <si>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</si>
  <si>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</si>
  <si>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</si>
  <si>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</si>
  <si>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</si>
  <si>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</si>
  <si>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</si>
  <si>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</si>
  <si>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</si>
  <si>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</si>
  <si>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</si>
  <si>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</si>
  <si>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</si>
  <si>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</si>
  <si>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</si>
  <si>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</si>
  <si>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</si>
  <si>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</si>
  <si>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</si>
  <si>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</si>
  <si>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</si>
  <si>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</si>
  <si>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</si>
  <si>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</si>
  <si>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</si>
  <si>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</si>
  <si>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</si>
  <si>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</si>
  <si>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</si>
  <si>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</si>
  <si>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</si>
  <si>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</si>
  <si>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</si>
  <si>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</si>
  <si>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</si>
  <si>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</si>
  <si>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</si>
  <si>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</si>
  <si>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</si>
  <si>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</si>
  <si>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</si>
  <si>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</si>
  <si>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</si>
  <si>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</si>
  <si>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</si>
  <si>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</si>
  <si>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</si>
  <si>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</si>
  <si>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</si>
  <si>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</si>
  <si>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</si>
  <si>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</si>
  <si>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</si>
  <si>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</si>
  <si>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</si>
  <si>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</si>
  <si>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</si>
  <si>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</si>
  <si>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</si>
  <si>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</si>
  <si>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</si>
  <si>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</si>
  <si>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</si>
  <si>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</si>
  <si>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</si>
  <si>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</si>
  <si>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</si>
  <si>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</si>
  <si>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</si>
  <si>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</si>
  <si>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</si>
  <si>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</si>
  <si>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</si>
  <si>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</si>
  <si>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</si>
  <si>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</si>
  <si>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</si>
  <si>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</si>
  <si>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</si>
  <si>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</si>
  <si>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</si>
  <si>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</si>
  <si>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</si>
  <si>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</si>
  <si>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</si>
  <si>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</si>
  <si>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</si>
  <si>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</si>
  <si>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</si>
  <si>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</si>
  <si>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</si>
  <si>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</si>
  <si>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</si>
  <si>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</si>
  <si>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</si>
  <si>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</si>
  <si>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</si>
  <si>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</si>
  <si>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</si>
  <si>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</si>
  <si>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</si>
  <si>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</si>
  <si>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</si>
  <si>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</si>
  <si>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</si>
  <si>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</si>
  <si>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</si>
  <si>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</si>
  <si>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</si>
  <si>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</si>
  <si>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</si>
  <si>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</si>
  <si>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</si>
  <si>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</si>
  <si>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</si>
  <si>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</si>
  <si>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</si>
  <si>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</si>
  <si>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</si>
  <si>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</si>
  <si>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</si>
  <si>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</si>
  <si>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</si>
  <si>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</si>
  <si>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</si>
  <si>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</si>
  <si>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</si>
  <si>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</si>
  <si>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</si>
  <si>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</si>
  <si>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</si>
  <si>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</si>
  <si>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</si>
  <si>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</si>
  <si>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</si>
  <si>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</si>
  <si>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</si>
  <si>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</si>
  <si>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</si>
  <si>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</si>
  <si>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</si>
  <si>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</si>
  <si>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</si>
  <si>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</si>
  <si>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</si>
  <si>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</si>
  <si>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</si>
  <si>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</si>
  <si>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</si>
  <si>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</si>
  <si>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</si>
  <si>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</si>
  <si>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</si>
  <si>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</si>
  <si>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</si>
  <si>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</si>
  <si>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</si>
  <si>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</si>
  <si>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</si>
  <si>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</si>
  <si>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</si>
  <si>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</si>
  <si>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</si>
  <si>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</si>
  <si>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</si>
  <si>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</si>
  <si>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</si>
  <si>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</si>
  <si>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</si>
  <si>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</si>
  <si>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</si>
  <si>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</si>
  <si>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</si>
  <si>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</si>
  <si>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</si>
  <si>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</si>
  <si>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</si>
  <si>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</si>
  <si>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</si>
  <si>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</si>
  <si>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</si>
  <si>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</si>
  <si>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</si>
  <si>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</si>
  <si>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</si>
  <si>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</si>
  <si>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</si>
  <si>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</si>
  <si>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</si>
  <si>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</si>
  <si>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</si>
  <si>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</si>
  <si>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</si>
  <si>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</si>
  <si>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</si>
  <si>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</si>
  <si>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</si>
  <si>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</si>
  <si>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</si>
  <si>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</si>
  <si>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</si>
  <si>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</si>
  <si>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</si>
  <si>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</si>
  <si>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</si>
  <si>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</si>
  <si>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</si>
  <si>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</si>
  <si>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</si>
  <si>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</si>
  <si>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</si>
  <si>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</si>
  <si>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</si>
  <si>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</si>
  <si>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</si>
  <si>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</si>
  <si>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</si>
  <si>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</si>
  <si>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</si>
  <si>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</si>
  <si>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</si>
  <si>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</si>
  <si>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</si>
  <si>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</si>
  <si>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</si>
  <si>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</si>
  <si>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</si>
  <si>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</si>
  <si>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</si>
  <si>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</si>
  <si>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</si>
  <si>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</si>
  <si>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</si>
  <si>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</si>
  <si>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</si>
  <si>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</si>
  <si>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</si>
  <si>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</si>
  <si>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</si>
  <si>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</si>
  <si>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</si>
  <si>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</si>
  <si>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</si>
  <si>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</si>
  <si>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</si>
  <si>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</si>
  <si>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</si>
  <si>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</si>
  <si>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</si>
  <si>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</si>
  <si>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</si>
  <si>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</si>
  <si>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</si>
  <si>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</si>
  <si>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</si>
  <si>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</si>
  <si>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</si>
  <si>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</si>
  <si>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</si>
  <si>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</si>
  <si>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</si>
  <si>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</si>
  <si>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</si>
  <si>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</si>
  <si>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</si>
  <si>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</si>
  <si>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</si>
  <si>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</si>
  <si>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</si>
  <si>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</si>
  <si>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</si>
  <si>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</si>
  <si>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</si>
  <si>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</si>
  <si>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</si>
  <si>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</si>
  <si>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</si>
  <si>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</si>
  <si>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</si>
  <si>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</si>
  <si>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</si>
  <si>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</si>
  <si>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</si>
  <si>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</si>
  <si>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</si>
  <si>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</si>
  <si>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</si>
  <si>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</si>
  <si>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</si>
  <si>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</si>
  <si>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</si>
  <si>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</si>
  <si>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</si>
  <si>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</si>
  <si>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</si>
  <si>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</si>
  <si>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</si>
  <si>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</si>
  <si>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</si>
  <si>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</si>
  <si>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</si>
  <si>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</si>
  <si>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</si>
  <si>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</si>
  <si>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</si>
  <si>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</si>
  <si>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</si>
  <si>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</si>
  <si>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</si>
  <si>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</si>
  <si>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</si>
  <si>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</si>
  <si>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</si>
  <si>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</si>
  <si>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</si>
  <si>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</si>
  <si>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</si>
  <si>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</si>
  <si>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</si>
  <si>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</si>
  <si>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</si>
  <si>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</si>
  <si>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</si>
  <si>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</si>
  <si>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</si>
  <si>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</si>
  <si>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</si>
  <si>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</si>
  <si>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</si>
  <si>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</si>
  <si>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</si>
  <si>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</si>
  <si>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</si>
  <si>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</si>
  <si>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</si>
  <si>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</si>
  <si>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</si>
  <si>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</si>
  <si>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</si>
  <si>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</si>
  <si>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</si>
  <si>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</si>
  <si>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</si>
  <si>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</si>
  <si>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</si>
  <si>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</si>
  <si>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</si>
  <si>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</si>
  <si>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</si>
  <si>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</si>
  <si>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</si>
  <si>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</si>
  <si>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</si>
  <si>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</si>
  <si>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</si>
  <si>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</si>
  <si>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</si>
  <si>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</si>
  <si>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</si>
  <si>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</si>
  <si>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</si>
  <si>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</si>
  <si>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</si>
  <si>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</si>
  <si>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</si>
  <si>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</si>
  <si>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</si>
  <si>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</si>
  <si>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</si>
  <si>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</si>
  <si>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</si>
  <si>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</si>
  <si>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</si>
  <si>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</si>
  <si>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</si>
  <si>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</si>
  <si>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</si>
  <si>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</si>
  <si>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</si>
  <si>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</si>
  <si>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</si>
  <si>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</si>
  <si>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</si>
  <si>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</si>
  <si>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</si>
  <si>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</si>
  <si>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</si>
  <si>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</si>
  <si>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</si>
  <si>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</si>
  <si>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</si>
  <si>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</si>
  <si>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</si>
  <si>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</si>
  <si>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</si>
  <si>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</si>
  <si>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</si>
  <si>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</si>
  <si>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</si>
  <si>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</si>
  <si>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</si>
  <si>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</si>
  <si>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</si>
  <si>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</si>
  <si>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</si>
  <si>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</si>
  <si>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</si>
  <si>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</si>
  <si>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</si>
  <si>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</si>
  <si>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</si>
  <si>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</si>
  <si>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</si>
  <si>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</si>
  <si>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</si>
  <si>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</si>
  <si>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</si>
  <si>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</si>
  <si>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</si>
  <si>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</si>
  <si>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</si>
  <si>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</si>
  <si>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</si>
  <si>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</si>
  <si>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</si>
  <si>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</si>
  <si>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</si>
  <si>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</si>
  <si>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</si>
  <si>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</si>
  <si>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</si>
  <si>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</si>
  <si>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</si>
  <si>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</si>
  <si>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</si>
  <si>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</si>
  <si>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</si>
  <si>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</si>
  <si>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</si>
  <si>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</si>
  <si>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</si>
  <si>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</si>
  <si>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</si>
  <si>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</si>
  <si>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</si>
  <si>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</si>
  <si>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</si>
  <si>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</si>
  <si>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</si>
  <si>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</si>
  <si>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</si>
  <si>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</si>
  <si>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</si>
  <si>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</si>
  <si>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</si>
  <si>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</si>
  <si>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</si>
  <si>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</si>
  <si>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</si>
  <si>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</si>
  <si>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</si>
  <si>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</si>
  <si>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</si>
  <si>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</si>
  <si>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</si>
  <si>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</si>
  <si>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</si>
  <si>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</si>
  <si>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</si>
  <si>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</si>
  <si>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</si>
  <si>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</si>
  <si>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t>
  </si>
  <si>
    <t>内閣府</t>
  </si>
  <si>
    <t>府</t>
  </si>
  <si>
    <t>科学技術・イノベーション推進事務局</t>
    <rPh sb="0" eb="2">
      <t>カガク</t>
    </rPh>
    <rPh sb="2" eb="4">
      <t>ギジュツ</t>
    </rPh>
    <rPh sb="12" eb="14">
      <t>スイシン</t>
    </rPh>
    <rPh sb="14" eb="17">
      <t>ジムキョク</t>
    </rPh>
    <phoneticPr fontId="6"/>
  </si>
  <si>
    <t>参事官（統合戦略担当）</t>
    <rPh sb="0" eb="3">
      <t>サンジカン</t>
    </rPh>
    <rPh sb="4" eb="6">
      <t>トウゴウ</t>
    </rPh>
    <rPh sb="6" eb="8">
      <t>センリャク</t>
    </rPh>
    <rPh sb="8" eb="10">
      <t>タントウ</t>
    </rPh>
    <phoneticPr fontId="6"/>
  </si>
  <si>
    <t>樋本 諭</t>
    <rPh sb="0" eb="2">
      <t>ヒノモト</t>
    </rPh>
    <rPh sb="3" eb="4">
      <t>サトシ</t>
    </rPh>
    <phoneticPr fontId="6"/>
  </si>
  <si>
    <t>第６期計画の実行性を高めるため、その進捗状況の把握や年次計画の策定に資する調査等を行うとともに、第６期計画の遂行に向けた機運醸成・PR・フィードバックを目的としたシンポジウム等を行う。</t>
    <rPh sb="0" eb="1">
      <t>ダイ</t>
    </rPh>
    <rPh sb="2" eb="3">
      <t>キ</t>
    </rPh>
    <rPh sb="18" eb="20">
      <t>シンチョク</t>
    </rPh>
    <rPh sb="20" eb="22">
      <t>ジョウキョウ</t>
    </rPh>
    <rPh sb="23" eb="25">
      <t>ハアク</t>
    </rPh>
    <rPh sb="26" eb="28">
      <t>ネンジ</t>
    </rPh>
    <rPh sb="28" eb="30">
      <t>ケイカク</t>
    </rPh>
    <rPh sb="31" eb="33">
      <t>サクテイ</t>
    </rPh>
    <rPh sb="48" eb="49">
      <t>ダイ</t>
    </rPh>
    <rPh sb="50" eb="51">
      <t>キ</t>
    </rPh>
    <rPh sb="54" eb="56">
      <t>スイコウ</t>
    </rPh>
    <phoneticPr fontId="6"/>
  </si>
  <si>
    <t>-</t>
    <phoneticPr fontId="6"/>
  </si>
  <si>
    <t>科学技術・イノベーション基本計画に係る調査等</t>
    <phoneticPr fontId="6"/>
  </si>
  <si>
    <t>科学技術基礎調査等委託費</t>
    <rPh sb="0" eb="2">
      <t>カガク</t>
    </rPh>
    <rPh sb="2" eb="4">
      <t>ギジュツ</t>
    </rPh>
    <rPh sb="4" eb="6">
      <t>キソ</t>
    </rPh>
    <rPh sb="6" eb="8">
      <t>チョウサ</t>
    </rPh>
    <rPh sb="8" eb="9">
      <t>トウ</t>
    </rPh>
    <rPh sb="9" eb="11">
      <t>イタク</t>
    </rPh>
    <rPh sb="11" eb="12">
      <t>ヒ</t>
    </rPh>
    <phoneticPr fontId="6"/>
  </si>
  <si>
    <t>本事業は第６期計画の実施や年次計画の策定の参考となる定量的・定性的データについての調査を行うほか、シンポジウム等を開催するものであり、当該計画の実効性を高めることを目的としていることから、定量的な目標を設定することはできない。</t>
    <rPh sb="13" eb="15">
      <t>ネンジ</t>
    </rPh>
    <rPh sb="15" eb="17">
      <t>ケイカク</t>
    </rPh>
    <rPh sb="18" eb="20">
      <t>サクテイ</t>
    </rPh>
    <phoneticPr fontId="6"/>
  </si>
  <si>
    <t>第６期計画の実施や年次計画の策定プロセスにおいて、本事業による調査結果が活用されること、また、シンポジウム等の開催を通じ、科学技術・イノベーション政策に対する社会の関心が高まるとともに、我が国の第６期計画の理念が強く伝わることを目標とする。なお、令和２年度～令和３年度は未実施。</t>
    <rPh sb="0" eb="1">
      <t>ダイ</t>
    </rPh>
    <rPh sb="2" eb="3">
      <t>キ</t>
    </rPh>
    <rPh sb="6" eb="8">
      <t>ジッシ</t>
    </rPh>
    <rPh sb="97" eb="98">
      <t>ダイ</t>
    </rPh>
    <rPh sb="99" eb="100">
      <t>キ</t>
    </rPh>
    <phoneticPr fontId="6"/>
  </si>
  <si>
    <t>回</t>
    <rPh sb="0" eb="1">
      <t>カイ</t>
    </rPh>
    <phoneticPr fontId="6"/>
  </si>
  <si>
    <t>第６期計画の検証や年次計画の策定において、本事業の成果を活用する。</t>
    <rPh sb="0" eb="1">
      <t>ダイ</t>
    </rPh>
    <rPh sb="2" eb="3">
      <t>キ</t>
    </rPh>
    <rPh sb="3" eb="5">
      <t>ケイカク</t>
    </rPh>
    <rPh sb="6" eb="8">
      <t>ケンショウ</t>
    </rPh>
    <rPh sb="9" eb="11">
      <t>ネンジ</t>
    </rPh>
    <rPh sb="11" eb="13">
      <t>ケイカク</t>
    </rPh>
    <rPh sb="14" eb="16">
      <t>サクテイ</t>
    </rPh>
    <rPh sb="21" eb="22">
      <t>ホン</t>
    </rPh>
    <rPh sb="22" eb="24">
      <t>ジギョウ</t>
    </rPh>
    <rPh sb="25" eb="27">
      <t>セイカ</t>
    </rPh>
    <rPh sb="28" eb="30">
      <t>カツヨウ</t>
    </rPh>
    <phoneticPr fontId="6"/>
  </si>
  <si>
    <t>第６期計画の検証や年次計画の策定において、本事業の成果が活用されること。</t>
    <rPh sb="0" eb="1">
      <t>ダイ</t>
    </rPh>
    <rPh sb="2" eb="3">
      <t>キ</t>
    </rPh>
    <rPh sb="3" eb="5">
      <t>ケイカク</t>
    </rPh>
    <rPh sb="6" eb="8">
      <t>ケンショウ</t>
    </rPh>
    <rPh sb="9" eb="11">
      <t>ネンジ</t>
    </rPh>
    <rPh sb="11" eb="13">
      <t>ケイカク</t>
    </rPh>
    <rPh sb="14" eb="16">
      <t>サクテイ</t>
    </rPh>
    <rPh sb="21" eb="22">
      <t>ホン</t>
    </rPh>
    <rPh sb="22" eb="24">
      <t>ジギョウ</t>
    </rPh>
    <rPh sb="25" eb="27">
      <t>セイカ</t>
    </rPh>
    <rPh sb="28" eb="30">
      <t>カツヨウ</t>
    </rPh>
    <phoneticPr fontId="6"/>
  </si>
  <si>
    <t>本事業は科学技術が国民の生活に不可欠であることを踏まえ、第６期計画期間における政策に資すること等を目的としており、国民や社会のニーズを的確に反映している。</t>
    <rPh sb="0" eb="1">
      <t>ホン</t>
    </rPh>
    <rPh sb="1" eb="3">
      <t>ジギョウ</t>
    </rPh>
    <rPh sb="4" eb="6">
      <t>カガク</t>
    </rPh>
    <rPh sb="6" eb="8">
      <t>ギジュツ</t>
    </rPh>
    <rPh sb="9" eb="11">
      <t>コクミン</t>
    </rPh>
    <rPh sb="12" eb="14">
      <t>セイカツ</t>
    </rPh>
    <rPh sb="15" eb="18">
      <t>フカケツ</t>
    </rPh>
    <rPh sb="24" eb="25">
      <t>フ</t>
    </rPh>
    <rPh sb="28" eb="29">
      <t>ダイ</t>
    </rPh>
    <rPh sb="30" eb="31">
      <t>キ</t>
    </rPh>
    <rPh sb="31" eb="33">
      <t>ケイカク</t>
    </rPh>
    <rPh sb="33" eb="35">
      <t>キカン</t>
    </rPh>
    <rPh sb="39" eb="41">
      <t>セイサク</t>
    </rPh>
    <rPh sb="42" eb="43">
      <t>シ</t>
    </rPh>
    <rPh sb="47" eb="48">
      <t>ナド</t>
    </rPh>
    <rPh sb="49" eb="51">
      <t>モクテキ</t>
    </rPh>
    <rPh sb="57" eb="59">
      <t>コクミン</t>
    </rPh>
    <rPh sb="60" eb="62">
      <t>シャカイ</t>
    </rPh>
    <rPh sb="67" eb="69">
      <t>テキカク</t>
    </rPh>
    <rPh sb="70" eb="72">
      <t>ハンエイ</t>
    </rPh>
    <phoneticPr fontId="6"/>
  </si>
  <si>
    <t>内閣府は、内閣府設置法において科学技術・イノベーションの総合的かつ計画的な振興を図るための基本的な政策に関する事項について総合調整を図ることとなっていることから、本事業は国が実施すべきである。</t>
    <rPh sb="0" eb="3">
      <t>ナイカクフ</t>
    </rPh>
    <rPh sb="5" eb="8">
      <t>ナイカクフ</t>
    </rPh>
    <rPh sb="8" eb="11">
      <t>セッチホウ</t>
    </rPh>
    <rPh sb="15" eb="17">
      <t>カガク</t>
    </rPh>
    <rPh sb="17" eb="19">
      <t>ギジュツ</t>
    </rPh>
    <rPh sb="28" eb="31">
      <t>ソウゴウテキ</t>
    </rPh>
    <rPh sb="33" eb="36">
      <t>ケイカクテキ</t>
    </rPh>
    <rPh sb="37" eb="39">
      <t>シンコウ</t>
    </rPh>
    <rPh sb="40" eb="41">
      <t>ハカ</t>
    </rPh>
    <rPh sb="45" eb="48">
      <t>キホンテキ</t>
    </rPh>
    <rPh sb="49" eb="51">
      <t>セイサク</t>
    </rPh>
    <rPh sb="52" eb="53">
      <t>カン</t>
    </rPh>
    <rPh sb="55" eb="57">
      <t>ジコウ</t>
    </rPh>
    <rPh sb="61" eb="63">
      <t>ソウゴウ</t>
    </rPh>
    <rPh sb="63" eb="65">
      <t>チョウセイ</t>
    </rPh>
    <rPh sb="66" eb="67">
      <t>ハカ</t>
    </rPh>
    <rPh sb="81" eb="82">
      <t>ホン</t>
    </rPh>
    <rPh sb="82" eb="84">
      <t>ジギョウ</t>
    </rPh>
    <rPh sb="85" eb="86">
      <t>クニ</t>
    </rPh>
    <rPh sb="87" eb="89">
      <t>ジッシ</t>
    </rPh>
    <phoneticPr fontId="6"/>
  </si>
  <si>
    <t>客観的根拠や国際的な状況変化を踏まえ、我が国の科学技術・イノベーション政策をより実効性のあるものとするためには、第６期計画の策定にあたり、関連施策を抜本的に見直す必要があることに鑑み、本事業は我が国が世界に先駆けてSociety 5.0を実現させるためにも優先度が高い事業である。</t>
    <rPh sb="0" eb="3">
      <t>キャッカンテキ</t>
    </rPh>
    <rPh sb="3" eb="5">
      <t>コンキョ</t>
    </rPh>
    <rPh sb="6" eb="9">
      <t>コクサイテキ</t>
    </rPh>
    <rPh sb="10" eb="12">
      <t>ジョウキョウ</t>
    </rPh>
    <rPh sb="12" eb="14">
      <t>ヘンカ</t>
    </rPh>
    <rPh sb="15" eb="16">
      <t>フ</t>
    </rPh>
    <rPh sb="19" eb="20">
      <t>ワ</t>
    </rPh>
    <rPh sb="21" eb="22">
      <t>クニ</t>
    </rPh>
    <rPh sb="23" eb="25">
      <t>カガク</t>
    </rPh>
    <rPh sb="25" eb="27">
      <t>ギジュツ</t>
    </rPh>
    <rPh sb="35" eb="37">
      <t>セイサク</t>
    </rPh>
    <rPh sb="40" eb="43">
      <t>ジッコウセイ</t>
    </rPh>
    <rPh sb="56" eb="57">
      <t>ダイ</t>
    </rPh>
    <rPh sb="58" eb="59">
      <t>キ</t>
    </rPh>
    <rPh sb="59" eb="61">
      <t>ケイカク</t>
    </rPh>
    <rPh sb="62" eb="64">
      <t>サクテイ</t>
    </rPh>
    <rPh sb="69" eb="71">
      <t>カンレン</t>
    </rPh>
    <rPh sb="71" eb="73">
      <t>セサク</t>
    </rPh>
    <rPh sb="74" eb="77">
      <t>バッポンテキ</t>
    </rPh>
    <rPh sb="78" eb="80">
      <t>ミナオ</t>
    </rPh>
    <rPh sb="81" eb="83">
      <t>ヒツヨウ</t>
    </rPh>
    <rPh sb="89" eb="90">
      <t>カンガ</t>
    </rPh>
    <rPh sb="92" eb="93">
      <t>ホン</t>
    </rPh>
    <rPh sb="93" eb="95">
      <t>ジギョウ</t>
    </rPh>
    <rPh sb="96" eb="97">
      <t>ワ</t>
    </rPh>
    <rPh sb="98" eb="99">
      <t>クニ</t>
    </rPh>
    <rPh sb="100" eb="102">
      <t>セカイ</t>
    </rPh>
    <rPh sb="103" eb="105">
      <t>サキガ</t>
    </rPh>
    <rPh sb="119" eb="121">
      <t>ジツゲン</t>
    </rPh>
    <rPh sb="128" eb="131">
      <t>ユウセンド</t>
    </rPh>
    <rPh sb="132" eb="133">
      <t>タカ</t>
    </rPh>
    <rPh sb="134" eb="136">
      <t>ジギョウ</t>
    </rPh>
    <phoneticPr fontId="6"/>
  </si>
  <si>
    <t>有</t>
  </si>
  <si>
    <t>無</t>
  </si>
  <si>
    <t>一般競争契約（総合評価方式）により委託先を決定しているため、価格及び技術面の競争性が確保され、適正な手続きをとっており、支出先の選定は妥当である。</t>
    <rPh sb="0" eb="2">
      <t>イッパン</t>
    </rPh>
    <rPh sb="2" eb="4">
      <t>キョウソウ</t>
    </rPh>
    <rPh sb="4" eb="6">
      <t>ケイヤク</t>
    </rPh>
    <rPh sb="7" eb="9">
      <t>ソウゴウ</t>
    </rPh>
    <rPh sb="9" eb="11">
      <t>ヒョウカ</t>
    </rPh>
    <rPh sb="11" eb="13">
      <t>ホウシキ</t>
    </rPh>
    <rPh sb="30" eb="32">
      <t>カカク</t>
    </rPh>
    <rPh sb="32" eb="33">
      <t>オヨ</t>
    </rPh>
    <rPh sb="34" eb="36">
      <t>ギジュツ</t>
    </rPh>
    <rPh sb="36" eb="37">
      <t>メン</t>
    </rPh>
    <rPh sb="38" eb="41">
      <t>キョウソウセイ</t>
    </rPh>
    <rPh sb="42" eb="44">
      <t>カクホ</t>
    </rPh>
    <rPh sb="47" eb="49">
      <t>テキセイ</t>
    </rPh>
    <rPh sb="50" eb="52">
      <t>テツヅ</t>
    </rPh>
    <rPh sb="60" eb="62">
      <t>シシュツ</t>
    </rPh>
    <rPh sb="62" eb="63">
      <t>サキ</t>
    </rPh>
    <rPh sb="64" eb="66">
      <t>センテイ</t>
    </rPh>
    <rPh sb="67" eb="69">
      <t>ダトウ</t>
    </rPh>
    <phoneticPr fontId="6"/>
  </si>
  <si>
    <t>‐</t>
  </si>
  <si>
    <t>-</t>
  </si>
  <si>
    <t>-</t>
    <phoneticPr fontId="6"/>
  </si>
  <si>
    <t>一般競争契約（総合評価方式）により委託先を決定しているため、価格及び技術面の競争性が確保され、適正な手続きをとっており、経費の効率化に努めていることから、妥当である。</t>
    <rPh sb="0" eb="2">
      <t>イッパン</t>
    </rPh>
    <rPh sb="2" eb="4">
      <t>キョウソウ</t>
    </rPh>
    <rPh sb="4" eb="6">
      <t>ケイヤク</t>
    </rPh>
    <rPh sb="7" eb="9">
      <t>ソウゴウ</t>
    </rPh>
    <rPh sb="9" eb="11">
      <t>ヒョウカ</t>
    </rPh>
    <rPh sb="11" eb="13">
      <t>ホウシキ</t>
    </rPh>
    <rPh sb="17" eb="20">
      <t>イタクサキ</t>
    </rPh>
    <rPh sb="21" eb="23">
      <t>ケッテイ</t>
    </rPh>
    <rPh sb="30" eb="32">
      <t>カカク</t>
    </rPh>
    <rPh sb="32" eb="33">
      <t>オヨ</t>
    </rPh>
    <rPh sb="34" eb="36">
      <t>ギジュツ</t>
    </rPh>
    <rPh sb="36" eb="37">
      <t>メン</t>
    </rPh>
    <rPh sb="38" eb="41">
      <t>キョウソウセイ</t>
    </rPh>
    <rPh sb="42" eb="44">
      <t>カクホ</t>
    </rPh>
    <rPh sb="47" eb="49">
      <t>テキセイ</t>
    </rPh>
    <rPh sb="50" eb="52">
      <t>テツヅ</t>
    </rPh>
    <rPh sb="60" eb="62">
      <t>ケイヒ</t>
    </rPh>
    <rPh sb="63" eb="65">
      <t>コウリツ</t>
    </rPh>
    <rPh sb="65" eb="66">
      <t>カ</t>
    </rPh>
    <rPh sb="67" eb="68">
      <t>ツト</t>
    </rPh>
    <rPh sb="77" eb="79">
      <t>ダトウ</t>
    </rPh>
    <phoneticPr fontId="6"/>
  </si>
  <si>
    <t>真に必要な項目に絞って調査を行っていることから、限定されているといえる。</t>
    <rPh sb="0" eb="1">
      <t>シン</t>
    </rPh>
    <rPh sb="2" eb="4">
      <t>ヒツヨウ</t>
    </rPh>
    <rPh sb="5" eb="7">
      <t>コウモク</t>
    </rPh>
    <rPh sb="8" eb="9">
      <t>シボ</t>
    </rPh>
    <rPh sb="11" eb="13">
      <t>チョウサ</t>
    </rPh>
    <rPh sb="14" eb="15">
      <t>オコナ</t>
    </rPh>
    <rPh sb="24" eb="26">
      <t>ゲンテイ</t>
    </rPh>
    <phoneticPr fontId="6"/>
  </si>
  <si>
    <t>第６期計画の策定・実施に資する調査等の実施を定性的な成果目標とし、その結果を調査報告書として取りまとめていることから、成果実績は成果目標に見合ったものといえる。</t>
    <rPh sb="6" eb="8">
      <t>サクテイ</t>
    </rPh>
    <rPh sb="9" eb="11">
      <t>ジッシ</t>
    </rPh>
    <rPh sb="12" eb="13">
      <t>シ</t>
    </rPh>
    <rPh sb="15" eb="17">
      <t>チョウサ</t>
    </rPh>
    <rPh sb="17" eb="18">
      <t>トウ</t>
    </rPh>
    <rPh sb="19" eb="21">
      <t>ジッシ</t>
    </rPh>
    <rPh sb="22" eb="25">
      <t>テイセイテキ</t>
    </rPh>
    <rPh sb="26" eb="28">
      <t>セイカ</t>
    </rPh>
    <rPh sb="28" eb="30">
      <t>モクヒョウ</t>
    </rPh>
    <rPh sb="35" eb="37">
      <t>ケッカ</t>
    </rPh>
    <rPh sb="38" eb="40">
      <t>チョウサ</t>
    </rPh>
    <rPh sb="40" eb="43">
      <t>ホウコクショ</t>
    </rPh>
    <rPh sb="46" eb="47">
      <t>ト</t>
    </rPh>
    <rPh sb="59" eb="61">
      <t>セイカ</t>
    </rPh>
    <rPh sb="61" eb="63">
      <t>ジッセキ</t>
    </rPh>
    <rPh sb="64" eb="66">
      <t>セイカ</t>
    </rPh>
    <rPh sb="66" eb="68">
      <t>モクヒョウ</t>
    </rPh>
    <rPh sb="69" eb="71">
      <t>ミア</t>
    </rPh>
    <phoneticPr fontId="6"/>
  </si>
  <si>
    <t>調査結果を第６期計画の策定・実施に活用していることから見込みに見合ったものといえる。</t>
    <rPh sb="0" eb="2">
      <t>チョウサ</t>
    </rPh>
    <rPh sb="2" eb="4">
      <t>ケッカ</t>
    </rPh>
    <rPh sb="5" eb="6">
      <t>ダイ</t>
    </rPh>
    <rPh sb="7" eb="8">
      <t>キ</t>
    </rPh>
    <rPh sb="8" eb="10">
      <t>ケイカク</t>
    </rPh>
    <rPh sb="11" eb="13">
      <t>サクテイ</t>
    </rPh>
    <rPh sb="14" eb="16">
      <t>ジッシ</t>
    </rPh>
    <rPh sb="17" eb="19">
      <t>カツヨウ</t>
    </rPh>
    <rPh sb="27" eb="29">
      <t>ミコ</t>
    </rPh>
    <rPh sb="31" eb="33">
      <t>ミア</t>
    </rPh>
    <phoneticPr fontId="6"/>
  </si>
  <si>
    <t>取りまとめられた報告書を第６期計画の策定・実施において活用した。</t>
    <rPh sb="0" eb="1">
      <t>ト</t>
    </rPh>
    <rPh sb="8" eb="11">
      <t>ホウコクショ</t>
    </rPh>
    <rPh sb="12" eb="13">
      <t>ダイ</t>
    </rPh>
    <rPh sb="14" eb="15">
      <t>キ</t>
    </rPh>
    <rPh sb="15" eb="17">
      <t>ケイカク</t>
    </rPh>
    <rPh sb="18" eb="20">
      <t>サクテイ</t>
    </rPh>
    <rPh sb="21" eb="23">
      <t>ジッシ</t>
    </rPh>
    <rPh sb="27" eb="29">
      <t>カツヨウ</t>
    </rPh>
    <phoneticPr fontId="6"/>
  </si>
  <si>
    <t>A.（株）三菱総合研究所</t>
    <phoneticPr fontId="6"/>
  </si>
  <si>
    <t>人件費</t>
    <rPh sb="0" eb="3">
      <t>ジンケンヒ</t>
    </rPh>
    <phoneticPr fontId="6"/>
  </si>
  <si>
    <t>調査研究（４名）</t>
    <rPh sb="0" eb="2">
      <t>チョウサ</t>
    </rPh>
    <rPh sb="2" eb="4">
      <t>ケンキュウ</t>
    </rPh>
    <rPh sb="6" eb="7">
      <t>メイ</t>
    </rPh>
    <phoneticPr fontId="6"/>
  </si>
  <si>
    <t>その他の経費</t>
    <rPh sb="2" eb="3">
      <t>ホカ</t>
    </rPh>
    <rPh sb="4" eb="6">
      <t>ケイヒ</t>
    </rPh>
    <phoneticPr fontId="6"/>
  </si>
  <si>
    <t>雑役務費、印刷製本費等</t>
    <rPh sb="0" eb="1">
      <t>ザツ</t>
    </rPh>
    <rPh sb="1" eb="4">
      <t>エキムヒ</t>
    </rPh>
    <rPh sb="5" eb="7">
      <t>インサツ</t>
    </rPh>
    <rPh sb="7" eb="9">
      <t>セイホン</t>
    </rPh>
    <rPh sb="9" eb="10">
      <t>ヒ</t>
    </rPh>
    <rPh sb="10" eb="11">
      <t>ナド</t>
    </rPh>
    <phoneticPr fontId="6"/>
  </si>
  <si>
    <t>一般管理費</t>
    <rPh sb="0" eb="2">
      <t>イッパン</t>
    </rPh>
    <rPh sb="2" eb="5">
      <t>カンリヒ</t>
    </rPh>
    <phoneticPr fontId="6"/>
  </si>
  <si>
    <t>一般管理費（上記合計の15%）</t>
    <rPh sb="0" eb="2">
      <t>イッパン</t>
    </rPh>
    <rPh sb="2" eb="5">
      <t>カンリヒ</t>
    </rPh>
    <rPh sb="6" eb="8">
      <t>ジョウキ</t>
    </rPh>
    <rPh sb="8" eb="10">
      <t>ゴウケイ</t>
    </rPh>
    <phoneticPr fontId="6"/>
  </si>
  <si>
    <t>B.（株）角川アスキー総合研究所</t>
    <rPh sb="3" eb="4">
      <t>カブ</t>
    </rPh>
    <rPh sb="5" eb="7">
      <t>カドカワ</t>
    </rPh>
    <rPh sb="11" eb="13">
      <t>ソウゴウ</t>
    </rPh>
    <rPh sb="13" eb="16">
      <t>ケンキュウジョ</t>
    </rPh>
    <phoneticPr fontId="6"/>
  </si>
  <si>
    <t>委託費</t>
    <rPh sb="0" eb="2">
      <t>イタク</t>
    </rPh>
    <rPh sb="2" eb="3">
      <t>ヒ</t>
    </rPh>
    <phoneticPr fontId="6"/>
  </si>
  <si>
    <t>調査委託</t>
    <rPh sb="0" eb="2">
      <t>チョウサ</t>
    </rPh>
    <rPh sb="2" eb="4">
      <t>イタク</t>
    </rPh>
    <phoneticPr fontId="6"/>
  </si>
  <si>
    <t>第６期科学技術基本計画に関する調査・分析等の委託（第６期基本計画の策定等に関する調査等）</t>
    <rPh sb="0" eb="1">
      <t>ダイ</t>
    </rPh>
    <rPh sb="2" eb="3">
      <t>キ</t>
    </rPh>
    <rPh sb="3" eb="5">
      <t>カガク</t>
    </rPh>
    <rPh sb="5" eb="7">
      <t>ギジュツ</t>
    </rPh>
    <rPh sb="7" eb="9">
      <t>キホン</t>
    </rPh>
    <rPh sb="9" eb="11">
      <t>ケイカク</t>
    </rPh>
    <rPh sb="12" eb="13">
      <t>カン</t>
    </rPh>
    <rPh sb="15" eb="17">
      <t>チョウサ</t>
    </rPh>
    <rPh sb="18" eb="20">
      <t>ブンセキ</t>
    </rPh>
    <rPh sb="20" eb="21">
      <t>トウ</t>
    </rPh>
    <rPh sb="22" eb="24">
      <t>イタク</t>
    </rPh>
    <rPh sb="25" eb="26">
      <t>ダイ</t>
    </rPh>
    <rPh sb="27" eb="28">
      <t>キ</t>
    </rPh>
    <rPh sb="28" eb="30">
      <t>キホン</t>
    </rPh>
    <rPh sb="30" eb="32">
      <t>ケイカク</t>
    </rPh>
    <rPh sb="33" eb="35">
      <t>サクテイ</t>
    </rPh>
    <rPh sb="35" eb="36">
      <t>トウ</t>
    </rPh>
    <rPh sb="37" eb="38">
      <t>カン</t>
    </rPh>
    <rPh sb="40" eb="42">
      <t>チョウサ</t>
    </rPh>
    <rPh sb="42" eb="43">
      <t>ナド</t>
    </rPh>
    <phoneticPr fontId="6"/>
  </si>
  <si>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6"/>
  </si>
  <si>
    <t>2021年度から開始された科学技術・イノベーション基本計画（以下「第６期計画」という。）の策定・実施にあたり、諸外国における科学技術・イノベーション政策の動向や我が国の強み・弱み等の調査を行い、世界に先駆けたSociety 5.0の実現等を目指す第６期計画をより実効性のあるものにすることを目的とする。</t>
    <rPh sb="33" eb="34">
      <t>ダイ</t>
    </rPh>
    <rPh sb="35" eb="36">
      <t>キ</t>
    </rPh>
    <rPh sb="48" eb="50">
      <t>ジッシ</t>
    </rPh>
    <rPh sb="123" eb="124">
      <t>ダイ</t>
    </rPh>
    <rPh sb="125" eb="126">
      <t>キ</t>
    </rPh>
    <phoneticPr fontId="6"/>
  </si>
  <si>
    <t>総合科学技術・イノベーション会議が、総合的・基本的な科学技術政策の企画立案及び総合調整を実施するため、本事業は、（１）年次計画（戦略・施策）の検討に資する調査、（２）情報発信による国民の関心喚起と参画の促進（基本計画に係る広報およびキャラバン等の実施）、（３）６期計画に掲げる指標の検討に資する調査（指標により進捗状況の把握）の活動を実施する。</t>
    <rPh sb="0" eb="2">
      <t>ソウゴウ</t>
    </rPh>
    <rPh sb="2" eb="4">
      <t>カガク</t>
    </rPh>
    <rPh sb="4" eb="6">
      <t>ギジュツ</t>
    </rPh>
    <rPh sb="14" eb="16">
      <t>カイギ</t>
    </rPh>
    <rPh sb="44" eb="46">
      <t>ジッシ</t>
    </rPh>
    <rPh sb="51" eb="52">
      <t>ホン</t>
    </rPh>
    <rPh sb="52" eb="54">
      <t>ジギョウ</t>
    </rPh>
    <rPh sb="59" eb="61">
      <t>ネンジ</t>
    </rPh>
    <rPh sb="61" eb="63">
      <t>ケイカク</t>
    </rPh>
    <rPh sb="64" eb="66">
      <t>センリャク</t>
    </rPh>
    <rPh sb="67" eb="68">
      <t>セ</t>
    </rPh>
    <rPh sb="68" eb="69">
      <t>サク</t>
    </rPh>
    <rPh sb="71" eb="73">
      <t>ケントウ</t>
    </rPh>
    <rPh sb="74" eb="75">
      <t>シ</t>
    </rPh>
    <rPh sb="77" eb="79">
      <t>チョウサ</t>
    </rPh>
    <rPh sb="83" eb="85">
      <t>ジョウホウ</t>
    </rPh>
    <rPh sb="85" eb="87">
      <t>ハッシン</t>
    </rPh>
    <rPh sb="90" eb="92">
      <t>コクミン</t>
    </rPh>
    <rPh sb="93" eb="95">
      <t>カンシン</t>
    </rPh>
    <rPh sb="95" eb="97">
      <t>カンキ</t>
    </rPh>
    <rPh sb="98" eb="100">
      <t>サンカク</t>
    </rPh>
    <rPh sb="101" eb="103">
      <t>ソクシン</t>
    </rPh>
    <rPh sb="104" eb="106">
      <t>キホン</t>
    </rPh>
    <rPh sb="106" eb="108">
      <t>ケイカク</t>
    </rPh>
    <rPh sb="109" eb="110">
      <t>カカ</t>
    </rPh>
    <rPh sb="111" eb="113">
      <t>コウホウ</t>
    </rPh>
    <rPh sb="121" eb="122">
      <t>トウ</t>
    </rPh>
    <rPh sb="123" eb="125">
      <t>ジッシ</t>
    </rPh>
    <rPh sb="131" eb="132">
      <t>キ</t>
    </rPh>
    <rPh sb="132" eb="134">
      <t>ケイカク</t>
    </rPh>
    <rPh sb="135" eb="136">
      <t>カカ</t>
    </rPh>
    <rPh sb="138" eb="140">
      <t>シヒョウ</t>
    </rPh>
    <rPh sb="141" eb="143">
      <t>ケントウ</t>
    </rPh>
    <rPh sb="144" eb="145">
      <t>シ</t>
    </rPh>
    <rPh sb="147" eb="149">
      <t>チョウサ</t>
    </rPh>
    <rPh sb="150" eb="152">
      <t>シヒョウ</t>
    </rPh>
    <rPh sb="155" eb="157">
      <t>シンチョク</t>
    </rPh>
    <rPh sb="157" eb="159">
      <t>ジョウキョウ</t>
    </rPh>
    <rPh sb="160" eb="162">
      <t>ハアク</t>
    </rPh>
    <rPh sb="164" eb="166">
      <t>カツドウ</t>
    </rPh>
    <rPh sb="167" eb="169">
      <t>ジッシ</t>
    </rPh>
    <phoneticPr fontId="6"/>
  </si>
  <si>
    <t>第６期計画の実施に係る調査報告書を取りまとめること。</t>
    <rPh sb="9" eb="10">
      <t>カカ</t>
    </rPh>
    <phoneticPr fontId="6"/>
  </si>
  <si>
    <t>第６期計画に係るシンポジウム等の開催を行うこと。</t>
    <rPh sb="6" eb="7">
      <t>カカ</t>
    </rPh>
    <rPh sb="14" eb="15">
      <t>トウ</t>
    </rPh>
    <rPh sb="16" eb="18">
      <t>カイサイ</t>
    </rPh>
    <rPh sb="19" eb="20">
      <t>オコナ</t>
    </rPh>
    <phoneticPr fontId="6"/>
  </si>
  <si>
    <t>開催回数</t>
    <rPh sb="0" eb="2">
      <t>カイサイ</t>
    </rPh>
    <rPh sb="2" eb="4">
      <t>カイスウ</t>
    </rPh>
    <phoneticPr fontId="6"/>
  </si>
  <si>
    <t>回</t>
    <rPh sb="0" eb="1">
      <t>カイ</t>
    </rPh>
    <phoneticPr fontId="6"/>
  </si>
  <si>
    <t>調査報告書の提出数</t>
    <rPh sb="6" eb="8">
      <t>テイシュツ</t>
    </rPh>
    <rPh sb="8" eb="9">
      <t>スウ</t>
    </rPh>
    <phoneticPr fontId="6"/>
  </si>
  <si>
    <t>調査委託費／調査報告書の件数　　　　　　　　　　　　　　</t>
    <rPh sb="0" eb="2">
      <t>チョウサ</t>
    </rPh>
    <rPh sb="2" eb="4">
      <t>イタク</t>
    </rPh>
    <rPh sb="4" eb="5">
      <t>ヒ</t>
    </rPh>
    <rPh sb="6" eb="8">
      <t>チョウサ</t>
    </rPh>
    <rPh sb="8" eb="11">
      <t>ホウコクショ</t>
    </rPh>
    <rPh sb="12" eb="14">
      <t>ケンスウ</t>
    </rPh>
    <phoneticPr fontId="6"/>
  </si>
  <si>
    <t>経費/件数</t>
    <rPh sb="0" eb="2">
      <t>ケイヒ</t>
    </rPh>
    <rPh sb="3" eb="5">
      <t>ケンスウ</t>
    </rPh>
    <phoneticPr fontId="6"/>
  </si>
  <si>
    <t>77百万円/2件</t>
    <rPh sb="2" eb="5">
      <t>ヒャクマンエン</t>
    </rPh>
    <rPh sb="7" eb="8">
      <t>ケン</t>
    </rPh>
    <phoneticPr fontId="6"/>
  </si>
  <si>
    <t>82百万円/2件</t>
    <rPh sb="2" eb="5">
      <t>ヒャクマンエン</t>
    </rPh>
    <rPh sb="7" eb="8">
      <t>ケン</t>
    </rPh>
    <phoneticPr fontId="6"/>
  </si>
  <si>
    <t>調査委託費／シンポジウム等の件数</t>
    <rPh sb="0" eb="2">
      <t>チョウサ</t>
    </rPh>
    <rPh sb="2" eb="4">
      <t>イタク</t>
    </rPh>
    <rPh sb="4" eb="5">
      <t>ヒ</t>
    </rPh>
    <rPh sb="12" eb="13">
      <t>トウ</t>
    </rPh>
    <rPh sb="14" eb="16">
      <t>ケンスウ</t>
    </rPh>
    <phoneticPr fontId="6"/>
  </si>
  <si>
    <t>百万円</t>
    <rPh sb="0" eb="3">
      <t>ヒャクマンエン</t>
    </rPh>
    <phoneticPr fontId="6"/>
  </si>
  <si>
    <t>77百万円/5件</t>
    <rPh sb="2" eb="5">
      <t>ヒャクマンエン</t>
    </rPh>
    <rPh sb="7" eb="8">
      <t>ケン</t>
    </rPh>
    <phoneticPr fontId="6"/>
  </si>
  <si>
    <t>77百万円/0件</t>
    <rPh sb="2" eb="5">
      <t>ヒャクマンエン</t>
    </rPh>
    <rPh sb="7" eb="8">
      <t>ケン</t>
    </rPh>
    <phoneticPr fontId="6"/>
  </si>
  <si>
    <t>82百万円/11件</t>
    <rPh sb="2" eb="5">
      <t>ヒャクマンエン</t>
    </rPh>
    <rPh sb="8" eb="9">
      <t>ケン</t>
    </rPh>
    <phoneticPr fontId="6"/>
  </si>
  <si>
    <t>・競争性の確保、適正なコスト水準の確保に努めているが、専門性が高い、また、特殊性が強い内容であるせいか、一者応札となってしまっている。
・事業の実施にあたっては、事前の業務計画による確認、また、事業開始後の定例化した打合せを通じて検討方法やスケジュール管理について受託者と調整し、低コストかつ効果的な実施に努めている。</t>
    <rPh sb="1" eb="4">
      <t>キョウソウセイ</t>
    </rPh>
    <rPh sb="5" eb="7">
      <t>カクホ</t>
    </rPh>
    <rPh sb="8" eb="10">
      <t>テキセイ</t>
    </rPh>
    <rPh sb="14" eb="16">
      <t>スイジュン</t>
    </rPh>
    <rPh sb="17" eb="19">
      <t>カクホ</t>
    </rPh>
    <rPh sb="20" eb="21">
      <t>ツト</t>
    </rPh>
    <rPh sb="27" eb="30">
      <t>センモンセイ</t>
    </rPh>
    <rPh sb="31" eb="32">
      <t>タカ</t>
    </rPh>
    <rPh sb="37" eb="40">
      <t>トクシュセイ</t>
    </rPh>
    <rPh sb="41" eb="42">
      <t>ツヨ</t>
    </rPh>
    <rPh sb="43" eb="45">
      <t>ナイヨウ</t>
    </rPh>
    <rPh sb="69" eb="71">
      <t>ジギョウ</t>
    </rPh>
    <rPh sb="72" eb="74">
      <t>ジッシ</t>
    </rPh>
    <rPh sb="81" eb="83">
      <t>ジゼン</t>
    </rPh>
    <rPh sb="84" eb="86">
      <t>ギョウム</t>
    </rPh>
    <rPh sb="86" eb="88">
      <t>ケイカク</t>
    </rPh>
    <rPh sb="91" eb="93">
      <t>カクニン</t>
    </rPh>
    <rPh sb="97" eb="99">
      <t>ジギョウ</t>
    </rPh>
    <rPh sb="99" eb="101">
      <t>カイシ</t>
    </rPh>
    <rPh sb="101" eb="102">
      <t>ゴ</t>
    </rPh>
    <rPh sb="103" eb="106">
      <t>テイレイカ</t>
    </rPh>
    <rPh sb="108" eb="110">
      <t>ウチアワ</t>
    </rPh>
    <rPh sb="112" eb="113">
      <t>ツウ</t>
    </rPh>
    <rPh sb="115" eb="117">
      <t>ケントウ</t>
    </rPh>
    <rPh sb="117" eb="119">
      <t>ホウホウ</t>
    </rPh>
    <rPh sb="126" eb="128">
      <t>カンリ</t>
    </rPh>
    <rPh sb="132" eb="135">
      <t>ジュタクシャ</t>
    </rPh>
    <rPh sb="136" eb="138">
      <t>チョウセイ</t>
    </rPh>
    <rPh sb="140" eb="141">
      <t>テイ</t>
    </rPh>
    <rPh sb="146" eb="149">
      <t>コウカテキ</t>
    </rPh>
    <rPh sb="150" eb="152">
      <t>ジッシ</t>
    </rPh>
    <rPh sb="153" eb="154">
      <t>ツト</t>
    </rPh>
    <phoneticPr fontId="6"/>
  </si>
  <si>
    <t>・一者応札の回避に向け業務内容及び作業量をイメージし易いよう仕様書の記述を工夫する。
・事業実施に当たり、引き続き低コストかつ効率的な実施に努める。</t>
    <rPh sb="1" eb="2">
      <t>イチ</t>
    </rPh>
    <rPh sb="2" eb="3">
      <t>シャ</t>
    </rPh>
    <rPh sb="3" eb="5">
      <t>オウサツ</t>
    </rPh>
    <rPh sb="6" eb="8">
      <t>カイヒ</t>
    </rPh>
    <rPh sb="9" eb="10">
      <t>ム</t>
    </rPh>
    <rPh sb="11" eb="13">
      <t>ギョウム</t>
    </rPh>
    <rPh sb="13" eb="15">
      <t>ナイヨウ</t>
    </rPh>
    <rPh sb="15" eb="16">
      <t>オヨ</t>
    </rPh>
    <rPh sb="17" eb="19">
      <t>サギョウ</t>
    </rPh>
    <rPh sb="19" eb="20">
      <t>リョウ</t>
    </rPh>
    <rPh sb="26" eb="27">
      <t>ヤス</t>
    </rPh>
    <rPh sb="30" eb="33">
      <t>シヨウショ</t>
    </rPh>
    <rPh sb="34" eb="36">
      <t>キジュツ</t>
    </rPh>
    <rPh sb="37" eb="39">
      <t>クフウ</t>
    </rPh>
    <rPh sb="44" eb="46">
      <t>ジギョウ</t>
    </rPh>
    <rPh sb="46" eb="48">
      <t>ジッシ</t>
    </rPh>
    <rPh sb="49" eb="50">
      <t>ア</t>
    </rPh>
    <rPh sb="53" eb="54">
      <t>ヒ</t>
    </rPh>
    <rPh sb="55" eb="56">
      <t>ツヅ</t>
    </rPh>
    <rPh sb="57" eb="58">
      <t>テイ</t>
    </rPh>
    <rPh sb="63" eb="66">
      <t>コウリツテキ</t>
    </rPh>
    <rPh sb="67" eb="69">
      <t>ジッシ</t>
    </rPh>
    <rPh sb="70" eb="71">
      <t>ツト</t>
    </rPh>
    <phoneticPr fontId="6"/>
  </si>
  <si>
    <t>Society 5.0実現に向けた新技術の導入・普及促進に関する調査・分析。</t>
    <phoneticPr fontId="6"/>
  </si>
  <si>
    <t>https://www5.cao.go.jp/keizai-shimon/kaigi/special/reform/report_211223_2.pdf</t>
    <phoneticPr fontId="6"/>
  </si>
  <si>
    <t>文教・科学技術</t>
  </si>
  <si>
    <t>２．イノベーションによる歳出効率化等</t>
    <phoneticPr fontId="6"/>
  </si>
  <si>
    <t>P101
１３C.総合科学技術・イノベーション会議評価専門調査会において、基本計画の進捗状況を適切に把握する。あわせて、エビデンスに基づく政策立案等を図りながら、2022年中に新たな指標の開発を行う。</t>
    <phoneticPr fontId="6"/>
  </si>
  <si>
    <t>第６期科学技術・イノベーション基本計画
（令和３年３月26日閣議決定）
統合イノベーション戦略2022（令和4年6月3日閣議決定）</t>
    <phoneticPr fontId="6"/>
  </si>
  <si>
    <t>-</t>
    <phoneticPr fontId="6"/>
  </si>
  <si>
    <t>内閣府設置法（平11法89）第４条、第40条の４</t>
    <phoneticPr fontId="6"/>
  </si>
  <si>
    <t>過去の有識者の所見を踏まえ、引き続き、一者応札の現状について、参入可能な事業者の事前調査及び参入要件の緩和等を検証し説明すること。引き続き、事業の適切な進捗管理、予算の効率的執行に努めるべき。</t>
    <rPh sb="0" eb="2">
      <t>カコ</t>
    </rPh>
    <rPh sb="14" eb="15">
      <t>ヒ</t>
    </rPh>
    <rPh sb="16" eb="17">
      <t>ツヅ</t>
    </rPh>
    <phoneticPr fontId="6"/>
  </si>
  <si>
    <t>庁費</t>
    <rPh sb="0" eb="2">
      <t>チョウヒ</t>
    </rPh>
    <phoneticPr fontId="6"/>
  </si>
  <si>
    <t>委員等旅費</t>
    <rPh sb="0" eb="2">
      <t>イイン</t>
    </rPh>
    <rPh sb="2" eb="3">
      <t>トウ</t>
    </rPh>
    <rPh sb="3" eb="5">
      <t>リョヒ</t>
    </rPh>
    <phoneticPr fontId="6"/>
  </si>
  <si>
    <t>諸謝金</t>
    <rPh sb="0" eb="3">
      <t>ショシャキン</t>
    </rPh>
    <phoneticPr fontId="6"/>
  </si>
  <si>
    <t>旅費</t>
    <rPh sb="0" eb="2">
      <t>リョヒ</t>
    </rPh>
    <phoneticPr fontId="6"/>
  </si>
  <si>
    <t>引き続き、事業の適切な進捗管理、予算の効率的執行に努めることとする。</t>
    <rPh sb="0" eb="1">
      <t>ヒ</t>
    </rPh>
    <rPh sb="2" eb="3">
      <t>ツヅ</t>
    </rPh>
    <rPh sb="5" eb="7">
      <t>ジギョウ</t>
    </rPh>
    <rPh sb="8" eb="10">
      <t>テキセツ</t>
    </rPh>
    <rPh sb="11" eb="13">
      <t>シンチョク</t>
    </rPh>
    <rPh sb="13" eb="15">
      <t>カンリ</t>
    </rPh>
    <rPh sb="16" eb="18">
      <t>ヨサン</t>
    </rPh>
    <rPh sb="19" eb="22">
      <t>コウリツテキ</t>
    </rPh>
    <rPh sb="22" eb="24">
      <t>シッコウ</t>
    </rPh>
    <rPh sb="25" eb="26">
      <t>ツト</t>
    </rPh>
    <phoneticPr fontId="6"/>
  </si>
  <si>
    <t>株式会社三菱総合研究所</t>
    <rPh sb="0" eb="4">
      <t>カブシキガイシャ</t>
    </rPh>
    <rPh sb="4" eb="6">
      <t>ミツビシ</t>
    </rPh>
    <rPh sb="6" eb="8">
      <t>ソウゴウ</t>
    </rPh>
    <rPh sb="8" eb="11">
      <t>ケンキュウジョ</t>
    </rPh>
    <phoneticPr fontId="6"/>
  </si>
  <si>
    <t>株式会社角川アスキー総合研究所</t>
    <phoneticPr fontId="6"/>
  </si>
  <si>
    <t>第6期基本計画において指標を用いた進捗状況の把握、評価を継続的に行うこととなっており、令和5年度はその中間年度にあたり、年度内に計画遂行に必要な調査対象分野や調査分析項目が増加。また、同じく基本計画に基づき「総合知」の活用に向けた分析検討やシンポジウムや広報等の強化実施が必要なことから増額を行う。
重要政策推進枠：62</t>
    <rPh sb="11" eb="13">
      <t>シヒョウ</t>
    </rPh>
    <rPh sb="14" eb="15">
      <t>モチ</t>
    </rPh>
    <rPh sb="17" eb="19">
      <t>シンチョク</t>
    </rPh>
    <rPh sb="19" eb="21">
      <t>ジョウキョウ</t>
    </rPh>
    <rPh sb="22" eb="24">
      <t>ハアク</t>
    </rPh>
    <rPh sb="25" eb="27">
      <t>ヒョウカ</t>
    </rPh>
    <rPh sb="28" eb="30">
      <t>ケイゾク</t>
    </rPh>
    <rPh sb="30" eb="31">
      <t>テキ</t>
    </rPh>
    <rPh sb="32" eb="33">
      <t>オコナ</t>
    </rPh>
    <rPh sb="43" eb="45">
      <t>レイワ</t>
    </rPh>
    <rPh sb="46" eb="48">
      <t>ネンド</t>
    </rPh>
    <rPh sb="51" eb="53">
      <t>チュウカン</t>
    </rPh>
    <rPh sb="53" eb="55">
      <t>ネンド</t>
    </rPh>
    <rPh sb="60" eb="62">
      <t>ネンド</t>
    </rPh>
    <rPh sb="62" eb="63">
      <t>ナイ</t>
    </rPh>
    <rPh sb="64" eb="66">
      <t>ケイカク</t>
    </rPh>
    <rPh sb="66" eb="68">
      <t>スイコウ</t>
    </rPh>
    <rPh sb="69" eb="71">
      <t>ヒツヨウ</t>
    </rPh>
    <rPh sb="72" eb="74">
      <t>チョウサ</t>
    </rPh>
    <rPh sb="74" eb="76">
      <t>タイショウ</t>
    </rPh>
    <rPh sb="76" eb="78">
      <t>ブンヤ</t>
    </rPh>
    <rPh sb="79" eb="81">
      <t>チョウサ</t>
    </rPh>
    <rPh sb="81" eb="83">
      <t>ブンセキ</t>
    </rPh>
    <rPh sb="83" eb="85">
      <t>コウモク</t>
    </rPh>
    <rPh sb="86" eb="88">
      <t>ゾウカ</t>
    </rPh>
    <rPh sb="92" eb="93">
      <t>オナ</t>
    </rPh>
    <rPh sb="95" eb="97">
      <t>キホン</t>
    </rPh>
    <rPh sb="97" eb="99">
      <t>ケイカク</t>
    </rPh>
    <rPh sb="100" eb="101">
      <t>モト</t>
    </rPh>
    <rPh sb="104" eb="106">
      <t>ソウゴウ</t>
    </rPh>
    <rPh sb="106" eb="107">
      <t>チ</t>
    </rPh>
    <rPh sb="109" eb="111">
      <t>カツヨウ</t>
    </rPh>
    <rPh sb="112" eb="113">
      <t>ム</t>
    </rPh>
    <rPh sb="115" eb="117">
      <t>ブンセキ</t>
    </rPh>
    <rPh sb="117" eb="119">
      <t>ケントウ</t>
    </rPh>
    <rPh sb="127" eb="129">
      <t>コウホウ</t>
    </rPh>
    <rPh sb="129" eb="130">
      <t>トウ</t>
    </rPh>
    <rPh sb="131" eb="133">
      <t>キョウカ</t>
    </rPh>
    <rPh sb="133" eb="135">
      <t>ジッシ</t>
    </rPh>
    <rPh sb="136" eb="138">
      <t>ヒツヨウ</t>
    </rPh>
    <rPh sb="143" eb="145">
      <t>ゾウガク</t>
    </rPh>
    <rPh sb="146" eb="147">
      <t>オコナ</t>
    </rPh>
    <rPh sb="151" eb="153">
      <t>ジュウヨウ</t>
    </rPh>
    <rPh sb="153" eb="155">
      <t>セイサク</t>
    </rPh>
    <rPh sb="155" eb="157">
      <t>スイシン</t>
    </rPh>
    <rPh sb="157" eb="158">
      <t>ワク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</si>
</sst>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36" xfId="0" applyFont="1" applyFill="1" applyBorder="1">
      <alignment vertical="center"/>
    </xf>
    <xf numFmtId="0" fontId="0" fillId="3" borderId="36"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7"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2" fillId="0" borderId="0" xfId="1" applyFont="1" applyFill="1" applyBorder="1" applyAlignment="1" applyProtection="1">
      <alignment vertical="top" wrapText="1"/>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4" xfId="0" applyFont="1" applyBorder="1" applyAlignment="1">
      <alignment horizontal="center" vertical="center"/>
    </xf>
    <xf numFmtId="177" fontId="0" fillId="0" borderId="35"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0" fontId="14" fillId="6" borderId="35"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57"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6" borderId="36"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protection locked="0"/>
    </xf>
    <xf numFmtId="0" fontId="0" fillId="5" borderId="37"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shrinkToFit="1"/>
      <protection locked="0"/>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0" fillId="6" borderId="39"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0" fontId="0" fillId="6" borderId="10" xfId="0" applyFill="1" applyBorder="1" applyAlignment="1">
      <alignment horizontal="center" vertical="center" wrapText="1"/>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quotePrefix="1"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quotePrefix="1"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6" borderId="10" xfId="0" applyFont="1" applyFill="1" applyBorder="1" applyAlignment="1">
      <alignment horizontal="center" vertical="center" wrapText="1"/>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8"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6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177" fontId="0" fillId="0" borderId="108" xfId="0" applyNumberFormat="1" applyFont="1" applyFill="1" applyBorder="1" applyAlignment="1" applyProtection="1">
      <alignment horizontal="right" vertical="center"/>
      <protection locked="0"/>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0" fillId="0" borderId="67" xfId="0" applyFont="1" applyFill="1" applyBorder="1" applyAlignment="1">
      <alignment horizontal="center" vertical="center"/>
    </xf>
    <xf numFmtId="0" fontId="4" fillId="0" borderId="36" xfId="0" applyFont="1" applyBorder="1" applyAlignment="1">
      <alignment horizontal="center" vertical="center"/>
    </xf>
    <xf numFmtId="0" fontId="0" fillId="0" borderId="35" xfId="0" applyFont="1" applyFill="1" applyBorder="1" applyAlignment="1">
      <alignment horizontal="center" vertical="center"/>
    </xf>
    <xf numFmtId="0" fontId="4" fillId="0" borderId="37" xfId="0" applyFont="1" applyBorder="1" applyAlignment="1">
      <alignment horizontal="center" vertical="center"/>
    </xf>
    <xf numFmtId="0" fontId="12" fillId="0" borderId="56"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49" fontId="21" fillId="0" borderId="25"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4" fillId="2" borderId="75"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0" fillId="0" borderId="78" xfId="0" applyFont="1" applyFill="1"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20" fillId="0" borderId="79"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1"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18" fillId="3" borderId="44" xfId="0" applyFont="1" applyFill="1" applyBorder="1" applyAlignment="1">
      <alignment horizontal="center" vertical="center"/>
    </xf>
    <xf numFmtId="0" fontId="18" fillId="3" borderId="45" xfId="0" applyFont="1" applyFill="1" applyBorder="1" applyAlignment="1">
      <alignment horizontal="center" vertical="center"/>
    </xf>
    <xf numFmtId="0" fontId="18" fillId="3" borderId="4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4"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14" fillId="2" borderId="39"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5" xfId="0" applyFont="1" applyFill="1" applyBorder="1" applyAlignment="1">
      <alignment vertical="center" wrapText="1"/>
    </xf>
    <xf numFmtId="0" fontId="0" fillId="5" borderId="59"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quotePrefix="1"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14" fillId="6" borderId="39" xfId="0" applyFont="1" applyFill="1" applyBorder="1" applyAlignment="1">
      <alignment horizontal="center" vertical="center" textRotation="255" wrapText="1"/>
    </xf>
    <xf numFmtId="0" fontId="0" fillId="6" borderId="36"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6" xfId="0" applyFont="1" applyFill="1" applyBorder="1" applyAlignment="1">
      <alignment horizontal="left" vertical="center" wrapText="1"/>
    </xf>
    <xf numFmtId="0" fontId="0" fillId="5" borderId="36" xfId="0" applyFont="1" applyFill="1" applyBorder="1" applyAlignment="1">
      <alignment vertical="center"/>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5" xfId="0" quotePrefix="1"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64" xfId="0" quotePrefix="1"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6" fillId="6" borderId="75" xfId="0" applyFont="1" applyFill="1" applyBorder="1" applyAlignment="1">
      <alignment horizontal="center" vertical="center" textRotation="255" wrapText="1"/>
    </xf>
    <xf numFmtId="0" fontId="16" fillId="6" borderId="121"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3" xfId="0" applyFont="1" applyFill="1" applyBorder="1" applyAlignment="1">
      <alignment horizontal="center" vertical="center" textRotation="255" wrapText="1"/>
    </xf>
    <xf numFmtId="0" fontId="16" fillId="6" borderId="122" xfId="0" applyFont="1" applyFill="1" applyBorder="1" applyAlignment="1">
      <alignment horizontal="center" vertical="center" textRotation="255" wrapText="1"/>
    </xf>
    <xf numFmtId="0" fontId="16" fillId="6" borderId="57" xfId="0" applyFont="1" applyFill="1" applyBorder="1" applyAlignment="1">
      <alignment horizontal="center" vertical="center" textRotation="255" wrapText="1"/>
    </xf>
    <xf numFmtId="0" fontId="14" fillId="6" borderId="80" xfId="0" applyFont="1" applyFill="1" applyBorder="1" applyAlignment="1">
      <alignment horizontal="center" vertical="center" wrapText="1"/>
    </xf>
    <xf numFmtId="0" fontId="14" fillId="6" borderId="123"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45" xfId="0" applyFont="1" applyFill="1" applyBorder="1" applyAlignment="1" applyProtection="1">
      <alignment horizontal="left" vertical="center"/>
      <protection locked="0"/>
    </xf>
    <xf numFmtId="0" fontId="0" fillId="5" borderId="46" xfId="0" applyFont="1" applyFill="1" applyBorder="1" applyAlignment="1" applyProtection="1">
      <alignment horizontal="left" vertical="center"/>
      <protection locked="0"/>
    </xf>
    <xf numFmtId="0" fontId="14" fillId="2" borderId="36"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35"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5" xfId="0" applyFont="1" applyFill="1" applyBorder="1" applyAlignment="1">
      <alignment vertical="center"/>
    </xf>
    <xf numFmtId="0" fontId="14"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3" xfId="0" applyFont="1" applyFill="1" applyBorder="1" applyAlignment="1">
      <alignment vertical="center" wrapText="1"/>
    </xf>
    <xf numFmtId="0" fontId="0" fillId="5" borderId="114" xfId="0" applyFont="1" applyFill="1" applyBorder="1" applyAlignment="1">
      <alignment vertical="center" wrapText="1"/>
    </xf>
    <xf numFmtId="0" fontId="0" fillId="5" borderId="97" xfId="0" applyFont="1" applyFill="1" applyBorder="1" applyAlignment="1">
      <alignment vertical="center" wrapText="1"/>
    </xf>
    <xf numFmtId="0" fontId="0" fillId="5" borderId="116" xfId="0" applyFont="1" applyFill="1" applyBorder="1" applyAlignment="1">
      <alignment vertical="center" wrapText="1"/>
    </xf>
    <xf numFmtId="0" fontId="0" fillId="5" borderId="66"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3" xfId="0" applyFont="1" applyFill="1" applyBorder="1" applyAlignment="1">
      <alignment horizontal="left" vertical="center"/>
    </xf>
    <xf numFmtId="0" fontId="0" fillId="5" borderId="19" xfId="0" applyFont="1" applyFill="1" applyBorder="1" applyAlignment="1">
      <alignment horizontal="left" vertical="center"/>
    </xf>
    <xf numFmtId="0" fontId="0" fillId="5" borderId="61" xfId="0" applyFont="1" applyFill="1" applyBorder="1" applyAlignment="1">
      <alignment horizontal="left"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18" fillId="6" borderId="44" xfId="0" applyFont="1" applyFill="1" applyBorder="1" applyAlignment="1">
      <alignment horizontal="center" vertical="center" wrapText="1"/>
    </xf>
    <xf numFmtId="0" fontId="18" fillId="6" borderId="45"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48" xfId="0" applyFont="1" applyBorder="1" applyAlignment="1">
      <alignment horizontal="center" vertical="center"/>
    </xf>
    <xf numFmtId="0" fontId="0" fillId="0" borderId="95" xfId="0" applyFont="1" applyBorder="1" applyAlignment="1">
      <alignment horizontal="center" vertical="center"/>
    </xf>
    <xf numFmtId="0" fontId="0" fillId="0" borderId="47" xfId="0" applyFont="1" applyFill="1" applyBorder="1" applyAlignment="1">
      <alignment horizontal="center" vertical="center"/>
    </xf>
    <xf numFmtId="0" fontId="0" fillId="0" borderId="49" xfId="0" applyFont="1" applyBorder="1" applyAlignment="1">
      <alignment horizontal="center" vertical="center"/>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16" fillId="6" borderId="35" xfId="0" applyFont="1" applyFill="1" applyBorder="1" applyAlignment="1">
      <alignment horizontal="center" vertical="center" textRotation="255" wrapText="1"/>
    </xf>
    <xf numFmtId="0" fontId="16" fillId="6" borderId="37" xfId="0" applyFont="1" applyFill="1" applyBorder="1" applyAlignment="1">
      <alignment horizontal="center" vertical="center" textRotation="255"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23"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0" fontId="0" fillId="0" borderId="67" xfId="0" applyFont="1" applyFill="1" applyBorder="1" applyAlignment="1" applyProtection="1">
      <alignment horizontal="center" vertical="center" wrapText="1"/>
      <protection locked="0"/>
    </xf>
    <xf numFmtId="0" fontId="0" fillId="0" borderId="36"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1" fillId="2" borderId="23" xfId="0" applyFont="1" applyFill="1" applyBorder="1" applyAlignment="1">
      <alignment horizontal="center" vertical="center" wrapText="1"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4" fillId="6" borderId="39"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177" fontId="4"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49" fontId="0" fillId="0" borderId="113" xfId="0" applyNumberFormat="1" applyFont="1" applyFill="1" applyBorder="1" applyAlignment="1" applyProtection="1">
      <alignment horizontal="center" vertical="center" shrinkToFit="1"/>
      <protection locked="0"/>
    </xf>
    <xf numFmtId="0" fontId="0" fillId="5" borderId="67" xfId="0" applyFont="1" applyFill="1" applyBorder="1" applyAlignment="1" applyProtection="1">
      <alignment vertical="center" wrapText="1"/>
      <protection locked="0"/>
    </xf>
    <xf numFmtId="0" fontId="4" fillId="5" borderId="36" xfId="0" applyFont="1" applyFill="1" applyBorder="1" applyAlignment="1" applyProtection="1">
      <alignment vertical="center" wrapText="1"/>
      <protection locked="0"/>
    </xf>
    <xf numFmtId="0" fontId="4" fillId="5" borderId="60"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3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5" xfId="0" applyFont="1" applyFill="1" applyBorder="1" applyAlignment="1">
      <alignment horizontal="center" vertical="center" wrapText="1"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2" borderId="1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6" fillId="2" borderId="39"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6"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23"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4" fillId="0" borderId="45" xfId="1" applyFont="1" applyFill="1" applyBorder="1" applyAlignment="1" applyProtection="1">
      <alignment horizontal="left" vertical="top" wrapText="1"/>
      <protection locked="0"/>
    </xf>
    <xf numFmtId="0" fontId="4" fillId="0" borderId="46" xfId="1" applyFont="1" applyFill="1" applyBorder="1" applyAlignment="1" applyProtection="1">
      <alignment horizontal="left" vertical="top" wrapText="1"/>
      <protection locked="0"/>
    </xf>
    <xf numFmtId="0" fontId="0" fillId="4" borderId="33"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0" fillId="0" borderId="35" xfId="0" applyFont="1" applyFill="1" applyBorder="1" applyAlignment="1" applyProtection="1">
      <alignment horizontal="left" vertical="top" wrapText="1"/>
      <protection locked="0"/>
    </xf>
    <xf numFmtId="0" fontId="0" fillId="0" borderId="36"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28" fillId="2" borderId="84"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3" fillId="2" borderId="84"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73"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38"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3" applyFont="1" applyFill="1" applyBorder="1" applyAlignment="1" applyProtection="1">
      <alignment horizontal="center" vertical="center" wrapText="1"/>
    </xf>
    <xf numFmtId="0" fontId="10" fillId="2" borderId="36"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3" fillId="2" borderId="67" xfId="3" applyFont="1" applyFill="1" applyBorder="1" applyAlignment="1" applyProtection="1">
      <alignment horizontal="center" vertical="center" wrapText="1"/>
    </xf>
    <xf numFmtId="0" fontId="0" fillId="2" borderId="3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00" xfId="0" applyNumberFormat="1" applyFont="1" applyFill="1" applyBorder="1" applyAlignment="1">
      <alignment horizontal="right" vertical="center"/>
    </xf>
    <xf numFmtId="177" fontId="0" fillId="0" borderId="101" xfId="0" applyNumberFormat="1" applyFont="1" applyFill="1" applyBorder="1" applyAlignment="1">
      <alignment horizontal="righ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3" fillId="2" borderId="35" xfId="3" applyFont="1" applyFill="1" applyBorder="1" applyAlignment="1" applyProtection="1">
      <alignment horizontal="center" vertical="center" wrapText="1"/>
    </xf>
    <xf numFmtId="0" fontId="13" fillId="2" borderId="36"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177" fontId="0" fillId="0" borderId="88" xfId="0" applyNumberFormat="1" applyFont="1" applyFill="1" applyBorder="1" applyAlignment="1" applyProtection="1">
      <alignment horizontal="center" vertical="center"/>
      <protection locked="0"/>
    </xf>
    <xf numFmtId="0" fontId="0" fillId="5" borderId="89" xfId="0" applyFont="1" applyFill="1" applyBorder="1" applyAlignment="1" applyProtection="1">
      <alignment horizontal="left" vertical="center" wrapText="1"/>
      <protection locked="0"/>
    </xf>
    <xf numFmtId="0" fontId="10" fillId="2" borderId="44" xfId="3" applyFont="1" applyFill="1" applyBorder="1" applyAlignment="1" applyProtection="1">
      <alignment horizontal="center" vertical="center"/>
    </xf>
    <xf numFmtId="0" fontId="10" fillId="2" borderId="45" xfId="3" applyFont="1" applyFill="1" applyBorder="1" applyAlignment="1" applyProtection="1">
      <alignment horizontal="center" vertical="center"/>
    </xf>
    <xf numFmtId="0" fontId="15" fillId="0" borderId="78" xfId="1" applyFont="1" applyFill="1" applyBorder="1" applyAlignment="1" applyProtection="1">
      <alignment horizontal="left" vertical="center" wrapText="1" shrinkToFit="1"/>
      <protection locked="0"/>
    </xf>
    <xf numFmtId="0" fontId="0" fillId="0" borderId="45" xfId="0" applyFont="1" applyFill="1" applyBorder="1" applyAlignment="1" applyProtection="1">
      <alignment horizontal="left" vertical="center" wrapText="1"/>
      <protection locked="0"/>
    </xf>
    <xf numFmtId="0" fontId="10" fillId="2" borderId="80" xfId="1" applyFont="1" applyFill="1" applyBorder="1" applyAlignment="1" applyProtection="1">
      <alignment horizontal="center" vertical="center" wrapText="1" shrinkToFit="1"/>
    </xf>
    <xf numFmtId="0" fontId="0" fillId="0" borderId="45" xfId="0" applyFont="1" applyBorder="1" applyAlignment="1">
      <alignment horizontal="center" vertical="center"/>
    </xf>
    <xf numFmtId="0" fontId="0" fillId="0" borderId="79" xfId="0" applyFont="1" applyBorder="1" applyAlignment="1">
      <alignment horizontal="center" vertical="center"/>
    </xf>
    <xf numFmtId="0" fontId="12" fillId="0" borderId="45"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10" fillId="2" borderId="80" xfId="1" applyFont="1" applyFill="1" applyBorder="1" applyAlignment="1" applyProtection="1">
      <alignment horizontal="center" vertical="center"/>
    </xf>
    <xf numFmtId="0" fontId="0" fillId="0" borderId="46" xfId="0" applyFont="1" applyBorder="1" applyAlignment="1">
      <alignment horizontal="center" vertical="center"/>
    </xf>
    <xf numFmtId="0" fontId="11" fillId="6" borderId="39" xfId="3" applyFont="1" applyFill="1" applyBorder="1" applyAlignment="1" applyProtection="1">
      <alignment horizontal="center" vertical="center" wrapText="1" shrinkToFit="1"/>
    </xf>
    <xf numFmtId="0" fontId="11" fillId="6" borderId="36"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3" fillId="0" borderId="67" xfId="3" applyFont="1" applyFill="1" applyBorder="1" applyAlignment="1" applyProtection="1">
      <alignment horizontal="center" vertical="center"/>
      <protection locked="0"/>
    </xf>
    <xf numFmtId="0" fontId="13" fillId="0" borderId="36" xfId="3" applyFont="1" applyFill="1" applyBorder="1" applyAlignment="1" applyProtection="1">
      <alignment horizontal="center" vertical="center"/>
      <protection locked="0"/>
    </xf>
    <xf numFmtId="0" fontId="11" fillId="6" borderId="35" xfId="3" applyFont="1" applyFill="1" applyBorder="1" applyAlignment="1" applyProtection="1">
      <alignment horizontal="center" vertical="center" wrapText="1"/>
    </xf>
    <xf numFmtId="0" fontId="11" fillId="6" borderId="36" xfId="3" applyFont="1" applyFill="1" applyBorder="1" applyAlignment="1" applyProtection="1">
      <alignment horizontal="center" vertical="center" wrapText="1"/>
    </xf>
    <xf numFmtId="0" fontId="11" fillId="6" borderId="37" xfId="3" applyFont="1" applyFill="1" applyBorder="1" applyAlignment="1" applyProtection="1">
      <alignment horizontal="center" vertical="center" wrapText="1"/>
    </xf>
    <xf numFmtId="0" fontId="13" fillId="0" borderId="35" xfId="3" applyFont="1" applyFill="1" applyBorder="1" applyAlignment="1" applyProtection="1">
      <alignment horizontal="center" vertical="center"/>
      <protection locked="0"/>
    </xf>
    <xf numFmtId="0" fontId="13" fillId="0" borderId="37" xfId="3" applyFont="1" applyFill="1" applyBorder="1" applyAlignment="1" applyProtection="1">
      <alignment horizontal="center" vertical="center"/>
      <protection locked="0"/>
    </xf>
    <xf numFmtId="0" fontId="10" fillId="2" borderId="35" xfId="1" applyFont="1" applyFill="1" applyBorder="1" applyAlignment="1" applyProtection="1">
      <alignment horizontal="center" vertical="center" shrinkToFit="1"/>
    </xf>
    <xf numFmtId="0" fontId="0" fillId="0" borderId="36" xfId="0" applyFont="1" applyBorder="1" applyAlignment="1">
      <alignment horizontal="center" vertical="center" shrinkToFit="1"/>
    </xf>
    <xf numFmtId="0" fontId="0" fillId="0" borderId="37"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8"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42"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3"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0"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36" xfId="0" applyFont="1" applyBorder="1" applyAlignment="1" applyProtection="1">
      <alignment horizontal="left" vertical="center" wrapText="1" shrinkToFit="1"/>
      <protection locked="0"/>
    </xf>
    <xf numFmtId="0" fontId="0" fillId="0" borderId="37" xfId="0" applyFont="1" applyBorder="1" applyAlignment="1" applyProtection="1">
      <alignment horizontal="left" vertical="center" wrapText="1" shrinkToFit="1"/>
      <protection locked="0"/>
    </xf>
    <xf numFmtId="0" fontId="13" fillId="0" borderId="35" xfId="2" applyFont="1" applyFill="1" applyBorder="1" applyAlignment="1" applyProtection="1">
      <alignment horizontal="left" vertical="center" wrapText="1" shrinkToFit="1"/>
      <protection locked="0"/>
    </xf>
    <xf numFmtId="0" fontId="13" fillId="0" borderId="36" xfId="2" applyFont="1" applyFill="1" applyBorder="1" applyAlignment="1" applyProtection="1">
      <alignment horizontal="left" vertical="center" wrapText="1" shrinkToFit="1"/>
      <protection locked="0"/>
    </xf>
    <xf numFmtId="0" fontId="13" fillId="0" borderId="56"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8" fillId="2" borderId="42"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0" borderId="91" xfId="0" applyFont="1" applyFill="1" applyBorder="1" applyAlignment="1" applyProtection="1">
      <alignment horizontal="left" vertical="center" wrapText="1"/>
      <protection locked="0"/>
    </xf>
    <xf numFmtId="0" fontId="14" fillId="2" borderId="40"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32" fillId="0" borderId="36" xfId="0" applyFont="1" applyFill="1" applyBorder="1" applyAlignment="1" applyProtection="1">
      <alignment horizontal="left" vertical="center" wrapText="1"/>
      <protection locked="0"/>
    </xf>
    <xf numFmtId="0" fontId="32" fillId="0" borderId="56" xfId="0" applyFont="1" applyFill="1" applyBorder="1" applyAlignment="1" applyProtection="1">
      <alignment horizontal="left" vertical="center" wrapText="1"/>
      <protection locked="0"/>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32" fillId="0" borderId="51" xfId="0" applyFont="1" applyFill="1" applyBorder="1" applyAlignment="1" applyProtection="1">
      <alignment horizontal="left" vertical="center" wrapText="1"/>
      <protection locked="0"/>
    </xf>
    <xf numFmtId="0" fontId="32" fillId="0" borderId="53"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3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127000</xdr:colOff>
      <xdr:row>92</xdr:row>
      <xdr:rowOff>306456</xdr:rowOff>
    </xdr:from>
    <xdr:to>
      <xdr:col>36</xdr:col>
      <xdr:colOff>114300</xdr:colOff>
      <xdr:row>94</xdr:row>
      <xdr:rowOff>224118</xdr:rowOff>
    </xdr:to>
    <xdr:sp macro="" textlink="">
      <xdr:nvSpPr>
        <xdr:cNvPr id="2" name="テキスト ボックス 1"/>
        <xdr:cNvSpPr txBox="1"/>
      </xdr:nvSpPr>
      <xdr:spPr>
        <a:xfrm>
          <a:off x="4102652" y="36824478"/>
          <a:ext cx="3167822" cy="62996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科学技術・イノベーション推進事務局</a:t>
          </a:r>
        </a:p>
        <a:p>
          <a:pPr algn="ctr"/>
          <a:r>
            <a:rPr kumimoji="1" lang="en-US" altLang="ja-JP" sz="1100"/>
            <a:t>70</a:t>
          </a:r>
          <a:r>
            <a:rPr kumimoji="1" lang="ja-JP" altLang="en-US" sz="1100"/>
            <a:t>百万円</a:t>
          </a:r>
        </a:p>
      </xdr:txBody>
    </xdr:sp>
    <xdr:clientData/>
  </xdr:twoCellAnchor>
  <xdr:twoCellAnchor>
    <xdr:from>
      <xdr:col>18</xdr:col>
      <xdr:colOff>14615</xdr:colOff>
      <xdr:row>94</xdr:row>
      <xdr:rowOff>246529</xdr:rowOff>
    </xdr:from>
    <xdr:to>
      <xdr:col>39</xdr:col>
      <xdr:colOff>70645</xdr:colOff>
      <xdr:row>96</xdr:row>
      <xdr:rowOff>257735</xdr:rowOff>
    </xdr:to>
    <xdr:sp macro="" textlink="">
      <xdr:nvSpPr>
        <xdr:cNvPr id="3" name="テキスト ボックス 2"/>
        <xdr:cNvSpPr txBox="1"/>
      </xdr:nvSpPr>
      <xdr:spPr>
        <a:xfrm>
          <a:off x="3306455" y="32006689"/>
          <a:ext cx="3896510" cy="719866"/>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t>第６期計画に関し、国内外の情勢変化や関係施策の実施状況など客観的証拠に基づき、策定することこで、実効性のあるものとする。</a:t>
          </a:r>
        </a:p>
      </xdr:txBody>
    </xdr:sp>
    <xdr:clientData/>
  </xdr:twoCellAnchor>
  <xdr:twoCellAnchor>
    <xdr:from>
      <xdr:col>8</xdr:col>
      <xdr:colOff>65140</xdr:colOff>
      <xdr:row>101</xdr:row>
      <xdr:rowOff>280146</xdr:rowOff>
    </xdr:from>
    <xdr:to>
      <xdr:col>26</xdr:col>
      <xdr:colOff>61453</xdr:colOff>
      <xdr:row>105</xdr:row>
      <xdr:rowOff>25400</xdr:rowOff>
    </xdr:to>
    <xdr:sp macro="" textlink="">
      <xdr:nvSpPr>
        <xdr:cNvPr id="4" name="大かっこ 3"/>
        <xdr:cNvSpPr/>
      </xdr:nvSpPr>
      <xdr:spPr>
        <a:xfrm>
          <a:off x="1539979" y="94387146"/>
          <a:ext cx="3314700" cy="1170931"/>
        </a:xfrm>
        <a:prstGeom prst="bracketPair">
          <a:avLst>
            <a:gd name="adj" fmla="val 79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8283</xdr:colOff>
      <xdr:row>96</xdr:row>
      <xdr:rowOff>313765</xdr:rowOff>
    </xdr:from>
    <xdr:to>
      <xdr:col>17</xdr:col>
      <xdr:colOff>8283</xdr:colOff>
      <xdr:row>98</xdr:row>
      <xdr:rowOff>67235</xdr:rowOff>
    </xdr:to>
    <xdr:cxnSp macro="">
      <xdr:nvCxnSpPr>
        <xdr:cNvPr id="5" name="直線矢印コネクタ 4"/>
        <xdr:cNvCxnSpPr/>
      </xdr:nvCxnSpPr>
      <xdr:spPr>
        <a:xfrm>
          <a:off x="3117243" y="32782585"/>
          <a:ext cx="0" cy="4697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100852</xdr:colOff>
      <xdr:row>98</xdr:row>
      <xdr:rowOff>112058</xdr:rowOff>
    </xdr:from>
    <xdr:to>
      <xdr:col>24</xdr:col>
      <xdr:colOff>89647</xdr:colOff>
      <xdr:row>99</xdr:row>
      <xdr:rowOff>100853</xdr:rowOff>
    </xdr:to>
    <xdr:sp macro="" textlink="">
      <xdr:nvSpPr>
        <xdr:cNvPr id="6" name="テキスト ボックス 5"/>
        <xdr:cNvSpPr txBox="1"/>
      </xdr:nvSpPr>
      <xdr:spPr>
        <a:xfrm>
          <a:off x="1746772" y="33297158"/>
          <a:ext cx="2731995" cy="33931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9</xdr:col>
      <xdr:colOff>112059</xdr:colOff>
      <xdr:row>99</xdr:row>
      <xdr:rowOff>179293</xdr:rowOff>
    </xdr:from>
    <xdr:to>
      <xdr:col>24</xdr:col>
      <xdr:colOff>123265</xdr:colOff>
      <xdr:row>101</xdr:row>
      <xdr:rowOff>190499</xdr:rowOff>
    </xdr:to>
    <xdr:sp macro="" textlink="">
      <xdr:nvSpPr>
        <xdr:cNvPr id="7" name="テキスト ボックス 6"/>
        <xdr:cNvSpPr txBox="1"/>
      </xdr:nvSpPr>
      <xdr:spPr>
        <a:xfrm>
          <a:off x="1757979" y="33714913"/>
          <a:ext cx="2754406" cy="7274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t>A.</a:t>
          </a:r>
          <a:r>
            <a:rPr kumimoji="1" lang="ja-JP" altLang="en-US" sz="1100"/>
            <a:t>（株）三菱総合研究所等</a:t>
          </a:r>
          <a:endParaRPr kumimoji="1" lang="en-US" altLang="ja-JP" sz="1100"/>
        </a:p>
        <a:p>
          <a:pPr algn="ctr"/>
          <a:endParaRPr kumimoji="1" lang="en-US" altLang="ja-JP" sz="1100"/>
        </a:p>
        <a:p>
          <a:pPr algn="ctr"/>
          <a:r>
            <a:rPr kumimoji="1" lang="en-US" altLang="ja-JP" sz="1100"/>
            <a:t>69</a:t>
          </a:r>
          <a:r>
            <a:rPr kumimoji="1" lang="ja-JP" altLang="en-US" sz="1100"/>
            <a:t>百万円</a:t>
          </a:r>
        </a:p>
      </xdr:txBody>
    </xdr:sp>
    <xdr:clientData/>
  </xdr:twoCellAnchor>
  <xdr:twoCellAnchor>
    <xdr:from>
      <xdr:col>8</xdr:col>
      <xdr:colOff>146760</xdr:colOff>
      <xdr:row>101</xdr:row>
      <xdr:rowOff>295693</xdr:rowOff>
    </xdr:from>
    <xdr:to>
      <xdr:col>25</xdr:col>
      <xdr:colOff>122903</xdr:colOff>
      <xdr:row>104</xdr:row>
      <xdr:rowOff>344129</xdr:rowOff>
    </xdr:to>
    <xdr:sp macro="" textlink="">
      <xdr:nvSpPr>
        <xdr:cNvPr id="8" name="テキスト ボックス 7"/>
        <xdr:cNvSpPr txBox="1"/>
      </xdr:nvSpPr>
      <xdr:spPr>
        <a:xfrm>
          <a:off x="1621599" y="94402693"/>
          <a:ext cx="3110175" cy="1117694"/>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t>（１）６期計画に基づく年次計画（戦略・施策）の検討に資する調査、（２）情報発信による国民の関心喚起と参画の促進（基本計画に係る広報等の実施）、（３）６期計画に掲げる指標の検討に資する調査（指標により進捗状況の把握）を実施。</a:t>
          </a:r>
        </a:p>
      </xdr:txBody>
    </xdr:sp>
    <xdr:clientData/>
  </xdr:twoCellAnchor>
  <xdr:twoCellAnchor>
    <xdr:from>
      <xdr:col>32</xdr:col>
      <xdr:colOff>134470</xdr:colOff>
      <xdr:row>98</xdr:row>
      <xdr:rowOff>112058</xdr:rowOff>
    </xdr:from>
    <xdr:to>
      <xdr:col>47</xdr:col>
      <xdr:colOff>168089</xdr:colOff>
      <xdr:row>99</xdr:row>
      <xdr:rowOff>100853</xdr:rowOff>
    </xdr:to>
    <xdr:sp macro="" textlink="">
      <xdr:nvSpPr>
        <xdr:cNvPr id="9" name="テキスト ボックス 8"/>
        <xdr:cNvSpPr txBox="1"/>
      </xdr:nvSpPr>
      <xdr:spPr>
        <a:xfrm>
          <a:off x="5986630" y="33297158"/>
          <a:ext cx="2776819" cy="33931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ja-JP" altLang="en-US" sz="1100" b="0" i="0" u="none" strike="noStrike" baseline="0" smtClean="0">
              <a:solidFill>
                <a:schemeClr val="dk1"/>
              </a:solidFill>
              <a:latin typeface="+mn-lt"/>
              <a:ea typeface="+mn-ea"/>
              <a:cs typeface="+mn-cs"/>
            </a:rPr>
            <a:t>委託</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随意契約（少額）</a:t>
          </a:r>
          <a:r>
            <a:rPr lang="en-US" altLang="ja-JP" sz="1100" b="0" i="0" u="none" strike="noStrike" baseline="0" smtClean="0">
              <a:solidFill>
                <a:schemeClr val="dk1"/>
              </a:solidFill>
              <a:latin typeface="+mn-lt"/>
              <a:ea typeface="+mn-ea"/>
              <a:cs typeface="+mn-cs"/>
            </a:rPr>
            <a:t>】</a:t>
          </a:r>
          <a:endParaRPr lang="ja-JP" altLang="ja-JP">
            <a:effectLst/>
          </a:endParaRPr>
        </a:p>
      </xdr:txBody>
    </xdr:sp>
    <xdr:clientData/>
  </xdr:twoCellAnchor>
  <xdr:twoCellAnchor>
    <xdr:from>
      <xdr:col>32</xdr:col>
      <xdr:colOff>123265</xdr:colOff>
      <xdr:row>99</xdr:row>
      <xdr:rowOff>179293</xdr:rowOff>
    </xdr:from>
    <xdr:to>
      <xdr:col>47</xdr:col>
      <xdr:colOff>134471</xdr:colOff>
      <xdr:row>101</xdr:row>
      <xdr:rowOff>190499</xdr:rowOff>
    </xdr:to>
    <xdr:sp macro="" textlink="">
      <xdr:nvSpPr>
        <xdr:cNvPr id="10" name="テキスト ボックス 9"/>
        <xdr:cNvSpPr txBox="1"/>
      </xdr:nvSpPr>
      <xdr:spPr>
        <a:xfrm>
          <a:off x="5975425" y="33714913"/>
          <a:ext cx="2754406" cy="7274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t>B.</a:t>
          </a:r>
          <a:r>
            <a:rPr kumimoji="1" lang="ja-JP" altLang="en-US" sz="1100"/>
            <a:t>（株）角川アスキー総合研究所</a:t>
          </a:r>
          <a:endParaRPr kumimoji="1" lang="en-US" altLang="ja-JP" sz="1100"/>
        </a:p>
        <a:p>
          <a:pPr algn="ctr"/>
          <a:endParaRPr kumimoji="1" lang="en-US" altLang="ja-JP" sz="1100"/>
        </a:p>
        <a:p>
          <a:pPr algn="ctr"/>
          <a:r>
            <a:rPr kumimoji="1" lang="en-US" altLang="ja-JP" sz="1100"/>
            <a:t>1</a:t>
          </a:r>
          <a:r>
            <a:rPr kumimoji="1" lang="ja-JP" altLang="en-US" sz="1100"/>
            <a:t>百万円</a:t>
          </a:r>
        </a:p>
      </xdr:txBody>
    </xdr:sp>
    <xdr:clientData/>
  </xdr:twoCellAnchor>
  <xdr:twoCellAnchor>
    <xdr:from>
      <xdr:col>31</xdr:col>
      <xdr:colOff>97973</xdr:colOff>
      <xdr:row>101</xdr:row>
      <xdr:rowOff>292713</xdr:rowOff>
    </xdr:from>
    <xdr:to>
      <xdr:col>49</xdr:col>
      <xdr:colOff>0</xdr:colOff>
      <xdr:row>103</xdr:row>
      <xdr:rowOff>190501</xdr:rowOff>
    </xdr:to>
    <xdr:sp macro="" textlink="">
      <xdr:nvSpPr>
        <xdr:cNvPr id="11" name="テキスト ボックス 10"/>
        <xdr:cNvSpPr txBox="1"/>
      </xdr:nvSpPr>
      <xdr:spPr>
        <a:xfrm>
          <a:off x="5834744" y="39546599"/>
          <a:ext cx="3233056" cy="61624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1100" b="0" i="0" u="none" strike="noStrike" baseline="0" smtClean="0">
              <a:solidFill>
                <a:schemeClr val="dk1"/>
              </a:solidFill>
              <a:latin typeface="+mn-lt"/>
              <a:ea typeface="+mn-ea"/>
              <a:cs typeface="+mn-cs"/>
            </a:rPr>
            <a:t> Society 5.0</a:t>
          </a:r>
          <a:r>
            <a:rPr lang="ja-JP" altLang="en-US" sz="1100" b="0" i="0" u="none" strike="noStrike" baseline="0" smtClean="0">
              <a:solidFill>
                <a:schemeClr val="dk1"/>
              </a:solidFill>
              <a:latin typeface="+mn-lt"/>
              <a:ea typeface="+mn-ea"/>
              <a:cs typeface="+mn-cs"/>
            </a:rPr>
            <a:t>実現に向けた新技術の導入・普及促進に関する調査・分析</a:t>
          </a:r>
          <a:r>
            <a:rPr kumimoji="1" lang="ja-JP" altLang="en-US" sz="1100"/>
            <a:t>。</a:t>
          </a:r>
          <a:endParaRPr kumimoji="1" lang="en-US" altLang="ja-JP" sz="1100"/>
        </a:p>
      </xdr:txBody>
    </xdr:sp>
    <xdr:clientData/>
  </xdr:twoCellAnchor>
  <xdr:twoCellAnchor>
    <xdr:from>
      <xdr:col>31</xdr:col>
      <xdr:colOff>100849</xdr:colOff>
      <xdr:row>101</xdr:row>
      <xdr:rowOff>323441</xdr:rowOff>
    </xdr:from>
    <xdr:to>
      <xdr:col>48</xdr:col>
      <xdr:colOff>145673</xdr:colOff>
      <xdr:row>103</xdr:row>
      <xdr:rowOff>177765</xdr:rowOff>
    </xdr:to>
    <xdr:sp macro="" textlink="">
      <xdr:nvSpPr>
        <xdr:cNvPr id="12" name="大かっこ 11"/>
        <xdr:cNvSpPr/>
      </xdr:nvSpPr>
      <xdr:spPr>
        <a:xfrm>
          <a:off x="5770129" y="34575341"/>
          <a:ext cx="3153784" cy="5706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3406</xdr:colOff>
      <xdr:row>94</xdr:row>
      <xdr:rowOff>336176</xdr:rowOff>
    </xdr:from>
    <xdr:to>
      <xdr:col>39</xdr:col>
      <xdr:colOff>3410</xdr:colOff>
      <xdr:row>96</xdr:row>
      <xdr:rowOff>190500</xdr:rowOff>
    </xdr:to>
    <xdr:sp macro="" textlink="">
      <xdr:nvSpPr>
        <xdr:cNvPr id="13" name="大かっこ 12"/>
        <xdr:cNvSpPr/>
      </xdr:nvSpPr>
      <xdr:spPr>
        <a:xfrm>
          <a:off x="3295246" y="32096336"/>
          <a:ext cx="3840484" cy="5629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190499</xdr:colOff>
      <xdr:row>96</xdr:row>
      <xdr:rowOff>313765</xdr:rowOff>
    </xdr:from>
    <xdr:to>
      <xdr:col>39</xdr:col>
      <xdr:colOff>190499</xdr:colOff>
      <xdr:row>98</xdr:row>
      <xdr:rowOff>67235</xdr:rowOff>
    </xdr:to>
    <xdr:cxnSp macro="">
      <xdr:nvCxnSpPr>
        <xdr:cNvPr id="14" name="直線矢印コネクタ 13"/>
        <xdr:cNvCxnSpPr/>
      </xdr:nvCxnSpPr>
      <xdr:spPr>
        <a:xfrm>
          <a:off x="7315199" y="32782585"/>
          <a:ext cx="0" cy="4697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36</xdr:row>
      <xdr:rowOff>231913</xdr:rowOff>
    </xdr:from>
    <xdr:to>
      <xdr:col>46</xdr:col>
      <xdr:colOff>0</xdr:colOff>
      <xdr:row>39</xdr:row>
      <xdr:rowOff>295369</xdr:rowOff>
    </xdr:to>
    <xdr:cxnSp macro="">
      <xdr:nvCxnSpPr>
        <xdr:cNvPr id="20" name="直線コネクタ 19"/>
        <xdr:cNvCxnSpPr/>
      </xdr:nvCxnSpPr>
      <xdr:spPr>
        <a:xfrm flipH="1">
          <a:off x="9144000" y="11256065"/>
          <a:ext cx="0" cy="90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2"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589">
        <v>2022</v>
      </c>
      <c r="AE2" s="589"/>
      <c r="AF2" s="589"/>
      <c r="AG2" s="589"/>
      <c r="AH2" s="589"/>
      <c r="AI2" s="60" t="s">
        <v>241</v>
      </c>
      <c r="AJ2" s="589" t="s">
        <v>560</v>
      </c>
      <c r="AK2" s="589"/>
      <c r="AL2" s="589"/>
      <c r="AM2" s="589"/>
      <c r="AN2" s="60" t="s">
        <v>241</v>
      </c>
      <c r="AO2" s="589">
        <v>21</v>
      </c>
      <c r="AP2" s="589"/>
      <c r="AQ2" s="589"/>
      <c r="AR2" s="61" t="s">
        <v>241</v>
      </c>
      <c r="AS2" s="590">
        <v>181</v>
      </c>
      <c r="AT2" s="590"/>
      <c r="AU2" s="590"/>
      <c r="AV2" s="60" t="str">
        <f>IF(AW2="","","-")</f>
        <v/>
      </c>
      <c r="AW2" s="591"/>
      <c r="AX2" s="591"/>
    </row>
    <row r="3" spans="1:50" ht="21" customHeight="1" thickBot="1" x14ac:dyDescent="0.2">
      <c r="A3" s="592" t="s">
        <v>549</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21" t="s">
        <v>57</v>
      </c>
      <c r="AJ3" s="594" t="s">
        <v>559</v>
      </c>
      <c r="AK3" s="594"/>
      <c r="AL3" s="594"/>
      <c r="AM3" s="594"/>
      <c r="AN3" s="594"/>
      <c r="AO3" s="594"/>
      <c r="AP3" s="594"/>
      <c r="AQ3" s="594"/>
      <c r="AR3" s="594"/>
      <c r="AS3" s="594"/>
      <c r="AT3" s="594"/>
      <c r="AU3" s="594"/>
      <c r="AV3" s="594"/>
      <c r="AW3" s="594"/>
      <c r="AX3" s="22" t="s">
        <v>58</v>
      </c>
    </row>
    <row r="4" spans="1:50" ht="24.75" customHeight="1" x14ac:dyDescent="0.15">
      <c r="A4" s="564" t="s">
        <v>22</v>
      </c>
      <c r="B4" s="565"/>
      <c r="C4" s="565"/>
      <c r="D4" s="565"/>
      <c r="E4" s="565"/>
      <c r="F4" s="565"/>
      <c r="G4" s="566" t="s">
        <v>566</v>
      </c>
      <c r="H4" s="567"/>
      <c r="I4" s="567"/>
      <c r="J4" s="567"/>
      <c r="K4" s="567"/>
      <c r="L4" s="567"/>
      <c r="M4" s="567"/>
      <c r="N4" s="567"/>
      <c r="O4" s="567"/>
      <c r="P4" s="567"/>
      <c r="Q4" s="567"/>
      <c r="R4" s="567"/>
      <c r="S4" s="567"/>
      <c r="T4" s="567"/>
      <c r="U4" s="567"/>
      <c r="V4" s="567"/>
      <c r="W4" s="567"/>
      <c r="X4" s="567"/>
      <c r="Y4" s="568" t="s">
        <v>1</v>
      </c>
      <c r="Z4" s="569"/>
      <c r="AA4" s="569"/>
      <c r="AB4" s="569"/>
      <c r="AC4" s="569"/>
      <c r="AD4" s="570"/>
      <c r="AE4" s="571" t="s">
        <v>561</v>
      </c>
      <c r="AF4" s="572"/>
      <c r="AG4" s="572"/>
      <c r="AH4" s="572"/>
      <c r="AI4" s="572"/>
      <c r="AJ4" s="572"/>
      <c r="AK4" s="572"/>
      <c r="AL4" s="572"/>
      <c r="AM4" s="572"/>
      <c r="AN4" s="572"/>
      <c r="AO4" s="572"/>
      <c r="AP4" s="573"/>
      <c r="AQ4" s="574" t="s">
        <v>2</v>
      </c>
      <c r="AR4" s="569"/>
      <c r="AS4" s="569"/>
      <c r="AT4" s="569"/>
      <c r="AU4" s="569"/>
      <c r="AV4" s="569"/>
      <c r="AW4" s="569"/>
      <c r="AX4" s="575"/>
    </row>
    <row r="5" spans="1:50" ht="30" customHeight="1" x14ac:dyDescent="0.15">
      <c r="A5" s="576" t="s">
        <v>60</v>
      </c>
      <c r="B5" s="577"/>
      <c r="C5" s="577"/>
      <c r="D5" s="577"/>
      <c r="E5" s="577"/>
      <c r="F5" s="578"/>
      <c r="G5" s="579" t="s">
        <v>340</v>
      </c>
      <c r="H5" s="580"/>
      <c r="I5" s="580"/>
      <c r="J5" s="580"/>
      <c r="K5" s="580"/>
      <c r="L5" s="580"/>
      <c r="M5" s="581" t="s">
        <v>59</v>
      </c>
      <c r="N5" s="582"/>
      <c r="O5" s="582"/>
      <c r="P5" s="582"/>
      <c r="Q5" s="582"/>
      <c r="R5" s="583"/>
      <c r="S5" s="584" t="s">
        <v>63</v>
      </c>
      <c r="T5" s="580"/>
      <c r="U5" s="580"/>
      <c r="V5" s="580"/>
      <c r="W5" s="580"/>
      <c r="X5" s="585"/>
      <c r="Y5" s="586" t="s">
        <v>3</v>
      </c>
      <c r="Z5" s="587"/>
      <c r="AA5" s="587"/>
      <c r="AB5" s="587"/>
      <c r="AC5" s="587"/>
      <c r="AD5" s="588"/>
      <c r="AE5" s="609" t="s">
        <v>562</v>
      </c>
      <c r="AF5" s="609"/>
      <c r="AG5" s="609"/>
      <c r="AH5" s="609"/>
      <c r="AI5" s="609"/>
      <c r="AJ5" s="609"/>
      <c r="AK5" s="609"/>
      <c r="AL5" s="609"/>
      <c r="AM5" s="609"/>
      <c r="AN5" s="609"/>
      <c r="AO5" s="609"/>
      <c r="AP5" s="610"/>
      <c r="AQ5" s="611" t="s">
        <v>563</v>
      </c>
      <c r="AR5" s="612"/>
      <c r="AS5" s="612"/>
      <c r="AT5" s="612"/>
      <c r="AU5" s="612"/>
      <c r="AV5" s="612"/>
      <c r="AW5" s="612"/>
      <c r="AX5" s="613"/>
    </row>
    <row r="6" spans="1:50" ht="19.149999999999999" customHeight="1" x14ac:dyDescent="0.15">
      <c r="A6" s="614" t="s">
        <v>4</v>
      </c>
      <c r="B6" s="615"/>
      <c r="C6" s="615"/>
      <c r="D6" s="615"/>
      <c r="E6" s="615"/>
      <c r="F6" s="615"/>
      <c r="G6" s="616" t="str">
        <f>入力規則等!F39</f>
        <v>一般会計</v>
      </c>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8"/>
    </row>
    <row r="7" spans="1:50" ht="49.9" customHeight="1" x14ac:dyDescent="0.15">
      <c r="A7" s="595" t="s">
        <v>19</v>
      </c>
      <c r="B7" s="596"/>
      <c r="C7" s="596"/>
      <c r="D7" s="596"/>
      <c r="E7" s="596"/>
      <c r="F7" s="597"/>
      <c r="G7" s="619" t="s">
        <v>624</v>
      </c>
      <c r="H7" s="620"/>
      <c r="I7" s="620"/>
      <c r="J7" s="620"/>
      <c r="K7" s="620"/>
      <c r="L7" s="620"/>
      <c r="M7" s="620"/>
      <c r="N7" s="620"/>
      <c r="O7" s="620"/>
      <c r="P7" s="620"/>
      <c r="Q7" s="620"/>
      <c r="R7" s="620"/>
      <c r="S7" s="620"/>
      <c r="T7" s="620"/>
      <c r="U7" s="620"/>
      <c r="V7" s="620"/>
      <c r="W7" s="620"/>
      <c r="X7" s="621"/>
      <c r="Y7" s="622" t="s">
        <v>234</v>
      </c>
      <c r="Z7" s="623"/>
      <c r="AA7" s="623"/>
      <c r="AB7" s="623"/>
      <c r="AC7" s="623"/>
      <c r="AD7" s="624"/>
      <c r="AE7" s="552" t="s">
        <v>622</v>
      </c>
      <c r="AF7" s="553"/>
      <c r="AG7" s="553"/>
      <c r="AH7" s="553"/>
      <c r="AI7" s="553"/>
      <c r="AJ7" s="553"/>
      <c r="AK7" s="553"/>
      <c r="AL7" s="553"/>
      <c r="AM7" s="553"/>
      <c r="AN7" s="553"/>
      <c r="AO7" s="553"/>
      <c r="AP7" s="553"/>
      <c r="AQ7" s="553"/>
      <c r="AR7" s="553"/>
      <c r="AS7" s="553"/>
      <c r="AT7" s="553"/>
      <c r="AU7" s="553"/>
      <c r="AV7" s="553"/>
      <c r="AW7" s="553"/>
      <c r="AX7" s="554"/>
    </row>
    <row r="8" spans="1:50" ht="20.45" customHeight="1" x14ac:dyDescent="0.15">
      <c r="A8" s="595" t="s">
        <v>174</v>
      </c>
      <c r="B8" s="596"/>
      <c r="C8" s="596"/>
      <c r="D8" s="596"/>
      <c r="E8" s="596"/>
      <c r="F8" s="597"/>
      <c r="G8" s="598" t="str">
        <f>入力規則等!A27</f>
        <v>科学技術・イノベーション</v>
      </c>
      <c r="H8" s="599"/>
      <c r="I8" s="599"/>
      <c r="J8" s="599"/>
      <c r="K8" s="599"/>
      <c r="L8" s="599"/>
      <c r="M8" s="599"/>
      <c r="N8" s="599"/>
      <c r="O8" s="599"/>
      <c r="P8" s="599"/>
      <c r="Q8" s="599"/>
      <c r="R8" s="599"/>
      <c r="S8" s="599"/>
      <c r="T8" s="599"/>
      <c r="U8" s="599"/>
      <c r="V8" s="599"/>
      <c r="W8" s="599"/>
      <c r="X8" s="600"/>
      <c r="Y8" s="601" t="s">
        <v>175</v>
      </c>
      <c r="Z8" s="602"/>
      <c r="AA8" s="602"/>
      <c r="AB8" s="602"/>
      <c r="AC8" s="602"/>
      <c r="AD8" s="603"/>
      <c r="AE8" s="604" t="str">
        <f>入力規則等!K13</f>
        <v>その他の事項経費</v>
      </c>
      <c r="AF8" s="599"/>
      <c r="AG8" s="599"/>
      <c r="AH8" s="599"/>
      <c r="AI8" s="599"/>
      <c r="AJ8" s="599"/>
      <c r="AK8" s="599"/>
      <c r="AL8" s="599"/>
      <c r="AM8" s="599"/>
      <c r="AN8" s="599"/>
      <c r="AO8" s="599"/>
      <c r="AP8" s="599"/>
      <c r="AQ8" s="599"/>
      <c r="AR8" s="599"/>
      <c r="AS8" s="599"/>
      <c r="AT8" s="599"/>
      <c r="AU8" s="599"/>
      <c r="AV8" s="599"/>
      <c r="AW8" s="599"/>
      <c r="AX8" s="605"/>
    </row>
    <row r="9" spans="1:50" ht="58.5" customHeight="1" x14ac:dyDescent="0.15">
      <c r="A9" s="525" t="s">
        <v>20</v>
      </c>
      <c r="B9" s="526"/>
      <c r="C9" s="526"/>
      <c r="D9" s="526"/>
      <c r="E9" s="526"/>
      <c r="F9" s="526"/>
      <c r="G9" s="606" t="s">
        <v>599</v>
      </c>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c r="AT9" s="607"/>
      <c r="AU9" s="607"/>
      <c r="AV9" s="607"/>
      <c r="AW9" s="607"/>
      <c r="AX9" s="608"/>
    </row>
    <row r="10" spans="1:50" ht="43.15" customHeight="1" x14ac:dyDescent="0.15">
      <c r="A10" s="513" t="s">
        <v>26</v>
      </c>
      <c r="B10" s="514"/>
      <c r="C10" s="514"/>
      <c r="D10" s="514"/>
      <c r="E10" s="514"/>
      <c r="F10" s="514"/>
      <c r="G10" s="515" t="s">
        <v>564</v>
      </c>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7"/>
    </row>
    <row r="11" spans="1:50" ht="21.6" customHeight="1" x14ac:dyDescent="0.15">
      <c r="A11" s="513" t="s">
        <v>5</v>
      </c>
      <c r="B11" s="514"/>
      <c r="C11" s="514"/>
      <c r="D11" s="514"/>
      <c r="E11" s="514"/>
      <c r="F11" s="518"/>
      <c r="G11" s="519" t="str">
        <f>入力規則等!P10</f>
        <v>委託・請負</v>
      </c>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0"/>
      <c r="AX11" s="521"/>
    </row>
    <row r="12" spans="1:50" ht="17.45" customHeight="1" x14ac:dyDescent="0.15">
      <c r="A12" s="522" t="s">
        <v>21</v>
      </c>
      <c r="B12" s="523"/>
      <c r="C12" s="523"/>
      <c r="D12" s="523"/>
      <c r="E12" s="523"/>
      <c r="F12" s="524"/>
      <c r="G12" s="528"/>
      <c r="H12" s="529"/>
      <c r="I12" s="529"/>
      <c r="J12" s="529"/>
      <c r="K12" s="529"/>
      <c r="L12" s="529"/>
      <c r="M12" s="529"/>
      <c r="N12" s="529"/>
      <c r="O12" s="529"/>
      <c r="P12" s="392" t="s">
        <v>373</v>
      </c>
      <c r="Q12" s="387"/>
      <c r="R12" s="387"/>
      <c r="S12" s="387"/>
      <c r="T12" s="387"/>
      <c r="U12" s="387"/>
      <c r="V12" s="388"/>
      <c r="W12" s="392" t="s">
        <v>525</v>
      </c>
      <c r="X12" s="387"/>
      <c r="Y12" s="387"/>
      <c r="Z12" s="387"/>
      <c r="AA12" s="387"/>
      <c r="AB12" s="387"/>
      <c r="AC12" s="388"/>
      <c r="AD12" s="392" t="s">
        <v>527</v>
      </c>
      <c r="AE12" s="387"/>
      <c r="AF12" s="387"/>
      <c r="AG12" s="387"/>
      <c r="AH12" s="387"/>
      <c r="AI12" s="387"/>
      <c r="AJ12" s="388"/>
      <c r="AK12" s="392" t="s">
        <v>540</v>
      </c>
      <c r="AL12" s="387"/>
      <c r="AM12" s="387"/>
      <c r="AN12" s="387"/>
      <c r="AO12" s="387"/>
      <c r="AP12" s="387"/>
      <c r="AQ12" s="388"/>
      <c r="AR12" s="392" t="s">
        <v>541</v>
      </c>
      <c r="AS12" s="387"/>
      <c r="AT12" s="387"/>
      <c r="AU12" s="387"/>
      <c r="AV12" s="387"/>
      <c r="AW12" s="387"/>
      <c r="AX12" s="558"/>
    </row>
    <row r="13" spans="1:50" ht="17.45" customHeight="1" x14ac:dyDescent="0.15">
      <c r="A13" s="219"/>
      <c r="B13" s="220"/>
      <c r="C13" s="220"/>
      <c r="D13" s="220"/>
      <c r="E13" s="220"/>
      <c r="F13" s="221"/>
      <c r="G13" s="542" t="s">
        <v>6</v>
      </c>
      <c r="H13" s="543"/>
      <c r="I13" s="559" t="s">
        <v>7</v>
      </c>
      <c r="J13" s="560"/>
      <c r="K13" s="560"/>
      <c r="L13" s="560"/>
      <c r="M13" s="560"/>
      <c r="N13" s="560"/>
      <c r="O13" s="561"/>
      <c r="P13" s="454" t="s">
        <v>565</v>
      </c>
      <c r="Q13" s="455"/>
      <c r="R13" s="455"/>
      <c r="S13" s="455"/>
      <c r="T13" s="455"/>
      <c r="U13" s="455"/>
      <c r="V13" s="456"/>
      <c r="W13" s="454">
        <v>77.5</v>
      </c>
      <c r="X13" s="455"/>
      <c r="Y13" s="455"/>
      <c r="Z13" s="455"/>
      <c r="AA13" s="455"/>
      <c r="AB13" s="455"/>
      <c r="AC13" s="456"/>
      <c r="AD13" s="454">
        <v>77.5</v>
      </c>
      <c r="AE13" s="455"/>
      <c r="AF13" s="455"/>
      <c r="AG13" s="455"/>
      <c r="AH13" s="455"/>
      <c r="AI13" s="455"/>
      <c r="AJ13" s="456"/>
      <c r="AK13" s="454">
        <v>82.1</v>
      </c>
      <c r="AL13" s="455"/>
      <c r="AM13" s="455"/>
      <c r="AN13" s="455"/>
      <c r="AO13" s="455"/>
      <c r="AP13" s="455"/>
      <c r="AQ13" s="456"/>
      <c r="AR13" s="488">
        <v>199.714</v>
      </c>
      <c r="AS13" s="489"/>
      <c r="AT13" s="489"/>
      <c r="AU13" s="489"/>
      <c r="AV13" s="489"/>
      <c r="AW13" s="489"/>
      <c r="AX13" s="562"/>
    </row>
    <row r="14" spans="1:50" ht="17.45" customHeight="1" x14ac:dyDescent="0.15">
      <c r="A14" s="219"/>
      <c r="B14" s="220"/>
      <c r="C14" s="220"/>
      <c r="D14" s="220"/>
      <c r="E14" s="220"/>
      <c r="F14" s="221"/>
      <c r="G14" s="544"/>
      <c r="H14" s="545"/>
      <c r="I14" s="537" t="s">
        <v>8</v>
      </c>
      <c r="J14" s="538"/>
      <c r="K14" s="538"/>
      <c r="L14" s="538"/>
      <c r="M14" s="538"/>
      <c r="N14" s="538"/>
      <c r="O14" s="539"/>
      <c r="P14" s="454" t="s">
        <v>565</v>
      </c>
      <c r="Q14" s="455"/>
      <c r="R14" s="455"/>
      <c r="S14" s="455"/>
      <c r="T14" s="455"/>
      <c r="U14" s="455"/>
      <c r="V14" s="456"/>
      <c r="W14" s="454" t="s">
        <v>565</v>
      </c>
      <c r="X14" s="455"/>
      <c r="Y14" s="455"/>
      <c r="Z14" s="455"/>
      <c r="AA14" s="455"/>
      <c r="AB14" s="455"/>
      <c r="AC14" s="456"/>
      <c r="AD14" s="454" t="s">
        <v>565</v>
      </c>
      <c r="AE14" s="455"/>
      <c r="AF14" s="455"/>
      <c r="AG14" s="455"/>
      <c r="AH14" s="455"/>
      <c r="AI14" s="455"/>
      <c r="AJ14" s="456"/>
      <c r="AK14" s="454" t="s">
        <v>565</v>
      </c>
      <c r="AL14" s="455"/>
      <c r="AM14" s="455"/>
      <c r="AN14" s="455"/>
      <c r="AO14" s="455"/>
      <c r="AP14" s="455"/>
      <c r="AQ14" s="456"/>
      <c r="AR14" s="548"/>
      <c r="AS14" s="548"/>
      <c r="AT14" s="548"/>
      <c r="AU14" s="548"/>
      <c r="AV14" s="548"/>
      <c r="AW14" s="548"/>
      <c r="AX14" s="549"/>
    </row>
    <row r="15" spans="1:50" ht="17.45" customHeight="1" x14ac:dyDescent="0.15">
      <c r="A15" s="219"/>
      <c r="B15" s="220"/>
      <c r="C15" s="220"/>
      <c r="D15" s="220"/>
      <c r="E15" s="220"/>
      <c r="F15" s="221"/>
      <c r="G15" s="544"/>
      <c r="H15" s="545"/>
      <c r="I15" s="537" t="s">
        <v>46</v>
      </c>
      <c r="J15" s="550"/>
      <c r="K15" s="550"/>
      <c r="L15" s="550"/>
      <c r="M15" s="550"/>
      <c r="N15" s="550"/>
      <c r="O15" s="551"/>
      <c r="P15" s="454" t="s">
        <v>565</v>
      </c>
      <c r="Q15" s="455"/>
      <c r="R15" s="455"/>
      <c r="S15" s="455"/>
      <c r="T15" s="455"/>
      <c r="U15" s="455"/>
      <c r="V15" s="456"/>
      <c r="W15" s="454" t="s">
        <v>565</v>
      </c>
      <c r="X15" s="455"/>
      <c r="Y15" s="455"/>
      <c r="Z15" s="455"/>
      <c r="AA15" s="455"/>
      <c r="AB15" s="455"/>
      <c r="AC15" s="456"/>
      <c r="AD15" s="454" t="s">
        <v>565</v>
      </c>
      <c r="AE15" s="455"/>
      <c r="AF15" s="455"/>
      <c r="AG15" s="455"/>
      <c r="AH15" s="455"/>
      <c r="AI15" s="455"/>
      <c r="AJ15" s="456"/>
      <c r="AK15" s="454" t="s">
        <v>565</v>
      </c>
      <c r="AL15" s="455"/>
      <c r="AM15" s="455"/>
      <c r="AN15" s="455"/>
      <c r="AO15" s="455"/>
      <c r="AP15" s="455"/>
      <c r="AQ15" s="456"/>
      <c r="AR15" s="454" t="s">
        <v>241</v>
      </c>
      <c r="AS15" s="455"/>
      <c r="AT15" s="455"/>
      <c r="AU15" s="455"/>
      <c r="AV15" s="455"/>
      <c r="AW15" s="455"/>
      <c r="AX15" s="456"/>
    </row>
    <row r="16" spans="1:50" ht="17.45" customHeight="1" x14ac:dyDescent="0.15">
      <c r="A16" s="219"/>
      <c r="B16" s="220"/>
      <c r="C16" s="220"/>
      <c r="D16" s="220"/>
      <c r="E16" s="220"/>
      <c r="F16" s="221"/>
      <c r="G16" s="544"/>
      <c r="H16" s="545"/>
      <c r="I16" s="537" t="s">
        <v>47</v>
      </c>
      <c r="J16" s="550"/>
      <c r="K16" s="550"/>
      <c r="L16" s="550"/>
      <c r="M16" s="550"/>
      <c r="N16" s="550"/>
      <c r="O16" s="551"/>
      <c r="P16" s="454" t="s">
        <v>565</v>
      </c>
      <c r="Q16" s="455"/>
      <c r="R16" s="455"/>
      <c r="S16" s="455"/>
      <c r="T16" s="455"/>
      <c r="U16" s="455"/>
      <c r="V16" s="456"/>
      <c r="W16" s="454" t="s">
        <v>565</v>
      </c>
      <c r="X16" s="455"/>
      <c r="Y16" s="455"/>
      <c r="Z16" s="455"/>
      <c r="AA16" s="455"/>
      <c r="AB16" s="455"/>
      <c r="AC16" s="456"/>
      <c r="AD16" s="454" t="s">
        <v>565</v>
      </c>
      <c r="AE16" s="455"/>
      <c r="AF16" s="455"/>
      <c r="AG16" s="455"/>
      <c r="AH16" s="455"/>
      <c r="AI16" s="455"/>
      <c r="AJ16" s="456"/>
      <c r="AK16" s="454" t="s">
        <v>565</v>
      </c>
      <c r="AL16" s="455"/>
      <c r="AM16" s="455"/>
      <c r="AN16" s="455"/>
      <c r="AO16" s="455"/>
      <c r="AP16" s="455"/>
      <c r="AQ16" s="456"/>
      <c r="AR16" s="555"/>
      <c r="AS16" s="556"/>
      <c r="AT16" s="556"/>
      <c r="AU16" s="556"/>
      <c r="AV16" s="556"/>
      <c r="AW16" s="556"/>
      <c r="AX16" s="557"/>
    </row>
    <row r="17" spans="1:51" ht="17.45" customHeight="1" x14ac:dyDescent="0.15">
      <c r="A17" s="219"/>
      <c r="B17" s="220"/>
      <c r="C17" s="220"/>
      <c r="D17" s="220"/>
      <c r="E17" s="220"/>
      <c r="F17" s="221"/>
      <c r="G17" s="544"/>
      <c r="H17" s="545"/>
      <c r="I17" s="537" t="s">
        <v>45</v>
      </c>
      <c r="J17" s="538"/>
      <c r="K17" s="538"/>
      <c r="L17" s="538"/>
      <c r="M17" s="538"/>
      <c r="N17" s="538"/>
      <c r="O17" s="539"/>
      <c r="P17" s="454" t="s">
        <v>565</v>
      </c>
      <c r="Q17" s="455"/>
      <c r="R17" s="455"/>
      <c r="S17" s="455"/>
      <c r="T17" s="455"/>
      <c r="U17" s="455"/>
      <c r="V17" s="456"/>
      <c r="W17" s="454">
        <v>2</v>
      </c>
      <c r="X17" s="455"/>
      <c r="Y17" s="455"/>
      <c r="Z17" s="455"/>
      <c r="AA17" s="455"/>
      <c r="AB17" s="455"/>
      <c r="AC17" s="456"/>
      <c r="AD17" s="454" t="s">
        <v>565</v>
      </c>
      <c r="AE17" s="455"/>
      <c r="AF17" s="455"/>
      <c r="AG17" s="455"/>
      <c r="AH17" s="455"/>
      <c r="AI17" s="455"/>
      <c r="AJ17" s="456"/>
      <c r="AK17" s="454" t="s">
        <v>565</v>
      </c>
      <c r="AL17" s="455"/>
      <c r="AM17" s="455"/>
      <c r="AN17" s="455"/>
      <c r="AO17" s="455"/>
      <c r="AP17" s="455"/>
      <c r="AQ17" s="456"/>
      <c r="AR17" s="540"/>
      <c r="AS17" s="540"/>
      <c r="AT17" s="540"/>
      <c r="AU17" s="540"/>
      <c r="AV17" s="540"/>
      <c r="AW17" s="540"/>
      <c r="AX17" s="541"/>
    </row>
    <row r="18" spans="1:51" ht="17.45" customHeight="1" x14ac:dyDescent="0.15">
      <c r="A18" s="219"/>
      <c r="B18" s="220"/>
      <c r="C18" s="220"/>
      <c r="D18" s="220"/>
      <c r="E18" s="220"/>
      <c r="F18" s="221"/>
      <c r="G18" s="546"/>
      <c r="H18" s="547"/>
      <c r="I18" s="530" t="s">
        <v>17</v>
      </c>
      <c r="J18" s="531"/>
      <c r="K18" s="531"/>
      <c r="L18" s="531"/>
      <c r="M18" s="531"/>
      <c r="N18" s="531"/>
      <c r="O18" s="532"/>
      <c r="P18" s="533">
        <f>SUM(P13:V17)</f>
        <v>0</v>
      </c>
      <c r="Q18" s="534"/>
      <c r="R18" s="534"/>
      <c r="S18" s="534"/>
      <c r="T18" s="534"/>
      <c r="U18" s="534"/>
      <c r="V18" s="535"/>
      <c r="W18" s="533">
        <f>SUM(W13:AC17)</f>
        <v>79.5</v>
      </c>
      <c r="X18" s="534"/>
      <c r="Y18" s="534"/>
      <c r="Z18" s="534"/>
      <c r="AA18" s="534"/>
      <c r="AB18" s="534"/>
      <c r="AC18" s="535"/>
      <c r="AD18" s="533">
        <f>SUM(AD13:AJ17)</f>
        <v>77.5</v>
      </c>
      <c r="AE18" s="534"/>
      <c r="AF18" s="534"/>
      <c r="AG18" s="534"/>
      <c r="AH18" s="534"/>
      <c r="AI18" s="534"/>
      <c r="AJ18" s="535"/>
      <c r="AK18" s="533">
        <f>SUM(AK13:AQ17)</f>
        <v>82.1</v>
      </c>
      <c r="AL18" s="534"/>
      <c r="AM18" s="534"/>
      <c r="AN18" s="534"/>
      <c r="AO18" s="534"/>
      <c r="AP18" s="534"/>
      <c r="AQ18" s="535"/>
      <c r="AR18" s="533">
        <f>SUM(AR13:AX17)</f>
        <v>199.714</v>
      </c>
      <c r="AS18" s="534"/>
      <c r="AT18" s="534"/>
      <c r="AU18" s="534"/>
      <c r="AV18" s="534"/>
      <c r="AW18" s="534"/>
      <c r="AX18" s="536"/>
    </row>
    <row r="19" spans="1:51" ht="17.45" customHeight="1" x14ac:dyDescent="0.15">
      <c r="A19" s="219"/>
      <c r="B19" s="220"/>
      <c r="C19" s="220"/>
      <c r="D19" s="220"/>
      <c r="E19" s="220"/>
      <c r="F19" s="221"/>
      <c r="G19" s="505" t="s">
        <v>9</v>
      </c>
      <c r="H19" s="506"/>
      <c r="I19" s="506"/>
      <c r="J19" s="506"/>
      <c r="K19" s="506"/>
      <c r="L19" s="506"/>
      <c r="M19" s="506"/>
      <c r="N19" s="506"/>
      <c r="O19" s="506"/>
      <c r="P19" s="454"/>
      <c r="Q19" s="455"/>
      <c r="R19" s="455"/>
      <c r="S19" s="455"/>
      <c r="T19" s="455"/>
      <c r="U19" s="455"/>
      <c r="V19" s="456"/>
      <c r="W19" s="454">
        <v>79.5</v>
      </c>
      <c r="X19" s="455"/>
      <c r="Y19" s="455"/>
      <c r="Z19" s="455"/>
      <c r="AA19" s="455"/>
      <c r="AB19" s="455"/>
      <c r="AC19" s="456"/>
      <c r="AD19" s="454">
        <v>69.599999999999994</v>
      </c>
      <c r="AE19" s="455"/>
      <c r="AF19" s="455"/>
      <c r="AG19" s="455"/>
      <c r="AH19" s="455"/>
      <c r="AI19" s="455"/>
      <c r="AJ19" s="456"/>
      <c r="AK19" s="502"/>
      <c r="AL19" s="502"/>
      <c r="AM19" s="502"/>
      <c r="AN19" s="502"/>
      <c r="AO19" s="502"/>
      <c r="AP19" s="502"/>
      <c r="AQ19" s="502"/>
      <c r="AR19" s="502"/>
      <c r="AS19" s="502"/>
      <c r="AT19" s="502"/>
      <c r="AU19" s="502"/>
      <c r="AV19" s="502"/>
      <c r="AW19" s="502"/>
      <c r="AX19" s="504"/>
    </row>
    <row r="20" spans="1:51" ht="17.45" customHeight="1" x14ac:dyDescent="0.15">
      <c r="A20" s="219"/>
      <c r="B20" s="220"/>
      <c r="C20" s="220"/>
      <c r="D20" s="220"/>
      <c r="E20" s="220"/>
      <c r="F20" s="221"/>
      <c r="G20" s="505" t="s">
        <v>10</v>
      </c>
      <c r="H20" s="506"/>
      <c r="I20" s="506"/>
      <c r="J20" s="506"/>
      <c r="K20" s="506"/>
      <c r="L20" s="506"/>
      <c r="M20" s="506"/>
      <c r="N20" s="506"/>
      <c r="O20" s="506"/>
      <c r="P20" s="501" t="str">
        <f>IF(P18=0, "-", SUM(P19)/P18)</f>
        <v>-</v>
      </c>
      <c r="Q20" s="501"/>
      <c r="R20" s="501"/>
      <c r="S20" s="501"/>
      <c r="T20" s="501"/>
      <c r="U20" s="501"/>
      <c r="V20" s="501"/>
      <c r="W20" s="501">
        <f>IF(W18=0, "-", SUM(W19)/W18)</f>
        <v>1</v>
      </c>
      <c r="X20" s="501"/>
      <c r="Y20" s="501"/>
      <c r="Z20" s="501"/>
      <c r="AA20" s="501"/>
      <c r="AB20" s="501"/>
      <c r="AC20" s="501"/>
      <c r="AD20" s="501">
        <f>IF(AD18=0, "-", SUM(AD19)/AD18)</f>
        <v>0.89806451612903215</v>
      </c>
      <c r="AE20" s="501"/>
      <c r="AF20" s="501"/>
      <c r="AG20" s="501"/>
      <c r="AH20" s="501"/>
      <c r="AI20" s="501"/>
      <c r="AJ20" s="501"/>
      <c r="AK20" s="502"/>
      <c r="AL20" s="502"/>
      <c r="AM20" s="502"/>
      <c r="AN20" s="502"/>
      <c r="AO20" s="502"/>
      <c r="AP20" s="502"/>
      <c r="AQ20" s="503"/>
      <c r="AR20" s="503"/>
      <c r="AS20" s="503"/>
      <c r="AT20" s="503"/>
      <c r="AU20" s="502"/>
      <c r="AV20" s="502"/>
      <c r="AW20" s="502"/>
      <c r="AX20" s="504"/>
    </row>
    <row r="21" spans="1:51" ht="27" customHeight="1" x14ac:dyDescent="0.15">
      <c r="A21" s="525"/>
      <c r="B21" s="526"/>
      <c r="C21" s="526"/>
      <c r="D21" s="526"/>
      <c r="E21" s="526"/>
      <c r="F21" s="527"/>
      <c r="G21" s="499" t="s">
        <v>210</v>
      </c>
      <c r="H21" s="500"/>
      <c r="I21" s="500"/>
      <c r="J21" s="500"/>
      <c r="K21" s="500"/>
      <c r="L21" s="500"/>
      <c r="M21" s="500"/>
      <c r="N21" s="500"/>
      <c r="O21" s="500"/>
      <c r="P21" s="501" t="str">
        <f>IF(P19=0, "-", SUM(P19)/SUM(P13,P14))</f>
        <v>-</v>
      </c>
      <c r="Q21" s="501"/>
      <c r="R21" s="501"/>
      <c r="S21" s="501"/>
      <c r="T21" s="501"/>
      <c r="U21" s="501"/>
      <c r="V21" s="501"/>
      <c r="W21" s="501">
        <f>IF(W19=0, "-", SUM(W19)/SUM(W13,W14))</f>
        <v>1.0258064516129033</v>
      </c>
      <c r="X21" s="501"/>
      <c r="Y21" s="501"/>
      <c r="Z21" s="501"/>
      <c r="AA21" s="501"/>
      <c r="AB21" s="501"/>
      <c r="AC21" s="501"/>
      <c r="AD21" s="501">
        <f>IF(AD19=0, "-", SUM(AD19)/SUM(AD13,AD14))</f>
        <v>0.89806451612903215</v>
      </c>
      <c r="AE21" s="501"/>
      <c r="AF21" s="501"/>
      <c r="AG21" s="501"/>
      <c r="AH21" s="501"/>
      <c r="AI21" s="501"/>
      <c r="AJ21" s="501"/>
      <c r="AK21" s="502"/>
      <c r="AL21" s="502"/>
      <c r="AM21" s="502"/>
      <c r="AN21" s="502"/>
      <c r="AO21" s="502"/>
      <c r="AP21" s="502"/>
      <c r="AQ21" s="503"/>
      <c r="AR21" s="503"/>
      <c r="AS21" s="503"/>
      <c r="AT21" s="503"/>
      <c r="AU21" s="502"/>
      <c r="AV21" s="502"/>
      <c r="AW21" s="502"/>
      <c r="AX21" s="504"/>
    </row>
    <row r="22" spans="1:51" ht="18.75" customHeight="1" x14ac:dyDescent="0.15">
      <c r="A22" s="460" t="s">
        <v>544</v>
      </c>
      <c r="B22" s="461"/>
      <c r="C22" s="461"/>
      <c r="D22" s="461"/>
      <c r="E22" s="461"/>
      <c r="F22" s="462"/>
      <c r="G22" s="466" t="s">
        <v>205</v>
      </c>
      <c r="H22" s="467"/>
      <c r="I22" s="467"/>
      <c r="J22" s="467"/>
      <c r="K22" s="467"/>
      <c r="L22" s="467"/>
      <c r="M22" s="467"/>
      <c r="N22" s="467"/>
      <c r="O22" s="468"/>
      <c r="P22" s="469" t="s">
        <v>542</v>
      </c>
      <c r="Q22" s="467"/>
      <c r="R22" s="467"/>
      <c r="S22" s="467"/>
      <c r="T22" s="467"/>
      <c r="U22" s="467"/>
      <c r="V22" s="468"/>
      <c r="W22" s="469" t="s">
        <v>543</v>
      </c>
      <c r="X22" s="467"/>
      <c r="Y22" s="467"/>
      <c r="Z22" s="467"/>
      <c r="AA22" s="467"/>
      <c r="AB22" s="467"/>
      <c r="AC22" s="468"/>
      <c r="AD22" s="469" t="s">
        <v>204</v>
      </c>
      <c r="AE22" s="467"/>
      <c r="AF22" s="467"/>
      <c r="AG22" s="467"/>
      <c r="AH22" s="467"/>
      <c r="AI22" s="467"/>
      <c r="AJ22" s="467"/>
      <c r="AK22" s="467"/>
      <c r="AL22" s="467"/>
      <c r="AM22" s="467"/>
      <c r="AN22" s="467"/>
      <c r="AO22" s="467"/>
      <c r="AP22" s="467"/>
      <c r="AQ22" s="467"/>
      <c r="AR22" s="467"/>
      <c r="AS22" s="467"/>
      <c r="AT22" s="467"/>
      <c r="AU22" s="467"/>
      <c r="AV22" s="467"/>
      <c r="AW22" s="467"/>
      <c r="AX22" s="484"/>
    </row>
    <row r="23" spans="1:51" ht="28.15" customHeight="1" x14ac:dyDescent="0.15">
      <c r="A23" s="463"/>
      <c r="B23" s="464"/>
      <c r="C23" s="464"/>
      <c r="D23" s="464"/>
      <c r="E23" s="464"/>
      <c r="F23" s="465"/>
      <c r="G23" s="485" t="s">
        <v>567</v>
      </c>
      <c r="H23" s="486"/>
      <c r="I23" s="486"/>
      <c r="J23" s="486"/>
      <c r="K23" s="486"/>
      <c r="L23" s="486"/>
      <c r="M23" s="486"/>
      <c r="N23" s="486"/>
      <c r="O23" s="487"/>
      <c r="P23" s="488">
        <v>82</v>
      </c>
      <c r="Q23" s="489"/>
      <c r="R23" s="489"/>
      <c r="S23" s="489"/>
      <c r="T23" s="489"/>
      <c r="U23" s="489"/>
      <c r="V23" s="490"/>
      <c r="W23" s="488">
        <v>195.25200000000001</v>
      </c>
      <c r="X23" s="489"/>
      <c r="Y23" s="489"/>
      <c r="Z23" s="489"/>
      <c r="AA23" s="489"/>
      <c r="AB23" s="489"/>
      <c r="AC23" s="490"/>
      <c r="AD23" s="491" t="s">
        <v>633</v>
      </c>
      <c r="AE23" s="492"/>
      <c r="AF23" s="492"/>
      <c r="AG23" s="492"/>
      <c r="AH23" s="492"/>
      <c r="AI23" s="492"/>
      <c r="AJ23" s="492"/>
      <c r="AK23" s="492"/>
      <c r="AL23" s="492"/>
      <c r="AM23" s="492"/>
      <c r="AN23" s="492"/>
      <c r="AO23" s="492"/>
      <c r="AP23" s="492"/>
      <c r="AQ23" s="492"/>
      <c r="AR23" s="492"/>
      <c r="AS23" s="492"/>
      <c r="AT23" s="492"/>
      <c r="AU23" s="492"/>
      <c r="AV23" s="492"/>
      <c r="AW23" s="492"/>
      <c r="AX23" s="493"/>
    </row>
    <row r="24" spans="1:51" ht="25.5" customHeight="1" x14ac:dyDescent="0.15">
      <c r="A24" s="463"/>
      <c r="B24" s="464"/>
      <c r="C24" s="464"/>
      <c r="D24" s="464"/>
      <c r="E24" s="464"/>
      <c r="F24" s="465"/>
      <c r="G24" s="457" t="s">
        <v>626</v>
      </c>
      <c r="H24" s="458"/>
      <c r="I24" s="458"/>
      <c r="J24" s="458"/>
      <c r="K24" s="458"/>
      <c r="L24" s="458"/>
      <c r="M24" s="458"/>
      <c r="N24" s="458"/>
      <c r="O24" s="459"/>
      <c r="P24" s="454" t="s">
        <v>241</v>
      </c>
      <c r="Q24" s="455"/>
      <c r="R24" s="455"/>
      <c r="S24" s="455"/>
      <c r="T24" s="455"/>
      <c r="U24" s="455"/>
      <c r="V24" s="456"/>
      <c r="W24" s="454">
        <v>2.149</v>
      </c>
      <c r="X24" s="455"/>
      <c r="Y24" s="455"/>
      <c r="Z24" s="455"/>
      <c r="AA24" s="455"/>
      <c r="AB24" s="455"/>
      <c r="AC24" s="456"/>
      <c r="AD24" s="494"/>
      <c r="AE24" s="495"/>
      <c r="AF24" s="495"/>
      <c r="AG24" s="495"/>
      <c r="AH24" s="495"/>
      <c r="AI24" s="495"/>
      <c r="AJ24" s="495"/>
      <c r="AK24" s="495"/>
      <c r="AL24" s="495"/>
      <c r="AM24" s="495"/>
      <c r="AN24" s="495"/>
      <c r="AO24" s="495"/>
      <c r="AP24" s="495"/>
      <c r="AQ24" s="495"/>
      <c r="AR24" s="495"/>
      <c r="AS24" s="495"/>
      <c r="AT24" s="495"/>
      <c r="AU24" s="495"/>
      <c r="AV24" s="495"/>
      <c r="AW24" s="495"/>
      <c r="AX24" s="496"/>
    </row>
    <row r="25" spans="1:51" ht="25.5" customHeight="1" x14ac:dyDescent="0.15">
      <c r="A25" s="463"/>
      <c r="B25" s="464"/>
      <c r="C25" s="464"/>
      <c r="D25" s="464"/>
      <c r="E25" s="464"/>
      <c r="F25" s="465"/>
      <c r="G25" s="457" t="s">
        <v>629</v>
      </c>
      <c r="H25" s="458"/>
      <c r="I25" s="458"/>
      <c r="J25" s="458"/>
      <c r="K25" s="458"/>
      <c r="L25" s="458"/>
      <c r="M25" s="458"/>
      <c r="N25" s="458"/>
      <c r="O25" s="459"/>
      <c r="P25" s="454" t="s">
        <v>241</v>
      </c>
      <c r="Q25" s="455"/>
      <c r="R25" s="455"/>
      <c r="S25" s="455"/>
      <c r="T25" s="455"/>
      <c r="U25" s="455"/>
      <c r="V25" s="456"/>
      <c r="W25" s="454">
        <v>1.724</v>
      </c>
      <c r="X25" s="455"/>
      <c r="Y25" s="455"/>
      <c r="Z25" s="455"/>
      <c r="AA25" s="455"/>
      <c r="AB25" s="455"/>
      <c r="AC25" s="456"/>
      <c r="AD25" s="494"/>
      <c r="AE25" s="495"/>
      <c r="AF25" s="495"/>
      <c r="AG25" s="495"/>
      <c r="AH25" s="495"/>
      <c r="AI25" s="495"/>
      <c r="AJ25" s="495"/>
      <c r="AK25" s="495"/>
      <c r="AL25" s="495"/>
      <c r="AM25" s="495"/>
      <c r="AN25" s="495"/>
      <c r="AO25" s="495"/>
      <c r="AP25" s="495"/>
      <c r="AQ25" s="495"/>
      <c r="AR25" s="495"/>
      <c r="AS25" s="495"/>
      <c r="AT25" s="495"/>
      <c r="AU25" s="495"/>
      <c r="AV25" s="495"/>
      <c r="AW25" s="495"/>
      <c r="AX25" s="496"/>
    </row>
    <row r="26" spans="1:51" ht="25.5" customHeight="1" x14ac:dyDescent="0.15">
      <c r="A26" s="463"/>
      <c r="B26" s="464"/>
      <c r="C26" s="464"/>
      <c r="D26" s="464"/>
      <c r="E26" s="464"/>
      <c r="F26" s="465"/>
      <c r="G26" s="457" t="s">
        <v>627</v>
      </c>
      <c r="H26" s="458"/>
      <c r="I26" s="458"/>
      <c r="J26" s="458"/>
      <c r="K26" s="458"/>
      <c r="L26" s="458"/>
      <c r="M26" s="458"/>
      <c r="N26" s="458"/>
      <c r="O26" s="459"/>
      <c r="P26" s="454" t="s">
        <v>241</v>
      </c>
      <c r="Q26" s="455"/>
      <c r="R26" s="455"/>
      <c r="S26" s="455"/>
      <c r="T26" s="455"/>
      <c r="U26" s="455"/>
      <c r="V26" s="456"/>
      <c r="W26" s="454">
        <v>0.6</v>
      </c>
      <c r="X26" s="455"/>
      <c r="Y26" s="455"/>
      <c r="Z26" s="455"/>
      <c r="AA26" s="455"/>
      <c r="AB26" s="455"/>
      <c r="AC26" s="456"/>
      <c r="AD26" s="494"/>
      <c r="AE26" s="495"/>
      <c r="AF26" s="495"/>
      <c r="AG26" s="495"/>
      <c r="AH26" s="495"/>
      <c r="AI26" s="495"/>
      <c r="AJ26" s="495"/>
      <c r="AK26" s="495"/>
      <c r="AL26" s="495"/>
      <c r="AM26" s="495"/>
      <c r="AN26" s="495"/>
      <c r="AO26" s="495"/>
      <c r="AP26" s="495"/>
      <c r="AQ26" s="495"/>
      <c r="AR26" s="495"/>
      <c r="AS26" s="495"/>
      <c r="AT26" s="495"/>
      <c r="AU26" s="495"/>
      <c r="AV26" s="495"/>
      <c r="AW26" s="495"/>
      <c r="AX26" s="496"/>
    </row>
    <row r="27" spans="1:51" ht="25.5" customHeight="1" x14ac:dyDescent="0.15">
      <c r="A27" s="463"/>
      <c r="B27" s="464"/>
      <c r="C27" s="464"/>
      <c r="D27" s="464"/>
      <c r="E27" s="464"/>
      <c r="F27" s="465"/>
      <c r="G27" s="457" t="s">
        <v>628</v>
      </c>
      <c r="H27" s="458"/>
      <c r="I27" s="458"/>
      <c r="J27" s="458"/>
      <c r="K27" s="458"/>
      <c r="L27" s="458"/>
      <c r="M27" s="458"/>
      <c r="N27" s="458"/>
      <c r="O27" s="459"/>
      <c r="P27" s="454" t="s">
        <v>241</v>
      </c>
      <c r="Q27" s="455"/>
      <c r="R27" s="455"/>
      <c r="S27" s="455"/>
      <c r="T27" s="455"/>
      <c r="U27" s="455"/>
      <c r="V27" s="456"/>
      <c r="W27" s="454">
        <v>1.7000000000000001E-2</v>
      </c>
      <c r="X27" s="455"/>
      <c r="Y27" s="455"/>
      <c r="Z27" s="455"/>
      <c r="AA27" s="455"/>
      <c r="AB27" s="455"/>
      <c r="AC27" s="456"/>
      <c r="AD27" s="494"/>
      <c r="AE27" s="495"/>
      <c r="AF27" s="495"/>
      <c r="AG27" s="495"/>
      <c r="AH27" s="495"/>
      <c r="AI27" s="495"/>
      <c r="AJ27" s="495"/>
      <c r="AK27" s="495"/>
      <c r="AL27" s="495"/>
      <c r="AM27" s="495"/>
      <c r="AN27" s="495"/>
      <c r="AO27" s="495"/>
      <c r="AP27" s="495"/>
      <c r="AQ27" s="495"/>
      <c r="AR27" s="495"/>
      <c r="AS27" s="495"/>
      <c r="AT27" s="495"/>
      <c r="AU27" s="495"/>
      <c r="AV27" s="495"/>
      <c r="AW27" s="495"/>
      <c r="AX27" s="496"/>
    </row>
    <row r="28" spans="1:51" ht="17.45" customHeight="1" x14ac:dyDescent="0.15">
      <c r="A28" s="463"/>
      <c r="B28" s="464"/>
      <c r="C28" s="464"/>
      <c r="D28" s="464"/>
      <c r="E28" s="464"/>
      <c r="F28" s="465"/>
      <c r="G28" s="507" t="s">
        <v>595</v>
      </c>
      <c r="H28" s="508"/>
      <c r="I28" s="508"/>
      <c r="J28" s="508"/>
      <c r="K28" s="508"/>
      <c r="L28" s="508"/>
      <c r="M28" s="508"/>
      <c r="N28" s="508"/>
      <c r="O28" s="509"/>
      <c r="P28" s="510">
        <v>0.1</v>
      </c>
      <c r="Q28" s="511"/>
      <c r="R28" s="511"/>
      <c r="S28" s="511"/>
      <c r="T28" s="511"/>
      <c r="U28" s="511"/>
      <c r="V28" s="512"/>
      <c r="W28" s="510" t="s">
        <v>623</v>
      </c>
      <c r="X28" s="511"/>
      <c r="Y28" s="511"/>
      <c r="Z28" s="511"/>
      <c r="AA28" s="511"/>
      <c r="AB28" s="511"/>
      <c r="AC28" s="512"/>
      <c r="AD28" s="494"/>
      <c r="AE28" s="495"/>
      <c r="AF28" s="495"/>
      <c r="AG28" s="495"/>
      <c r="AH28" s="495"/>
      <c r="AI28" s="495"/>
      <c r="AJ28" s="495"/>
      <c r="AK28" s="495"/>
      <c r="AL28" s="495"/>
      <c r="AM28" s="495"/>
      <c r="AN28" s="495"/>
      <c r="AO28" s="495"/>
      <c r="AP28" s="495"/>
      <c r="AQ28" s="495"/>
      <c r="AR28" s="495"/>
      <c r="AS28" s="495"/>
      <c r="AT28" s="495"/>
      <c r="AU28" s="495"/>
      <c r="AV28" s="495"/>
      <c r="AW28" s="495"/>
      <c r="AX28" s="496"/>
    </row>
    <row r="29" spans="1:51" ht="17.45" customHeight="1" thickBot="1" x14ac:dyDescent="0.2">
      <c r="A29" s="463"/>
      <c r="B29" s="464"/>
      <c r="C29" s="464"/>
      <c r="D29" s="464"/>
      <c r="E29" s="464"/>
      <c r="F29" s="465"/>
      <c r="G29" s="203" t="s">
        <v>17</v>
      </c>
      <c r="H29" s="470"/>
      <c r="I29" s="470"/>
      <c r="J29" s="470"/>
      <c r="K29" s="470"/>
      <c r="L29" s="470"/>
      <c r="M29" s="470"/>
      <c r="N29" s="470"/>
      <c r="O29" s="471"/>
      <c r="P29" s="472">
        <f>AK13</f>
        <v>82.1</v>
      </c>
      <c r="Q29" s="473"/>
      <c r="R29" s="473"/>
      <c r="S29" s="473"/>
      <c r="T29" s="473"/>
      <c r="U29" s="473"/>
      <c r="V29" s="474"/>
      <c r="W29" s="475">
        <f>AR13</f>
        <v>199.714</v>
      </c>
      <c r="X29" s="476"/>
      <c r="Y29" s="476"/>
      <c r="Z29" s="476"/>
      <c r="AA29" s="476"/>
      <c r="AB29" s="476"/>
      <c r="AC29" s="477"/>
      <c r="AD29" s="497"/>
      <c r="AE29" s="497"/>
      <c r="AF29" s="497"/>
      <c r="AG29" s="497"/>
      <c r="AH29" s="497"/>
      <c r="AI29" s="497"/>
      <c r="AJ29" s="497"/>
      <c r="AK29" s="497"/>
      <c r="AL29" s="497"/>
      <c r="AM29" s="497"/>
      <c r="AN29" s="497"/>
      <c r="AO29" s="497"/>
      <c r="AP29" s="497"/>
      <c r="AQ29" s="497"/>
      <c r="AR29" s="497"/>
      <c r="AS29" s="497"/>
      <c r="AT29" s="497"/>
      <c r="AU29" s="497"/>
      <c r="AV29" s="497"/>
      <c r="AW29" s="497"/>
      <c r="AX29" s="498"/>
    </row>
    <row r="30" spans="1:51" ht="42.6" customHeight="1" x14ac:dyDescent="0.15">
      <c r="A30" s="478" t="s">
        <v>533</v>
      </c>
      <c r="B30" s="479"/>
      <c r="C30" s="479"/>
      <c r="D30" s="479"/>
      <c r="E30" s="479"/>
      <c r="F30" s="480"/>
      <c r="G30" s="481" t="s">
        <v>600</v>
      </c>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3"/>
    </row>
    <row r="31" spans="1:51" ht="11.45" customHeight="1" x14ac:dyDescent="0.15">
      <c r="A31" s="152" t="s">
        <v>530</v>
      </c>
      <c r="B31" s="82" t="s">
        <v>531</v>
      </c>
      <c r="C31" s="83"/>
      <c r="D31" s="83"/>
      <c r="E31" s="83"/>
      <c r="F31" s="84"/>
      <c r="G31" s="136" t="s">
        <v>532</v>
      </c>
      <c r="H31" s="136"/>
      <c r="I31" s="136"/>
      <c r="J31" s="136"/>
      <c r="K31" s="136"/>
      <c r="L31" s="136"/>
      <c r="M31" s="136"/>
      <c r="N31" s="136"/>
      <c r="O31" s="136"/>
      <c r="P31" s="136"/>
      <c r="Q31" s="136"/>
      <c r="R31" s="136"/>
      <c r="S31" s="136"/>
      <c r="T31" s="136"/>
      <c r="U31" s="136"/>
      <c r="V31" s="136"/>
      <c r="W31" s="136"/>
      <c r="X31" s="136"/>
      <c r="Y31" s="136"/>
      <c r="Z31" s="136"/>
      <c r="AA31" s="137"/>
      <c r="AB31" s="138" t="s">
        <v>547</v>
      </c>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9"/>
      <c r="AY31">
        <f>COUNTA($G$33)</f>
        <v>1</v>
      </c>
    </row>
    <row r="32" spans="1:51" ht="11.45" customHeight="1" x14ac:dyDescent="0.15">
      <c r="A32" s="153"/>
      <c r="B32" s="82"/>
      <c r="C32" s="83"/>
      <c r="D32" s="83"/>
      <c r="E32" s="83"/>
      <c r="F32" s="84"/>
      <c r="G32" s="89"/>
      <c r="H32" s="89"/>
      <c r="I32" s="89"/>
      <c r="J32" s="89"/>
      <c r="K32" s="89"/>
      <c r="L32" s="89"/>
      <c r="M32" s="89"/>
      <c r="N32" s="89"/>
      <c r="O32" s="89"/>
      <c r="P32" s="89"/>
      <c r="Q32" s="89"/>
      <c r="R32" s="89"/>
      <c r="S32" s="89"/>
      <c r="T32" s="89"/>
      <c r="U32" s="89"/>
      <c r="V32" s="89"/>
      <c r="W32" s="89"/>
      <c r="X32" s="89"/>
      <c r="Y32" s="89"/>
      <c r="Z32" s="89"/>
      <c r="AA32" s="90"/>
      <c r="AB32" s="92"/>
      <c r="AC32" s="89"/>
      <c r="AD32" s="89"/>
      <c r="AE32" s="89"/>
      <c r="AF32" s="89"/>
      <c r="AG32" s="89"/>
      <c r="AH32" s="89"/>
      <c r="AI32" s="89"/>
      <c r="AJ32" s="89"/>
      <c r="AK32" s="89"/>
      <c r="AL32" s="89"/>
      <c r="AM32" s="89"/>
      <c r="AN32" s="89"/>
      <c r="AO32" s="89"/>
      <c r="AP32" s="89"/>
      <c r="AQ32" s="89"/>
      <c r="AR32" s="89"/>
      <c r="AS32" s="89"/>
      <c r="AT32" s="89"/>
      <c r="AU32" s="89"/>
      <c r="AV32" s="89"/>
      <c r="AW32" s="89"/>
      <c r="AX32" s="112"/>
      <c r="AY32">
        <f t="shared" ref="AY32:AY40" si="0">$AY$31</f>
        <v>1</v>
      </c>
    </row>
    <row r="33" spans="1:60" ht="22.5" customHeight="1" x14ac:dyDescent="0.15">
      <c r="A33" s="153"/>
      <c r="B33" s="82"/>
      <c r="C33" s="83"/>
      <c r="D33" s="83"/>
      <c r="E33" s="83"/>
      <c r="F33" s="84"/>
      <c r="G33" s="140" t="s">
        <v>568</v>
      </c>
      <c r="H33" s="140"/>
      <c r="I33" s="140"/>
      <c r="J33" s="140"/>
      <c r="K33" s="140"/>
      <c r="L33" s="140"/>
      <c r="M33" s="140"/>
      <c r="N33" s="140"/>
      <c r="O33" s="140"/>
      <c r="P33" s="140"/>
      <c r="Q33" s="140"/>
      <c r="R33" s="140"/>
      <c r="S33" s="140"/>
      <c r="T33" s="140"/>
      <c r="U33" s="140"/>
      <c r="V33" s="140"/>
      <c r="W33" s="140"/>
      <c r="X33" s="140"/>
      <c r="Y33" s="140"/>
      <c r="Z33" s="140"/>
      <c r="AA33" s="141"/>
      <c r="AB33" s="146" t="s">
        <v>569</v>
      </c>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7"/>
      <c r="AY33">
        <f t="shared" si="0"/>
        <v>1</v>
      </c>
    </row>
    <row r="34" spans="1:60" ht="16.149999999999999" customHeight="1" x14ac:dyDescent="0.15">
      <c r="A34" s="153"/>
      <c r="B34" s="82"/>
      <c r="C34" s="83"/>
      <c r="D34" s="83"/>
      <c r="E34" s="83"/>
      <c r="F34" s="84"/>
      <c r="G34" s="142"/>
      <c r="H34" s="142"/>
      <c r="I34" s="142"/>
      <c r="J34" s="142"/>
      <c r="K34" s="142"/>
      <c r="L34" s="142"/>
      <c r="M34" s="142"/>
      <c r="N34" s="142"/>
      <c r="O34" s="142"/>
      <c r="P34" s="142"/>
      <c r="Q34" s="142"/>
      <c r="R34" s="142"/>
      <c r="S34" s="142"/>
      <c r="T34" s="142"/>
      <c r="U34" s="142"/>
      <c r="V34" s="142"/>
      <c r="W34" s="142"/>
      <c r="X34" s="142"/>
      <c r="Y34" s="142"/>
      <c r="Z34" s="142"/>
      <c r="AA34" s="143"/>
      <c r="AB34" s="148"/>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9"/>
      <c r="AY34">
        <f t="shared" si="0"/>
        <v>1</v>
      </c>
    </row>
    <row r="35" spans="1:60" ht="29.45" customHeight="1" x14ac:dyDescent="0.15">
      <c r="A35" s="153"/>
      <c r="B35" s="133"/>
      <c r="C35" s="134"/>
      <c r="D35" s="134"/>
      <c r="E35" s="134"/>
      <c r="F35" s="135"/>
      <c r="G35" s="144"/>
      <c r="H35" s="144"/>
      <c r="I35" s="144"/>
      <c r="J35" s="144"/>
      <c r="K35" s="144"/>
      <c r="L35" s="144"/>
      <c r="M35" s="144"/>
      <c r="N35" s="144"/>
      <c r="O35" s="144"/>
      <c r="P35" s="144"/>
      <c r="Q35" s="144"/>
      <c r="R35" s="144"/>
      <c r="S35" s="144"/>
      <c r="T35" s="144"/>
      <c r="U35" s="144"/>
      <c r="V35" s="144"/>
      <c r="W35" s="144"/>
      <c r="X35" s="144"/>
      <c r="Y35" s="144"/>
      <c r="Z35" s="144"/>
      <c r="AA35" s="145"/>
      <c r="AB35" s="150"/>
      <c r="AC35" s="144"/>
      <c r="AD35" s="144"/>
      <c r="AE35" s="142"/>
      <c r="AF35" s="142"/>
      <c r="AG35" s="142"/>
      <c r="AH35" s="142"/>
      <c r="AI35" s="142"/>
      <c r="AJ35" s="142"/>
      <c r="AK35" s="142"/>
      <c r="AL35" s="142"/>
      <c r="AM35" s="142"/>
      <c r="AN35" s="142"/>
      <c r="AO35" s="142"/>
      <c r="AP35" s="142"/>
      <c r="AQ35" s="142"/>
      <c r="AR35" s="142"/>
      <c r="AS35" s="142"/>
      <c r="AT35" s="142"/>
      <c r="AU35" s="144"/>
      <c r="AV35" s="144"/>
      <c r="AW35" s="144"/>
      <c r="AX35" s="151"/>
      <c r="AY35">
        <f t="shared" si="0"/>
        <v>1</v>
      </c>
    </row>
    <row r="36" spans="1:60" ht="18.75" customHeight="1" x14ac:dyDescent="0.15">
      <c r="A36" s="153"/>
      <c r="B36" s="79" t="s">
        <v>136</v>
      </c>
      <c r="C36" s="80"/>
      <c r="D36" s="80"/>
      <c r="E36" s="80"/>
      <c r="F36" s="81"/>
      <c r="G36" s="85" t="s">
        <v>54</v>
      </c>
      <c r="H36" s="86"/>
      <c r="I36" s="86"/>
      <c r="J36" s="86"/>
      <c r="K36" s="86"/>
      <c r="L36" s="86"/>
      <c r="M36" s="86"/>
      <c r="N36" s="86"/>
      <c r="O36" s="87"/>
      <c r="P36" s="91" t="s">
        <v>56</v>
      </c>
      <c r="Q36" s="86"/>
      <c r="R36" s="86"/>
      <c r="S36" s="86"/>
      <c r="T36" s="86"/>
      <c r="U36" s="86"/>
      <c r="V36" s="86"/>
      <c r="W36" s="86"/>
      <c r="X36" s="87"/>
      <c r="Y36" s="93"/>
      <c r="Z36" s="94"/>
      <c r="AA36" s="95"/>
      <c r="AB36" s="96" t="s">
        <v>11</v>
      </c>
      <c r="AC36" s="97"/>
      <c r="AD36" s="98"/>
      <c r="AE36" s="102" t="s">
        <v>373</v>
      </c>
      <c r="AF36" s="102"/>
      <c r="AG36" s="102"/>
      <c r="AH36" s="102"/>
      <c r="AI36" s="102" t="s">
        <v>525</v>
      </c>
      <c r="AJ36" s="102"/>
      <c r="AK36" s="102"/>
      <c r="AL36" s="102"/>
      <c r="AM36" s="102" t="s">
        <v>341</v>
      </c>
      <c r="AN36" s="102"/>
      <c r="AO36" s="102"/>
      <c r="AP36" s="102"/>
      <c r="AQ36" s="103" t="s">
        <v>165</v>
      </c>
      <c r="AR36" s="104"/>
      <c r="AS36" s="104"/>
      <c r="AT36" s="105"/>
      <c r="AU36" s="106" t="s">
        <v>126</v>
      </c>
      <c r="AV36" s="106"/>
      <c r="AW36" s="106"/>
      <c r="AX36" s="107"/>
      <c r="AY36">
        <f t="shared" si="0"/>
        <v>1</v>
      </c>
      <c r="BA36" s="10"/>
      <c r="BB36" s="10"/>
      <c r="BC36" s="10"/>
    </row>
    <row r="37" spans="1:60" ht="18.75" customHeight="1" x14ac:dyDescent="0.15">
      <c r="A37" s="153"/>
      <c r="B37" s="82"/>
      <c r="C37" s="83"/>
      <c r="D37" s="83"/>
      <c r="E37" s="83"/>
      <c r="F37" s="84"/>
      <c r="G37" s="88"/>
      <c r="H37" s="89"/>
      <c r="I37" s="89"/>
      <c r="J37" s="89"/>
      <c r="K37" s="89"/>
      <c r="L37" s="89"/>
      <c r="M37" s="89"/>
      <c r="N37" s="89"/>
      <c r="O37" s="90"/>
      <c r="P37" s="92"/>
      <c r="Q37" s="89"/>
      <c r="R37" s="89"/>
      <c r="S37" s="89"/>
      <c r="T37" s="89"/>
      <c r="U37" s="89"/>
      <c r="V37" s="89"/>
      <c r="W37" s="89"/>
      <c r="X37" s="90"/>
      <c r="Y37" s="93"/>
      <c r="Z37" s="94"/>
      <c r="AA37" s="95"/>
      <c r="AB37" s="99"/>
      <c r="AC37" s="100"/>
      <c r="AD37" s="101"/>
      <c r="AE37" s="102"/>
      <c r="AF37" s="102"/>
      <c r="AG37" s="102"/>
      <c r="AH37" s="102"/>
      <c r="AI37" s="102"/>
      <c r="AJ37" s="102"/>
      <c r="AK37" s="102"/>
      <c r="AL37" s="102"/>
      <c r="AM37" s="102"/>
      <c r="AN37" s="102"/>
      <c r="AO37" s="102"/>
      <c r="AP37" s="102"/>
      <c r="AQ37" s="108">
        <v>5</v>
      </c>
      <c r="AR37" s="109"/>
      <c r="AS37" s="110" t="s">
        <v>166</v>
      </c>
      <c r="AT37" s="111"/>
      <c r="AU37" s="109">
        <v>7</v>
      </c>
      <c r="AV37" s="109"/>
      <c r="AW37" s="89" t="s">
        <v>163</v>
      </c>
      <c r="AX37" s="112"/>
      <c r="AY37">
        <f t="shared" si="0"/>
        <v>1</v>
      </c>
      <c r="BA37" s="10"/>
      <c r="BB37" s="10"/>
      <c r="BC37" s="10"/>
      <c r="BD37" s="10"/>
      <c r="BE37" s="10"/>
      <c r="BF37" s="10"/>
      <c r="BG37" s="10"/>
      <c r="BH37" s="10"/>
    </row>
    <row r="38" spans="1:60" ht="23.25" customHeight="1" x14ac:dyDescent="0.15">
      <c r="A38" s="153"/>
      <c r="B38" s="82"/>
      <c r="C38" s="83"/>
      <c r="D38" s="83"/>
      <c r="E38" s="83"/>
      <c r="F38" s="84"/>
      <c r="G38" s="113" t="s">
        <v>571</v>
      </c>
      <c r="H38" s="114"/>
      <c r="I38" s="114"/>
      <c r="J38" s="114"/>
      <c r="K38" s="114"/>
      <c r="L38" s="114"/>
      <c r="M38" s="114"/>
      <c r="N38" s="114"/>
      <c r="O38" s="115"/>
      <c r="P38" s="114" t="s">
        <v>572</v>
      </c>
      <c r="Q38" s="122"/>
      <c r="R38" s="122"/>
      <c r="S38" s="122"/>
      <c r="T38" s="122"/>
      <c r="U38" s="122"/>
      <c r="V38" s="122"/>
      <c r="W38" s="122"/>
      <c r="X38" s="123"/>
      <c r="Y38" s="128" t="s">
        <v>55</v>
      </c>
      <c r="Z38" s="129"/>
      <c r="AA38" s="130"/>
      <c r="AB38" s="131" t="s">
        <v>570</v>
      </c>
      <c r="AC38" s="131"/>
      <c r="AD38" s="131"/>
      <c r="AE38" s="70" t="s">
        <v>241</v>
      </c>
      <c r="AF38" s="71"/>
      <c r="AG38" s="71"/>
      <c r="AH38" s="71"/>
      <c r="AI38" s="70">
        <v>1</v>
      </c>
      <c r="AJ38" s="71"/>
      <c r="AK38" s="71"/>
      <c r="AL38" s="71"/>
      <c r="AM38" s="70">
        <v>1</v>
      </c>
      <c r="AN38" s="71"/>
      <c r="AO38" s="71"/>
      <c r="AP38" s="71"/>
      <c r="AQ38" s="70">
        <v>1</v>
      </c>
      <c r="AR38" s="71"/>
      <c r="AS38" s="71"/>
      <c r="AT38" s="71"/>
      <c r="AU38" s="71">
        <v>1</v>
      </c>
      <c r="AV38" s="71"/>
      <c r="AW38" s="71"/>
      <c r="AX38" s="72"/>
      <c r="AY38">
        <f t="shared" si="0"/>
        <v>1</v>
      </c>
    </row>
    <row r="39" spans="1:60" ht="23.25" customHeight="1" x14ac:dyDescent="0.15">
      <c r="A39" s="153"/>
      <c r="B39" s="82"/>
      <c r="C39" s="83"/>
      <c r="D39" s="83"/>
      <c r="E39" s="83"/>
      <c r="F39" s="84"/>
      <c r="G39" s="116"/>
      <c r="H39" s="117"/>
      <c r="I39" s="117"/>
      <c r="J39" s="117"/>
      <c r="K39" s="117"/>
      <c r="L39" s="117"/>
      <c r="M39" s="117"/>
      <c r="N39" s="117"/>
      <c r="O39" s="118"/>
      <c r="P39" s="124"/>
      <c r="Q39" s="124"/>
      <c r="R39" s="124"/>
      <c r="S39" s="124"/>
      <c r="T39" s="124"/>
      <c r="U39" s="124"/>
      <c r="V39" s="124"/>
      <c r="W39" s="124"/>
      <c r="X39" s="125"/>
      <c r="Y39" s="73" t="s">
        <v>49</v>
      </c>
      <c r="Z39" s="74"/>
      <c r="AA39" s="75"/>
      <c r="AB39" s="132" t="s">
        <v>570</v>
      </c>
      <c r="AC39" s="132"/>
      <c r="AD39" s="132"/>
      <c r="AE39" s="70" t="s">
        <v>241</v>
      </c>
      <c r="AF39" s="71"/>
      <c r="AG39" s="71"/>
      <c r="AH39" s="71"/>
      <c r="AI39" s="70">
        <v>1</v>
      </c>
      <c r="AJ39" s="71"/>
      <c r="AK39" s="71"/>
      <c r="AL39" s="71"/>
      <c r="AM39" s="70">
        <v>1</v>
      </c>
      <c r="AN39" s="71"/>
      <c r="AO39" s="71"/>
      <c r="AP39" s="71"/>
      <c r="AQ39" s="70">
        <v>1</v>
      </c>
      <c r="AR39" s="71"/>
      <c r="AS39" s="71"/>
      <c r="AT39" s="71"/>
      <c r="AU39" s="71">
        <v>1</v>
      </c>
      <c r="AV39" s="71"/>
      <c r="AW39" s="71"/>
      <c r="AX39" s="72"/>
      <c r="AY39">
        <f t="shared" si="0"/>
        <v>1</v>
      </c>
      <c r="BA39" s="10"/>
      <c r="BB39" s="10"/>
      <c r="BC39" s="10"/>
    </row>
    <row r="40" spans="1:60" ht="23.25" customHeight="1" x14ac:dyDescent="0.15">
      <c r="A40" s="153"/>
      <c r="B40" s="82"/>
      <c r="C40" s="83"/>
      <c r="D40" s="83"/>
      <c r="E40" s="83"/>
      <c r="F40" s="84"/>
      <c r="G40" s="119"/>
      <c r="H40" s="120"/>
      <c r="I40" s="120"/>
      <c r="J40" s="120"/>
      <c r="K40" s="120"/>
      <c r="L40" s="120"/>
      <c r="M40" s="120"/>
      <c r="N40" s="120"/>
      <c r="O40" s="121"/>
      <c r="P40" s="126"/>
      <c r="Q40" s="126"/>
      <c r="R40" s="126"/>
      <c r="S40" s="126"/>
      <c r="T40" s="126"/>
      <c r="U40" s="126"/>
      <c r="V40" s="126"/>
      <c r="W40" s="126"/>
      <c r="X40" s="127"/>
      <c r="Y40" s="73" t="s">
        <v>12</v>
      </c>
      <c r="Z40" s="74"/>
      <c r="AA40" s="75"/>
      <c r="AB40" s="76" t="s">
        <v>13</v>
      </c>
      <c r="AC40" s="76"/>
      <c r="AD40" s="76"/>
      <c r="AE40" s="70" t="s">
        <v>241</v>
      </c>
      <c r="AF40" s="71"/>
      <c r="AG40" s="71"/>
      <c r="AH40" s="71"/>
      <c r="AI40" s="77">
        <v>100</v>
      </c>
      <c r="AJ40" s="78"/>
      <c r="AK40" s="78"/>
      <c r="AL40" s="78"/>
      <c r="AM40" s="77">
        <v>100</v>
      </c>
      <c r="AN40" s="78"/>
      <c r="AO40" s="78"/>
      <c r="AP40" s="78"/>
      <c r="AQ40" s="77">
        <v>100</v>
      </c>
      <c r="AR40" s="78"/>
      <c r="AS40" s="78"/>
      <c r="AT40" s="78"/>
      <c r="AU40" s="71">
        <v>100</v>
      </c>
      <c r="AV40" s="71"/>
      <c r="AW40" s="71"/>
      <c r="AX40" s="72"/>
      <c r="AY40">
        <f t="shared" si="0"/>
        <v>1</v>
      </c>
      <c r="BA40" s="10"/>
      <c r="BB40" s="10"/>
      <c r="BC40" s="10"/>
      <c r="BD40" s="10"/>
      <c r="BE40" s="10"/>
      <c r="BF40" s="10"/>
      <c r="BG40" s="10"/>
      <c r="BH40" s="10"/>
    </row>
    <row r="41" spans="1:60" ht="31.5" customHeight="1" x14ac:dyDescent="0.15">
      <c r="A41" s="438" t="s">
        <v>534</v>
      </c>
      <c r="B41" s="83"/>
      <c r="C41" s="83"/>
      <c r="D41" s="83"/>
      <c r="E41" s="83"/>
      <c r="F41" s="84"/>
      <c r="G41" s="440" t="s">
        <v>529</v>
      </c>
      <c r="H41" s="441"/>
      <c r="I41" s="441"/>
      <c r="J41" s="441"/>
      <c r="K41" s="441"/>
      <c r="L41" s="441"/>
      <c r="M41" s="441"/>
      <c r="N41" s="441"/>
      <c r="O41" s="441"/>
      <c r="P41" s="442" t="s">
        <v>528</v>
      </c>
      <c r="Q41" s="441"/>
      <c r="R41" s="441"/>
      <c r="S41" s="441"/>
      <c r="T41" s="441"/>
      <c r="U41" s="441"/>
      <c r="V41" s="441"/>
      <c r="W41" s="441"/>
      <c r="X41" s="443"/>
      <c r="Y41" s="444"/>
      <c r="Z41" s="445"/>
      <c r="AA41" s="446"/>
      <c r="AB41" s="447" t="s">
        <v>11</v>
      </c>
      <c r="AC41" s="447"/>
      <c r="AD41" s="447"/>
      <c r="AE41" s="99" t="s">
        <v>373</v>
      </c>
      <c r="AF41" s="448"/>
      <c r="AG41" s="448"/>
      <c r="AH41" s="449"/>
      <c r="AI41" s="99" t="s">
        <v>525</v>
      </c>
      <c r="AJ41" s="448"/>
      <c r="AK41" s="448"/>
      <c r="AL41" s="449"/>
      <c r="AM41" s="99" t="s">
        <v>341</v>
      </c>
      <c r="AN41" s="448"/>
      <c r="AO41" s="448"/>
      <c r="AP41" s="449"/>
      <c r="AQ41" s="450" t="s">
        <v>372</v>
      </c>
      <c r="AR41" s="451"/>
      <c r="AS41" s="451"/>
      <c r="AT41" s="452"/>
      <c r="AU41" s="450" t="s">
        <v>545</v>
      </c>
      <c r="AV41" s="451"/>
      <c r="AW41" s="451"/>
      <c r="AX41" s="453"/>
      <c r="AY41">
        <f>COUNTA($G$42)</f>
        <v>1</v>
      </c>
    </row>
    <row r="42" spans="1:60" ht="23.25" customHeight="1" x14ac:dyDescent="0.15">
      <c r="A42" s="438"/>
      <c r="B42" s="83"/>
      <c r="C42" s="83"/>
      <c r="D42" s="83"/>
      <c r="E42" s="83"/>
      <c r="F42" s="84"/>
      <c r="G42" s="314" t="s">
        <v>601</v>
      </c>
      <c r="H42" s="429"/>
      <c r="I42" s="429"/>
      <c r="J42" s="429"/>
      <c r="K42" s="429"/>
      <c r="L42" s="429"/>
      <c r="M42" s="429"/>
      <c r="N42" s="429"/>
      <c r="O42" s="430"/>
      <c r="P42" s="314" t="s">
        <v>605</v>
      </c>
      <c r="Q42" s="429"/>
      <c r="R42" s="429"/>
      <c r="S42" s="429"/>
      <c r="T42" s="429"/>
      <c r="U42" s="429"/>
      <c r="V42" s="429"/>
      <c r="W42" s="429"/>
      <c r="X42" s="430"/>
      <c r="Y42" s="434" t="s">
        <v>50</v>
      </c>
      <c r="Z42" s="435"/>
      <c r="AA42" s="436"/>
      <c r="AB42" s="131" t="s">
        <v>570</v>
      </c>
      <c r="AC42" s="131"/>
      <c r="AD42" s="131"/>
      <c r="AE42" s="70" t="s">
        <v>241</v>
      </c>
      <c r="AF42" s="71"/>
      <c r="AG42" s="71"/>
      <c r="AH42" s="71"/>
      <c r="AI42" s="417">
        <v>2</v>
      </c>
      <c r="AJ42" s="417"/>
      <c r="AK42" s="417"/>
      <c r="AL42" s="417"/>
      <c r="AM42" s="417">
        <v>1</v>
      </c>
      <c r="AN42" s="417"/>
      <c r="AO42" s="417"/>
      <c r="AP42" s="417"/>
      <c r="AQ42" s="417">
        <v>1</v>
      </c>
      <c r="AR42" s="417"/>
      <c r="AS42" s="417"/>
      <c r="AT42" s="417"/>
      <c r="AU42" s="417">
        <v>1</v>
      </c>
      <c r="AV42" s="417"/>
      <c r="AW42" s="417"/>
      <c r="AX42" s="417"/>
      <c r="AY42">
        <f>$AY$41</f>
        <v>1</v>
      </c>
    </row>
    <row r="43" spans="1:60" ht="23.25" customHeight="1" x14ac:dyDescent="0.15">
      <c r="A43" s="439"/>
      <c r="B43" s="134"/>
      <c r="C43" s="134"/>
      <c r="D43" s="134"/>
      <c r="E43" s="134"/>
      <c r="F43" s="135"/>
      <c r="G43" s="431"/>
      <c r="H43" s="432"/>
      <c r="I43" s="432"/>
      <c r="J43" s="432"/>
      <c r="K43" s="432"/>
      <c r="L43" s="432"/>
      <c r="M43" s="432"/>
      <c r="N43" s="432"/>
      <c r="O43" s="433"/>
      <c r="P43" s="431"/>
      <c r="Q43" s="432"/>
      <c r="R43" s="432"/>
      <c r="S43" s="432"/>
      <c r="T43" s="432"/>
      <c r="U43" s="432"/>
      <c r="V43" s="432"/>
      <c r="W43" s="432"/>
      <c r="X43" s="433"/>
      <c r="Y43" s="421" t="s">
        <v>51</v>
      </c>
      <c r="Z43" s="422"/>
      <c r="AA43" s="423"/>
      <c r="AB43" s="131" t="s">
        <v>570</v>
      </c>
      <c r="AC43" s="131"/>
      <c r="AD43" s="131"/>
      <c r="AE43" s="70" t="s">
        <v>241</v>
      </c>
      <c r="AF43" s="71"/>
      <c r="AG43" s="71"/>
      <c r="AH43" s="71"/>
      <c r="AI43" s="417">
        <v>1</v>
      </c>
      <c r="AJ43" s="417"/>
      <c r="AK43" s="417"/>
      <c r="AL43" s="417"/>
      <c r="AM43" s="417">
        <v>1</v>
      </c>
      <c r="AN43" s="417"/>
      <c r="AO43" s="417"/>
      <c r="AP43" s="417"/>
      <c r="AQ43" s="417">
        <v>1</v>
      </c>
      <c r="AR43" s="417"/>
      <c r="AS43" s="417"/>
      <c r="AT43" s="417"/>
      <c r="AU43" s="417">
        <v>1</v>
      </c>
      <c r="AV43" s="417"/>
      <c r="AW43" s="417"/>
      <c r="AX43" s="417"/>
      <c r="AY43">
        <f>$AY$41</f>
        <v>1</v>
      </c>
    </row>
    <row r="44" spans="1:60" ht="23.25" customHeight="1" x14ac:dyDescent="0.15">
      <c r="A44" s="411" t="s">
        <v>535</v>
      </c>
      <c r="B44" s="86"/>
      <c r="C44" s="86"/>
      <c r="D44" s="86"/>
      <c r="E44" s="86"/>
      <c r="F44" s="412"/>
      <c r="G44" s="387" t="s">
        <v>536</v>
      </c>
      <c r="H44" s="387"/>
      <c r="I44" s="387"/>
      <c r="J44" s="387"/>
      <c r="K44" s="387"/>
      <c r="L44" s="387"/>
      <c r="M44" s="387"/>
      <c r="N44" s="387"/>
      <c r="O44" s="387"/>
      <c r="P44" s="387"/>
      <c r="Q44" s="387"/>
      <c r="R44" s="387"/>
      <c r="S44" s="387"/>
      <c r="T44" s="387"/>
      <c r="U44" s="387"/>
      <c r="V44" s="387"/>
      <c r="W44" s="387"/>
      <c r="X44" s="388"/>
      <c r="Y44" s="389"/>
      <c r="Z44" s="390"/>
      <c r="AA44" s="391"/>
      <c r="AB44" s="392" t="s">
        <v>11</v>
      </c>
      <c r="AC44" s="387"/>
      <c r="AD44" s="388"/>
      <c r="AE44" s="102" t="s">
        <v>373</v>
      </c>
      <c r="AF44" s="102"/>
      <c r="AG44" s="102"/>
      <c r="AH44" s="102"/>
      <c r="AI44" s="102" t="s">
        <v>525</v>
      </c>
      <c r="AJ44" s="102"/>
      <c r="AK44" s="102"/>
      <c r="AL44" s="102"/>
      <c r="AM44" s="102" t="s">
        <v>341</v>
      </c>
      <c r="AN44" s="102"/>
      <c r="AO44" s="102"/>
      <c r="AP44" s="102"/>
      <c r="AQ44" s="384" t="s">
        <v>546</v>
      </c>
      <c r="AR44" s="385"/>
      <c r="AS44" s="385"/>
      <c r="AT44" s="385"/>
      <c r="AU44" s="385"/>
      <c r="AV44" s="385"/>
      <c r="AW44" s="385"/>
      <c r="AX44" s="386"/>
      <c r="AY44">
        <f>IF(SUBSTITUTE(SUBSTITUTE($G$45,"／",""),"　","")="",0,1)</f>
        <v>1</v>
      </c>
    </row>
    <row r="45" spans="1:60" ht="23.25" customHeight="1" x14ac:dyDescent="0.15">
      <c r="A45" s="413"/>
      <c r="B45" s="136"/>
      <c r="C45" s="136"/>
      <c r="D45" s="136"/>
      <c r="E45" s="136"/>
      <c r="F45" s="414"/>
      <c r="G45" s="397" t="s">
        <v>606</v>
      </c>
      <c r="H45" s="398"/>
      <c r="I45" s="398"/>
      <c r="J45" s="398"/>
      <c r="K45" s="398"/>
      <c r="L45" s="398"/>
      <c r="M45" s="398"/>
      <c r="N45" s="398"/>
      <c r="O45" s="398"/>
      <c r="P45" s="398"/>
      <c r="Q45" s="398"/>
      <c r="R45" s="398"/>
      <c r="S45" s="398"/>
      <c r="T45" s="398"/>
      <c r="U45" s="398"/>
      <c r="V45" s="398"/>
      <c r="W45" s="398"/>
      <c r="X45" s="398"/>
      <c r="Y45" s="401" t="s">
        <v>535</v>
      </c>
      <c r="Z45" s="402"/>
      <c r="AA45" s="403"/>
      <c r="AB45" s="404" t="s">
        <v>611</v>
      </c>
      <c r="AC45" s="405"/>
      <c r="AD45" s="406"/>
      <c r="AE45" s="70" t="s">
        <v>241</v>
      </c>
      <c r="AF45" s="71"/>
      <c r="AG45" s="71"/>
      <c r="AH45" s="71"/>
      <c r="AI45" s="407">
        <v>38.5</v>
      </c>
      <c r="AJ45" s="407"/>
      <c r="AK45" s="407"/>
      <c r="AL45" s="407"/>
      <c r="AM45" s="407">
        <v>38.5</v>
      </c>
      <c r="AN45" s="407"/>
      <c r="AO45" s="407"/>
      <c r="AP45" s="407"/>
      <c r="AQ45" s="70">
        <v>41</v>
      </c>
      <c r="AR45" s="71"/>
      <c r="AS45" s="71"/>
      <c r="AT45" s="71"/>
      <c r="AU45" s="71"/>
      <c r="AV45" s="71"/>
      <c r="AW45" s="71"/>
      <c r="AX45" s="72"/>
      <c r="AY45">
        <f>$AY$44</f>
        <v>1</v>
      </c>
    </row>
    <row r="46" spans="1:60" ht="28.9" customHeight="1" x14ac:dyDescent="0.15">
      <c r="A46" s="415"/>
      <c r="B46" s="89"/>
      <c r="C46" s="89"/>
      <c r="D46" s="89"/>
      <c r="E46" s="89"/>
      <c r="F46" s="416"/>
      <c r="G46" s="399"/>
      <c r="H46" s="400"/>
      <c r="I46" s="400"/>
      <c r="J46" s="400"/>
      <c r="K46" s="400"/>
      <c r="L46" s="400"/>
      <c r="M46" s="400"/>
      <c r="N46" s="400"/>
      <c r="O46" s="400"/>
      <c r="P46" s="400"/>
      <c r="Q46" s="400"/>
      <c r="R46" s="400"/>
      <c r="S46" s="400"/>
      <c r="T46" s="400"/>
      <c r="U46" s="400"/>
      <c r="V46" s="400"/>
      <c r="W46" s="400"/>
      <c r="X46" s="400"/>
      <c r="Y46" s="408" t="s">
        <v>537</v>
      </c>
      <c r="Z46" s="409"/>
      <c r="AA46" s="410"/>
      <c r="AB46" s="393" t="s">
        <v>607</v>
      </c>
      <c r="AC46" s="394"/>
      <c r="AD46" s="395"/>
      <c r="AE46" s="70" t="s">
        <v>241</v>
      </c>
      <c r="AF46" s="71"/>
      <c r="AG46" s="71"/>
      <c r="AH46" s="71"/>
      <c r="AI46" s="396" t="s">
        <v>608</v>
      </c>
      <c r="AJ46" s="396"/>
      <c r="AK46" s="396"/>
      <c r="AL46" s="396"/>
      <c r="AM46" s="396" t="s">
        <v>608</v>
      </c>
      <c r="AN46" s="396"/>
      <c r="AO46" s="396"/>
      <c r="AP46" s="396"/>
      <c r="AQ46" s="396" t="s">
        <v>609</v>
      </c>
      <c r="AR46" s="396"/>
      <c r="AS46" s="396"/>
      <c r="AT46" s="396"/>
      <c r="AU46" s="396"/>
      <c r="AV46" s="396"/>
      <c r="AW46" s="396"/>
      <c r="AX46" s="424"/>
      <c r="AY46">
        <f>$AY$44</f>
        <v>1</v>
      </c>
    </row>
    <row r="47" spans="1:60" ht="31.5" customHeight="1" x14ac:dyDescent="0.15">
      <c r="A47" s="438" t="s">
        <v>534</v>
      </c>
      <c r="B47" s="83"/>
      <c r="C47" s="83"/>
      <c r="D47" s="83"/>
      <c r="E47" s="83"/>
      <c r="F47" s="84"/>
      <c r="G47" s="440" t="s">
        <v>529</v>
      </c>
      <c r="H47" s="441"/>
      <c r="I47" s="441"/>
      <c r="J47" s="441"/>
      <c r="K47" s="441"/>
      <c r="L47" s="441"/>
      <c r="M47" s="441"/>
      <c r="N47" s="441"/>
      <c r="O47" s="441"/>
      <c r="P47" s="442" t="s">
        <v>528</v>
      </c>
      <c r="Q47" s="441"/>
      <c r="R47" s="441"/>
      <c r="S47" s="441"/>
      <c r="T47" s="441"/>
      <c r="U47" s="441"/>
      <c r="V47" s="441"/>
      <c r="W47" s="441"/>
      <c r="X47" s="443"/>
      <c r="Y47" s="444"/>
      <c r="Z47" s="445"/>
      <c r="AA47" s="446"/>
      <c r="AB47" s="447" t="s">
        <v>11</v>
      </c>
      <c r="AC47" s="447"/>
      <c r="AD47" s="447"/>
      <c r="AE47" s="102" t="s">
        <v>373</v>
      </c>
      <c r="AF47" s="102"/>
      <c r="AG47" s="102"/>
      <c r="AH47" s="102"/>
      <c r="AI47" s="102" t="s">
        <v>525</v>
      </c>
      <c r="AJ47" s="102"/>
      <c r="AK47" s="102"/>
      <c r="AL47" s="102"/>
      <c r="AM47" s="102" t="s">
        <v>341</v>
      </c>
      <c r="AN47" s="102"/>
      <c r="AO47" s="102"/>
      <c r="AP47" s="102"/>
      <c r="AQ47" s="450" t="s">
        <v>372</v>
      </c>
      <c r="AR47" s="451"/>
      <c r="AS47" s="451"/>
      <c r="AT47" s="452"/>
      <c r="AU47" s="450" t="s">
        <v>545</v>
      </c>
      <c r="AV47" s="451"/>
      <c r="AW47" s="451"/>
      <c r="AX47" s="453"/>
      <c r="AY47">
        <f>COUNTA($G$48)</f>
        <v>1</v>
      </c>
    </row>
    <row r="48" spans="1:60" ht="23.25" customHeight="1" x14ac:dyDescent="0.15">
      <c r="A48" s="438"/>
      <c r="B48" s="83"/>
      <c r="C48" s="83"/>
      <c r="D48" s="83"/>
      <c r="E48" s="83"/>
      <c r="F48" s="84"/>
      <c r="G48" s="425" t="s">
        <v>602</v>
      </c>
      <c r="H48" s="426"/>
      <c r="I48" s="426"/>
      <c r="J48" s="426"/>
      <c r="K48" s="426"/>
      <c r="L48" s="426"/>
      <c r="M48" s="426"/>
      <c r="N48" s="426"/>
      <c r="O48" s="426"/>
      <c r="P48" s="314" t="s">
        <v>603</v>
      </c>
      <c r="Q48" s="429"/>
      <c r="R48" s="429"/>
      <c r="S48" s="429"/>
      <c r="T48" s="429"/>
      <c r="U48" s="429"/>
      <c r="V48" s="429"/>
      <c r="W48" s="429"/>
      <c r="X48" s="430"/>
      <c r="Y48" s="434" t="s">
        <v>50</v>
      </c>
      <c r="Z48" s="435"/>
      <c r="AA48" s="436"/>
      <c r="AB48" s="131" t="s">
        <v>604</v>
      </c>
      <c r="AC48" s="437"/>
      <c r="AD48" s="437"/>
      <c r="AE48" s="70" t="s">
        <v>241</v>
      </c>
      <c r="AF48" s="71"/>
      <c r="AG48" s="71"/>
      <c r="AH48" s="71"/>
      <c r="AI48" s="417">
        <v>17</v>
      </c>
      <c r="AJ48" s="417"/>
      <c r="AK48" s="417"/>
      <c r="AL48" s="417"/>
      <c r="AM48" s="70" t="s">
        <v>241</v>
      </c>
      <c r="AN48" s="71"/>
      <c r="AO48" s="71"/>
      <c r="AP48" s="71"/>
      <c r="AQ48" s="417">
        <v>11</v>
      </c>
      <c r="AR48" s="417"/>
      <c r="AS48" s="417"/>
      <c r="AT48" s="417"/>
      <c r="AU48" s="418">
        <v>11</v>
      </c>
      <c r="AV48" s="419"/>
      <c r="AW48" s="419"/>
      <c r="AX48" s="420"/>
      <c r="AY48">
        <f>$AY$47</f>
        <v>1</v>
      </c>
    </row>
    <row r="49" spans="1:51" ht="23.25" customHeight="1" x14ac:dyDescent="0.15">
      <c r="A49" s="439"/>
      <c r="B49" s="134"/>
      <c r="C49" s="134"/>
      <c r="D49" s="134"/>
      <c r="E49" s="134"/>
      <c r="F49" s="135"/>
      <c r="G49" s="427"/>
      <c r="H49" s="428"/>
      <c r="I49" s="428"/>
      <c r="J49" s="428"/>
      <c r="K49" s="428"/>
      <c r="L49" s="428"/>
      <c r="M49" s="428"/>
      <c r="N49" s="428"/>
      <c r="O49" s="428"/>
      <c r="P49" s="431"/>
      <c r="Q49" s="432"/>
      <c r="R49" s="432"/>
      <c r="S49" s="432"/>
      <c r="T49" s="432"/>
      <c r="U49" s="432"/>
      <c r="V49" s="432"/>
      <c r="W49" s="432"/>
      <c r="X49" s="433"/>
      <c r="Y49" s="421" t="s">
        <v>51</v>
      </c>
      <c r="Z49" s="422"/>
      <c r="AA49" s="423"/>
      <c r="AB49" s="131" t="s">
        <v>604</v>
      </c>
      <c r="AC49" s="437"/>
      <c r="AD49" s="437"/>
      <c r="AE49" s="70" t="s">
        <v>241</v>
      </c>
      <c r="AF49" s="71"/>
      <c r="AG49" s="71"/>
      <c r="AH49" s="71"/>
      <c r="AI49" s="417">
        <v>1</v>
      </c>
      <c r="AJ49" s="417"/>
      <c r="AK49" s="417"/>
      <c r="AL49" s="417"/>
      <c r="AM49" s="417">
        <v>1</v>
      </c>
      <c r="AN49" s="417"/>
      <c r="AO49" s="417"/>
      <c r="AP49" s="417"/>
      <c r="AQ49" s="417">
        <v>11</v>
      </c>
      <c r="AR49" s="417"/>
      <c r="AS49" s="417"/>
      <c r="AT49" s="417"/>
      <c r="AU49" s="418">
        <v>11</v>
      </c>
      <c r="AV49" s="419"/>
      <c r="AW49" s="419"/>
      <c r="AX49" s="420"/>
      <c r="AY49">
        <f>$AY$47</f>
        <v>1</v>
      </c>
    </row>
    <row r="50" spans="1:51" ht="23.25" customHeight="1" x14ac:dyDescent="0.15">
      <c r="A50" s="411" t="s">
        <v>535</v>
      </c>
      <c r="B50" s="86"/>
      <c r="C50" s="86"/>
      <c r="D50" s="86"/>
      <c r="E50" s="86"/>
      <c r="F50" s="412"/>
      <c r="G50" s="387" t="s">
        <v>536</v>
      </c>
      <c r="H50" s="387"/>
      <c r="I50" s="387"/>
      <c r="J50" s="387"/>
      <c r="K50" s="387"/>
      <c r="L50" s="387"/>
      <c r="M50" s="387"/>
      <c r="N50" s="387"/>
      <c r="O50" s="387"/>
      <c r="P50" s="387"/>
      <c r="Q50" s="387"/>
      <c r="R50" s="387"/>
      <c r="S50" s="387"/>
      <c r="T50" s="387"/>
      <c r="U50" s="387"/>
      <c r="V50" s="387"/>
      <c r="W50" s="387"/>
      <c r="X50" s="388"/>
      <c r="Y50" s="389"/>
      <c r="Z50" s="390"/>
      <c r="AA50" s="391"/>
      <c r="AB50" s="392" t="s">
        <v>11</v>
      </c>
      <c r="AC50" s="387"/>
      <c r="AD50" s="388"/>
      <c r="AE50" s="102" t="s">
        <v>373</v>
      </c>
      <c r="AF50" s="102"/>
      <c r="AG50" s="102"/>
      <c r="AH50" s="102"/>
      <c r="AI50" s="102" t="s">
        <v>525</v>
      </c>
      <c r="AJ50" s="102"/>
      <c r="AK50" s="102"/>
      <c r="AL50" s="102"/>
      <c r="AM50" s="102" t="s">
        <v>341</v>
      </c>
      <c r="AN50" s="102"/>
      <c r="AO50" s="102"/>
      <c r="AP50" s="102"/>
      <c r="AQ50" s="384" t="s">
        <v>546</v>
      </c>
      <c r="AR50" s="385"/>
      <c r="AS50" s="385"/>
      <c r="AT50" s="385"/>
      <c r="AU50" s="385"/>
      <c r="AV50" s="385"/>
      <c r="AW50" s="385"/>
      <c r="AX50" s="386"/>
      <c r="AY50">
        <f>IF(SUBSTITUTE(SUBSTITUTE($G$51,"／",""),"　","")="",0,1)</f>
        <v>1</v>
      </c>
    </row>
    <row r="51" spans="1:51" ht="23.25" customHeight="1" x14ac:dyDescent="0.15">
      <c r="A51" s="413"/>
      <c r="B51" s="136"/>
      <c r="C51" s="136"/>
      <c r="D51" s="136"/>
      <c r="E51" s="136"/>
      <c r="F51" s="414"/>
      <c r="G51" s="397" t="s">
        <v>610</v>
      </c>
      <c r="H51" s="398"/>
      <c r="I51" s="398"/>
      <c r="J51" s="398"/>
      <c r="K51" s="398"/>
      <c r="L51" s="398"/>
      <c r="M51" s="398"/>
      <c r="N51" s="398"/>
      <c r="O51" s="398"/>
      <c r="P51" s="398"/>
      <c r="Q51" s="398"/>
      <c r="R51" s="398"/>
      <c r="S51" s="398"/>
      <c r="T51" s="398"/>
      <c r="U51" s="398"/>
      <c r="V51" s="398"/>
      <c r="W51" s="398"/>
      <c r="X51" s="398"/>
      <c r="Y51" s="401" t="s">
        <v>535</v>
      </c>
      <c r="Z51" s="402"/>
      <c r="AA51" s="403"/>
      <c r="AB51" s="404" t="s">
        <v>611</v>
      </c>
      <c r="AC51" s="405"/>
      <c r="AD51" s="406"/>
      <c r="AE51" s="70" t="s">
        <v>241</v>
      </c>
      <c r="AF51" s="71"/>
      <c r="AG51" s="71"/>
      <c r="AH51" s="71"/>
      <c r="AI51" s="407">
        <v>15.4</v>
      </c>
      <c r="AJ51" s="407"/>
      <c r="AK51" s="407"/>
      <c r="AL51" s="407"/>
      <c r="AM51" s="70" t="s">
        <v>241</v>
      </c>
      <c r="AN51" s="71"/>
      <c r="AO51" s="71"/>
      <c r="AP51" s="71"/>
      <c r="AQ51" s="70">
        <v>7.5</v>
      </c>
      <c r="AR51" s="71"/>
      <c r="AS51" s="71"/>
      <c r="AT51" s="71"/>
      <c r="AU51" s="71"/>
      <c r="AV51" s="71"/>
      <c r="AW51" s="71"/>
      <c r="AX51" s="72"/>
      <c r="AY51">
        <f>$AY$50</f>
        <v>1</v>
      </c>
    </row>
    <row r="52" spans="1:51" ht="28.15" customHeight="1" thickBot="1" x14ac:dyDescent="0.2">
      <c r="A52" s="415"/>
      <c r="B52" s="89"/>
      <c r="C52" s="89"/>
      <c r="D52" s="89"/>
      <c r="E52" s="89"/>
      <c r="F52" s="416"/>
      <c r="G52" s="399"/>
      <c r="H52" s="400"/>
      <c r="I52" s="400"/>
      <c r="J52" s="400"/>
      <c r="K52" s="400"/>
      <c r="L52" s="400"/>
      <c r="M52" s="400"/>
      <c r="N52" s="400"/>
      <c r="O52" s="400"/>
      <c r="P52" s="400"/>
      <c r="Q52" s="400"/>
      <c r="R52" s="400"/>
      <c r="S52" s="400"/>
      <c r="T52" s="400"/>
      <c r="U52" s="400"/>
      <c r="V52" s="400"/>
      <c r="W52" s="400"/>
      <c r="X52" s="400"/>
      <c r="Y52" s="408" t="s">
        <v>537</v>
      </c>
      <c r="Z52" s="409"/>
      <c r="AA52" s="410"/>
      <c r="AB52" s="393" t="s">
        <v>607</v>
      </c>
      <c r="AC52" s="394"/>
      <c r="AD52" s="395"/>
      <c r="AE52" s="70" t="s">
        <v>241</v>
      </c>
      <c r="AF52" s="71"/>
      <c r="AG52" s="71"/>
      <c r="AH52" s="71"/>
      <c r="AI52" s="396" t="s">
        <v>612</v>
      </c>
      <c r="AJ52" s="396"/>
      <c r="AK52" s="396"/>
      <c r="AL52" s="396"/>
      <c r="AM52" s="396" t="s">
        <v>613</v>
      </c>
      <c r="AN52" s="396"/>
      <c r="AO52" s="396"/>
      <c r="AP52" s="396"/>
      <c r="AQ52" s="396" t="s">
        <v>614</v>
      </c>
      <c r="AR52" s="396"/>
      <c r="AS52" s="396"/>
      <c r="AT52" s="396"/>
      <c r="AU52" s="396"/>
      <c r="AV52" s="396"/>
      <c r="AW52" s="396"/>
      <c r="AX52" s="424"/>
      <c r="AY52">
        <f>$AY$50</f>
        <v>1</v>
      </c>
    </row>
    <row r="53" spans="1:51" ht="45" customHeight="1" x14ac:dyDescent="0.15">
      <c r="A53" s="298" t="s">
        <v>240</v>
      </c>
      <c r="B53" s="299"/>
      <c r="C53" s="302" t="s">
        <v>167</v>
      </c>
      <c r="D53" s="299"/>
      <c r="E53" s="304" t="s">
        <v>180</v>
      </c>
      <c r="F53" s="305"/>
      <c r="G53" s="306" t="s">
        <v>623</v>
      </c>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8"/>
    </row>
    <row r="54" spans="1:51" ht="32.25" customHeight="1" x14ac:dyDescent="0.15">
      <c r="A54" s="300"/>
      <c r="B54" s="301"/>
      <c r="C54" s="303"/>
      <c r="D54" s="301"/>
      <c r="E54" s="79" t="s">
        <v>179</v>
      </c>
      <c r="F54" s="81"/>
      <c r="G54" s="113" t="s">
        <v>623</v>
      </c>
      <c r="H54" s="114"/>
      <c r="I54" s="114"/>
      <c r="J54" s="114"/>
      <c r="K54" s="114"/>
      <c r="L54" s="114"/>
      <c r="M54" s="114"/>
      <c r="N54" s="114"/>
      <c r="O54" s="114"/>
      <c r="P54" s="114"/>
      <c r="Q54" s="114"/>
      <c r="R54" s="114"/>
      <c r="S54" s="114"/>
      <c r="T54" s="114"/>
      <c r="U54" s="114"/>
      <c r="V54" s="115"/>
      <c r="W54" s="370" t="s">
        <v>538</v>
      </c>
      <c r="X54" s="371"/>
      <c r="Y54" s="371"/>
      <c r="Z54" s="371"/>
      <c r="AA54" s="372"/>
      <c r="AB54" s="373" t="s">
        <v>623</v>
      </c>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5"/>
    </row>
    <row r="55" spans="1:51" ht="21" customHeight="1" x14ac:dyDescent="0.15">
      <c r="A55" s="300"/>
      <c r="B55" s="301"/>
      <c r="C55" s="303"/>
      <c r="D55" s="301"/>
      <c r="E55" s="133"/>
      <c r="F55" s="135"/>
      <c r="G55" s="119"/>
      <c r="H55" s="120"/>
      <c r="I55" s="120"/>
      <c r="J55" s="120"/>
      <c r="K55" s="120"/>
      <c r="L55" s="120"/>
      <c r="M55" s="120"/>
      <c r="N55" s="120"/>
      <c r="O55" s="120"/>
      <c r="P55" s="120"/>
      <c r="Q55" s="120"/>
      <c r="R55" s="120"/>
      <c r="S55" s="120"/>
      <c r="T55" s="120"/>
      <c r="U55" s="120"/>
      <c r="V55" s="121"/>
      <c r="W55" s="376" t="s">
        <v>539</v>
      </c>
      <c r="X55" s="377"/>
      <c r="Y55" s="377"/>
      <c r="Z55" s="377"/>
      <c r="AA55" s="378"/>
      <c r="AB55" s="373" t="s">
        <v>623</v>
      </c>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5"/>
    </row>
    <row r="56" spans="1:51" ht="42" customHeight="1" x14ac:dyDescent="0.15">
      <c r="A56" s="300"/>
      <c r="B56" s="301"/>
      <c r="C56" s="379" t="s">
        <v>551</v>
      </c>
      <c r="D56" s="380"/>
      <c r="E56" s="79" t="s">
        <v>236</v>
      </c>
      <c r="F56" s="81"/>
      <c r="G56" s="360" t="s">
        <v>170</v>
      </c>
      <c r="H56" s="361"/>
      <c r="I56" s="361"/>
      <c r="J56" s="381" t="s">
        <v>619</v>
      </c>
      <c r="K56" s="382"/>
      <c r="L56" s="382"/>
      <c r="M56" s="382"/>
      <c r="N56" s="382"/>
      <c r="O56" s="382"/>
      <c r="P56" s="382"/>
      <c r="Q56" s="382"/>
      <c r="R56" s="382"/>
      <c r="S56" s="382"/>
      <c r="T56" s="383"/>
      <c r="U56" s="358" t="s">
        <v>620</v>
      </c>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9"/>
      <c r="AY56" s="56"/>
    </row>
    <row r="57" spans="1:51" ht="39.6" customHeight="1" x14ac:dyDescent="0.15">
      <c r="A57" s="300"/>
      <c r="B57" s="301"/>
      <c r="C57" s="303"/>
      <c r="D57" s="301"/>
      <c r="E57" s="82"/>
      <c r="F57" s="84"/>
      <c r="G57" s="360" t="s">
        <v>552</v>
      </c>
      <c r="H57" s="361"/>
      <c r="I57" s="361"/>
      <c r="J57" s="361"/>
      <c r="K57" s="361"/>
      <c r="L57" s="361"/>
      <c r="M57" s="361"/>
      <c r="N57" s="361"/>
      <c r="O57" s="361"/>
      <c r="P57" s="361"/>
      <c r="Q57" s="361"/>
      <c r="R57" s="361"/>
      <c r="S57" s="361"/>
      <c r="T57" s="361"/>
      <c r="U57" s="357" t="s">
        <v>618</v>
      </c>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9"/>
      <c r="AY57" s="56"/>
    </row>
    <row r="58" spans="1:51" ht="57" customHeight="1" thickBot="1" x14ac:dyDescent="0.2">
      <c r="A58" s="300"/>
      <c r="B58" s="301"/>
      <c r="C58" s="303"/>
      <c r="D58" s="301"/>
      <c r="E58" s="133"/>
      <c r="F58" s="135"/>
      <c r="G58" s="360" t="s">
        <v>539</v>
      </c>
      <c r="H58" s="361"/>
      <c r="I58" s="361"/>
      <c r="J58" s="361"/>
      <c r="K58" s="361"/>
      <c r="L58" s="361"/>
      <c r="M58" s="361"/>
      <c r="N58" s="361"/>
      <c r="O58" s="361"/>
      <c r="P58" s="361"/>
      <c r="Q58" s="361"/>
      <c r="R58" s="361"/>
      <c r="S58" s="361"/>
      <c r="T58" s="361"/>
      <c r="U58" s="563" t="s">
        <v>621</v>
      </c>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7"/>
      <c r="AY58" s="56"/>
    </row>
    <row r="59" spans="1:51" ht="21.6" customHeight="1" x14ac:dyDescent="0.15">
      <c r="A59" s="362" t="s">
        <v>43</v>
      </c>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4"/>
    </row>
    <row r="60" spans="1:51" ht="21.6" customHeight="1" x14ac:dyDescent="0.15">
      <c r="A60" s="5"/>
      <c r="B60" s="6"/>
      <c r="C60" s="365" t="s">
        <v>28</v>
      </c>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7"/>
      <c r="AD60" s="366" t="s">
        <v>32</v>
      </c>
      <c r="AE60" s="366"/>
      <c r="AF60" s="366"/>
      <c r="AG60" s="368" t="s">
        <v>27</v>
      </c>
      <c r="AH60" s="366"/>
      <c r="AI60" s="366"/>
      <c r="AJ60" s="366"/>
      <c r="AK60" s="366"/>
      <c r="AL60" s="366"/>
      <c r="AM60" s="366"/>
      <c r="AN60" s="366"/>
      <c r="AO60" s="366"/>
      <c r="AP60" s="366"/>
      <c r="AQ60" s="366"/>
      <c r="AR60" s="366"/>
      <c r="AS60" s="366"/>
      <c r="AT60" s="366"/>
      <c r="AU60" s="366"/>
      <c r="AV60" s="366"/>
      <c r="AW60" s="366"/>
      <c r="AX60" s="369"/>
    </row>
    <row r="61" spans="1:51" ht="48" customHeight="1" x14ac:dyDescent="0.15">
      <c r="A61" s="332" t="s">
        <v>131</v>
      </c>
      <c r="B61" s="333"/>
      <c r="C61" s="338" t="s">
        <v>132</v>
      </c>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40"/>
      <c r="AD61" s="341" t="s">
        <v>558</v>
      </c>
      <c r="AE61" s="342"/>
      <c r="AF61" s="342"/>
      <c r="AG61" s="343" t="s">
        <v>573</v>
      </c>
      <c r="AH61" s="344"/>
      <c r="AI61" s="344"/>
      <c r="AJ61" s="344"/>
      <c r="AK61" s="344"/>
      <c r="AL61" s="344"/>
      <c r="AM61" s="344"/>
      <c r="AN61" s="344"/>
      <c r="AO61" s="344"/>
      <c r="AP61" s="344"/>
      <c r="AQ61" s="344"/>
      <c r="AR61" s="344"/>
      <c r="AS61" s="344"/>
      <c r="AT61" s="344"/>
      <c r="AU61" s="344"/>
      <c r="AV61" s="344"/>
      <c r="AW61" s="344"/>
      <c r="AX61" s="345"/>
    </row>
    <row r="62" spans="1:51" ht="56.45" customHeight="1" x14ac:dyDescent="0.15">
      <c r="A62" s="334"/>
      <c r="B62" s="335"/>
      <c r="C62" s="346" t="s">
        <v>33</v>
      </c>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275"/>
      <c r="AD62" s="276" t="s">
        <v>558</v>
      </c>
      <c r="AE62" s="277"/>
      <c r="AF62" s="277"/>
      <c r="AG62" s="278" t="s">
        <v>574</v>
      </c>
      <c r="AH62" s="272"/>
      <c r="AI62" s="272"/>
      <c r="AJ62" s="272"/>
      <c r="AK62" s="272"/>
      <c r="AL62" s="272"/>
      <c r="AM62" s="272"/>
      <c r="AN62" s="272"/>
      <c r="AO62" s="272"/>
      <c r="AP62" s="272"/>
      <c r="AQ62" s="272"/>
      <c r="AR62" s="272"/>
      <c r="AS62" s="272"/>
      <c r="AT62" s="272"/>
      <c r="AU62" s="272"/>
      <c r="AV62" s="272"/>
      <c r="AW62" s="272"/>
      <c r="AX62" s="273"/>
    </row>
    <row r="63" spans="1:51" ht="82.9" customHeight="1" x14ac:dyDescent="0.15">
      <c r="A63" s="336"/>
      <c r="B63" s="337"/>
      <c r="C63" s="348" t="s">
        <v>133</v>
      </c>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50"/>
      <c r="AD63" s="293" t="s">
        <v>558</v>
      </c>
      <c r="AE63" s="294"/>
      <c r="AF63" s="294"/>
      <c r="AG63" s="315" t="s">
        <v>575</v>
      </c>
      <c r="AH63" s="117"/>
      <c r="AI63" s="117"/>
      <c r="AJ63" s="117"/>
      <c r="AK63" s="117"/>
      <c r="AL63" s="117"/>
      <c r="AM63" s="117"/>
      <c r="AN63" s="117"/>
      <c r="AO63" s="117"/>
      <c r="AP63" s="117"/>
      <c r="AQ63" s="117"/>
      <c r="AR63" s="117"/>
      <c r="AS63" s="117"/>
      <c r="AT63" s="117"/>
      <c r="AU63" s="117"/>
      <c r="AV63" s="117"/>
      <c r="AW63" s="117"/>
      <c r="AX63" s="316"/>
    </row>
    <row r="64" spans="1:51" ht="17.45" customHeight="1" x14ac:dyDescent="0.15">
      <c r="A64" s="251" t="s">
        <v>35</v>
      </c>
      <c r="B64" s="309"/>
      <c r="C64" s="311" t="s">
        <v>37</v>
      </c>
      <c r="D64" s="283"/>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3"/>
      <c r="AD64" s="284" t="s">
        <v>558</v>
      </c>
      <c r="AE64" s="285"/>
      <c r="AF64" s="285"/>
      <c r="AG64" s="314" t="s">
        <v>578</v>
      </c>
      <c r="AH64" s="114"/>
      <c r="AI64" s="114"/>
      <c r="AJ64" s="114"/>
      <c r="AK64" s="114"/>
      <c r="AL64" s="114"/>
      <c r="AM64" s="114"/>
      <c r="AN64" s="114"/>
      <c r="AO64" s="114"/>
      <c r="AP64" s="114"/>
      <c r="AQ64" s="114"/>
      <c r="AR64" s="114"/>
      <c r="AS64" s="114"/>
      <c r="AT64" s="114"/>
      <c r="AU64" s="114"/>
      <c r="AV64" s="114"/>
      <c r="AW64" s="114"/>
      <c r="AX64" s="288"/>
    </row>
    <row r="65" spans="1:50" ht="28.9" customHeight="1" x14ac:dyDescent="0.15">
      <c r="A65" s="253"/>
      <c r="B65" s="310"/>
      <c r="C65" s="317"/>
      <c r="D65" s="318"/>
      <c r="E65" s="321" t="s">
        <v>227</v>
      </c>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3"/>
      <c r="AD65" s="276" t="s">
        <v>576</v>
      </c>
      <c r="AE65" s="277"/>
      <c r="AF65" s="324"/>
      <c r="AG65" s="315"/>
      <c r="AH65" s="117"/>
      <c r="AI65" s="117"/>
      <c r="AJ65" s="117"/>
      <c r="AK65" s="117"/>
      <c r="AL65" s="117"/>
      <c r="AM65" s="117"/>
      <c r="AN65" s="117"/>
      <c r="AO65" s="117"/>
      <c r="AP65" s="117"/>
      <c r="AQ65" s="117"/>
      <c r="AR65" s="117"/>
      <c r="AS65" s="117"/>
      <c r="AT65" s="117"/>
      <c r="AU65" s="117"/>
      <c r="AV65" s="117"/>
      <c r="AW65" s="117"/>
      <c r="AX65" s="316"/>
    </row>
    <row r="66" spans="1:50" ht="16.899999999999999" customHeight="1" x14ac:dyDescent="0.15">
      <c r="A66" s="253"/>
      <c r="B66" s="310"/>
      <c r="C66" s="319"/>
      <c r="D66" s="320"/>
      <c r="E66" s="325" t="s">
        <v>199</v>
      </c>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7"/>
      <c r="AD66" s="328" t="s">
        <v>577</v>
      </c>
      <c r="AE66" s="329"/>
      <c r="AF66" s="329"/>
      <c r="AG66" s="315"/>
      <c r="AH66" s="117"/>
      <c r="AI66" s="117"/>
      <c r="AJ66" s="117"/>
      <c r="AK66" s="117"/>
      <c r="AL66" s="117"/>
      <c r="AM66" s="117"/>
      <c r="AN66" s="117"/>
      <c r="AO66" s="117"/>
      <c r="AP66" s="117"/>
      <c r="AQ66" s="117"/>
      <c r="AR66" s="117"/>
      <c r="AS66" s="117"/>
      <c r="AT66" s="117"/>
      <c r="AU66" s="117"/>
      <c r="AV66" s="117"/>
      <c r="AW66" s="117"/>
      <c r="AX66" s="316"/>
    </row>
    <row r="67" spans="1:50" ht="19.899999999999999" customHeight="1" x14ac:dyDescent="0.15">
      <c r="A67" s="253"/>
      <c r="B67" s="254"/>
      <c r="C67" s="330" t="s">
        <v>38</v>
      </c>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260" t="s">
        <v>579</v>
      </c>
      <c r="AE67" s="261"/>
      <c r="AF67" s="261"/>
      <c r="AG67" s="295" t="s">
        <v>581</v>
      </c>
      <c r="AH67" s="264"/>
      <c r="AI67" s="264"/>
      <c r="AJ67" s="264"/>
      <c r="AK67" s="264"/>
      <c r="AL67" s="264"/>
      <c r="AM67" s="264"/>
      <c r="AN67" s="264"/>
      <c r="AO67" s="264"/>
      <c r="AP67" s="264"/>
      <c r="AQ67" s="264"/>
      <c r="AR67" s="264"/>
      <c r="AS67" s="264"/>
      <c r="AT67" s="264"/>
      <c r="AU67" s="264"/>
      <c r="AV67" s="264"/>
      <c r="AW67" s="264"/>
      <c r="AX67" s="265"/>
    </row>
    <row r="68" spans="1:50" ht="57.6" customHeight="1" x14ac:dyDescent="0.15">
      <c r="A68" s="253"/>
      <c r="B68" s="254"/>
      <c r="C68" s="274" t="s">
        <v>134</v>
      </c>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6" t="s">
        <v>558</v>
      </c>
      <c r="AE68" s="277"/>
      <c r="AF68" s="277"/>
      <c r="AG68" s="278" t="s">
        <v>582</v>
      </c>
      <c r="AH68" s="272"/>
      <c r="AI68" s="272"/>
      <c r="AJ68" s="272"/>
      <c r="AK68" s="272"/>
      <c r="AL68" s="272"/>
      <c r="AM68" s="272"/>
      <c r="AN68" s="272"/>
      <c r="AO68" s="272"/>
      <c r="AP68" s="272"/>
      <c r="AQ68" s="272"/>
      <c r="AR68" s="272"/>
      <c r="AS68" s="272"/>
      <c r="AT68" s="272"/>
      <c r="AU68" s="272"/>
      <c r="AV68" s="272"/>
      <c r="AW68" s="272"/>
      <c r="AX68" s="273"/>
    </row>
    <row r="69" spans="1:50" ht="18" customHeight="1" x14ac:dyDescent="0.15">
      <c r="A69" s="253"/>
      <c r="B69" s="254"/>
      <c r="C69" s="274" t="s">
        <v>34</v>
      </c>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6" t="s">
        <v>579</v>
      </c>
      <c r="AE69" s="277"/>
      <c r="AF69" s="277"/>
      <c r="AG69" s="271" t="s">
        <v>241</v>
      </c>
      <c r="AH69" s="272"/>
      <c r="AI69" s="272"/>
      <c r="AJ69" s="272"/>
      <c r="AK69" s="272"/>
      <c r="AL69" s="272"/>
      <c r="AM69" s="272"/>
      <c r="AN69" s="272"/>
      <c r="AO69" s="272"/>
      <c r="AP69" s="272"/>
      <c r="AQ69" s="272"/>
      <c r="AR69" s="272"/>
      <c r="AS69" s="272"/>
      <c r="AT69" s="272"/>
      <c r="AU69" s="272"/>
      <c r="AV69" s="272"/>
      <c r="AW69" s="272"/>
      <c r="AX69" s="273"/>
    </row>
    <row r="70" spans="1:50" ht="25.9" customHeight="1" x14ac:dyDescent="0.15">
      <c r="A70" s="253"/>
      <c r="B70" s="254"/>
      <c r="C70" s="274" t="s">
        <v>39</v>
      </c>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92"/>
      <c r="AD70" s="276" t="s">
        <v>558</v>
      </c>
      <c r="AE70" s="277"/>
      <c r="AF70" s="277"/>
      <c r="AG70" s="278" t="s">
        <v>583</v>
      </c>
      <c r="AH70" s="272"/>
      <c r="AI70" s="272"/>
      <c r="AJ70" s="272"/>
      <c r="AK70" s="272"/>
      <c r="AL70" s="272"/>
      <c r="AM70" s="272"/>
      <c r="AN70" s="272"/>
      <c r="AO70" s="272"/>
      <c r="AP70" s="272"/>
      <c r="AQ70" s="272"/>
      <c r="AR70" s="272"/>
      <c r="AS70" s="272"/>
      <c r="AT70" s="272"/>
      <c r="AU70" s="272"/>
      <c r="AV70" s="272"/>
      <c r="AW70" s="272"/>
      <c r="AX70" s="273"/>
    </row>
    <row r="71" spans="1:50" ht="18" customHeight="1" x14ac:dyDescent="0.15">
      <c r="A71" s="253"/>
      <c r="B71" s="254"/>
      <c r="C71" s="274" t="s">
        <v>207</v>
      </c>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92"/>
      <c r="AD71" s="293" t="s">
        <v>579</v>
      </c>
      <c r="AE71" s="294"/>
      <c r="AF71" s="294"/>
      <c r="AG71" s="271" t="s">
        <v>241</v>
      </c>
      <c r="AH71" s="272"/>
      <c r="AI71" s="272"/>
      <c r="AJ71" s="272"/>
      <c r="AK71" s="272"/>
      <c r="AL71" s="272"/>
      <c r="AM71" s="272"/>
      <c r="AN71" s="272"/>
      <c r="AO71" s="272"/>
      <c r="AP71" s="272"/>
      <c r="AQ71" s="272"/>
      <c r="AR71" s="272"/>
      <c r="AS71" s="272"/>
      <c r="AT71" s="272"/>
      <c r="AU71" s="272"/>
      <c r="AV71" s="272"/>
      <c r="AW71" s="272"/>
      <c r="AX71" s="273"/>
    </row>
    <row r="72" spans="1:50" ht="18" customHeight="1" x14ac:dyDescent="0.15">
      <c r="A72" s="253"/>
      <c r="B72" s="254"/>
      <c r="C72" s="351" t="s">
        <v>208</v>
      </c>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3"/>
      <c r="AD72" s="276" t="s">
        <v>579</v>
      </c>
      <c r="AE72" s="277"/>
      <c r="AF72" s="324"/>
      <c r="AG72" s="271" t="s">
        <v>241</v>
      </c>
      <c r="AH72" s="272"/>
      <c r="AI72" s="272"/>
      <c r="AJ72" s="272"/>
      <c r="AK72" s="272"/>
      <c r="AL72" s="272"/>
      <c r="AM72" s="272"/>
      <c r="AN72" s="272"/>
      <c r="AO72" s="272"/>
      <c r="AP72" s="272"/>
      <c r="AQ72" s="272"/>
      <c r="AR72" s="272"/>
      <c r="AS72" s="272"/>
      <c r="AT72" s="272"/>
      <c r="AU72" s="272"/>
      <c r="AV72" s="272"/>
      <c r="AW72" s="272"/>
      <c r="AX72" s="273"/>
    </row>
    <row r="73" spans="1:50" ht="18" customHeight="1" x14ac:dyDescent="0.15">
      <c r="A73" s="255"/>
      <c r="B73" s="256"/>
      <c r="C73" s="354" t="s">
        <v>200</v>
      </c>
      <c r="D73" s="355"/>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6"/>
      <c r="AD73" s="289" t="s">
        <v>579</v>
      </c>
      <c r="AE73" s="290"/>
      <c r="AF73" s="291"/>
      <c r="AG73" s="271" t="s">
        <v>241</v>
      </c>
      <c r="AH73" s="272"/>
      <c r="AI73" s="272"/>
      <c r="AJ73" s="272"/>
      <c r="AK73" s="272"/>
      <c r="AL73" s="272"/>
      <c r="AM73" s="272"/>
      <c r="AN73" s="272"/>
      <c r="AO73" s="272"/>
      <c r="AP73" s="272"/>
      <c r="AQ73" s="272"/>
      <c r="AR73" s="272"/>
      <c r="AS73" s="272"/>
      <c r="AT73" s="272"/>
      <c r="AU73" s="272"/>
      <c r="AV73" s="272"/>
      <c r="AW73" s="272"/>
      <c r="AX73" s="273"/>
    </row>
    <row r="74" spans="1:50" ht="58.15" customHeight="1" x14ac:dyDescent="0.15">
      <c r="A74" s="251" t="s">
        <v>36</v>
      </c>
      <c r="B74" s="252"/>
      <c r="C74" s="257" t="s">
        <v>201</v>
      </c>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9"/>
      <c r="AD74" s="260" t="s">
        <v>558</v>
      </c>
      <c r="AE74" s="261"/>
      <c r="AF74" s="262"/>
      <c r="AG74" s="263" t="s">
        <v>584</v>
      </c>
      <c r="AH74" s="264"/>
      <c r="AI74" s="264"/>
      <c r="AJ74" s="264"/>
      <c r="AK74" s="264"/>
      <c r="AL74" s="264"/>
      <c r="AM74" s="264"/>
      <c r="AN74" s="264"/>
      <c r="AO74" s="264"/>
      <c r="AP74" s="264"/>
      <c r="AQ74" s="264"/>
      <c r="AR74" s="264"/>
      <c r="AS74" s="264"/>
      <c r="AT74" s="264"/>
      <c r="AU74" s="264"/>
      <c r="AV74" s="264"/>
      <c r="AW74" s="264"/>
      <c r="AX74" s="265"/>
    </row>
    <row r="75" spans="1:50" ht="31.15" customHeight="1" x14ac:dyDescent="0.15">
      <c r="A75" s="253"/>
      <c r="B75" s="254"/>
      <c r="C75" s="266" t="s">
        <v>41</v>
      </c>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8"/>
      <c r="AD75" s="269" t="s">
        <v>579</v>
      </c>
      <c r="AE75" s="270"/>
      <c r="AF75" s="270"/>
      <c r="AG75" s="271" t="s">
        <v>241</v>
      </c>
      <c r="AH75" s="272"/>
      <c r="AI75" s="272"/>
      <c r="AJ75" s="272"/>
      <c r="AK75" s="272"/>
      <c r="AL75" s="272"/>
      <c r="AM75" s="272"/>
      <c r="AN75" s="272"/>
      <c r="AO75" s="272"/>
      <c r="AP75" s="272"/>
      <c r="AQ75" s="272"/>
      <c r="AR75" s="272"/>
      <c r="AS75" s="272"/>
      <c r="AT75" s="272"/>
      <c r="AU75" s="272"/>
      <c r="AV75" s="272"/>
      <c r="AW75" s="272"/>
      <c r="AX75" s="273"/>
    </row>
    <row r="76" spans="1:50" ht="33.6" customHeight="1" x14ac:dyDescent="0.15">
      <c r="A76" s="253"/>
      <c r="B76" s="254"/>
      <c r="C76" s="274" t="s">
        <v>168</v>
      </c>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6" t="s">
        <v>558</v>
      </c>
      <c r="AE76" s="277"/>
      <c r="AF76" s="277"/>
      <c r="AG76" s="278" t="s">
        <v>585</v>
      </c>
      <c r="AH76" s="272"/>
      <c r="AI76" s="272"/>
      <c r="AJ76" s="272"/>
      <c r="AK76" s="272"/>
      <c r="AL76" s="272"/>
      <c r="AM76" s="272"/>
      <c r="AN76" s="272"/>
      <c r="AO76" s="272"/>
      <c r="AP76" s="272"/>
      <c r="AQ76" s="272"/>
      <c r="AR76" s="272"/>
      <c r="AS76" s="272"/>
      <c r="AT76" s="272"/>
      <c r="AU76" s="272"/>
      <c r="AV76" s="272"/>
      <c r="AW76" s="272"/>
      <c r="AX76" s="273"/>
    </row>
    <row r="77" spans="1:50" ht="34.9" customHeight="1" x14ac:dyDescent="0.15">
      <c r="A77" s="255"/>
      <c r="B77" s="256"/>
      <c r="C77" s="274" t="s">
        <v>40</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6" t="s">
        <v>558</v>
      </c>
      <c r="AE77" s="277"/>
      <c r="AF77" s="277"/>
      <c r="AG77" s="296" t="s">
        <v>586</v>
      </c>
      <c r="AH77" s="120"/>
      <c r="AI77" s="120"/>
      <c r="AJ77" s="120"/>
      <c r="AK77" s="120"/>
      <c r="AL77" s="120"/>
      <c r="AM77" s="120"/>
      <c r="AN77" s="120"/>
      <c r="AO77" s="120"/>
      <c r="AP77" s="120"/>
      <c r="AQ77" s="120"/>
      <c r="AR77" s="120"/>
      <c r="AS77" s="120"/>
      <c r="AT77" s="120"/>
      <c r="AU77" s="120"/>
      <c r="AV77" s="120"/>
      <c r="AW77" s="120"/>
      <c r="AX77" s="297"/>
    </row>
    <row r="78" spans="1:50" ht="35.450000000000003" customHeight="1" x14ac:dyDescent="0.15">
      <c r="A78" s="279" t="s">
        <v>53</v>
      </c>
      <c r="B78" s="280"/>
      <c r="C78" s="281" t="s">
        <v>135</v>
      </c>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3"/>
      <c r="AD78" s="284" t="s">
        <v>579</v>
      </c>
      <c r="AE78" s="285"/>
      <c r="AF78" s="286"/>
      <c r="AG78" s="287" t="s">
        <v>581</v>
      </c>
      <c r="AH78" s="114"/>
      <c r="AI78" s="114"/>
      <c r="AJ78" s="114"/>
      <c r="AK78" s="114"/>
      <c r="AL78" s="114"/>
      <c r="AM78" s="114"/>
      <c r="AN78" s="114"/>
      <c r="AO78" s="114"/>
      <c r="AP78" s="114"/>
      <c r="AQ78" s="114"/>
      <c r="AR78" s="114"/>
      <c r="AS78" s="114"/>
      <c r="AT78" s="114"/>
      <c r="AU78" s="114"/>
      <c r="AV78" s="114"/>
      <c r="AW78" s="114"/>
      <c r="AX78" s="288"/>
    </row>
    <row r="79" spans="1:50" ht="58.9" customHeight="1" x14ac:dyDescent="0.15">
      <c r="A79" s="251" t="s">
        <v>44</v>
      </c>
      <c r="B79" s="635"/>
      <c r="C79" s="203" t="s">
        <v>48</v>
      </c>
      <c r="D79" s="470"/>
      <c r="E79" s="470"/>
      <c r="F79" s="471"/>
      <c r="G79" s="638" t="s">
        <v>615</v>
      </c>
      <c r="H79" s="638"/>
      <c r="I79" s="638"/>
      <c r="J79" s="638"/>
      <c r="K79" s="638"/>
      <c r="L79" s="638"/>
      <c r="M79" s="638"/>
      <c r="N79" s="638"/>
      <c r="O79" s="638"/>
      <c r="P79" s="638"/>
      <c r="Q79" s="638"/>
      <c r="R79" s="638"/>
      <c r="S79" s="638"/>
      <c r="T79" s="638"/>
      <c r="U79" s="638"/>
      <c r="V79" s="638"/>
      <c r="W79" s="638"/>
      <c r="X79" s="638"/>
      <c r="Y79" s="638"/>
      <c r="Z79" s="638"/>
      <c r="AA79" s="638"/>
      <c r="AB79" s="638"/>
      <c r="AC79" s="638"/>
      <c r="AD79" s="638"/>
      <c r="AE79" s="638"/>
      <c r="AF79" s="638"/>
      <c r="AG79" s="638"/>
      <c r="AH79" s="638"/>
      <c r="AI79" s="638"/>
      <c r="AJ79" s="638"/>
      <c r="AK79" s="638"/>
      <c r="AL79" s="638"/>
      <c r="AM79" s="638"/>
      <c r="AN79" s="638"/>
      <c r="AO79" s="638"/>
      <c r="AP79" s="638"/>
      <c r="AQ79" s="638"/>
      <c r="AR79" s="638"/>
      <c r="AS79" s="638"/>
      <c r="AT79" s="638"/>
      <c r="AU79" s="638"/>
      <c r="AV79" s="638"/>
      <c r="AW79" s="638"/>
      <c r="AX79" s="639"/>
    </row>
    <row r="80" spans="1:50" ht="47.45" customHeight="1" thickBot="1" x14ac:dyDescent="0.2">
      <c r="A80" s="636"/>
      <c r="B80" s="637"/>
      <c r="C80" s="640" t="s">
        <v>52</v>
      </c>
      <c r="D80" s="641"/>
      <c r="E80" s="641"/>
      <c r="F80" s="642"/>
      <c r="G80" s="643" t="s">
        <v>616</v>
      </c>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643"/>
      <c r="AL80" s="643"/>
      <c r="AM80" s="643"/>
      <c r="AN80" s="643"/>
      <c r="AO80" s="643"/>
      <c r="AP80" s="643"/>
      <c r="AQ80" s="643"/>
      <c r="AR80" s="643"/>
      <c r="AS80" s="643"/>
      <c r="AT80" s="643"/>
      <c r="AU80" s="643"/>
      <c r="AV80" s="643"/>
      <c r="AW80" s="643"/>
      <c r="AX80" s="644"/>
    </row>
    <row r="81" spans="1:50" ht="24" customHeight="1" x14ac:dyDescent="0.15">
      <c r="A81" s="625" t="s">
        <v>29</v>
      </c>
      <c r="B81" s="626"/>
      <c r="C81" s="626"/>
      <c r="D81" s="626"/>
      <c r="E81" s="626"/>
      <c r="F81" s="626"/>
      <c r="G81" s="626"/>
      <c r="H81" s="626"/>
      <c r="I81" s="626"/>
      <c r="J81" s="626"/>
      <c r="K81" s="626"/>
      <c r="L81" s="626"/>
      <c r="M81" s="626"/>
      <c r="N81" s="626"/>
      <c r="O81" s="626"/>
      <c r="P81" s="626"/>
      <c r="Q81" s="626"/>
      <c r="R81" s="626"/>
      <c r="S81" s="626"/>
      <c r="T81" s="626"/>
      <c r="U81" s="626"/>
      <c r="V81" s="626"/>
      <c r="W81" s="626"/>
      <c r="X81" s="626"/>
      <c r="Y81" s="626"/>
      <c r="Z81" s="626"/>
      <c r="AA81" s="626"/>
      <c r="AB81" s="626"/>
      <c r="AC81" s="626"/>
      <c r="AD81" s="626"/>
      <c r="AE81" s="626"/>
      <c r="AF81" s="626"/>
      <c r="AG81" s="626"/>
      <c r="AH81" s="626"/>
      <c r="AI81" s="626"/>
      <c r="AJ81" s="626"/>
      <c r="AK81" s="626"/>
      <c r="AL81" s="626"/>
      <c r="AM81" s="626"/>
      <c r="AN81" s="626"/>
      <c r="AO81" s="626"/>
      <c r="AP81" s="626"/>
      <c r="AQ81" s="626"/>
      <c r="AR81" s="626"/>
      <c r="AS81" s="626"/>
      <c r="AT81" s="626"/>
      <c r="AU81" s="626"/>
      <c r="AV81" s="626"/>
      <c r="AW81" s="626"/>
      <c r="AX81" s="627"/>
    </row>
    <row r="82" spans="1:50" ht="27.6" customHeight="1" thickBot="1" x14ac:dyDescent="0.2">
      <c r="A82" s="628"/>
      <c r="B82" s="629"/>
      <c r="C82" s="629"/>
      <c r="D82" s="629"/>
      <c r="E82" s="629"/>
      <c r="F82" s="629"/>
      <c r="G82" s="629"/>
      <c r="H82" s="629"/>
      <c r="I82" s="629"/>
      <c r="J82" s="629"/>
      <c r="K82" s="629"/>
      <c r="L82" s="629"/>
      <c r="M82" s="629"/>
      <c r="N82" s="629"/>
      <c r="O82" s="629"/>
      <c r="P82" s="629"/>
      <c r="Q82" s="629"/>
      <c r="R82" s="629"/>
      <c r="S82" s="629"/>
      <c r="T82" s="629"/>
      <c r="U82" s="629"/>
      <c r="V82" s="629"/>
      <c r="W82" s="629"/>
      <c r="X82" s="629"/>
      <c r="Y82" s="629"/>
      <c r="Z82" s="629"/>
      <c r="AA82" s="629"/>
      <c r="AB82" s="629"/>
      <c r="AC82" s="629"/>
      <c r="AD82" s="629"/>
      <c r="AE82" s="629"/>
      <c r="AF82" s="629"/>
      <c r="AG82" s="629"/>
      <c r="AH82" s="629"/>
      <c r="AI82" s="629"/>
      <c r="AJ82" s="629"/>
      <c r="AK82" s="629"/>
      <c r="AL82" s="629"/>
      <c r="AM82" s="629"/>
      <c r="AN82" s="629"/>
      <c r="AO82" s="629"/>
      <c r="AP82" s="629"/>
      <c r="AQ82" s="629"/>
      <c r="AR82" s="629"/>
      <c r="AS82" s="629"/>
      <c r="AT82" s="629"/>
      <c r="AU82" s="629"/>
      <c r="AV82" s="629"/>
      <c r="AW82" s="629"/>
      <c r="AX82" s="630"/>
    </row>
    <row r="83" spans="1:50" ht="24.75" customHeight="1" x14ac:dyDescent="0.15">
      <c r="A83" s="631" t="s">
        <v>30</v>
      </c>
      <c r="B83" s="632"/>
      <c r="C83" s="632"/>
      <c r="D83" s="632"/>
      <c r="E83" s="632"/>
      <c r="F83" s="632"/>
      <c r="G83" s="632"/>
      <c r="H83" s="632"/>
      <c r="I83" s="632"/>
      <c r="J83" s="632"/>
      <c r="K83" s="632"/>
      <c r="L83" s="632"/>
      <c r="M83" s="632"/>
      <c r="N83" s="632"/>
      <c r="O83" s="632"/>
      <c r="P83" s="632"/>
      <c r="Q83" s="632"/>
      <c r="R83" s="632"/>
      <c r="S83" s="632"/>
      <c r="T83" s="632"/>
      <c r="U83" s="632"/>
      <c r="V83" s="632"/>
      <c r="W83" s="632"/>
      <c r="X83" s="632"/>
      <c r="Y83" s="632"/>
      <c r="Z83" s="632"/>
      <c r="AA83" s="632"/>
      <c r="AB83" s="632"/>
      <c r="AC83" s="632"/>
      <c r="AD83" s="632"/>
      <c r="AE83" s="632"/>
      <c r="AF83" s="632"/>
      <c r="AG83" s="632"/>
      <c r="AH83" s="632"/>
      <c r="AI83" s="632"/>
      <c r="AJ83" s="632"/>
      <c r="AK83" s="632"/>
      <c r="AL83" s="632"/>
      <c r="AM83" s="632"/>
      <c r="AN83" s="632"/>
      <c r="AO83" s="632"/>
      <c r="AP83" s="632"/>
      <c r="AQ83" s="632"/>
      <c r="AR83" s="632"/>
      <c r="AS83" s="632"/>
      <c r="AT83" s="632"/>
      <c r="AU83" s="632"/>
      <c r="AV83" s="632"/>
      <c r="AW83" s="632"/>
      <c r="AX83" s="633"/>
    </row>
    <row r="84" spans="1:50" ht="61.9" customHeight="1" thickBot="1" x14ac:dyDescent="0.2">
      <c r="A84" s="236" t="s">
        <v>130</v>
      </c>
      <c r="B84" s="237"/>
      <c r="C84" s="237"/>
      <c r="D84" s="237"/>
      <c r="E84" s="238"/>
      <c r="F84" s="634" t="s">
        <v>625</v>
      </c>
      <c r="G84" s="629"/>
      <c r="H84" s="629"/>
      <c r="I84" s="629"/>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29"/>
      <c r="AL84" s="629"/>
      <c r="AM84" s="629"/>
      <c r="AN84" s="629"/>
      <c r="AO84" s="629"/>
      <c r="AP84" s="629"/>
      <c r="AQ84" s="629"/>
      <c r="AR84" s="629"/>
      <c r="AS84" s="629"/>
      <c r="AT84" s="629"/>
      <c r="AU84" s="629"/>
      <c r="AV84" s="629"/>
      <c r="AW84" s="629"/>
      <c r="AX84" s="630"/>
    </row>
    <row r="85" spans="1:50" ht="24.75" customHeight="1" x14ac:dyDescent="0.15">
      <c r="A85" s="631" t="s">
        <v>42</v>
      </c>
      <c r="B85" s="632"/>
      <c r="C85" s="632"/>
      <c r="D85" s="632"/>
      <c r="E85" s="632"/>
      <c r="F85" s="632"/>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2"/>
      <c r="AL85" s="632"/>
      <c r="AM85" s="632"/>
      <c r="AN85" s="632"/>
      <c r="AO85" s="632"/>
      <c r="AP85" s="632"/>
      <c r="AQ85" s="632"/>
      <c r="AR85" s="632"/>
      <c r="AS85" s="632"/>
      <c r="AT85" s="632"/>
      <c r="AU85" s="632"/>
      <c r="AV85" s="632"/>
      <c r="AW85" s="632"/>
      <c r="AX85" s="633"/>
    </row>
    <row r="86" spans="1:50" ht="62.45" customHeight="1" thickBot="1" x14ac:dyDescent="0.2">
      <c r="A86" s="236" t="s">
        <v>130</v>
      </c>
      <c r="B86" s="237"/>
      <c r="C86" s="237"/>
      <c r="D86" s="237"/>
      <c r="E86" s="238"/>
      <c r="F86" s="239" t="s">
        <v>630</v>
      </c>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1"/>
    </row>
    <row r="87" spans="1:50" ht="24.75" customHeight="1" x14ac:dyDescent="0.15">
      <c r="A87" s="242" t="s">
        <v>31</v>
      </c>
      <c r="B87" s="243"/>
      <c r="C87" s="243"/>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4"/>
    </row>
    <row r="88" spans="1:50" ht="21.6" customHeight="1" thickBot="1" x14ac:dyDescent="0.2">
      <c r="A88" s="245"/>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7"/>
    </row>
    <row r="89" spans="1:50" ht="24.75" customHeight="1" x14ac:dyDescent="0.15">
      <c r="A89" s="248" t="s">
        <v>209</v>
      </c>
      <c r="B89" s="249"/>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50"/>
    </row>
    <row r="90" spans="1:50" ht="24.75" customHeight="1" x14ac:dyDescent="0.15">
      <c r="A90" s="176" t="s">
        <v>548</v>
      </c>
      <c r="B90" s="176"/>
      <c r="C90" s="176"/>
      <c r="D90" s="176"/>
      <c r="E90" s="234" t="s">
        <v>559</v>
      </c>
      <c r="F90" s="69"/>
      <c r="G90" s="69"/>
      <c r="H90" s="62"/>
      <c r="I90" s="69" t="s">
        <v>245</v>
      </c>
      <c r="J90" s="69"/>
      <c r="K90" s="62"/>
      <c r="L90" s="235">
        <v>11</v>
      </c>
      <c r="M90" s="235"/>
      <c r="N90" s="62" t="str">
        <f>IF(O90="","","-")</f>
        <v/>
      </c>
      <c r="O90" s="232"/>
      <c r="P90" s="233"/>
      <c r="Q90" s="234"/>
      <c r="R90" s="69"/>
      <c r="S90" s="69"/>
      <c r="T90" s="62" t="str">
        <f>IF(Q90="","","-")</f>
        <v/>
      </c>
      <c r="U90" s="69"/>
      <c r="V90" s="69"/>
      <c r="W90" s="62" t="str">
        <f>IF(U90="","","-")</f>
        <v/>
      </c>
      <c r="X90" s="235"/>
      <c r="Y90" s="235"/>
      <c r="Z90" s="62" t="str">
        <f>IF(AA90="","","-")</f>
        <v/>
      </c>
      <c r="AA90" s="232"/>
      <c r="AB90" s="233"/>
      <c r="AC90" s="234"/>
      <c r="AD90" s="69"/>
      <c r="AE90" s="69"/>
      <c r="AF90" s="62" t="str">
        <f>IF(AC90="","","-")</f>
        <v/>
      </c>
      <c r="AG90" s="69"/>
      <c r="AH90" s="69"/>
      <c r="AI90" s="62" t="str">
        <f>IF(AG90="","","-")</f>
        <v/>
      </c>
      <c r="AJ90" s="235"/>
      <c r="AK90" s="235"/>
      <c r="AL90" s="62" t="str">
        <f>IF(AM90="","","-")</f>
        <v/>
      </c>
      <c r="AM90" s="232"/>
      <c r="AN90" s="233"/>
      <c r="AO90" s="234"/>
      <c r="AP90" s="69"/>
      <c r="AQ90" s="62" t="str">
        <f>IF(AO90="","","-")</f>
        <v/>
      </c>
      <c r="AR90" s="69"/>
      <c r="AS90" s="69"/>
      <c r="AT90" s="62" t="str">
        <f>IF(AR90="","","-")</f>
        <v/>
      </c>
      <c r="AU90" s="235"/>
      <c r="AV90" s="235"/>
      <c r="AW90" s="62" t="str">
        <f>IF(AX90="","","-")</f>
        <v/>
      </c>
      <c r="AX90" s="64"/>
    </row>
    <row r="91" spans="1:50" ht="26.45" customHeight="1" x14ac:dyDescent="0.15">
      <c r="A91" s="176" t="s">
        <v>341</v>
      </c>
      <c r="B91" s="176"/>
      <c r="C91" s="176"/>
      <c r="D91" s="176"/>
      <c r="E91" s="67">
        <v>2021</v>
      </c>
      <c r="F91" s="68"/>
      <c r="G91" s="69" t="s">
        <v>560</v>
      </c>
      <c r="H91" s="69"/>
      <c r="I91" s="69"/>
      <c r="J91" s="68">
        <v>20</v>
      </c>
      <c r="K91" s="68"/>
      <c r="L91" s="235">
        <v>180</v>
      </c>
      <c r="M91" s="235"/>
      <c r="N91" s="235"/>
      <c r="O91" s="68"/>
      <c r="P91" s="68"/>
      <c r="Q91" s="67"/>
      <c r="R91" s="68"/>
      <c r="S91" s="69"/>
      <c r="T91" s="69"/>
      <c r="U91" s="69"/>
      <c r="V91" s="68"/>
      <c r="W91" s="68"/>
      <c r="X91" s="235"/>
      <c r="Y91" s="235"/>
      <c r="Z91" s="235"/>
      <c r="AA91" s="68"/>
      <c r="AB91" s="218"/>
      <c r="AC91" s="67"/>
      <c r="AD91" s="68"/>
      <c r="AE91" s="69"/>
      <c r="AF91" s="69"/>
      <c r="AG91" s="69"/>
      <c r="AH91" s="68"/>
      <c r="AI91" s="68"/>
      <c r="AJ91" s="235"/>
      <c r="AK91" s="235"/>
      <c r="AL91" s="235"/>
      <c r="AM91" s="68"/>
      <c r="AN91" s="218"/>
      <c r="AO91" s="67"/>
      <c r="AP91" s="68"/>
      <c r="AQ91" s="69"/>
      <c r="AR91" s="69"/>
      <c r="AS91" s="69"/>
      <c r="AT91" s="68"/>
      <c r="AU91" s="68"/>
      <c r="AV91" s="235"/>
      <c r="AW91" s="235"/>
      <c r="AX91" s="64"/>
    </row>
    <row r="92" spans="1:50" ht="17.45" customHeight="1" x14ac:dyDescent="0.15">
      <c r="A92" s="219" t="s">
        <v>229</v>
      </c>
      <c r="B92" s="220"/>
      <c r="C92" s="220"/>
      <c r="D92" s="220"/>
      <c r="E92" s="220"/>
      <c r="F92" s="221"/>
      <c r="G92" s="50" t="s">
        <v>550</v>
      </c>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19"/>
      <c r="B93" s="220"/>
      <c r="C93" s="220"/>
      <c r="D93" s="220"/>
      <c r="E93" s="220"/>
      <c r="F93" s="22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219"/>
      <c r="B94" s="220"/>
      <c r="C94" s="220"/>
      <c r="D94" s="220"/>
      <c r="E94" s="220"/>
      <c r="F94" s="221"/>
      <c r="G94" s="33"/>
      <c r="H94" s="34"/>
      <c r="I94" s="34"/>
      <c r="J94" s="34"/>
      <c r="K94" s="34"/>
      <c r="L94" s="34"/>
      <c r="M94" s="34"/>
      <c r="N94" s="34"/>
      <c r="O94" s="34"/>
      <c r="P94" s="34"/>
      <c r="Q94" s="34"/>
      <c r="R94" s="34"/>
      <c r="S94" s="34"/>
      <c r="T94" s="34"/>
      <c r="U94" s="34"/>
      <c r="V94" s="34"/>
      <c r="W94" s="66"/>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219"/>
      <c r="B95" s="220"/>
      <c r="C95" s="220"/>
      <c r="D95" s="220"/>
      <c r="E95" s="220"/>
      <c r="F95" s="22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7.75" customHeight="1" x14ac:dyDescent="0.15">
      <c r="A96" s="219"/>
      <c r="B96" s="220"/>
      <c r="C96" s="220"/>
      <c r="D96" s="220"/>
      <c r="E96" s="220"/>
      <c r="F96" s="22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19"/>
      <c r="B97" s="220"/>
      <c r="C97" s="220"/>
      <c r="D97" s="220"/>
      <c r="E97" s="220"/>
      <c r="F97" s="22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19"/>
      <c r="B98" s="220"/>
      <c r="C98" s="220"/>
      <c r="D98" s="220"/>
      <c r="E98" s="220"/>
      <c r="F98" s="22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7.75" customHeight="1" x14ac:dyDescent="0.15">
      <c r="A99" s="219"/>
      <c r="B99" s="220"/>
      <c r="C99" s="220"/>
      <c r="D99" s="220"/>
      <c r="E99" s="220"/>
      <c r="F99" s="22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19"/>
      <c r="B100" s="220"/>
      <c r="C100" s="220"/>
      <c r="D100" s="220"/>
      <c r="E100" s="220"/>
      <c r="F100" s="22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19"/>
      <c r="B101" s="220"/>
      <c r="C101" s="220"/>
      <c r="D101" s="220"/>
      <c r="E101" s="220"/>
      <c r="F101" s="22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19"/>
      <c r="B102" s="220"/>
      <c r="C102" s="220"/>
      <c r="D102" s="220"/>
      <c r="E102" s="220"/>
      <c r="F102" s="22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19"/>
      <c r="B103" s="220"/>
      <c r="C103" s="220"/>
      <c r="D103" s="220"/>
      <c r="E103" s="220"/>
      <c r="F103" s="22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19"/>
      <c r="B104" s="220"/>
      <c r="C104" s="220"/>
      <c r="D104" s="220"/>
      <c r="E104" s="220"/>
      <c r="F104" s="22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219"/>
      <c r="B105" s="220"/>
      <c r="C105" s="220"/>
      <c r="D105" s="220"/>
      <c r="E105" s="220"/>
      <c r="F105" s="22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thickBot="1" x14ac:dyDescent="0.2">
      <c r="A106" s="219"/>
      <c r="B106" s="220"/>
      <c r="C106" s="220"/>
      <c r="D106" s="220"/>
      <c r="E106" s="220"/>
      <c r="F106" s="22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222" t="s">
        <v>231</v>
      </c>
      <c r="B107" s="223"/>
      <c r="C107" s="223"/>
      <c r="D107" s="223"/>
      <c r="E107" s="223"/>
      <c r="F107" s="224"/>
      <c r="G107" s="228" t="s">
        <v>587</v>
      </c>
      <c r="H107" s="229"/>
      <c r="I107" s="229"/>
      <c r="J107" s="229"/>
      <c r="K107" s="229"/>
      <c r="L107" s="229"/>
      <c r="M107" s="229"/>
      <c r="N107" s="229"/>
      <c r="O107" s="229"/>
      <c r="P107" s="229"/>
      <c r="Q107" s="229"/>
      <c r="R107" s="229"/>
      <c r="S107" s="229"/>
      <c r="T107" s="229"/>
      <c r="U107" s="229"/>
      <c r="V107" s="229"/>
      <c r="W107" s="229"/>
      <c r="X107" s="229"/>
      <c r="Y107" s="229"/>
      <c r="Z107" s="229"/>
      <c r="AA107" s="229"/>
      <c r="AB107" s="230"/>
      <c r="AC107" s="228" t="s">
        <v>594</v>
      </c>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31"/>
    </row>
    <row r="108" spans="1:50" ht="24.75" customHeight="1" x14ac:dyDescent="0.15">
      <c r="A108" s="225"/>
      <c r="B108" s="226"/>
      <c r="C108" s="226"/>
      <c r="D108" s="226"/>
      <c r="E108" s="226"/>
      <c r="F108" s="227"/>
      <c r="G108" s="203" t="s">
        <v>14</v>
      </c>
      <c r="H108" s="204"/>
      <c r="I108" s="204"/>
      <c r="J108" s="204"/>
      <c r="K108" s="204"/>
      <c r="L108" s="205" t="s">
        <v>15</v>
      </c>
      <c r="M108" s="204"/>
      <c r="N108" s="204"/>
      <c r="O108" s="204"/>
      <c r="P108" s="204"/>
      <c r="Q108" s="204"/>
      <c r="R108" s="204"/>
      <c r="S108" s="204"/>
      <c r="T108" s="204"/>
      <c r="U108" s="204"/>
      <c r="V108" s="204"/>
      <c r="W108" s="204"/>
      <c r="X108" s="206"/>
      <c r="Y108" s="200" t="s">
        <v>16</v>
      </c>
      <c r="Z108" s="201"/>
      <c r="AA108" s="201"/>
      <c r="AB108" s="202"/>
      <c r="AC108" s="203" t="s">
        <v>14</v>
      </c>
      <c r="AD108" s="204"/>
      <c r="AE108" s="204"/>
      <c r="AF108" s="204"/>
      <c r="AG108" s="204"/>
      <c r="AH108" s="205" t="s">
        <v>15</v>
      </c>
      <c r="AI108" s="204"/>
      <c r="AJ108" s="204"/>
      <c r="AK108" s="204"/>
      <c r="AL108" s="204"/>
      <c r="AM108" s="204"/>
      <c r="AN108" s="204"/>
      <c r="AO108" s="204"/>
      <c r="AP108" s="204"/>
      <c r="AQ108" s="204"/>
      <c r="AR108" s="204"/>
      <c r="AS108" s="204"/>
      <c r="AT108" s="206"/>
      <c r="AU108" s="200" t="s">
        <v>16</v>
      </c>
      <c r="AV108" s="201"/>
      <c r="AW108" s="201"/>
      <c r="AX108" s="207"/>
    </row>
    <row r="109" spans="1:50" ht="24.75" customHeight="1" x14ac:dyDescent="0.15">
      <c r="A109" s="225"/>
      <c r="B109" s="226"/>
      <c r="C109" s="226"/>
      <c r="D109" s="226"/>
      <c r="E109" s="226"/>
      <c r="F109" s="227"/>
      <c r="G109" s="208" t="s">
        <v>588</v>
      </c>
      <c r="H109" s="209"/>
      <c r="I109" s="209"/>
      <c r="J109" s="209"/>
      <c r="K109" s="210"/>
      <c r="L109" s="211" t="s">
        <v>589</v>
      </c>
      <c r="M109" s="212"/>
      <c r="N109" s="212"/>
      <c r="O109" s="212"/>
      <c r="P109" s="212"/>
      <c r="Q109" s="212"/>
      <c r="R109" s="212"/>
      <c r="S109" s="212"/>
      <c r="T109" s="212"/>
      <c r="U109" s="212"/>
      <c r="V109" s="212"/>
      <c r="W109" s="212"/>
      <c r="X109" s="213"/>
      <c r="Y109" s="214">
        <v>43.2</v>
      </c>
      <c r="Z109" s="215"/>
      <c r="AA109" s="215"/>
      <c r="AB109" s="216"/>
      <c r="AC109" s="208" t="s">
        <v>595</v>
      </c>
      <c r="AD109" s="209"/>
      <c r="AE109" s="209"/>
      <c r="AF109" s="209"/>
      <c r="AG109" s="210"/>
      <c r="AH109" s="211" t="s">
        <v>596</v>
      </c>
      <c r="AI109" s="212"/>
      <c r="AJ109" s="212"/>
      <c r="AK109" s="212"/>
      <c r="AL109" s="212"/>
      <c r="AM109" s="212"/>
      <c r="AN109" s="212"/>
      <c r="AO109" s="212"/>
      <c r="AP109" s="212"/>
      <c r="AQ109" s="212"/>
      <c r="AR109" s="212"/>
      <c r="AS109" s="212"/>
      <c r="AT109" s="213"/>
      <c r="AU109" s="214">
        <v>0.9</v>
      </c>
      <c r="AV109" s="215"/>
      <c r="AW109" s="215"/>
      <c r="AX109" s="217"/>
    </row>
    <row r="110" spans="1:50" ht="24.75" customHeight="1" x14ac:dyDescent="0.15">
      <c r="A110" s="225"/>
      <c r="B110" s="226"/>
      <c r="C110" s="226"/>
      <c r="D110" s="226"/>
      <c r="E110" s="226"/>
      <c r="F110" s="227"/>
      <c r="G110" s="196" t="s">
        <v>590</v>
      </c>
      <c r="H110" s="197"/>
      <c r="I110" s="197"/>
      <c r="J110" s="197"/>
      <c r="K110" s="198"/>
      <c r="L110" s="190" t="s">
        <v>591</v>
      </c>
      <c r="M110" s="191"/>
      <c r="N110" s="191"/>
      <c r="O110" s="191"/>
      <c r="P110" s="191"/>
      <c r="Q110" s="191"/>
      <c r="R110" s="191"/>
      <c r="S110" s="191"/>
      <c r="T110" s="191"/>
      <c r="U110" s="191"/>
      <c r="V110" s="191"/>
      <c r="W110" s="191"/>
      <c r="X110" s="192"/>
      <c r="Y110" s="193">
        <v>16.5</v>
      </c>
      <c r="Z110" s="194"/>
      <c r="AA110" s="194"/>
      <c r="AB110" s="199"/>
      <c r="AC110" s="196"/>
      <c r="AD110" s="197"/>
      <c r="AE110" s="197"/>
      <c r="AF110" s="197"/>
      <c r="AG110" s="198"/>
      <c r="AH110" s="190"/>
      <c r="AI110" s="191"/>
      <c r="AJ110" s="191"/>
      <c r="AK110" s="191"/>
      <c r="AL110" s="191"/>
      <c r="AM110" s="191"/>
      <c r="AN110" s="191"/>
      <c r="AO110" s="191"/>
      <c r="AP110" s="191"/>
      <c r="AQ110" s="191"/>
      <c r="AR110" s="191"/>
      <c r="AS110" s="191"/>
      <c r="AT110" s="192"/>
      <c r="AU110" s="193"/>
      <c r="AV110" s="194"/>
      <c r="AW110" s="194"/>
      <c r="AX110" s="195"/>
    </row>
    <row r="111" spans="1:50" ht="24.75" customHeight="1" x14ac:dyDescent="0.15">
      <c r="A111" s="225"/>
      <c r="B111" s="226"/>
      <c r="C111" s="226"/>
      <c r="D111" s="226"/>
      <c r="E111" s="226"/>
      <c r="F111" s="227"/>
      <c r="G111" s="196" t="s">
        <v>592</v>
      </c>
      <c r="H111" s="197"/>
      <c r="I111" s="197"/>
      <c r="J111" s="197"/>
      <c r="K111" s="198"/>
      <c r="L111" s="190" t="s">
        <v>593</v>
      </c>
      <c r="M111" s="191"/>
      <c r="N111" s="191"/>
      <c r="O111" s="191"/>
      <c r="P111" s="191"/>
      <c r="Q111" s="191"/>
      <c r="R111" s="191"/>
      <c r="S111" s="191"/>
      <c r="T111" s="191"/>
      <c r="U111" s="191"/>
      <c r="V111" s="191"/>
      <c r="W111" s="191"/>
      <c r="X111" s="192"/>
      <c r="Y111" s="193">
        <v>9</v>
      </c>
      <c r="Z111" s="194"/>
      <c r="AA111" s="194"/>
      <c r="AB111" s="199"/>
      <c r="AC111" s="196"/>
      <c r="AD111" s="197"/>
      <c r="AE111" s="197"/>
      <c r="AF111" s="197"/>
      <c r="AG111" s="198"/>
      <c r="AH111" s="190"/>
      <c r="AI111" s="191"/>
      <c r="AJ111" s="191"/>
      <c r="AK111" s="191"/>
      <c r="AL111" s="191"/>
      <c r="AM111" s="191"/>
      <c r="AN111" s="191"/>
      <c r="AO111" s="191"/>
      <c r="AP111" s="191"/>
      <c r="AQ111" s="191"/>
      <c r="AR111" s="191"/>
      <c r="AS111" s="191"/>
      <c r="AT111" s="192"/>
      <c r="AU111" s="193"/>
      <c r="AV111" s="194"/>
      <c r="AW111" s="194"/>
      <c r="AX111" s="195"/>
    </row>
    <row r="112" spans="1:50" ht="24" customHeight="1" x14ac:dyDescent="0.15">
      <c r="A112" s="225"/>
      <c r="B112" s="226"/>
      <c r="C112" s="226"/>
      <c r="D112" s="226"/>
      <c r="E112" s="226"/>
      <c r="F112" s="227"/>
      <c r="G112" s="181" t="s">
        <v>17</v>
      </c>
      <c r="H112" s="182"/>
      <c r="I112" s="182"/>
      <c r="J112" s="182"/>
      <c r="K112" s="182"/>
      <c r="L112" s="183"/>
      <c r="M112" s="184"/>
      <c r="N112" s="184"/>
      <c r="O112" s="184"/>
      <c r="P112" s="184"/>
      <c r="Q112" s="184"/>
      <c r="R112" s="184"/>
      <c r="S112" s="184"/>
      <c r="T112" s="184"/>
      <c r="U112" s="184"/>
      <c r="V112" s="184"/>
      <c r="W112" s="184"/>
      <c r="X112" s="185"/>
      <c r="Y112" s="186">
        <f>SUM(Y109:AB111)</f>
        <v>68.7</v>
      </c>
      <c r="Z112" s="187"/>
      <c r="AA112" s="187"/>
      <c r="AB112" s="188"/>
      <c r="AC112" s="181" t="s">
        <v>17</v>
      </c>
      <c r="AD112" s="182"/>
      <c r="AE112" s="182"/>
      <c r="AF112" s="182"/>
      <c r="AG112" s="182"/>
      <c r="AH112" s="183"/>
      <c r="AI112" s="184"/>
      <c r="AJ112" s="184"/>
      <c r="AK112" s="184"/>
      <c r="AL112" s="184"/>
      <c r="AM112" s="184"/>
      <c r="AN112" s="184"/>
      <c r="AO112" s="184"/>
      <c r="AP112" s="184"/>
      <c r="AQ112" s="184"/>
      <c r="AR112" s="184"/>
      <c r="AS112" s="184"/>
      <c r="AT112" s="185"/>
      <c r="AU112" s="186">
        <f>SUM(AU109:AX111)</f>
        <v>0.9</v>
      </c>
      <c r="AV112" s="187"/>
      <c r="AW112" s="187"/>
      <c r="AX112" s="189"/>
    </row>
    <row r="113" spans="1:51" ht="24.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15"/>
    <row r="115" spans="1:51" ht="24.75" customHeight="1" x14ac:dyDescent="0.15">
      <c r="A115" s="9"/>
      <c r="B115" s="1" t="s">
        <v>25</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24.75" customHeight="1" x14ac:dyDescent="0.15">
      <c r="A116" s="9"/>
      <c r="B116" s="36" t="s">
        <v>213</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59.25" customHeight="1" x14ac:dyDescent="0.15">
      <c r="A117" s="155"/>
      <c r="B117" s="155"/>
      <c r="C117" s="155" t="s">
        <v>23</v>
      </c>
      <c r="D117" s="155"/>
      <c r="E117" s="155"/>
      <c r="F117" s="155"/>
      <c r="G117" s="155"/>
      <c r="H117" s="155"/>
      <c r="I117" s="155"/>
      <c r="J117" s="175" t="s">
        <v>182</v>
      </c>
      <c r="K117" s="176"/>
      <c r="L117" s="176"/>
      <c r="M117" s="176"/>
      <c r="N117" s="176"/>
      <c r="O117" s="176"/>
      <c r="P117" s="102" t="s">
        <v>24</v>
      </c>
      <c r="Q117" s="102"/>
      <c r="R117" s="102"/>
      <c r="S117" s="102"/>
      <c r="T117" s="102"/>
      <c r="U117" s="102"/>
      <c r="V117" s="102"/>
      <c r="W117" s="102"/>
      <c r="X117" s="102"/>
      <c r="Y117" s="177" t="s">
        <v>181</v>
      </c>
      <c r="Z117" s="178"/>
      <c r="AA117" s="178"/>
      <c r="AB117" s="178"/>
      <c r="AC117" s="175" t="s">
        <v>206</v>
      </c>
      <c r="AD117" s="175"/>
      <c r="AE117" s="175"/>
      <c r="AF117" s="175"/>
      <c r="AG117" s="175"/>
      <c r="AH117" s="177" t="s">
        <v>218</v>
      </c>
      <c r="AI117" s="155"/>
      <c r="AJ117" s="155"/>
      <c r="AK117" s="155"/>
      <c r="AL117" s="155" t="s">
        <v>18</v>
      </c>
      <c r="AM117" s="155"/>
      <c r="AN117" s="155"/>
      <c r="AO117" s="156"/>
      <c r="AP117" s="157" t="s">
        <v>183</v>
      </c>
      <c r="AQ117" s="157"/>
      <c r="AR117" s="157"/>
      <c r="AS117" s="157"/>
      <c r="AT117" s="157"/>
      <c r="AU117" s="157"/>
      <c r="AV117" s="157"/>
      <c r="AW117" s="157"/>
      <c r="AX117" s="157"/>
    </row>
    <row r="118" spans="1:51" ht="70.150000000000006" customHeight="1" x14ac:dyDescent="0.15">
      <c r="A118" s="158">
        <v>1</v>
      </c>
      <c r="B118" s="158">
        <v>1</v>
      </c>
      <c r="C118" s="159" t="s">
        <v>631</v>
      </c>
      <c r="D118" s="160"/>
      <c r="E118" s="160"/>
      <c r="F118" s="160"/>
      <c r="G118" s="160"/>
      <c r="H118" s="160"/>
      <c r="I118" s="160"/>
      <c r="J118" s="161">
        <v>6010001030403</v>
      </c>
      <c r="K118" s="162"/>
      <c r="L118" s="162"/>
      <c r="M118" s="162"/>
      <c r="N118" s="162"/>
      <c r="O118" s="162"/>
      <c r="P118" s="163" t="s">
        <v>597</v>
      </c>
      <c r="Q118" s="164"/>
      <c r="R118" s="164"/>
      <c r="S118" s="164"/>
      <c r="T118" s="164"/>
      <c r="U118" s="164"/>
      <c r="V118" s="164"/>
      <c r="W118" s="164"/>
      <c r="X118" s="164"/>
      <c r="Y118" s="165">
        <v>68.7</v>
      </c>
      <c r="Z118" s="166"/>
      <c r="AA118" s="166"/>
      <c r="AB118" s="167"/>
      <c r="AC118" s="168" t="s">
        <v>220</v>
      </c>
      <c r="AD118" s="169"/>
      <c r="AE118" s="169"/>
      <c r="AF118" s="169"/>
      <c r="AG118" s="169"/>
      <c r="AH118" s="179">
        <v>1</v>
      </c>
      <c r="AI118" s="171"/>
      <c r="AJ118" s="171"/>
      <c r="AK118" s="171"/>
      <c r="AL118" s="180" t="s">
        <v>241</v>
      </c>
      <c r="AM118" s="173"/>
      <c r="AN118" s="173"/>
      <c r="AO118" s="174"/>
      <c r="AP118" s="154" t="s">
        <v>598</v>
      </c>
      <c r="AQ118" s="154"/>
      <c r="AR118" s="154"/>
      <c r="AS118" s="154"/>
      <c r="AT118" s="154"/>
      <c r="AU118" s="154"/>
      <c r="AV118" s="154"/>
      <c r="AW118" s="154"/>
      <c r="AX118" s="154"/>
    </row>
    <row r="119" spans="1:51" ht="24.75" customHeight="1" x14ac:dyDescent="0.15">
      <c r="A119" s="40"/>
      <c r="B119" s="40"/>
      <c r="C119" s="40"/>
      <c r="D119" s="40"/>
      <c r="E119" s="40"/>
      <c r="F119" s="40"/>
      <c r="G119" s="40"/>
      <c r="H119" s="40"/>
      <c r="I119" s="40"/>
      <c r="J119" s="41"/>
      <c r="K119" s="41"/>
      <c r="L119" s="41"/>
      <c r="M119" s="41"/>
      <c r="N119" s="41"/>
      <c r="O119" s="41"/>
      <c r="P119" s="42"/>
      <c r="Q119" s="42"/>
      <c r="R119" s="42"/>
      <c r="S119" s="42"/>
      <c r="T119" s="42"/>
      <c r="U119" s="42"/>
      <c r="V119" s="42"/>
      <c r="W119" s="42"/>
      <c r="X119" s="42"/>
      <c r="Y119" s="43"/>
      <c r="Z119" s="43"/>
      <c r="AA119" s="43"/>
      <c r="AB119" s="43"/>
      <c r="AC119" s="43"/>
      <c r="AD119" s="43"/>
      <c r="AE119" s="43"/>
      <c r="AF119" s="43"/>
      <c r="AG119" s="43"/>
      <c r="AH119" s="43"/>
      <c r="AI119" s="43"/>
      <c r="AJ119" s="43"/>
      <c r="AK119" s="43"/>
      <c r="AL119" s="43"/>
      <c r="AM119" s="43"/>
      <c r="AN119" s="43"/>
      <c r="AO119" s="43"/>
      <c r="AP119" s="42"/>
      <c r="AQ119" s="42"/>
      <c r="AR119" s="42"/>
      <c r="AS119" s="42"/>
      <c r="AT119" s="42"/>
      <c r="AU119" s="42"/>
      <c r="AV119" s="42"/>
      <c r="AW119" s="42"/>
      <c r="AX119" s="42"/>
      <c r="AY119">
        <f>COUNTA($C$122)</f>
        <v>1</v>
      </c>
    </row>
    <row r="120" spans="1:51" ht="24.75" customHeight="1" x14ac:dyDescent="0.15">
      <c r="A120" s="40"/>
      <c r="B120" s="44" t="s">
        <v>164</v>
      </c>
      <c r="C120" s="40"/>
      <c r="D120" s="40"/>
      <c r="E120" s="40"/>
      <c r="F120" s="40"/>
      <c r="G120" s="40"/>
      <c r="H120" s="40"/>
      <c r="I120" s="40"/>
      <c r="J120" s="40"/>
      <c r="K120" s="40"/>
      <c r="L120" s="40"/>
      <c r="M120" s="40"/>
      <c r="N120" s="40"/>
      <c r="O120" s="40"/>
      <c r="P120" s="45"/>
      <c r="Q120" s="45"/>
      <c r="R120" s="45"/>
      <c r="S120" s="45"/>
      <c r="T120" s="45"/>
      <c r="U120" s="45"/>
      <c r="V120" s="45"/>
      <c r="W120" s="45"/>
      <c r="X120" s="45"/>
      <c r="Y120" s="46"/>
      <c r="Z120" s="46"/>
      <c r="AA120" s="46"/>
      <c r="AB120" s="46"/>
      <c r="AC120" s="46"/>
      <c r="AD120" s="46"/>
      <c r="AE120" s="46"/>
      <c r="AF120" s="46"/>
      <c r="AG120" s="46"/>
      <c r="AH120" s="46"/>
      <c r="AI120" s="46"/>
      <c r="AJ120" s="46"/>
      <c r="AK120" s="46"/>
      <c r="AL120" s="46"/>
      <c r="AM120" s="46"/>
      <c r="AN120" s="46"/>
      <c r="AO120" s="46"/>
      <c r="AP120" s="45"/>
      <c r="AQ120" s="45"/>
      <c r="AR120" s="45"/>
      <c r="AS120" s="45"/>
      <c r="AT120" s="45"/>
      <c r="AU120" s="45"/>
      <c r="AV120" s="45"/>
      <c r="AW120" s="45"/>
      <c r="AX120" s="45"/>
      <c r="AY120">
        <f>$AY$119</f>
        <v>1</v>
      </c>
    </row>
    <row r="121" spans="1:51" ht="59.25" customHeight="1" x14ac:dyDescent="0.15">
      <c r="A121" s="155"/>
      <c r="B121" s="155"/>
      <c r="C121" s="155" t="s">
        <v>23</v>
      </c>
      <c r="D121" s="155"/>
      <c r="E121" s="155"/>
      <c r="F121" s="155"/>
      <c r="G121" s="155"/>
      <c r="H121" s="155"/>
      <c r="I121" s="155"/>
      <c r="J121" s="175" t="s">
        <v>182</v>
      </c>
      <c r="K121" s="176"/>
      <c r="L121" s="176"/>
      <c r="M121" s="176"/>
      <c r="N121" s="176"/>
      <c r="O121" s="176"/>
      <c r="P121" s="102" t="s">
        <v>24</v>
      </c>
      <c r="Q121" s="102"/>
      <c r="R121" s="102"/>
      <c r="S121" s="102"/>
      <c r="T121" s="102"/>
      <c r="U121" s="102"/>
      <c r="V121" s="102"/>
      <c r="W121" s="102"/>
      <c r="X121" s="102"/>
      <c r="Y121" s="177" t="s">
        <v>181</v>
      </c>
      <c r="Z121" s="178"/>
      <c r="AA121" s="178"/>
      <c r="AB121" s="178"/>
      <c r="AC121" s="175" t="s">
        <v>206</v>
      </c>
      <c r="AD121" s="175"/>
      <c r="AE121" s="175"/>
      <c r="AF121" s="175"/>
      <c r="AG121" s="175"/>
      <c r="AH121" s="177" t="s">
        <v>218</v>
      </c>
      <c r="AI121" s="155"/>
      <c r="AJ121" s="155"/>
      <c r="AK121" s="155"/>
      <c r="AL121" s="155" t="s">
        <v>18</v>
      </c>
      <c r="AM121" s="155"/>
      <c r="AN121" s="155"/>
      <c r="AO121" s="156"/>
      <c r="AP121" s="157" t="s">
        <v>183</v>
      </c>
      <c r="AQ121" s="157"/>
      <c r="AR121" s="157"/>
      <c r="AS121" s="157"/>
      <c r="AT121" s="157"/>
      <c r="AU121" s="157"/>
      <c r="AV121" s="157"/>
      <c r="AW121" s="157"/>
      <c r="AX121" s="157"/>
      <c r="AY121">
        <f>$AY$119</f>
        <v>1</v>
      </c>
    </row>
    <row r="122" spans="1:51" ht="40.15" customHeight="1" x14ac:dyDescent="0.15">
      <c r="A122" s="158">
        <v>1</v>
      </c>
      <c r="B122" s="158">
        <v>1</v>
      </c>
      <c r="C122" s="159" t="s">
        <v>632</v>
      </c>
      <c r="D122" s="160"/>
      <c r="E122" s="160"/>
      <c r="F122" s="160"/>
      <c r="G122" s="160"/>
      <c r="H122" s="160"/>
      <c r="I122" s="160"/>
      <c r="J122" s="161">
        <v>9010001067748</v>
      </c>
      <c r="K122" s="162"/>
      <c r="L122" s="162"/>
      <c r="M122" s="162"/>
      <c r="N122" s="162"/>
      <c r="O122" s="162"/>
      <c r="P122" s="163" t="s">
        <v>617</v>
      </c>
      <c r="Q122" s="164"/>
      <c r="R122" s="164"/>
      <c r="S122" s="164"/>
      <c r="T122" s="164"/>
      <c r="U122" s="164"/>
      <c r="V122" s="164"/>
      <c r="W122" s="164"/>
      <c r="X122" s="164"/>
      <c r="Y122" s="165">
        <v>0.9</v>
      </c>
      <c r="Z122" s="166"/>
      <c r="AA122" s="166"/>
      <c r="AB122" s="167"/>
      <c r="AC122" s="168" t="s">
        <v>225</v>
      </c>
      <c r="AD122" s="169"/>
      <c r="AE122" s="169"/>
      <c r="AF122" s="169"/>
      <c r="AG122" s="169"/>
      <c r="AH122" s="170" t="s">
        <v>581</v>
      </c>
      <c r="AI122" s="171"/>
      <c r="AJ122" s="171"/>
      <c r="AK122" s="171"/>
      <c r="AL122" s="172" t="s">
        <v>581</v>
      </c>
      <c r="AM122" s="173"/>
      <c r="AN122" s="173"/>
      <c r="AO122" s="174"/>
      <c r="AP122" s="154" t="s">
        <v>580</v>
      </c>
      <c r="AQ122" s="154"/>
      <c r="AR122" s="154"/>
      <c r="AS122" s="154"/>
      <c r="AT122" s="154"/>
      <c r="AU122" s="154"/>
      <c r="AV122" s="154"/>
      <c r="AW122" s="154"/>
      <c r="AX122" s="154"/>
      <c r="AY122">
        <f>$AY$119</f>
        <v>1</v>
      </c>
    </row>
  </sheetData>
  <sheetProtection formatRows="0"/>
  <dataConsolidate link="1"/>
  <mergeCells count="465">
    <mergeCell ref="A81:AX81"/>
    <mergeCell ref="A82:AX82"/>
    <mergeCell ref="A83:AX83"/>
    <mergeCell ref="A84:E84"/>
    <mergeCell ref="F84:AX84"/>
    <mergeCell ref="A85:AX85"/>
    <mergeCell ref="A79:B80"/>
    <mergeCell ref="C79:F79"/>
    <mergeCell ref="G79:AX79"/>
    <mergeCell ref="C80:F80"/>
    <mergeCell ref="G80:AX80"/>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4:V55"/>
    <mergeCell ref="U58:AX58"/>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30:F30"/>
    <mergeCell ref="G30:AX30"/>
    <mergeCell ref="A41:F43"/>
    <mergeCell ref="G41:O41"/>
    <mergeCell ref="P41:X41"/>
    <mergeCell ref="Y41:AA41"/>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P25:V25"/>
    <mergeCell ref="W25:AC25"/>
    <mergeCell ref="G26:O26"/>
    <mergeCell ref="P26:V26"/>
    <mergeCell ref="W26:AC26"/>
    <mergeCell ref="A22:F29"/>
    <mergeCell ref="G22:O22"/>
    <mergeCell ref="P22:V22"/>
    <mergeCell ref="W22:AC22"/>
    <mergeCell ref="G29:O29"/>
    <mergeCell ref="P29:V29"/>
    <mergeCell ref="W29:AC29"/>
    <mergeCell ref="AQ51:AX51"/>
    <mergeCell ref="AE49:AH49"/>
    <mergeCell ref="AI49:AL49"/>
    <mergeCell ref="AM49:AP49"/>
    <mergeCell ref="AQ49:AT49"/>
    <mergeCell ref="AU49:AX49"/>
    <mergeCell ref="AI47:AL47"/>
    <mergeCell ref="AM47:AP47"/>
    <mergeCell ref="AQ47:AT47"/>
    <mergeCell ref="AU47:AX47"/>
    <mergeCell ref="G42:O43"/>
    <mergeCell ref="P42:X43"/>
    <mergeCell ref="Y42:AA42"/>
    <mergeCell ref="AB42:AD42"/>
    <mergeCell ref="AE42:AH42"/>
    <mergeCell ref="AI42:AL42"/>
    <mergeCell ref="AB49:AD49"/>
    <mergeCell ref="AB41:AD41"/>
    <mergeCell ref="AE41:AH41"/>
    <mergeCell ref="Y43:AA43"/>
    <mergeCell ref="AB43:AD43"/>
    <mergeCell ref="AE43:AH43"/>
    <mergeCell ref="AI43:AL43"/>
    <mergeCell ref="AM43:AP43"/>
    <mergeCell ref="AQ43:AT43"/>
    <mergeCell ref="AU43:AX43"/>
    <mergeCell ref="AI41:AL41"/>
    <mergeCell ref="AM41:AP41"/>
    <mergeCell ref="AQ41:AT41"/>
    <mergeCell ref="AU41:AX41"/>
    <mergeCell ref="A47:F49"/>
    <mergeCell ref="G47:O47"/>
    <mergeCell ref="P47:X47"/>
    <mergeCell ref="Y47:AA47"/>
    <mergeCell ref="AB47:AD47"/>
    <mergeCell ref="AE47:AH47"/>
    <mergeCell ref="Y52:AA52"/>
    <mergeCell ref="AB52:AD52"/>
    <mergeCell ref="AE52:AH52"/>
    <mergeCell ref="A44:F46"/>
    <mergeCell ref="AM48:AP48"/>
    <mergeCell ref="AQ48:AT48"/>
    <mergeCell ref="AU48:AX48"/>
    <mergeCell ref="Y49:AA49"/>
    <mergeCell ref="AM42:AP42"/>
    <mergeCell ref="AQ42:AT42"/>
    <mergeCell ref="AU42:AX42"/>
    <mergeCell ref="AI52:AL52"/>
    <mergeCell ref="AM52:AP52"/>
    <mergeCell ref="AQ52:AX52"/>
    <mergeCell ref="G51:X52"/>
    <mergeCell ref="Y51:AA51"/>
    <mergeCell ref="AB51:AD51"/>
    <mergeCell ref="AE51:AH51"/>
    <mergeCell ref="AI51:AL51"/>
    <mergeCell ref="AM51:AP51"/>
    <mergeCell ref="AM46:AP46"/>
    <mergeCell ref="AQ46:AX46"/>
    <mergeCell ref="A50:F52"/>
    <mergeCell ref="G50:X50"/>
    <mergeCell ref="Y50:AA50"/>
    <mergeCell ref="AB50:AD50"/>
    <mergeCell ref="AE50:AH50"/>
    <mergeCell ref="AQ50:AX50"/>
    <mergeCell ref="G45:X46"/>
    <mergeCell ref="Y45:AA45"/>
    <mergeCell ref="AB45:AD45"/>
    <mergeCell ref="AE45:AH45"/>
    <mergeCell ref="AI45:AL45"/>
    <mergeCell ref="AM45:AP45"/>
    <mergeCell ref="AQ45:AX45"/>
    <mergeCell ref="Y46:AA46"/>
    <mergeCell ref="AI50:AL50"/>
    <mergeCell ref="AM50:AP50"/>
    <mergeCell ref="G48:O49"/>
    <mergeCell ref="P48:X49"/>
    <mergeCell ref="Y48:AA48"/>
    <mergeCell ref="AB48:AD48"/>
    <mergeCell ref="AE48:AH48"/>
    <mergeCell ref="AI48:AL48"/>
    <mergeCell ref="AM44:AP44"/>
    <mergeCell ref="AQ44:AX44"/>
    <mergeCell ref="G44:X44"/>
    <mergeCell ref="Y44:AA44"/>
    <mergeCell ref="AB44:AD44"/>
    <mergeCell ref="AE44:AH44"/>
    <mergeCell ref="AI44:AL44"/>
    <mergeCell ref="AB46:AD46"/>
    <mergeCell ref="AE46:AH46"/>
    <mergeCell ref="AI46:AL46"/>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3:B58"/>
    <mergeCell ref="C53:D55"/>
    <mergeCell ref="E53:F53"/>
    <mergeCell ref="G53:AX53"/>
    <mergeCell ref="E54:F55"/>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C63:AC63"/>
    <mergeCell ref="AD63:AF63"/>
    <mergeCell ref="A78:B78"/>
    <mergeCell ref="C78:AC78"/>
    <mergeCell ref="AD78:AF78"/>
    <mergeCell ref="AG78:AX78"/>
    <mergeCell ref="AD73:AF73"/>
    <mergeCell ref="AG73:AX73"/>
    <mergeCell ref="C70:AC70"/>
    <mergeCell ref="AD70:AF70"/>
    <mergeCell ref="AG70:AX70"/>
    <mergeCell ref="C71:AC71"/>
    <mergeCell ref="AD71:AF71"/>
    <mergeCell ref="AG71:AX71"/>
    <mergeCell ref="AG77:AX77"/>
    <mergeCell ref="C72:AC72"/>
    <mergeCell ref="AD72:AF72"/>
    <mergeCell ref="AG72:AX72"/>
    <mergeCell ref="C73:AC73"/>
    <mergeCell ref="A74:B77"/>
    <mergeCell ref="C74:AC74"/>
    <mergeCell ref="AD74:AF74"/>
    <mergeCell ref="AG74:AX74"/>
    <mergeCell ref="C75:AC75"/>
    <mergeCell ref="AD75:AF75"/>
    <mergeCell ref="AG75:AX75"/>
    <mergeCell ref="C76:AC76"/>
    <mergeCell ref="AD76:AF76"/>
    <mergeCell ref="AG76:AX76"/>
    <mergeCell ref="C77:AC77"/>
    <mergeCell ref="AD77:AF77"/>
    <mergeCell ref="Q90:S90"/>
    <mergeCell ref="L91:N91"/>
    <mergeCell ref="G111:K111"/>
    <mergeCell ref="L111:X111"/>
    <mergeCell ref="Y111:AB111"/>
    <mergeCell ref="AC111:AG111"/>
    <mergeCell ref="A86:E86"/>
    <mergeCell ref="F86:AX86"/>
    <mergeCell ref="A87:AX87"/>
    <mergeCell ref="A88:AX88"/>
    <mergeCell ref="A89:AX89"/>
    <mergeCell ref="X91:Z91"/>
    <mergeCell ref="AJ91:AL91"/>
    <mergeCell ref="AT91:AU91"/>
    <mergeCell ref="AV91:AW91"/>
    <mergeCell ref="A92:F106"/>
    <mergeCell ref="A107:F112"/>
    <mergeCell ref="G107:AB107"/>
    <mergeCell ref="AC107:AX107"/>
    <mergeCell ref="G108:K108"/>
    <mergeCell ref="L108:X108"/>
    <mergeCell ref="AA91:AB91"/>
    <mergeCell ref="AM90:AN90"/>
    <mergeCell ref="AO90:AP90"/>
    <mergeCell ref="AR90:AS90"/>
    <mergeCell ref="AU90:AV90"/>
    <mergeCell ref="A91:D91"/>
    <mergeCell ref="O91:P91"/>
    <mergeCell ref="U90:V90"/>
    <mergeCell ref="X90:Y90"/>
    <mergeCell ref="AA90:AB90"/>
    <mergeCell ref="AC90:AE90"/>
    <mergeCell ref="AG90:AH90"/>
    <mergeCell ref="AJ90:AK90"/>
    <mergeCell ref="A90:D90"/>
    <mergeCell ref="E90:G90"/>
    <mergeCell ref="I90:J90"/>
    <mergeCell ref="L90:M90"/>
    <mergeCell ref="O90:P90"/>
    <mergeCell ref="Y108:AB108"/>
    <mergeCell ref="AC108:AG108"/>
    <mergeCell ref="AH108:AT108"/>
    <mergeCell ref="AU108:AX108"/>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AH111:AT111"/>
    <mergeCell ref="AU111:AX111"/>
    <mergeCell ref="G110:K110"/>
    <mergeCell ref="L110:X110"/>
    <mergeCell ref="Y110:AB110"/>
    <mergeCell ref="AC110:AG110"/>
    <mergeCell ref="AH110:AT110"/>
    <mergeCell ref="AU110:AX110"/>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B31:F35"/>
    <mergeCell ref="G31:AA32"/>
    <mergeCell ref="AB31:AX32"/>
    <mergeCell ref="G33:AA35"/>
    <mergeCell ref="AB33:AX35"/>
    <mergeCell ref="A31:A40"/>
    <mergeCell ref="AP122:AX122"/>
    <mergeCell ref="AL121:AO121"/>
    <mergeCell ref="AP121:AX121"/>
    <mergeCell ref="A122:B122"/>
    <mergeCell ref="C122:I122"/>
    <mergeCell ref="J122:O122"/>
    <mergeCell ref="P122:X122"/>
    <mergeCell ref="Y122:AB122"/>
    <mergeCell ref="AC122:AG122"/>
    <mergeCell ref="AH122:AK122"/>
    <mergeCell ref="AL122:AO122"/>
    <mergeCell ref="A121:B121"/>
    <mergeCell ref="C121:I121"/>
    <mergeCell ref="J121:O121"/>
    <mergeCell ref="P121:X121"/>
    <mergeCell ref="Y121:AB121"/>
    <mergeCell ref="AC121:AG121"/>
    <mergeCell ref="AH121:AK121"/>
    <mergeCell ref="AU36:AX36"/>
    <mergeCell ref="AQ37:AR37"/>
    <mergeCell ref="AS37:AT37"/>
    <mergeCell ref="AU37:AV37"/>
    <mergeCell ref="AW37:AX37"/>
    <mergeCell ref="G38:O40"/>
    <mergeCell ref="P38:X40"/>
    <mergeCell ref="Y38:AA38"/>
    <mergeCell ref="AB38:AD38"/>
    <mergeCell ref="AE38:AH38"/>
    <mergeCell ref="AI38:AL38"/>
    <mergeCell ref="AM38:AP38"/>
    <mergeCell ref="AQ38:AT38"/>
    <mergeCell ref="AU38:AX38"/>
    <mergeCell ref="Y39:AA39"/>
    <mergeCell ref="AB39:AD39"/>
    <mergeCell ref="AE39:AH39"/>
    <mergeCell ref="AI39:AL39"/>
    <mergeCell ref="B36:F40"/>
    <mergeCell ref="G36:O37"/>
    <mergeCell ref="P36:X37"/>
    <mergeCell ref="Y36:AA37"/>
    <mergeCell ref="AB36:AD37"/>
    <mergeCell ref="AE36:AH37"/>
    <mergeCell ref="AI36:AL37"/>
    <mergeCell ref="AM36:AP37"/>
    <mergeCell ref="AQ36:AT36"/>
    <mergeCell ref="AQ91:AS91"/>
    <mergeCell ref="AM39:AP39"/>
    <mergeCell ref="AQ39:AT39"/>
    <mergeCell ref="AU39:AX39"/>
    <mergeCell ref="Y40:AA40"/>
    <mergeCell ref="AB40:AD40"/>
    <mergeCell ref="AE40:AH40"/>
    <mergeCell ref="AI40:AL40"/>
    <mergeCell ref="AM40:AP40"/>
    <mergeCell ref="AQ40:AT40"/>
    <mergeCell ref="AU40:AX40"/>
    <mergeCell ref="AM91:AN91"/>
    <mergeCell ref="AO91:AP91"/>
    <mergeCell ref="AD67:AF67"/>
    <mergeCell ref="AG67:AX67"/>
    <mergeCell ref="C68:AC68"/>
    <mergeCell ref="AD68:AF68"/>
    <mergeCell ref="AG68:AX68"/>
    <mergeCell ref="C69:AC69"/>
    <mergeCell ref="AD69:AF69"/>
    <mergeCell ref="AG69:AX69"/>
    <mergeCell ref="AG63:AX63"/>
    <mergeCell ref="U57:AX57"/>
    <mergeCell ref="G58:T58"/>
    <mergeCell ref="E91:F91"/>
    <mergeCell ref="G91:I91"/>
    <mergeCell ref="J91:K91"/>
    <mergeCell ref="Q91:R91"/>
    <mergeCell ref="S91:U91"/>
    <mergeCell ref="V91:W91"/>
    <mergeCell ref="AC91:AD91"/>
    <mergeCell ref="AE91:AG91"/>
    <mergeCell ref="AH91:AI91"/>
  </mergeCells>
  <phoneticPr fontId="6"/>
  <conditionalFormatting sqref="P14:V14">
    <cfRule type="expression" dxfId="135" priority="987">
      <formula>IF(RIGHT(TEXT(P14,"0.#"),1)=".",FALSE,TRUE)</formula>
    </cfRule>
    <cfRule type="expression" dxfId="134" priority="988">
      <formula>IF(RIGHT(TEXT(P14,"0.#"),1)=".",TRUE,FALSE)</formula>
    </cfRule>
  </conditionalFormatting>
  <conditionalFormatting sqref="P18:AX18">
    <cfRule type="expression" dxfId="133" priority="985">
      <formula>IF(RIGHT(TEXT(P18,"0.#"),1)=".",FALSE,TRUE)</formula>
    </cfRule>
    <cfRule type="expression" dxfId="132" priority="986">
      <formula>IF(RIGHT(TEXT(P18,"0.#"),1)=".",TRUE,FALSE)</formula>
    </cfRule>
  </conditionalFormatting>
  <conditionalFormatting sqref="Y110">
    <cfRule type="expression" dxfId="131" priority="983">
      <formula>IF(RIGHT(TEXT(Y110,"0.#"),1)=".",FALSE,TRUE)</formula>
    </cfRule>
    <cfRule type="expression" dxfId="130" priority="984">
      <formula>IF(RIGHT(TEXT(Y110,"0.#"),1)=".",TRUE,FALSE)</formula>
    </cfRule>
  </conditionalFormatting>
  <conditionalFormatting sqref="Y112">
    <cfRule type="expression" dxfId="129" priority="981">
      <formula>IF(RIGHT(TEXT(Y112,"0.#"),1)=".",FALSE,TRUE)</formula>
    </cfRule>
    <cfRule type="expression" dxfId="128" priority="982">
      <formula>IF(RIGHT(TEXT(Y112,"0.#"),1)=".",TRUE,FALSE)</formula>
    </cfRule>
  </conditionalFormatting>
  <conditionalFormatting sqref="W17:AC17 P13:AX13">
    <cfRule type="expression" dxfId="127" priority="979">
      <formula>IF(RIGHT(TEXT(P13,"0.#"),1)=".",FALSE,TRUE)</formula>
    </cfRule>
    <cfRule type="expression" dxfId="126" priority="980">
      <formula>IF(RIGHT(TEXT(P13,"0.#"),1)=".",TRUE,FALSE)</formula>
    </cfRule>
  </conditionalFormatting>
  <conditionalFormatting sqref="P19:AJ19">
    <cfRule type="expression" dxfId="125" priority="977">
      <formula>IF(RIGHT(TEXT(P19,"0.#"),1)=".",FALSE,TRUE)</formula>
    </cfRule>
    <cfRule type="expression" dxfId="124" priority="978">
      <formula>IF(RIGHT(TEXT(P19,"0.#"),1)=".",TRUE,FALSE)</formula>
    </cfRule>
  </conditionalFormatting>
  <conditionalFormatting sqref="Y111 Y109">
    <cfRule type="expression" dxfId="123" priority="973">
      <formula>IF(RIGHT(TEXT(Y109,"0.#"),1)=".",FALSE,TRUE)</formula>
    </cfRule>
    <cfRule type="expression" dxfId="122" priority="974">
      <formula>IF(RIGHT(TEXT(Y109,"0.#"),1)=".",TRUE,FALSE)</formula>
    </cfRule>
  </conditionalFormatting>
  <conditionalFormatting sqref="AU110">
    <cfRule type="expression" dxfId="121" priority="971">
      <formula>IF(RIGHT(TEXT(AU110,"0.#"),1)=".",FALSE,TRUE)</formula>
    </cfRule>
    <cfRule type="expression" dxfId="120" priority="972">
      <formula>IF(RIGHT(TEXT(AU110,"0.#"),1)=".",TRUE,FALSE)</formula>
    </cfRule>
  </conditionalFormatting>
  <conditionalFormatting sqref="AU112">
    <cfRule type="expression" dxfId="119" priority="969">
      <formula>IF(RIGHT(TEXT(AU112,"0.#"),1)=".",FALSE,TRUE)</formula>
    </cfRule>
    <cfRule type="expression" dxfId="118" priority="970">
      <formula>IF(RIGHT(TEXT(AU112,"0.#"),1)=".",TRUE,FALSE)</formula>
    </cfRule>
  </conditionalFormatting>
  <conditionalFormatting sqref="AU111 AU109">
    <cfRule type="expression" dxfId="117" priority="967">
      <formula>IF(RIGHT(TEXT(AU109,"0.#"),1)=".",FALSE,TRUE)</formula>
    </cfRule>
    <cfRule type="expression" dxfId="116" priority="968">
      <formula>IF(RIGHT(TEXT(AU109,"0.#"),1)=".",TRUE,FALSE)</formula>
    </cfRule>
  </conditionalFormatting>
  <conditionalFormatting sqref="Y122">
    <cfRule type="expression" dxfId="115" priority="835">
      <formula>IF(RIGHT(TEXT(Y122,"0.#"),1)=".",FALSE,TRUE)</formula>
    </cfRule>
    <cfRule type="expression" dxfId="114" priority="836">
      <formula>IF(RIGHT(TEXT(Y122,"0.#"),1)=".",TRUE,FALSE)</formula>
    </cfRule>
  </conditionalFormatting>
  <conditionalFormatting sqref="W23">
    <cfRule type="expression" dxfId="113" priority="901">
      <formula>IF(RIGHT(TEXT(W23,"0.#"),1)=".",FALSE,TRUE)</formula>
    </cfRule>
    <cfRule type="expression" dxfId="112" priority="902">
      <formula>IF(RIGHT(TEXT(W23,"0.#"),1)=".",TRUE,FALSE)</formula>
    </cfRule>
  </conditionalFormatting>
  <conditionalFormatting sqref="W28">
    <cfRule type="expression" dxfId="111" priority="897">
      <formula>IF(RIGHT(TEXT(W28,"0.#"),1)=".",FALSE,TRUE)</formula>
    </cfRule>
    <cfRule type="expression" dxfId="110" priority="898">
      <formula>IF(RIGHT(TEXT(W28,"0.#"),1)=".",TRUE,FALSE)</formula>
    </cfRule>
  </conditionalFormatting>
  <conditionalFormatting sqref="P23">
    <cfRule type="expression" dxfId="109" priority="895">
      <formula>IF(RIGHT(TEXT(P23,"0.#"),1)=".",FALSE,TRUE)</formula>
    </cfRule>
    <cfRule type="expression" dxfId="108" priority="896">
      <formula>IF(RIGHT(TEXT(P23,"0.#"),1)=".",TRUE,FALSE)</formula>
    </cfRule>
  </conditionalFormatting>
  <conditionalFormatting sqref="P28">
    <cfRule type="expression" dxfId="107" priority="891">
      <formula>IF(RIGHT(TEXT(P28,"0.#"),1)=".",FALSE,TRUE)</formula>
    </cfRule>
    <cfRule type="expression" dxfId="106" priority="892">
      <formula>IF(RIGHT(TEXT(P28,"0.#"),1)=".",TRUE,FALSE)</formula>
    </cfRule>
  </conditionalFormatting>
  <conditionalFormatting sqref="AL122:AO122">
    <cfRule type="expression" dxfId="105" priority="837">
      <formula>IF(AND(AL122&gt;=0, RIGHT(TEXT(AL122,"0.#"),1)&lt;&gt;"."),TRUE,FALSE)</formula>
    </cfRule>
    <cfRule type="expression" dxfId="104" priority="838">
      <formula>IF(AND(AL122&gt;=0, RIGHT(TEXT(AL122,"0.#"),1)="."),TRUE,FALSE)</formula>
    </cfRule>
    <cfRule type="expression" dxfId="103" priority="839">
      <formula>IF(AND(AL122&lt;0, RIGHT(TEXT(AL122,"0.#"),1)&lt;&gt;"."),TRUE,FALSE)</formula>
    </cfRule>
    <cfRule type="expression" dxfId="102" priority="840">
      <formula>IF(AND(AL122&lt;0, RIGHT(TEXT(AL122,"0.#"),1)="."),TRUE,FALSE)</formula>
    </cfRule>
  </conditionalFormatting>
  <conditionalFormatting sqref="P29:AC29">
    <cfRule type="expression" dxfId="101" priority="757">
      <formula>IF(RIGHT(TEXT(P29,"0.#"),1)=".",FALSE,TRUE)</formula>
    </cfRule>
    <cfRule type="expression" dxfId="100" priority="758">
      <formula>IF(RIGHT(TEXT(P29,"0.#"),1)=".",TRUE,FALSE)</formula>
    </cfRule>
  </conditionalFormatting>
  <conditionalFormatting sqref="AI42">
    <cfRule type="expression" dxfId="99" priority="697">
      <formula>IF(RIGHT(TEXT(AI42,"0.#"),1)=".",FALSE,TRUE)</formula>
    </cfRule>
    <cfRule type="expression" dxfId="98" priority="698">
      <formula>IF(RIGHT(TEXT(AI42,"0.#"),1)=".",TRUE,FALSE)</formula>
    </cfRule>
  </conditionalFormatting>
  <conditionalFormatting sqref="AM42">
    <cfRule type="expression" dxfId="97" priority="695">
      <formula>IF(RIGHT(TEXT(AM42,"0.#"),1)=".",FALSE,TRUE)</formula>
    </cfRule>
    <cfRule type="expression" dxfId="96" priority="696">
      <formula>IF(RIGHT(TEXT(AM42,"0.#"),1)=".",TRUE,FALSE)</formula>
    </cfRule>
  </conditionalFormatting>
  <conditionalFormatting sqref="AI43">
    <cfRule type="expression" dxfId="95" priority="691">
      <formula>IF(RIGHT(TEXT(AI43,"0.#"),1)=".",FALSE,TRUE)</formula>
    </cfRule>
    <cfRule type="expression" dxfId="94" priority="692">
      <formula>IF(RIGHT(TEXT(AI43,"0.#"),1)=".",TRUE,FALSE)</formula>
    </cfRule>
  </conditionalFormatting>
  <conditionalFormatting sqref="AM43">
    <cfRule type="expression" dxfId="93" priority="689">
      <formula>IF(RIGHT(TEXT(AM43,"0.#"),1)=".",FALSE,TRUE)</formula>
    </cfRule>
    <cfRule type="expression" dxfId="92" priority="690">
      <formula>IF(RIGHT(TEXT(AM43,"0.#"),1)=".",TRUE,FALSE)</formula>
    </cfRule>
  </conditionalFormatting>
  <conditionalFormatting sqref="AM45">
    <cfRule type="expression" dxfId="91" priority="611">
      <formula>IF(RIGHT(TEXT(AM45,"0.#"),1)=".",FALSE,TRUE)</formula>
    </cfRule>
    <cfRule type="expression" dxfId="90" priority="612">
      <formula>IF(RIGHT(TEXT(AM45,"0.#"),1)=".",TRUE,FALSE)</formula>
    </cfRule>
  </conditionalFormatting>
  <conditionalFormatting sqref="AI46">
    <cfRule type="expression" dxfId="89" priority="607">
      <formula>IF(RIGHT(TEXT(AI46,"0.#"),1)=".",FALSE,TRUE)</formula>
    </cfRule>
    <cfRule type="expression" dxfId="88" priority="608">
      <formula>IF(RIGHT(TEXT(AI46,"0.#"),1)=".",TRUE,FALSE)</formula>
    </cfRule>
  </conditionalFormatting>
  <conditionalFormatting sqref="AQ46">
    <cfRule type="expression" dxfId="87" priority="605">
      <formula>IF(RIGHT(TEXT(AQ46,"0.#"),1)=".",FALSE,TRUE)</formula>
    </cfRule>
    <cfRule type="expression" dxfId="86" priority="606">
      <formula>IF(RIGHT(TEXT(AQ46,"0.#"),1)=".",TRUE,FALSE)</formula>
    </cfRule>
  </conditionalFormatting>
  <conditionalFormatting sqref="AQ45">
    <cfRule type="expression" dxfId="85" priority="615">
      <formula>IF(RIGHT(TEXT(AQ45,"0.#"),1)=".",FALSE,TRUE)</formula>
    </cfRule>
    <cfRule type="expression" dxfId="84" priority="616">
      <formula>IF(RIGHT(TEXT(AQ45,"0.#"),1)=".",TRUE,FALSE)</formula>
    </cfRule>
  </conditionalFormatting>
  <conditionalFormatting sqref="AI45">
    <cfRule type="expression" dxfId="83" priority="613">
      <formula>IF(RIGHT(TEXT(AI45,"0.#"),1)=".",FALSE,TRUE)</formula>
    </cfRule>
    <cfRule type="expression" dxfId="82" priority="614">
      <formula>IF(RIGHT(TEXT(AI45,"0.#"),1)=".",TRUE,FALSE)</formula>
    </cfRule>
  </conditionalFormatting>
  <conditionalFormatting sqref="AQ51">
    <cfRule type="expression" dxfId="81" priority="603">
      <formula>IF(RIGHT(TEXT(AQ51,"0.#"),1)=".",FALSE,TRUE)</formula>
    </cfRule>
    <cfRule type="expression" dxfId="80" priority="604">
      <formula>IF(RIGHT(TEXT(AQ51,"0.#"),1)=".",TRUE,FALSE)</formula>
    </cfRule>
  </conditionalFormatting>
  <conditionalFormatting sqref="AI51">
    <cfRule type="expression" dxfId="79" priority="601">
      <formula>IF(RIGHT(TEXT(AI51,"0.#"),1)=".",FALSE,TRUE)</formula>
    </cfRule>
    <cfRule type="expression" dxfId="78" priority="602">
      <formula>IF(RIGHT(TEXT(AI51,"0.#"),1)=".",TRUE,FALSE)</formula>
    </cfRule>
  </conditionalFormatting>
  <conditionalFormatting sqref="AU38:AU40">
    <cfRule type="expression" dxfId="77" priority="83">
      <formula>IF(RIGHT(TEXT(AU38,"0.#"),1)=".",FALSE,TRUE)</formula>
    </cfRule>
    <cfRule type="expression" dxfId="76" priority="84">
      <formula>IF(RIGHT(TEXT(AU38,"0.#"),1)=".",TRUE,FALSE)</formula>
    </cfRule>
  </conditionalFormatting>
  <conditionalFormatting sqref="P15:V17">
    <cfRule type="expression" dxfId="75" priority="81">
      <formula>IF(RIGHT(TEXT(P15,"0.#"),1)=".",FALSE,TRUE)</formula>
    </cfRule>
    <cfRule type="expression" dxfId="74" priority="82">
      <formula>IF(RIGHT(TEXT(P15,"0.#"),1)=".",TRUE,FALSE)</formula>
    </cfRule>
  </conditionalFormatting>
  <conditionalFormatting sqref="W14:AC16">
    <cfRule type="expression" dxfId="73" priority="79">
      <formula>IF(RIGHT(TEXT(W14,"0.#"),1)=".",FALSE,TRUE)</formula>
    </cfRule>
    <cfRule type="expression" dxfId="72" priority="80">
      <formula>IF(RIGHT(TEXT(W14,"0.#"),1)=".",TRUE,FALSE)</formula>
    </cfRule>
  </conditionalFormatting>
  <conditionalFormatting sqref="AD14:AJ17">
    <cfRule type="expression" dxfId="71" priority="77">
      <formula>IF(RIGHT(TEXT(AD14,"0.#"),1)=".",FALSE,TRUE)</formula>
    </cfRule>
    <cfRule type="expression" dxfId="70" priority="78">
      <formula>IF(RIGHT(TEXT(AD14,"0.#"),1)=".",TRUE,FALSE)</formula>
    </cfRule>
  </conditionalFormatting>
  <conditionalFormatting sqref="AK14:AQ17">
    <cfRule type="expression" dxfId="69" priority="75">
      <formula>IF(RIGHT(TEXT(AK14,"0.#"),1)=".",FALSE,TRUE)</formula>
    </cfRule>
    <cfRule type="expression" dxfId="68" priority="76">
      <formula>IF(RIGHT(TEXT(AK14,"0.#"),1)=".",TRUE,FALSE)</formula>
    </cfRule>
  </conditionalFormatting>
  <conditionalFormatting sqref="AI38">
    <cfRule type="expression" dxfId="67" priority="73">
      <formula>IF(RIGHT(TEXT(AI38,"0.#"),1)=".",FALSE,TRUE)</formula>
    </cfRule>
    <cfRule type="expression" dxfId="66" priority="74">
      <formula>IF(RIGHT(TEXT(AI38,"0.#"),1)=".",TRUE,FALSE)</formula>
    </cfRule>
  </conditionalFormatting>
  <conditionalFormatting sqref="AI39">
    <cfRule type="expression" dxfId="65" priority="71">
      <formula>IF(RIGHT(TEXT(AI39,"0.#"),1)=".",FALSE,TRUE)</formula>
    </cfRule>
    <cfRule type="expression" dxfId="64" priority="72">
      <formula>IF(RIGHT(TEXT(AI39,"0.#"),1)=".",TRUE,FALSE)</formula>
    </cfRule>
  </conditionalFormatting>
  <conditionalFormatting sqref="AI40">
    <cfRule type="expression" dxfId="63" priority="69">
      <formula>IF(RIGHT(TEXT(AI40,"0.#"),1)=".",FALSE,TRUE)</formula>
    </cfRule>
    <cfRule type="expression" dxfId="62" priority="70">
      <formula>IF(RIGHT(TEXT(AI40,"0.#"),1)=".",TRUE,FALSE)</formula>
    </cfRule>
  </conditionalFormatting>
  <conditionalFormatting sqref="AM38">
    <cfRule type="expression" dxfId="61" priority="67">
      <formula>IF(RIGHT(TEXT(AM38,"0.#"),1)=".",FALSE,TRUE)</formula>
    </cfRule>
    <cfRule type="expression" dxfId="60" priority="68">
      <formula>IF(RIGHT(TEXT(AM38,"0.#"),1)=".",TRUE,FALSE)</formula>
    </cfRule>
  </conditionalFormatting>
  <conditionalFormatting sqref="AM39">
    <cfRule type="expression" dxfId="59" priority="65">
      <formula>IF(RIGHT(TEXT(AM39,"0.#"),1)=".",FALSE,TRUE)</formula>
    </cfRule>
    <cfRule type="expression" dxfId="58" priority="66">
      <formula>IF(RIGHT(TEXT(AM39,"0.#"),1)=".",TRUE,FALSE)</formula>
    </cfRule>
  </conditionalFormatting>
  <conditionalFormatting sqref="AM40">
    <cfRule type="expression" dxfId="57" priority="63">
      <formula>IF(RIGHT(TEXT(AM40,"0.#"),1)=".",FALSE,TRUE)</formula>
    </cfRule>
    <cfRule type="expression" dxfId="56" priority="64">
      <formula>IF(RIGHT(TEXT(AM40,"0.#"),1)=".",TRUE,FALSE)</formula>
    </cfRule>
  </conditionalFormatting>
  <conditionalFormatting sqref="AQ42 AU42">
    <cfRule type="expression" dxfId="55" priority="61">
      <formula>IF(RIGHT(TEXT(AQ42,"0.#"),1)=".",FALSE,TRUE)</formula>
    </cfRule>
    <cfRule type="expression" dxfId="54" priority="62">
      <formula>IF(RIGHT(TEXT(AQ42,"0.#"),1)=".",TRUE,FALSE)</formula>
    </cfRule>
  </conditionalFormatting>
  <conditionalFormatting sqref="AQ43 AU43">
    <cfRule type="expression" dxfId="53" priority="59">
      <formula>IF(RIGHT(TEXT(AQ43,"0.#"),1)=".",FALSE,TRUE)</formula>
    </cfRule>
    <cfRule type="expression" dxfId="52" priority="60">
      <formula>IF(RIGHT(TEXT(AQ43,"0.#"),1)=".",TRUE,FALSE)</formula>
    </cfRule>
  </conditionalFormatting>
  <conditionalFormatting sqref="AE42:AE43">
    <cfRule type="expression" dxfId="51" priority="57">
      <formula>IF(RIGHT(TEXT(AE42,"0.#"),1)=".",FALSE,TRUE)</formula>
    </cfRule>
    <cfRule type="expression" dxfId="50" priority="58">
      <formula>IF(RIGHT(TEXT(AE42,"0.#"),1)=".",TRUE,FALSE)</formula>
    </cfRule>
  </conditionalFormatting>
  <conditionalFormatting sqref="AL118:AO118">
    <cfRule type="expression" dxfId="49" priority="53">
      <formula>IF(AND(AL118&gt;=0, RIGHT(TEXT(AL118,"0.#"),1)&lt;&gt;"."),TRUE,FALSE)</formula>
    </cfRule>
    <cfRule type="expression" dxfId="48" priority="54">
      <formula>IF(AND(AL118&gt;=0, RIGHT(TEXT(AL118,"0.#"),1)="."),TRUE,FALSE)</formula>
    </cfRule>
    <cfRule type="expression" dxfId="47" priority="55">
      <formula>IF(AND(AL118&lt;0, RIGHT(TEXT(AL118,"0.#"),1)&lt;&gt;"."),TRUE,FALSE)</formula>
    </cfRule>
    <cfRule type="expression" dxfId="46" priority="56">
      <formula>IF(AND(AL118&lt;0, RIGHT(TEXT(AL118,"0.#"),1)="."),TRUE,FALSE)</formula>
    </cfRule>
  </conditionalFormatting>
  <conditionalFormatting sqref="Y118">
    <cfRule type="expression" dxfId="45" priority="51">
      <formula>IF(RIGHT(TEXT(Y118,"0.#"),1)=".",FALSE,TRUE)</formula>
    </cfRule>
    <cfRule type="expression" dxfId="44" priority="52">
      <formula>IF(RIGHT(TEXT(Y118,"0.#"),1)=".",TRUE,FALSE)</formula>
    </cfRule>
  </conditionalFormatting>
  <conditionalFormatting sqref="AR15:AX15">
    <cfRule type="expression" dxfId="43" priority="49">
      <formula>IF(RIGHT(TEXT(AR15,"0.#"),1)=".",FALSE,TRUE)</formula>
    </cfRule>
    <cfRule type="expression" dxfId="42" priority="50">
      <formula>IF(RIGHT(TEXT(AR15,"0.#"),1)=".",TRUE,FALSE)</formula>
    </cfRule>
  </conditionalFormatting>
  <conditionalFormatting sqref="P24:AC27">
    <cfRule type="expression" dxfId="41" priority="47">
      <formula>IF(RIGHT(TEXT(P24,"0.#"),1)=".",FALSE,TRUE)</formula>
    </cfRule>
    <cfRule type="expression" dxfId="40" priority="48">
      <formula>IF(RIGHT(TEXT(P24,"0.#"),1)=".",TRUE,FALSE)</formula>
    </cfRule>
  </conditionalFormatting>
  <conditionalFormatting sqref="AQ38">
    <cfRule type="expression" dxfId="39" priority="45">
      <formula>IF(RIGHT(TEXT(AQ38,"0.#"),1)=".",FALSE,TRUE)</formula>
    </cfRule>
    <cfRule type="expression" dxfId="38" priority="46">
      <formula>IF(RIGHT(TEXT(AQ38,"0.#"),1)=".",TRUE,FALSE)</formula>
    </cfRule>
  </conditionalFormatting>
  <conditionalFormatting sqref="AQ39">
    <cfRule type="expression" dxfId="37" priority="43">
      <formula>IF(RIGHT(TEXT(AQ39,"0.#"),1)=".",FALSE,TRUE)</formula>
    </cfRule>
    <cfRule type="expression" dxfId="36" priority="44">
      <formula>IF(RIGHT(TEXT(AQ39,"0.#"),1)=".",TRUE,FALSE)</formula>
    </cfRule>
  </conditionalFormatting>
  <conditionalFormatting sqref="AQ40">
    <cfRule type="expression" dxfId="35" priority="41">
      <formula>IF(RIGHT(TEXT(AQ40,"0.#"),1)=".",FALSE,TRUE)</formula>
    </cfRule>
    <cfRule type="expression" dxfId="34" priority="42">
      <formula>IF(RIGHT(TEXT(AQ40,"0.#"),1)=".",TRUE,FALSE)</formula>
    </cfRule>
  </conditionalFormatting>
  <conditionalFormatting sqref="AE38:AE40">
    <cfRule type="expression" dxfId="33" priority="39">
      <formula>IF(RIGHT(TEXT(AE38,"0.#"),1)=".",FALSE,TRUE)</formula>
    </cfRule>
    <cfRule type="expression" dxfId="32" priority="40">
      <formula>IF(RIGHT(TEXT(AE38,"0.#"),1)=".",TRUE,FALSE)</formula>
    </cfRule>
  </conditionalFormatting>
  <conditionalFormatting sqref="AQ48">
    <cfRule type="expression" dxfId="31" priority="31">
      <formula>IF(RIGHT(TEXT(AQ48,"0.#"),1)=".",FALSE,TRUE)</formula>
    </cfRule>
    <cfRule type="expression" dxfId="30" priority="32">
      <formula>IF(RIGHT(TEXT(AQ48,"0.#"),1)=".",TRUE,FALSE)</formula>
    </cfRule>
  </conditionalFormatting>
  <conditionalFormatting sqref="AI48">
    <cfRule type="expression" dxfId="29" priority="29">
      <formula>IF(RIGHT(TEXT(AI48,"0.#"),1)=".",FALSE,TRUE)</formula>
    </cfRule>
    <cfRule type="expression" dxfId="28" priority="30">
      <formula>IF(RIGHT(TEXT(AI48,"0.#"),1)=".",TRUE,FALSE)</formula>
    </cfRule>
  </conditionalFormatting>
  <conditionalFormatting sqref="AI49">
    <cfRule type="expression" dxfId="27" priority="27">
      <formula>IF(RIGHT(TEXT(AI49,"0.#"),1)=".",FALSE,TRUE)</formula>
    </cfRule>
    <cfRule type="expression" dxfId="26" priority="28">
      <formula>IF(RIGHT(TEXT(AI49,"0.#"),1)=".",TRUE,FALSE)</formula>
    </cfRule>
  </conditionalFormatting>
  <conditionalFormatting sqref="AQ49">
    <cfRule type="expression" dxfId="25" priority="25">
      <formula>IF(RIGHT(TEXT(AQ49,"0.#"),1)=".",FALSE,TRUE)</formula>
    </cfRule>
    <cfRule type="expression" dxfId="24" priority="26">
      <formula>IF(RIGHT(TEXT(AQ49,"0.#"),1)=".",TRUE,FALSE)</formula>
    </cfRule>
  </conditionalFormatting>
  <conditionalFormatting sqref="AU48">
    <cfRule type="expression" dxfId="23" priority="23">
      <formula>IF(RIGHT(TEXT(AU48,"0.#"),1)=".",FALSE,TRUE)</formula>
    </cfRule>
    <cfRule type="expression" dxfId="22" priority="24">
      <formula>IF(RIGHT(TEXT(AU48,"0.#"),1)=".",TRUE,FALSE)</formula>
    </cfRule>
  </conditionalFormatting>
  <conditionalFormatting sqref="AU49">
    <cfRule type="expression" dxfId="21" priority="21">
      <formula>IF(RIGHT(TEXT(AU49,"0.#"),1)=".",FALSE,TRUE)</formula>
    </cfRule>
    <cfRule type="expression" dxfId="20" priority="22">
      <formula>IF(RIGHT(TEXT(AU49,"0.#"),1)=".",TRUE,FALSE)</formula>
    </cfRule>
  </conditionalFormatting>
  <conditionalFormatting sqref="AM49">
    <cfRule type="expression" dxfId="19" priority="19">
      <formula>IF(RIGHT(TEXT(AM49,"0.#"),1)=".",FALSE,TRUE)</formula>
    </cfRule>
    <cfRule type="expression" dxfId="18" priority="20">
      <formula>IF(RIGHT(TEXT(AM49,"0.#"),1)=".",TRUE,FALSE)</formula>
    </cfRule>
  </conditionalFormatting>
  <conditionalFormatting sqref="AM48">
    <cfRule type="expression" dxfId="17" priority="17">
      <formula>IF(RIGHT(TEXT(AM48,"0.#"),1)=".",FALSE,TRUE)</formula>
    </cfRule>
    <cfRule type="expression" dxfId="16" priority="18">
      <formula>IF(RIGHT(TEXT(AM48,"0.#"),1)=".",TRUE,FALSE)</formula>
    </cfRule>
  </conditionalFormatting>
  <conditionalFormatting sqref="AE48:AE49">
    <cfRule type="expression" dxfId="15" priority="15">
      <formula>IF(RIGHT(TEXT(AE48,"0.#"),1)=".",FALSE,TRUE)</formula>
    </cfRule>
    <cfRule type="expression" dxfId="14" priority="16">
      <formula>IF(RIGHT(TEXT(AE48,"0.#"),1)=".",TRUE,FALSE)</formula>
    </cfRule>
  </conditionalFormatting>
  <conditionalFormatting sqref="AM46">
    <cfRule type="expression" dxfId="13" priority="13">
      <formula>IF(RIGHT(TEXT(AM46,"0.#"),1)=".",FALSE,TRUE)</formula>
    </cfRule>
    <cfRule type="expression" dxfId="12" priority="14">
      <formula>IF(RIGHT(TEXT(AM46,"0.#"),1)=".",TRUE,FALSE)</formula>
    </cfRule>
  </conditionalFormatting>
  <conditionalFormatting sqref="AE45:AE46">
    <cfRule type="expression" dxfId="11" priority="11">
      <formula>IF(RIGHT(TEXT(AE45,"0.#"),1)=".",FALSE,TRUE)</formula>
    </cfRule>
    <cfRule type="expression" dxfId="10" priority="12">
      <formula>IF(RIGHT(TEXT(AE45,"0.#"),1)=".",TRUE,FALSE)</formula>
    </cfRule>
  </conditionalFormatting>
  <conditionalFormatting sqref="AI52">
    <cfRule type="expression" dxfId="9" priority="9">
      <formula>IF(RIGHT(TEXT(AI52,"0.#"),1)=".",FALSE,TRUE)</formula>
    </cfRule>
    <cfRule type="expression" dxfId="8" priority="10">
      <formula>IF(RIGHT(TEXT(AI52,"0.#"),1)=".",TRUE,FALSE)</formula>
    </cfRule>
  </conditionalFormatting>
  <conditionalFormatting sqref="AE51:AE52">
    <cfRule type="expression" dxfId="7" priority="7">
      <formula>IF(RIGHT(TEXT(AE51,"0.#"),1)=".",FALSE,TRUE)</formula>
    </cfRule>
    <cfRule type="expression" dxfId="6" priority="8">
      <formula>IF(RIGHT(TEXT(AE51,"0.#"),1)=".",TRUE,FALSE)</formula>
    </cfRule>
  </conditionalFormatting>
  <conditionalFormatting sqref="AM52">
    <cfRule type="expression" dxfId="5" priority="5">
      <formula>IF(RIGHT(TEXT(AM52,"0.#"),1)=".",FALSE,TRUE)</formula>
    </cfRule>
    <cfRule type="expression" dxfId="4" priority="6">
      <formula>IF(RIGHT(TEXT(AM52,"0.#"),1)=".",TRUE,FALSE)</formula>
    </cfRule>
  </conditionalFormatting>
  <conditionalFormatting sqref="AM51">
    <cfRule type="expression" dxfId="3" priority="3">
      <formula>IF(RIGHT(TEXT(AM51,"0.#"),1)=".",FALSE,TRUE)</formula>
    </cfRule>
    <cfRule type="expression" dxfId="2" priority="4">
      <formula>IF(RIGHT(TEXT(AM51,"0.#"),1)=".",TRUE,FALSE)</formula>
    </cfRule>
  </conditionalFormatting>
  <conditionalFormatting sqref="AQ52">
    <cfRule type="expression" dxfId="1" priority="1">
      <formula>IF(RIGHT(TEXT(AQ52,"0.#"),1)=".",FALSE,TRUE)</formula>
    </cfRule>
    <cfRule type="expression" dxfId="0" priority="2">
      <formula>IF(RIGHT(TEXT(AQ52,"0.#"),1)=".",TRUE,FALSE)</formula>
    </cfRule>
  </conditionalFormatting>
  <dataValidations count="15">
    <dataValidation type="whole" allowBlank="1" showInputMessage="1" showErrorMessage="1" sqref="AJ91 X91 AU90:AV90 M90 L90:L91 X90:Y90 AJ90:AK9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custom" imeMode="disabled" allowBlank="1" showInputMessage="1" showErrorMessage="1" sqref="AH118:AK118 AH122:AK122">
      <formula1>OR(AND(MOD(IF(ISNUMBER(AH118), AH118, 0.5),1)=0, 0&lt;=AH118), AH118="-")</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custom" imeMode="disabled" allowBlank="1" showInputMessage="1" showErrorMessage="1" sqref="AY23 AQ37:AR37 P13:AX13 AR15:AX15 P14:AQ18 AR18:AX18 P19:AJ19 P23:AC29 Y109:AB111 AU109:AX111 Y118:AB118 AL118:AO118 Y122:AB122 AL122:AO122 AE48:AX49 AE45:AX45 AE51:AX51 AE42:AX43 AU37:AX37 AE38:AX40">
      <formula1>OR(ISNUMBER(P13), P13="-")</formula1>
    </dataValidation>
    <dataValidation type="list" allowBlank="1" showInputMessage="1" showErrorMessage="1" sqref="Q91:R91 AC91:AD91 AO91:AP91">
      <formula1>$U$34</formula1>
    </dataValidation>
    <dataValidation type="custom" allowBlank="1" showInputMessage="1" showErrorMessage="1" errorTitle="法人番号チェック" error="法人番号は13桁の数字で入力してください。" sqref="J122:O122 J118:O118">
      <formula1>OR(J118="-",AND(LEN(J118)=13,IFERROR(SEARCH("-",J118),"")="",IFERROR(SEARCH(".",J118),"")="",ISNUMBER(J118)))</formula1>
    </dataValidation>
    <dataValidation type="whole" allowBlank="1" showInputMessage="1" showErrorMessage="1" sqref="O90:P90 AM90:AN90 AA90:AB90 AX90:AX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9" max="16383" man="1"/>
    <brk id="80" max="16383" man="1"/>
    <brk id="114"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U90:V90 I90:J90 AG90:AH90 AR90:AS90</xm:sqref>
        </x14:dataValidation>
        <x14:dataValidation type="list" allowBlank="1" showInputMessage="1" showErrorMessage="1">
          <x14:formula1>
            <xm:f>入力規則等!$AG$2:$AG$13</xm:f>
          </x14:formula1>
          <xm:sqref>AC118:AG118 AC122:AG122</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入力規則等!$U$13:$U$35</xm:f>
          </x14:formula1>
          <xm:sqref>AJ2:AM2 AE91:AG91 G91:I91 AQ91:AS91 S91:U91</xm:sqref>
        </x14:dataValidation>
        <x14:dataValidation type="list" allowBlank="1" showInputMessage="1" showErrorMessage="1">
          <x14:formula1>
            <xm:f>入力規則等!$U$56:$U$58</xm:f>
          </x14:formula1>
          <xm:sqref>J91:K91 AT91:AU91 AH91:AI91 V91:W91</xm:sqref>
        </x14:dataValidation>
        <x14:dataValidation type="list" allowBlank="1" showInputMessage="1" showErrorMessage="1">
          <x14:formula1>
            <xm:f>入力規則等!$W$2:$W$24</xm:f>
          </x14:formula1>
          <xm:sqref>AO90:AP90 E90:G90 AC90:AE90 Q90:S90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374</v>
      </c>
      <c r="AA1" s="27" t="s">
        <v>75</v>
      </c>
      <c r="AB1" s="27" t="s">
        <v>375</v>
      </c>
      <c r="AC1" s="27" t="s">
        <v>30</v>
      </c>
      <c r="AD1" s="26"/>
      <c r="AE1" s="27" t="s">
        <v>42</v>
      </c>
      <c r="AF1" s="28"/>
      <c r="AG1" s="37" t="s">
        <v>169</v>
      </c>
      <c r="AI1" s="37" t="s">
        <v>172</v>
      </c>
      <c r="AK1" s="37" t="s">
        <v>176</v>
      </c>
      <c r="AM1" s="49"/>
      <c r="AN1" s="49"/>
      <c r="AP1" s="26" t="s">
        <v>211</v>
      </c>
    </row>
    <row r="2" spans="1:42" ht="13.5" customHeight="1" x14ac:dyDescent="0.15">
      <c r="A2" s="14" t="s">
        <v>78</v>
      </c>
      <c r="B2" s="15"/>
      <c r="C2" s="13" t="str">
        <f>IF(B2="","",A2)</f>
        <v/>
      </c>
      <c r="D2" s="13" t="str">
        <f>IF(C2="","",IF(D1&lt;&gt;"",CONCATENATE(D1,"、",C2),C2))</f>
        <v/>
      </c>
      <c r="F2" s="12" t="s">
        <v>65</v>
      </c>
      <c r="G2" s="17" t="s">
        <v>558</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63">
        <v>21</v>
      </c>
      <c r="W2" s="30" t="s">
        <v>162</v>
      </c>
      <c r="Y2" s="30" t="s">
        <v>61</v>
      </c>
      <c r="Z2" s="30" t="s">
        <v>61</v>
      </c>
      <c r="AA2" s="57" t="s">
        <v>244</v>
      </c>
      <c r="AB2" s="57" t="s">
        <v>469</v>
      </c>
      <c r="AC2" s="58" t="s">
        <v>127</v>
      </c>
      <c r="AD2" s="26"/>
      <c r="AE2" s="32" t="s">
        <v>158</v>
      </c>
      <c r="AF2" s="28"/>
      <c r="AG2" s="38" t="s">
        <v>219</v>
      </c>
      <c r="AI2" s="37" t="s">
        <v>241</v>
      </c>
      <c r="AK2" s="37" t="s">
        <v>177</v>
      </c>
      <c r="AM2" s="49"/>
      <c r="AN2" s="49"/>
      <c r="AP2" s="38" t="s">
        <v>219</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558</v>
      </c>
      <c r="R3" s="13" t="str">
        <f t="shared" ref="R3:R8" si="3">IF(Q3="","",P3)</f>
        <v>委託・請負</v>
      </c>
      <c r="S3" s="13" t="str">
        <f t="shared" ref="S3:S8" si="4">IF(R3="",S2,IF(S2&lt;&gt;"",CONCATENATE(S2,"、",R3),R3))</f>
        <v>委託・請負</v>
      </c>
      <c r="T3" s="13"/>
      <c r="U3" s="30" t="s">
        <v>500</v>
      </c>
      <c r="W3" s="30" t="s">
        <v>137</v>
      </c>
      <c r="Y3" s="30" t="s">
        <v>62</v>
      </c>
      <c r="Z3" s="30" t="s">
        <v>376</v>
      </c>
      <c r="AA3" s="57" t="s">
        <v>342</v>
      </c>
      <c r="AB3" s="57" t="s">
        <v>470</v>
      </c>
      <c r="AC3" s="58" t="s">
        <v>128</v>
      </c>
      <c r="AD3" s="26"/>
      <c r="AE3" s="32" t="s">
        <v>159</v>
      </c>
      <c r="AF3" s="28"/>
      <c r="AG3" s="38" t="s">
        <v>220</v>
      </c>
      <c r="AI3" s="37" t="s">
        <v>171</v>
      </c>
      <c r="AK3" s="37" t="str">
        <f>CHAR(CODE(AK2)+1)</f>
        <v>B</v>
      </c>
      <c r="AM3" s="49"/>
      <c r="AN3" s="49"/>
      <c r="AP3" s="38" t="s">
        <v>220</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556</v>
      </c>
      <c r="W4" s="30" t="s">
        <v>138</v>
      </c>
      <c r="Y4" s="30" t="s">
        <v>249</v>
      </c>
      <c r="Z4" s="30" t="s">
        <v>377</v>
      </c>
      <c r="AA4" s="57" t="s">
        <v>343</v>
      </c>
      <c r="AB4" s="57" t="s">
        <v>471</v>
      </c>
      <c r="AC4" s="57" t="s">
        <v>129</v>
      </c>
      <c r="AD4" s="26"/>
      <c r="AE4" s="32" t="s">
        <v>160</v>
      </c>
      <c r="AF4" s="28"/>
      <c r="AG4" s="38" t="s">
        <v>221</v>
      </c>
      <c r="AI4" s="37" t="s">
        <v>173</v>
      </c>
      <c r="AK4" s="37" t="str">
        <f t="shared" ref="AK4:AK49" si="7">CHAR(CODE(AK3)+1)</f>
        <v>C</v>
      </c>
      <c r="AM4" s="49"/>
      <c r="AN4" s="49"/>
      <c r="AP4" s="38" t="s">
        <v>221</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524</v>
      </c>
      <c r="Y5" s="30" t="s">
        <v>250</v>
      </c>
      <c r="Z5" s="30" t="s">
        <v>378</v>
      </c>
      <c r="AA5" s="57" t="s">
        <v>344</v>
      </c>
      <c r="AB5" s="57" t="s">
        <v>472</v>
      </c>
      <c r="AC5" s="57" t="s">
        <v>161</v>
      </c>
      <c r="AD5" s="29"/>
      <c r="AE5" s="32" t="s">
        <v>230</v>
      </c>
      <c r="AF5" s="28"/>
      <c r="AG5" s="38" t="s">
        <v>222</v>
      </c>
      <c r="AI5" s="37" t="s">
        <v>247</v>
      </c>
      <c r="AK5" s="37" t="str">
        <f t="shared" si="7"/>
        <v>D</v>
      </c>
      <c r="AP5" s="38" t="s">
        <v>222</v>
      </c>
    </row>
    <row r="6" spans="1:42" ht="13.5" customHeight="1" x14ac:dyDescent="0.15">
      <c r="A6" s="14" t="s">
        <v>82</v>
      </c>
      <c r="B6" s="15" t="s">
        <v>558</v>
      </c>
      <c r="C6" s="13" t="str">
        <f t="shared" si="0"/>
        <v>科学技術・イノベーション</v>
      </c>
      <c r="D6" s="13" t="str">
        <f t="shared" ref="D6:D21" si="8">IF(C6="",D5,IF(D5&lt;&gt;"",CONCATENATE(D5,"、",C6),C6))</f>
        <v>科学技術・イノベーション</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232</v>
      </c>
      <c r="W6" s="30" t="s">
        <v>526</v>
      </c>
      <c r="Y6" s="30" t="s">
        <v>251</v>
      </c>
      <c r="Z6" s="30" t="s">
        <v>379</v>
      </c>
      <c r="AA6" s="57" t="s">
        <v>345</v>
      </c>
      <c r="AB6" s="57" t="s">
        <v>473</v>
      </c>
      <c r="AC6" s="57" t="s">
        <v>130</v>
      </c>
      <c r="AD6" s="29"/>
      <c r="AE6" s="32" t="s">
        <v>228</v>
      </c>
      <c r="AF6" s="28"/>
      <c r="AG6" s="38" t="s">
        <v>223</v>
      </c>
      <c r="AI6" s="37" t="s">
        <v>248</v>
      </c>
      <c r="AK6" s="37" t="str">
        <f>CHAR(CODE(AK5)+1)</f>
        <v>E</v>
      </c>
      <c r="AP6" s="38" t="s">
        <v>223</v>
      </c>
    </row>
    <row r="7" spans="1:42" ht="13.5" customHeight="1" x14ac:dyDescent="0.15">
      <c r="A7" s="14" t="s">
        <v>83</v>
      </c>
      <c r="B7" s="15"/>
      <c r="C7" s="13" t="str">
        <f t="shared" si="0"/>
        <v/>
      </c>
      <c r="D7" s="13" t="str">
        <f t="shared" si="8"/>
        <v>科学技術・イノベーション</v>
      </c>
      <c r="F7" s="18" t="s">
        <v>184</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252</v>
      </c>
      <c r="Z7" s="30" t="s">
        <v>380</v>
      </c>
      <c r="AA7" s="57" t="s">
        <v>346</v>
      </c>
      <c r="AB7" s="57" t="s">
        <v>474</v>
      </c>
      <c r="AC7" s="29"/>
      <c r="AD7" s="29"/>
      <c r="AE7" s="30" t="s">
        <v>130</v>
      </c>
      <c r="AF7" s="28"/>
      <c r="AG7" s="38" t="s">
        <v>224</v>
      </c>
      <c r="AH7" s="52"/>
      <c r="AI7" s="38" t="s">
        <v>237</v>
      </c>
      <c r="AK7" s="37" t="str">
        <f>CHAR(CODE(AK6)+1)</f>
        <v>F</v>
      </c>
      <c r="AP7" s="38" t="s">
        <v>224</v>
      </c>
    </row>
    <row r="8" spans="1:42" ht="13.5" customHeight="1" x14ac:dyDescent="0.15">
      <c r="A8" s="14" t="s">
        <v>84</v>
      </c>
      <c r="B8" s="15"/>
      <c r="C8" s="13" t="str">
        <f t="shared" si="0"/>
        <v/>
      </c>
      <c r="D8" s="13" t="str">
        <f t="shared" si="8"/>
        <v>科学技術・イノベーション</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245</v>
      </c>
      <c r="W8" s="30" t="s">
        <v>140</v>
      </c>
      <c r="Y8" s="30" t="s">
        <v>253</v>
      </c>
      <c r="Z8" s="30" t="s">
        <v>381</v>
      </c>
      <c r="AA8" s="57" t="s">
        <v>347</v>
      </c>
      <c r="AB8" s="57" t="s">
        <v>475</v>
      </c>
      <c r="AC8" s="29"/>
      <c r="AD8" s="29"/>
      <c r="AE8" s="29"/>
      <c r="AF8" s="28"/>
      <c r="AG8" s="38" t="s">
        <v>225</v>
      </c>
      <c r="AI8" s="37" t="s">
        <v>238</v>
      </c>
      <c r="AK8" s="37" t="str">
        <f t="shared" si="7"/>
        <v>G</v>
      </c>
      <c r="AP8" s="38" t="s">
        <v>225</v>
      </c>
    </row>
    <row r="9" spans="1:42" ht="13.5" customHeight="1" x14ac:dyDescent="0.15">
      <c r="A9" s="14" t="s">
        <v>85</v>
      </c>
      <c r="B9" s="15"/>
      <c r="C9" s="13" t="str">
        <f t="shared" si="0"/>
        <v/>
      </c>
      <c r="D9" s="13" t="str">
        <f t="shared" si="8"/>
        <v>科学技術・イノベーション</v>
      </c>
      <c r="F9" s="18" t="s">
        <v>185</v>
      </c>
      <c r="G9" s="17"/>
      <c r="H9" s="13" t="str">
        <f t="shared" si="1"/>
        <v/>
      </c>
      <c r="I9" s="13" t="str">
        <f t="shared" si="5"/>
        <v>一般会計</v>
      </c>
      <c r="K9" s="14" t="s">
        <v>102</v>
      </c>
      <c r="L9" s="15"/>
      <c r="M9" s="13" t="str">
        <f t="shared" si="2"/>
        <v/>
      </c>
      <c r="N9" s="13" t="str">
        <f t="shared" si="6"/>
        <v/>
      </c>
      <c r="O9" s="13"/>
      <c r="P9" s="13"/>
      <c r="Q9" s="19"/>
      <c r="T9" s="13"/>
      <c r="U9" s="30" t="s">
        <v>246</v>
      </c>
      <c r="W9" s="30" t="s">
        <v>141</v>
      </c>
      <c r="Y9" s="30" t="s">
        <v>254</v>
      </c>
      <c r="Z9" s="30" t="s">
        <v>382</v>
      </c>
      <c r="AA9" s="57" t="s">
        <v>348</v>
      </c>
      <c r="AB9" s="57" t="s">
        <v>476</v>
      </c>
      <c r="AC9" s="29"/>
      <c r="AD9" s="29"/>
      <c r="AE9" s="29"/>
      <c r="AF9" s="28"/>
      <c r="AG9" s="38" t="s">
        <v>226</v>
      </c>
      <c r="AI9" s="48"/>
      <c r="AK9" s="37" t="str">
        <f t="shared" si="7"/>
        <v>H</v>
      </c>
      <c r="AP9" s="38" t="s">
        <v>226</v>
      </c>
    </row>
    <row r="10" spans="1:42" ht="13.5" customHeight="1" x14ac:dyDescent="0.15">
      <c r="A10" s="14" t="s">
        <v>202</v>
      </c>
      <c r="B10" s="15"/>
      <c r="C10" s="13" t="str">
        <f t="shared" si="0"/>
        <v/>
      </c>
      <c r="D10" s="13" t="str">
        <f t="shared" si="8"/>
        <v>科学技術・イノベーション</v>
      </c>
      <c r="F10" s="18" t="s">
        <v>109</v>
      </c>
      <c r="G10" s="17"/>
      <c r="H10" s="13" t="str">
        <f t="shared" si="1"/>
        <v/>
      </c>
      <c r="I10" s="13" t="str">
        <f t="shared" si="5"/>
        <v>一般会計</v>
      </c>
      <c r="K10" s="14" t="s">
        <v>203</v>
      </c>
      <c r="L10" s="15"/>
      <c r="M10" s="13" t="str">
        <f t="shared" si="2"/>
        <v/>
      </c>
      <c r="N10" s="13" t="str">
        <f t="shared" si="6"/>
        <v/>
      </c>
      <c r="O10" s="13"/>
      <c r="P10" s="13" t="str">
        <f>S8</f>
        <v>委託・請負</v>
      </c>
      <c r="Q10" s="19"/>
      <c r="T10" s="13"/>
      <c r="W10" s="30" t="s">
        <v>142</v>
      </c>
      <c r="Y10" s="30" t="s">
        <v>255</v>
      </c>
      <c r="Z10" s="30" t="s">
        <v>383</v>
      </c>
      <c r="AA10" s="57" t="s">
        <v>349</v>
      </c>
      <c r="AB10" s="57" t="s">
        <v>477</v>
      </c>
      <c r="AC10" s="29"/>
      <c r="AD10" s="29"/>
      <c r="AE10" s="29"/>
      <c r="AF10" s="28"/>
      <c r="AG10" s="38" t="s">
        <v>214</v>
      </c>
      <c r="AK10" s="37" t="str">
        <f t="shared" si="7"/>
        <v>I</v>
      </c>
      <c r="AP10" s="37" t="s">
        <v>212</v>
      </c>
    </row>
    <row r="11" spans="1:42" ht="13.5" customHeight="1" x14ac:dyDescent="0.15">
      <c r="A11" s="14" t="s">
        <v>86</v>
      </c>
      <c r="B11" s="15"/>
      <c r="C11" s="13" t="str">
        <f t="shared" si="0"/>
        <v/>
      </c>
      <c r="D11" s="13" t="str">
        <f t="shared" si="8"/>
        <v>科学技術・イノベーション</v>
      </c>
      <c r="F11" s="18" t="s">
        <v>110</v>
      </c>
      <c r="G11" s="17"/>
      <c r="H11" s="13" t="str">
        <f t="shared" si="1"/>
        <v/>
      </c>
      <c r="I11" s="13" t="str">
        <f t="shared" si="5"/>
        <v>一般会計</v>
      </c>
      <c r="K11" s="14" t="s">
        <v>103</v>
      </c>
      <c r="L11" s="15" t="s">
        <v>558</v>
      </c>
      <c r="M11" s="13" t="str">
        <f t="shared" si="2"/>
        <v>その他の事項経費</v>
      </c>
      <c r="N11" s="13" t="str">
        <f t="shared" si="6"/>
        <v>その他の事項経費</v>
      </c>
      <c r="O11" s="13"/>
      <c r="P11" s="13"/>
      <c r="Q11" s="19"/>
      <c r="T11" s="13"/>
      <c r="W11" s="30" t="s">
        <v>553</v>
      </c>
      <c r="Y11" s="30" t="s">
        <v>256</v>
      </c>
      <c r="Z11" s="30" t="s">
        <v>384</v>
      </c>
      <c r="AA11" s="57" t="s">
        <v>350</v>
      </c>
      <c r="AB11" s="57" t="s">
        <v>478</v>
      </c>
      <c r="AC11" s="29"/>
      <c r="AD11" s="29"/>
      <c r="AE11" s="29"/>
      <c r="AF11" s="28"/>
      <c r="AG11" s="37" t="s">
        <v>217</v>
      </c>
      <c r="AK11" s="37" t="str">
        <f t="shared" si="7"/>
        <v>J</v>
      </c>
    </row>
    <row r="12" spans="1:42" ht="13.5" customHeight="1" x14ac:dyDescent="0.15">
      <c r="A12" s="14" t="s">
        <v>87</v>
      </c>
      <c r="B12" s="15"/>
      <c r="C12" s="13" t="str">
        <f t="shared" ref="C12:C23" si="9">IF(B12="","",A12)</f>
        <v/>
      </c>
      <c r="D12" s="13" t="str">
        <f t="shared" si="8"/>
        <v>科学技術・イノベーション</v>
      </c>
      <c r="F12" s="18" t="s">
        <v>111</v>
      </c>
      <c r="G12" s="17"/>
      <c r="H12" s="13" t="str">
        <f t="shared" si="1"/>
        <v/>
      </c>
      <c r="I12" s="13" t="str">
        <f t="shared" si="5"/>
        <v>一般会計</v>
      </c>
      <c r="K12" s="13"/>
      <c r="L12" s="13"/>
      <c r="O12" s="13"/>
      <c r="P12" s="13"/>
      <c r="Q12" s="19"/>
      <c r="T12" s="13"/>
      <c r="U12" s="27" t="s">
        <v>501</v>
      </c>
      <c r="W12" s="30" t="s">
        <v>143</v>
      </c>
      <c r="Y12" s="30" t="s">
        <v>257</v>
      </c>
      <c r="Z12" s="30" t="s">
        <v>385</v>
      </c>
      <c r="AA12" s="57" t="s">
        <v>351</v>
      </c>
      <c r="AB12" s="57" t="s">
        <v>479</v>
      </c>
      <c r="AC12" s="29"/>
      <c r="AD12" s="29"/>
      <c r="AE12" s="29"/>
      <c r="AF12" s="28"/>
      <c r="AG12" s="37" t="s">
        <v>215</v>
      </c>
      <c r="AK12" s="37" t="str">
        <f t="shared" si="7"/>
        <v>K</v>
      </c>
    </row>
    <row r="13" spans="1:42" ht="13.5" customHeight="1" x14ac:dyDescent="0.15">
      <c r="A13" s="14" t="s">
        <v>88</v>
      </c>
      <c r="B13" s="15"/>
      <c r="C13" s="13" t="str">
        <f t="shared" si="9"/>
        <v/>
      </c>
      <c r="D13" s="13" t="str">
        <f t="shared" si="8"/>
        <v>科学技術・イノベーション</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258</v>
      </c>
      <c r="Z13" s="30" t="s">
        <v>386</v>
      </c>
      <c r="AA13" s="57" t="s">
        <v>352</v>
      </c>
      <c r="AB13" s="57" t="s">
        <v>480</v>
      </c>
      <c r="AC13" s="29"/>
      <c r="AD13" s="29"/>
      <c r="AE13" s="29"/>
      <c r="AF13" s="28"/>
      <c r="AG13" s="37" t="s">
        <v>216</v>
      </c>
      <c r="AK13" s="37" t="str">
        <f t="shared" si="7"/>
        <v>L</v>
      </c>
    </row>
    <row r="14" spans="1:42" ht="13.5" customHeight="1" x14ac:dyDescent="0.15">
      <c r="A14" s="14" t="s">
        <v>89</v>
      </c>
      <c r="B14" s="15"/>
      <c r="C14" s="13" t="str">
        <f t="shared" si="9"/>
        <v/>
      </c>
      <c r="D14" s="13" t="str">
        <f t="shared" si="8"/>
        <v>科学技術・イノベーション</v>
      </c>
      <c r="F14" s="18" t="s">
        <v>113</v>
      </c>
      <c r="G14" s="17"/>
      <c r="H14" s="13" t="str">
        <f t="shared" si="1"/>
        <v/>
      </c>
      <c r="I14" s="13" t="str">
        <f t="shared" si="5"/>
        <v>一般会計</v>
      </c>
      <c r="K14" s="13"/>
      <c r="L14" s="13"/>
      <c r="O14" s="13"/>
      <c r="P14" s="13"/>
      <c r="Q14" s="19"/>
      <c r="T14" s="13"/>
      <c r="U14" s="30" t="s">
        <v>502</v>
      </c>
      <c r="W14" s="30" t="s">
        <v>145</v>
      </c>
      <c r="Y14" s="30" t="s">
        <v>259</v>
      </c>
      <c r="Z14" s="30" t="s">
        <v>387</v>
      </c>
      <c r="AA14" s="57" t="s">
        <v>353</v>
      </c>
      <c r="AB14" s="57" t="s">
        <v>481</v>
      </c>
      <c r="AC14" s="29"/>
      <c r="AD14" s="29"/>
      <c r="AE14" s="29"/>
      <c r="AF14" s="28"/>
      <c r="AG14" s="48"/>
      <c r="AK14" s="37" t="str">
        <f t="shared" si="7"/>
        <v>M</v>
      </c>
    </row>
    <row r="15" spans="1:42" ht="13.5" customHeight="1" x14ac:dyDescent="0.15">
      <c r="A15" s="14" t="s">
        <v>90</v>
      </c>
      <c r="B15" s="15"/>
      <c r="C15" s="13" t="str">
        <f t="shared" si="9"/>
        <v/>
      </c>
      <c r="D15" s="13" t="str">
        <f t="shared" si="8"/>
        <v>科学技術・イノベーション</v>
      </c>
      <c r="F15" s="18" t="s">
        <v>114</v>
      </c>
      <c r="G15" s="17"/>
      <c r="H15" s="13" t="str">
        <f t="shared" si="1"/>
        <v/>
      </c>
      <c r="I15" s="13" t="str">
        <f t="shared" si="5"/>
        <v>一般会計</v>
      </c>
      <c r="K15" s="13"/>
      <c r="L15" s="13"/>
      <c r="O15" s="13"/>
      <c r="P15" s="13"/>
      <c r="Q15" s="19"/>
      <c r="T15" s="13"/>
      <c r="U15" s="30" t="s">
        <v>503</v>
      </c>
      <c r="W15" s="30" t="s">
        <v>146</v>
      </c>
      <c r="Y15" s="30" t="s">
        <v>260</v>
      </c>
      <c r="Z15" s="30" t="s">
        <v>388</v>
      </c>
      <c r="AA15" s="57" t="s">
        <v>354</v>
      </c>
      <c r="AB15" s="57" t="s">
        <v>482</v>
      </c>
      <c r="AC15" s="29"/>
      <c r="AD15" s="29"/>
      <c r="AE15" s="29"/>
      <c r="AF15" s="28"/>
      <c r="AG15" s="49"/>
      <c r="AK15" s="37" t="str">
        <f t="shared" si="7"/>
        <v>N</v>
      </c>
    </row>
    <row r="16" spans="1:42" ht="13.5" customHeight="1" x14ac:dyDescent="0.15">
      <c r="A16" s="14" t="s">
        <v>91</v>
      </c>
      <c r="B16" s="15"/>
      <c r="C16" s="13" t="str">
        <f t="shared" si="9"/>
        <v/>
      </c>
      <c r="D16" s="13" t="str">
        <f t="shared" si="8"/>
        <v>科学技術・イノベーション</v>
      </c>
      <c r="F16" s="18" t="s">
        <v>115</v>
      </c>
      <c r="G16" s="17"/>
      <c r="H16" s="13" t="str">
        <f t="shared" si="1"/>
        <v/>
      </c>
      <c r="I16" s="13" t="str">
        <f t="shared" si="5"/>
        <v>一般会計</v>
      </c>
      <c r="K16" s="13"/>
      <c r="L16" s="13"/>
      <c r="O16" s="13"/>
      <c r="P16" s="13"/>
      <c r="Q16" s="19"/>
      <c r="T16" s="13"/>
      <c r="U16" s="30" t="s">
        <v>504</v>
      </c>
      <c r="W16" s="30" t="s">
        <v>147</v>
      </c>
      <c r="Y16" s="30" t="s">
        <v>261</v>
      </c>
      <c r="Z16" s="30" t="s">
        <v>389</v>
      </c>
      <c r="AA16" s="57" t="s">
        <v>355</v>
      </c>
      <c r="AB16" s="57" t="s">
        <v>483</v>
      </c>
      <c r="AC16" s="29"/>
      <c r="AD16" s="29"/>
      <c r="AE16" s="29"/>
      <c r="AF16" s="28"/>
      <c r="AG16" s="49"/>
      <c r="AK16" s="37" t="str">
        <f t="shared" si="7"/>
        <v>O</v>
      </c>
    </row>
    <row r="17" spans="1:37" ht="13.5" customHeight="1" x14ac:dyDescent="0.15">
      <c r="A17" s="14" t="s">
        <v>92</v>
      </c>
      <c r="B17" s="15"/>
      <c r="C17" s="13" t="str">
        <f t="shared" si="9"/>
        <v/>
      </c>
      <c r="D17" s="13" t="str">
        <f t="shared" si="8"/>
        <v>科学技術・イノベーション</v>
      </c>
      <c r="F17" s="18" t="s">
        <v>116</v>
      </c>
      <c r="G17" s="17"/>
      <c r="H17" s="13" t="str">
        <f t="shared" si="1"/>
        <v/>
      </c>
      <c r="I17" s="13" t="str">
        <f t="shared" si="5"/>
        <v>一般会計</v>
      </c>
      <c r="K17" s="13"/>
      <c r="L17" s="13"/>
      <c r="O17" s="13"/>
      <c r="P17" s="13"/>
      <c r="Q17" s="19"/>
      <c r="T17" s="13"/>
      <c r="U17" s="30" t="s">
        <v>522</v>
      </c>
      <c r="W17" s="30" t="s">
        <v>148</v>
      </c>
      <c r="Y17" s="30" t="s">
        <v>262</v>
      </c>
      <c r="Z17" s="30" t="s">
        <v>390</v>
      </c>
      <c r="AA17" s="57" t="s">
        <v>356</v>
      </c>
      <c r="AB17" s="57" t="s">
        <v>484</v>
      </c>
      <c r="AC17" s="29"/>
      <c r="AD17" s="29"/>
      <c r="AE17" s="29"/>
      <c r="AF17" s="28"/>
      <c r="AG17" s="49"/>
      <c r="AK17" s="37" t="str">
        <f t="shared" si="7"/>
        <v>P</v>
      </c>
    </row>
    <row r="18" spans="1:37" ht="13.5" customHeight="1" x14ac:dyDescent="0.15">
      <c r="A18" s="14" t="s">
        <v>93</v>
      </c>
      <c r="B18" s="15"/>
      <c r="C18" s="13" t="str">
        <f t="shared" si="9"/>
        <v/>
      </c>
      <c r="D18" s="13" t="str">
        <f t="shared" si="8"/>
        <v>科学技術・イノベーション</v>
      </c>
      <c r="F18" s="18" t="s">
        <v>117</v>
      </c>
      <c r="G18" s="17"/>
      <c r="H18" s="13" t="str">
        <f t="shared" si="1"/>
        <v/>
      </c>
      <c r="I18" s="13" t="str">
        <f t="shared" si="5"/>
        <v>一般会計</v>
      </c>
      <c r="K18" s="13"/>
      <c r="L18" s="13"/>
      <c r="O18" s="13"/>
      <c r="P18" s="13"/>
      <c r="Q18" s="19"/>
      <c r="T18" s="13"/>
      <c r="U18" s="30" t="s">
        <v>505</v>
      </c>
      <c r="W18" s="30" t="s">
        <v>149</v>
      </c>
      <c r="Y18" s="30" t="s">
        <v>263</v>
      </c>
      <c r="Z18" s="30" t="s">
        <v>391</v>
      </c>
      <c r="AA18" s="57" t="s">
        <v>357</v>
      </c>
      <c r="AB18" s="57" t="s">
        <v>485</v>
      </c>
      <c r="AC18" s="29"/>
      <c r="AD18" s="29"/>
      <c r="AE18" s="29"/>
      <c r="AF18" s="28"/>
      <c r="AK18" s="37" t="str">
        <f t="shared" si="7"/>
        <v>Q</v>
      </c>
    </row>
    <row r="19" spans="1:37" ht="13.5" customHeight="1" x14ac:dyDescent="0.15">
      <c r="A19" s="14" t="s">
        <v>195</v>
      </c>
      <c r="B19" s="15"/>
      <c r="C19" s="13" t="str">
        <f t="shared" si="9"/>
        <v/>
      </c>
      <c r="D19" s="13" t="str">
        <f t="shared" si="8"/>
        <v>科学技術・イノベーション</v>
      </c>
      <c r="F19" s="18" t="s">
        <v>118</v>
      </c>
      <c r="G19" s="17"/>
      <c r="H19" s="13" t="str">
        <f t="shared" si="1"/>
        <v/>
      </c>
      <c r="I19" s="13" t="str">
        <f t="shared" si="5"/>
        <v>一般会計</v>
      </c>
      <c r="K19" s="13"/>
      <c r="L19" s="13"/>
      <c r="O19" s="13"/>
      <c r="P19" s="13"/>
      <c r="Q19" s="19"/>
      <c r="T19" s="13"/>
      <c r="U19" s="30" t="s">
        <v>506</v>
      </c>
      <c r="W19" s="30" t="s">
        <v>150</v>
      </c>
      <c r="Y19" s="30" t="s">
        <v>264</v>
      </c>
      <c r="Z19" s="30" t="s">
        <v>392</v>
      </c>
      <c r="AA19" s="57" t="s">
        <v>358</v>
      </c>
      <c r="AB19" s="57" t="s">
        <v>486</v>
      </c>
      <c r="AC19" s="29"/>
      <c r="AD19" s="29"/>
      <c r="AE19" s="29"/>
      <c r="AF19" s="28"/>
      <c r="AK19" s="37" t="str">
        <f t="shared" si="7"/>
        <v>R</v>
      </c>
    </row>
    <row r="20" spans="1:37" ht="13.5" customHeight="1" x14ac:dyDescent="0.15">
      <c r="A20" s="14" t="s">
        <v>196</v>
      </c>
      <c r="B20" s="15"/>
      <c r="C20" s="13" t="str">
        <f t="shared" si="9"/>
        <v/>
      </c>
      <c r="D20" s="13" t="str">
        <f t="shared" si="8"/>
        <v>科学技術・イノベーション</v>
      </c>
      <c r="F20" s="18" t="s">
        <v>194</v>
      </c>
      <c r="G20" s="17"/>
      <c r="H20" s="13" t="str">
        <f t="shared" si="1"/>
        <v/>
      </c>
      <c r="I20" s="13" t="str">
        <f t="shared" si="5"/>
        <v>一般会計</v>
      </c>
      <c r="K20" s="13"/>
      <c r="L20" s="13"/>
      <c r="O20" s="13"/>
      <c r="P20" s="13"/>
      <c r="Q20" s="19"/>
      <c r="T20" s="13"/>
      <c r="U20" s="30" t="s">
        <v>507</v>
      </c>
      <c r="W20" s="30" t="s">
        <v>151</v>
      </c>
      <c r="Y20" s="30" t="s">
        <v>265</v>
      </c>
      <c r="Z20" s="30" t="s">
        <v>393</v>
      </c>
      <c r="AA20" s="57" t="s">
        <v>359</v>
      </c>
      <c r="AB20" s="57" t="s">
        <v>487</v>
      </c>
      <c r="AC20" s="29"/>
      <c r="AD20" s="29"/>
      <c r="AE20" s="29"/>
      <c r="AF20" s="28"/>
      <c r="AK20" s="37" t="str">
        <f t="shared" si="7"/>
        <v>S</v>
      </c>
    </row>
    <row r="21" spans="1:37" ht="13.5" customHeight="1" x14ac:dyDescent="0.15">
      <c r="A21" s="14" t="s">
        <v>197</v>
      </c>
      <c r="B21" s="15"/>
      <c r="C21" s="13" t="str">
        <f t="shared" si="9"/>
        <v/>
      </c>
      <c r="D21" s="13" t="str">
        <f t="shared" si="8"/>
        <v>科学技術・イノベーション</v>
      </c>
      <c r="F21" s="18" t="s">
        <v>119</v>
      </c>
      <c r="G21" s="17"/>
      <c r="H21" s="13" t="str">
        <f t="shared" si="1"/>
        <v/>
      </c>
      <c r="I21" s="13" t="str">
        <f t="shared" si="5"/>
        <v>一般会計</v>
      </c>
      <c r="K21" s="13"/>
      <c r="L21" s="13"/>
      <c r="O21" s="13"/>
      <c r="P21" s="13"/>
      <c r="Q21" s="19"/>
      <c r="T21" s="13"/>
      <c r="U21" s="30" t="s">
        <v>508</v>
      </c>
      <c r="W21" s="30" t="s">
        <v>152</v>
      </c>
      <c r="Y21" s="30" t="s">
        <v>266</v>
      </c>
      <c r="Z21" s="30" t="s">
        <v>394</v>
      </c>
      <c r="AA21" s="57" t="s">
        <v>360</v>
      </c>
      <c r="AB21" s="57" t="s">
        <v>488</v>
      </c>
      <c r="AC21" s="29"/>
      <c r="AD21" s="29"/>
      <c r="AE21" s="29"/>
      <c r="AF21" s="28"/>
      <c r="AK21" s="37" t="str">
        <f t="shared" si="7"/>
        <v>T</v>
      </c>
    </row>
    <row r="22" spans="1:37" ht="13.5" customHeight="1" x14ac:dyDescent="0.15">
      <c r="A22" s="14" t="s">
        <v>198</v>
      </c>
      <c r="B22" s="15"/>
      <c r="C22" s="13" t="str">
        <f t="shared" si="9"/>
        <v/>
      </c>
      <c r="D22" s="13" t="str">
        <f>IF(C22="",D21,IF(D21&lt;&gt;"",CONCATENATE(D21,"、",C22),C22))</f>
        <v>科学技術・イノベーション</v>
      </c>
      <c r="F22" s="18" t="s">
        <v>120</v>
      </c>
      <c r="G22" s="17"/>
      <c r="H22" s="13" t="str">
        <f t="shared" si="1"/>
        <v/>
      </c>
      <c r="I22" s="13" t="str">
        <f t="shared" si="5"/>
        <v>一般会計</v>
      </c>
      <c r="K22" s="13"/>
      <c r="L22" s="13"/>
      <c r="O22" s="13"/>
      <c r="P22" s="13"/>
      <c r="Q22" s="19"/>
      <c r="T22" s="13"/>
      <c r="U22" s="30" t="s">
        <v>555</v>
      </c>
      <c r="W22" s="30" t="s">
        <v>153</v>
      </c>
      <c r="Y22" s="30" t="s">
        <v>267</v>
      </c>
      <c r="Z22" s="30" t="s">
        <v>395</v>
      </c>
      <c r="AA22" s="57" t="s">
        <v>361</v>
      </c>
      <c r="AB22" s="57" t="s">
        <v>489</v>
      </c>
      <c r="AC22" s="29"/>
      <c r="AD22" s="29"/>
      <c r="AE22" s="29"/>
      <c r="AF22" s="28"/>
      <c r="AK22" s="37" t="str">
        <f t="shared" si="7"/>
        <v>U</v>
      </c>
    </row>
    <row r="23" spans="1:37" ht="13.5" customHeight="1" x14ac:dyDescent="0.15">
      <c r="A23" s="55" t="s">
        <v>239</v>
      </c>
      <c r="B23" s="15"/>
      <c r="C23" s="13" t="str">
        <f t="shared" si="9"/>
        <v/>
      </c>
      <c r="D23" s="13" t="str">
        <f>IF(C23="",D22,IF(D22&lt;&gt;"",CONCATENATE(D22,"、",C23),C23))</f>
        <v>科学技術・イノベーション</v>
      </c>
      <c r="F23" s="18" t="s">
        <v>121</v>
      </c>
      <c r="G23" s="17"/>
      <c r="H23" s="13" t="str">
        <f t="shared" si="1"/>
        <v/>
      </c>
      <c r="I23" s="13" t="str">
        <f t="shared" si="5"/>
        <v>一般会計</v>
      </c>
      <c r="K23" s="13"/>
      <c r="L23" s="13"/>
      <c r="O23" s="13"/>
      <c r="P23" s="13"/>
      <c r="Q23" s="19"/>
      <c r="T23" s="13"/>
      <c r="U23" s="30" t="s">
        <v>509</v>
      </c>
      <c r="W23" s="30" t="s">
        <v>154</v>
      </c>
      <c r="Y23" s="30" t="s">
        <v>268</v>
      </c>
      <c r="Z23" s="30" t="s">
        <v>396</v>
      </c>
      <c r="AA23" s="57" t="s">
        <v>362</v>
      </c>
      <c r="AB23" s="57" t="s">
        <v>490</v>
      </c>
      <c r="AC23" s="29"/>
      <c r="AD23" s="29"/>
      <c r="AE23" s="29"/>
      <c r="AF23" s="28"/>
      <c r="AK23" s="37" t="str">
        <f t="shared" si="7"/>
        <v>V</v>
      </c>
    </row>
    <row r="24" spans="1:37" ht="13.5" customHeight="1" x14ac:dyDescent="0.15">
      <c r="A24" s="65"/>
      <c r="B24" s="53"/>
      <c r="F24" s="18" t="s">
        <v>242</v>
      </c>
      <c r="G24" s="17"/>
      <c r="H24" s="13" t="str">
        <f t="shared" si="1"/>
        <v/>
      </c>
      <c r="I24" s="13" t="str">
        <f t="shared" si="5"/>
        <v>一般会計</v>
      </c>
      <c r="K24" s="13"/>
      <c r="L24" s="13"/>
      <c r="O24" s="13"/>
      <c r="P24" s="13"/>
      <c r="Q24" s="19"/>
      <c r="T24" s="13"/>
      <c r="U24" s="30" t="s">
        <v>510</v>
      </c>
      <c r="W24" s="30" t="s">
        <v>155</v>
      </c>
      <c r="Y24" s="30" t="s">
        <v>269</v>
      </c>
      <c r="Z24" s="30" t="s">
        <v>397</v>
      </c>
      <c r="AA24" s="57" t="s">
        <v>363</v>
      </c>
      <c r="AB24" s="57" t="s">
        <v>491</v>
      </c>
      <c r="AC24" s="29"/>
      <c r="AD24" s="29"/>
      <c r="AE24" s="29"/>
      <c r="AF24" s="28"/>
      <c r="AK24" s="37" t="str">
        <f>CHAR(CODE(AK23)+1)</f>
        <v>W</v>
      </c>
    </row>
    <row r="25" spans="1:37" ht="13.5" customHeight="1" x14ac:dyDescent="0.15">
      <c r="A25" s="54"/>
      <c r="B25" s="53"/>
      <c r="F25" s="18" t="s">
        <v>122</v>
      </c>
      <c r="G25" s="17"/>
      <c r="H25" s="13" t="str">
        <f t="shared" si="1"/>
        <v/>
      </c>
      <c r="I25" s="13" t="str">
        <f t="shared" si="5"/>
        <v>一般会計</v>
      </c>
      <c r="K25" s="13"/>
      <c r="L25" s="13"/>
      <c r="O25" s="13"/>
      <c r="P25" s="13"/>
      <c r="Q25" s="19"/>
      <c r="T25" s="13"/>
      <c r="U25" s="30" t="s">
        <v>511</v>
      </c>
      <c r="W25" s="47"/>
      <c r="Y25" s="30" t="s">
        <v>270</v>
      </c>
      <c r="Z25" s="30" t="s">
        <v>398</v>
      </c>
      <c r="AA25" s="57" t="s">
        <v>364</v>
      </c>
      <c r="AB25" s="57" t="s">
        <v>492</v>
      </c>
      <c r="AC25" s="29"/>
      <c r="AD25" s="29"/>
      <c r="AE25" s="29"/>
      <c r="AF25" s="28"/>
      <c r="AK25" s="37" t="str">
        <f t="shared" si="7"/>
        <v>X</v>
      </c>
    </row>
    <row r="26" spans="1:37" ht="13.5" customHeight="1" x14ac:dyDescent="0.15">
      <c r="A26" s="54"/>
      <c r="B26" s="53"/>
      <c r="F26" s="18" t="s">
        <v>123</v>
      </c>
      <c r="G26" s="17"/>
      <c r="H26" s="13" t="str">
        <f t="shared" si="1"/>
        <v/>
      </c>
      <c r="I26" s="13" t="str">
        <f t="shared" si="5"/>
        <v>一般会計</v>
      </c>
      <c r="K26" s="13"/>
      <c r="L26" s="13"/>
      <c r="O26" s="13"/>
      <c r="P26" s="13"/>
      <c r="Q26" s="19"/>
      <c r="T26" s="13"/>
      <c r="U26" s="30" t="s">
        <v>512</v>
      </c>
      <c r="Y26" s="30" t="s">
        <v>271</v>
      </c>
      <c r="Z26" s="30" t="s">
        <v>399</v>
      </c>
      <c r="AA26" s="57" t="s">
        <v>365</v>
      </c>
      <c r="AB26" s="57" t="s">
        <v>493</v>
      </c>
      <c r="AC26" s="29"/>
      <c r="AD26" s="29"/>
      <c r="AE26" s="29"/>
      <c r="AF26" s="28"/>
      <c r="AK26" s="37" t="str">
        <f t="shared" si="7"/>
        <v>Y</v>
      </c>
    </row>
    <row r="27" spans="1:37" ht="13.5" customHeight="1" x14ac:dyDescent="0.15">
      <c r="A27" s="13" t="str">
        <f>IF(D23="", "-", D23)</f>
        <v>科学技術・イノベーション</v>
      </c>
      <c r="B27" s="13"/>
      <c r="F27" s="18" t="s">
        <v>124</v>
      </c>
      <c r="G27" s="17"/>
      <c r="H27" s="13" t="str">
        <f t="shared" si="1"/>
        <v/>
      </c>
      <c r="I27" s="13" t="str">
        <f t="shared" si="5"/>
        <v>一般会計</v>
      </c>
      <c r="K27" s="13"/>
      <c r="L27" s="13"/>
      <c r="O27" s="13"/>
      <c r="P27" s="13"/>
      <c r="Q27" s="19"/>
      <c r="T27" s="13"/>
      <c r="U27" s="30" t="s">
        <v>513</v>
      </c>
      <c r="Y27" s="30" t="s">
        <v>272</v>
      </c>
      <c r="Z27" s="30" t="s">
        <v>400</v>
      </c>
      <c r="AA27" s="57" t="s">
        <v>366</v>
      </c>
      <c r="AB27" s="57" t="s">
        <v>494</v>
      </c>
      <c r="AC27" s="29"/>
      <c r="AD27" s="29"/>
      <c r="AE27" s="29"/>
      <c r="AF27" s="28"/>
      <c r="AK27" s="37"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514</v>
      </c>
      <c r="Y28" s="30" t="s">
        <v>273</v>
      </c>
      <c r="Z28" s="30" t="s">
        <v>401</v>
      </c>
      <c r="AA28" s="57" t="s">
        <v>367</v>
      </c>
      <c r="AB28" s="57" t="s">
        <v>495</v>
      </c>
      <c r="AC28" s="29"/>
      <c r="AD28" s="29"/>
      <c r="AE28" s="29"/>
      <c r="AF28" s="28"/>
      <c r="AK28" s="37"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0" t="s">
        <v>515</v>
      </c>
      <c r="Y29" s="30" t="s">
        <v>274</v>
      </c>
      <c r="Z29" s="30" t="s">
        <v>402</v>
      </c>
      <c r="AA29" s="57" t="s">
        <v>368</v>
      </c>
      <c r="AB29" s="57" t="s">
        <v>496</v>
      </c>
      <c r="AC29" s="29"/>
      <c r="AD29" s="29"/>
      <c r="AE29" s="29"/>
      <c r="AF29" s="28"/>
      <c r="AK29" s="37"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0" t="s">
        <v>516</v>
      </c>
      <c r="Y30" s="30" t="s">
        <v>275</v>
      </c>
      <c r="Z30" s="30" t="s">
        <v>403</v>
      </c>
      <c r="AA30" s="57" t="s">
        <v>369</v>
      </c>
      <c r="AB30" s="57" t="s">
        <v>497</v>
      </c>
      <c r="AC30" s="29"/>
      <c r="AD30" s="29"/>
      <c r="AE30" s="29"/>
      <c r="AF30" s="28"/>
      <c r="AK30" s="37"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0" t="s">
        <v>517</v>
      </c>
      <c r="Y31" s="30" t="s">
        <v>276</v>
      </c>
      <c r="Z31" s="30" t="s">
        <v>404</v>
      </c>
      <c r="AA31" s="57" t="s">
        <v>370</v>
      </c>
      <c r="AB31" s="57" t="s">
        <v>498</v>
      </c>
      <c r="AC31" s="29"/>
      <c r="AD31" s="29"/>
      <c r="AE31" s="29"/>
      <c r="AF31" s="28"/>
      <c r="AK31" s="37"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0" t="s">
        <v>518</v>
      </c>
      <c r="Y32" s="30" t="s">
        <v>277</v>
      </c>
      <c r="Z32" s="30" t="s">
        <v>405</v>
      </c>
      <c r="AA32" s="57" t="s">
        <v>63</v>
      </c>
      <c r="AB32" s="57" t="s">
        <v>63</v>
      </c>
      <c r="AC32" s="29"/>
      <c r="AD32" s="29"/>
      <c r="AE32" s="29"/>
      <c r="AF32" s="28"/>
      <c r="AK32" s="37"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0" t="s">
        <v>519</v>
      </c>
      <c r="Y33" s="30" t="s">
        <v>278</v>
      </c>
      <c r="Z33" s="30" t="s">
        <v>406</v>
      </c>
      <c r="AA33" s="47"/>
      <c r="AB33" s="29"/>
      <c r="AC33" s="29"/>
      <c r="AD33" s="29"/>
      <c r="AE33" s="29"/>
      <c r="AF33" s="28"/>
      <c r="AK33" s="37"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0" t="s">
        <v>520</v>
      </c>
      <c r="Y34" s="30" t="s">
        <v>279</v>
      </c>
      <c r="Z34" s="30" t="s">
        <v>407</v>
      </c>
      <c r="AB34" s="29"/>
      <c r="AC34" s="29"/>
      <c r="AD34" s="29"/>
      <c r="AE34" s="29"/>
      <c r="AF34" s="28"/>
      <c r="AK34" s="37"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0" t="s">
        <v>521</v>
      </c>
      <c r="Y35" s="30" t="s">
        <v>280</v>
      </c>
      <c r="Z35" s="30" t="s">
        <v>408</v>
      </c>
      <c r="AC35" s="29"/>
      <c r="AF35" s="28"/>
      <c r="AK35" s="37"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0" t="s">
        <v>281</v>
      </c>
      <c r="Z36" s="30" t="s">
        <v>409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282</v>
      </c>
      <c r="Z37" s="30" t="s">
        <v>410</v>
      </c>
      <c r="AF37" s="28"/>
      <c r="AK37" s="37" t="str">
        <f t="shared" si="7"/>
        <v>j</v>
      </c>
    </row>
    <row r="38" spans="1:37" x14ac:dyDescent="0.15">
      <c r="A38" s="13"/>
      <c r="B38" s="13"/>
      <c r="F38" s="13"/>
      <c r="G38" s="19"/>
      <c r="K38" s="13"/>
      <c r="L38" s="13"/>
      <c r="O38" s="13"/>
      <c r="P38" s="13"/>
      <c r="Q38" s="19"/>
      <c r="T38" s="13"/>
      <c r="Y38" s="30" t="s">
        <v>283</v>
      </c>
      <c r="Z38" s="30" t="s">
        <v>411</v>
      </c>
      <c r="AF38" s="28"/>
      <c r="AK38" s="37" t="str">
        <f t="shared" si="7"/>
        <v>k</v>
      </c>
    </row>
    <row r="39" spans="1:37" x14ac:dyDescent="0.15">
      <c r="A39" s="13"/>
      <c r="B39" s="13"/>
      <c r="F39" s="13" t="str">
        <f>I37</f>
        <v>一般会計</v>
      </c>
      <c r="G39" s="19"/>
      <c r="K39" s="13"/>
      <c r="L39" s="13"/>
      <c r="O39" s="13"/>
      <c r="P39" s="13"/>
      <c r="Q39" s="19"/>
      <c r="T39" s="13"/>
      <c r="U39" s="30" t="s">
        <v>523</v>
      </c>
      <c r="Y39" s="30" t="s">
        <v>284</v>
      </c>
      <c r="Z39" s="30" t="s">
        <v>412</v>
      </c>
      <c r="AF39" s="28"/>
      <c r="AK39" s="37" t="str">
        <f t="shared" si="7"/>
        <v>l</v>
      </c>
    </row>
    <row r="40" spans="1:37" x14ac:dyDescent="0.15">
      <c r="A40" s="13"/>
      <c r="B40" s="13"/>
      <c r="F40" s="13"/>
      <c r="G40" s="19"/>
      <c r="K40" s="13"/>
      <c r="L40" s="13"/>
      <c r="O40" s="13"/>
      <c r="P40" s="13"/>
      <c r="Q40" s="19"/>
      <c r="T40" s="13"/>
      <c r="U40" s="30"/>
      <c r="Y40" s="30" t="s">
        <v>285</v>
      </c>
      <c r="Z40" s="30" t="s">
        <v>413</v>
      </c>
      <c r="AF40" s="28"/>
      <c r="AK40" s="37" t="str">
        <f t="shared" si="7"/>
        <v>m</v>
      </c>
    </row>
    <row r="41" spans="1:37" x14ac:dyDescent="0.15">
      <c r="A41" s="13"/>
      <c r="B41" s="13"/>
      <c r="F41" s="13"/>
      <c r="G41" s="19"/>
      <c r="K41" s="13"/>
      <c r="L41" s="13"/>
      <c r="O41" s="13"/>
      <c r="P41" s="13"/>
      <c r="Q41" s="19"/>
      <c r="T41" s="13"/>
      <c r="U41" s="30" t="s">
        <v>233</v>
      </c>
      <c r="Y41" s="30" t="s">
        <v>286</v>
      </c>
      <c r="Z41" s="30" t="s">
        <v>414</v>
      </c>
      <c r="AF41" s="28"/>
      <c r="AK41" s="37" t="str">
        <f t="shared" si="7"/>
        <v>n</v>
      </c>
    </row>
    <row r="42" spans="1:37" x14ac:dyDescent="0.15">
      <c r="A42" s="13"/>
      <c r="B42" s="13"/>
      <c r="F42" s="13"/>
      <c r="G42" s="19"/>
      <c r="K42" s="13"/>
      <c r="L42" s="13"/>
      <c r="O42" s="13"/>
      <c r="P42" s="13"/>
      <c r="Q42" s="19"/>
      <c r="T42" s="13"/>
      <c r="U42" s="30" t="s">
        <v>235</v>
      </c>
      <c r="Y42" s="30" t="s">
        <v>287</v>
      </c>
      <c r="Z42" s="30" t="s">
        <v>415</v>
      </c>
      <c r="AF42" s="28"/>
      <c r="AK42" s="37" t="str">
        <f t="shared" si="7"/>
        <v>o</v>
      </c>
    </row>
    <row r="43" spans="1:37" x14ac:dyDescent="0.15">
      <c r="A43" s="13"/>
      <c r="B43" s="13"/>
      <c r="F43" s="13"/>
      <c r="G43" s="19"/>
      <c r="K43" s="13"/>
      <c r="L43" s="13"/>
      <c r="O43" s="13"/>
      <c r="P43" s="13"/>
      <c r="Q43" s="19"/>
      <c r="T43" s="13"/>
      <c r="Y43" s="30" t="s">
        <v>288</v>
      </c>
      <c r="Z43" s="30" t="s">
        <v>416</v>
      </c>
      <c r="AF43" s="28"/>
      <c r="AK43" s="37" t="str">
        <f t="shared" si="7"/>
        <v>p</v>
      </c>
    </row>
    <row r="44" spans="1:37" x14ac:dyDescent="0.15">
      <c r="A44" s="13"/>
      <c r="B44" s="13"/>
      <c r="F44" s="13"/>
      <c r="G44" s="19"/>
      <c r="K44" s="13"/>
      <c r="L44" s="13"/>
      <c r="O44" s="13"/>
      <c r="P44" s="13"/>
      <c r="Q44" s="19"/>
      <c r="T44" s="13"/>
      <c r="Y44" s="30" t="s">
        <v>289</v>
      </c>
      <c r="Z44" s="30" t="s">
        <v>417</v>
      </c>
      <c r="AF44" s="28"/>
      <c r="AK44" s="37" t="str">
        <f t="shared" si="7"/>
        <v>q</v>
      </c>
    </row>
    <row r="45" spans="1:37" x14ac:dyDescent="0.15">
      <c r="A45" s="13"/>
      <c r="B45" s="13"/>
      <c r="F45" s="13"/>
      <c r="G45" s="19"/>
      <c r="K45" s="13"/>
      <c r="L45" s="13"/>
      <c r="O45" s="13"/>
      <c r="P45" s="13"/>
      <c r="Q45" s="19"/>
      <c r="T45" s="13"/>
      <c r="U45" s="27" t="s">
        <v>157</v>
      </c>
      <c r="Y45" s="30" t="s">
        <v>290</v>
      </c>
      <c r="Z45" s="30" t="s">
        <v>418</v>
      </c>
      <c r="AF45" s="28"/>
      <c r="AK45" s="37" t="str">
        <f t="shared" si="7"/>
        <v>r</v>
      </c>
    </row>
    <row r="46" spans="1:37" x14ac:dyDescent="0.15">
      <c r="A46" s="13"/>
      <c r="B46" s="13"/>
      <c r="F46" s="13"/>
      <c r="G46" s="19"/>
      <c r="K46" s="13"/>
      <c r="L46" s="13"/>
      <c r="O46" s="13"/>
      <c r="P46" s="13"/>
      <c r="Q46" s="19"/>
      <c r="T46" s="13"/>
      <c r="U46" s="63" t="s">
        <v>554</v>
      </c>
      <c r="Y46" s="30" t="s">
        <v>291</v>
      </c>
      <c r="Z46" s="30" t="s">
        <v>419</v>
      </c>
      <c r="AF46" s="28"/>
      <c r="AK46" s="37" t="str">
        <f t="shared" si="7"/>
        <v>s</v>
      </c>
    </row>
    <row r="47" spans="1:37" x14ac:dyDescent="0.15">
      <c r="A47" s="13"/>
      <c r="B47" s="13"/>
      <c r="F47" s="13"/>
      <c r="G47" s="19"/>
      <c r="K47" s="13"/>
      <c r="L47" s="13"/>
      <c r="O47" s="13"/>
      <c r="P47" s="13"/>
      <c r="Q47" s="19"/>
      <c r="T47" s="13"/>
      <c r="Y47" s="30" t="s">
        <v>292</v>
      </c>
      <c r="Z47" s="30" t="s">
        <v>420</v>
      </c>
      <c r="AF47" s="28"/>
      <c r="AK47" s="37" t="str">
        <f t="shared" si="7"/>
        <v>t</v>
      </c>
    </row>
    <row r="48" spans="1:37" x14ac:dyDescent="0.15">
      <c r="A48" s="13"/>
      <c r="B48" s="13"/>
      <c r="F48" s="13"/>
      <c r="G48" s="19"/>
      <c r="K48" s="13"/>
      <c r="L48" s="13"/>
      <c r="O48" s="13"/>
      <c r="P48" s="13"/>
      <c r="Q48" s="19"/>
      <c r="T48" s="13"/>
      <c r="U48" s="63">
        <v>2021</v>
      </c>
      <c r="Y48" s="30" t="s">
        <v>293</v>
      </c>
      <c r="Z48" s="30" t="s">
        <v>421</v>
      </c>
      <c r="AF48" s="28"/>
      <c r="AK48" s="37" t="str">
        <f t="shared" si="7"/>
        <v>u</v>
      </c>
    </row>
    <row r="49" spans="1:37" x14ac:dyDescent="0.15">
      <c r="A49" s="13"/>
      <c r="B49" s="13"/>
      <c r="F49" s="13"/>
      <c r="G49" s="19"/>
      <c r="K49" s="13"/>
      <c r="L49" s="13"/>
      <c r="O49" s="13"/>
      <c r="P49" s="13"/>
      <c r="Q49" s="19"/>
      <c r="T49" s="13"/>
      <c r="U49" s="63">
        <v>2022</v>
      </c>
      <c r="Y49" s="30" t="s">
        <v>294</v>
      </c>
      <c r="Z49" s="30" t="s">
        <v>422</v>
      </c>
      <c r="AF49" s="28"/>
      <c r="AK49" s="37" t="str">
        <f t="shared" si="7"/>
        <v>v</v>
      </c>
    </row>
    <row r="50" spans="1:37" x14ac:dyDescent="0.15">
      <c r="A50" s="13"/>
      <c r="B50" s="13"/>
      <c r="F50" s="13"/>
      <c r="G50" s="19"/>
      <c r="K50" s="13"/>
      <c r="L50" s="13"/>
      <c r="O50" s="13"/>
      <c r="P50" s="13"/>
      <c r="Q50" s="19"/>
      <c r="T50" s="13"/>
      <c r="U50" s="63">
        <v>2023</v>
      </c>
      <c r="Y50" s="30" t="s">
        <v>295</v>
      </c>
      <c r="Z50" s="30" t="s">
        <v>423</v>
      </c>
      <c r="AF50" s="28"/>
    </row>
    <row r="51" spans="1:37" x14ac:dyDescent="0.15">
      <c r="A51" s="13"/>
      <c r="B51" s="13"/>
      <c r="F51" s="13"/>
      <c r="G51" s="19"/>
      <c r="K51" s="13"/>
      <c r="L51" s="13"/>
      <c r="O51" s="13"/>
      <c r="P51" s="13"/>
      <c r="Q51" s="19"/>
      <c r="T51" s="13"/>
      <c r="U51" s="63">
        <v>2024</v>
      </c>
      <c r="Y51" s="30" t="s">
        <v>296</v>
      </c>
      <c r="Z51" s="30" t="s">
        <v>424</v>
      </c>
      <c r="AF51" s="28"/>
    </row>
    <row r="52" spans="1:37" x14ac:dyDescent="0.15">
      <c r="A52" s="13"/>
      <c r="B52" s="13"/>
      <c r="F52" s="13"/>
      <c r="G52" s="19"/>
      <c r="K52" s="13"/>
      <c r="L52" s="13"/>
      <c r="O52" s="13"/>
      <c r="P52" s="13"/>
      <c r="Q52" s="19"/>
      <c r="T52" s="13"/>
      <c r="U52" s="63">
        <v>2025</v>
      </c>
      <c r="Y52" s="30" t="s">
        <v>297</v>
      </c>
      <c r="Z52" s="30" t="s">
        <v>425</v>
      </c>
      <c r="AF52" s="28"/>
    </row>
    <row r="53" spans="1:37" x14ac:dyDescent="0.15">
      <c r="A53" s="13"/>
      <c r="B53" s="13"/>
      <c r="F53" s="13"/>
      <c r="G53" s="19"/>
      <c r="K53" s="13"/>
      <c r="L53" s="13"/>
      <c r="O53" s="13"/>
      <c r="P53" s="13"/>
      <c r="Q53" s="19"/>
      <c r="T53" s="13"/>
      <c r="U53" s="63">
        <v>2026</v>
      </c>
      <c r="Y53" s="30" t="s">
        <v>298</v>
      </c>
      <c r="Z53" s="30" t="s">
        <v>426</v>
      </c>
      <c r="AF53" s="28"/>
    </row>
    <row r="54" spans="1:37" x14ac:dyDescent="0.15">
      <c r="A54" s="13"/>
      <c r="B54" s="13"/>
      <c r="F54" s="13"/>
      <c r="G54" s="19"/>
      <c r="K54" s="13"/>
      <c r="L54" s="13"/>
      <c r="O54" s="13"/>
      <c r="P54" s="20"/>
      <c r="Q54" s="19"/>
      <c r="T54" s="13"/>
      <c r="Y54" s="30" t="s">
        <v>299</v>
      </c>
      <c r="Z54" s="30" t="s">
        <v>427</v>
      </c>
      <c r="AF54" s="28"/>
    </row>
    <row r="55" spans="1:37" x14ac:dyDescent="0.15">
      <c r="A55" s="13"/>
      <c r="B55" s="13"/>
      <c r="F55" s="13"/>
      <c r="G55" s="19"/>
      <c r="K55" s="13"/>
      <c r="L55" s="13"/>
      <c r="O55" s="13"/>
      <c r="P55" s="13"/>
      <c r="Q55" s="19"/>
      <c r="T55" s="13"/>
      <c r="Y55" s="30" t="s">
        <v>300</v>
      </c>
      <c r="Z55" s="30" t="s">
        <v>428</v>
      </c>
      <c r="AF55" s="28"/>
    </row>
    <row r="56" spans="1:37" x14ac:dyDescent="0.15">
      <c r="A56" s="13"/>
      <c r="B56" s="13"/>
      <c r="F56" s="13"/>
      <c r="G56" s="19"/>
      <c r="K56" s="13"/>
      <c r="L56" s="13"/>
      <c r="O56" s="13"/>
      <c r="P56" s="13"/>
      <c r="Q56" s="19"/>
      <c r="T56" s="13"/>
      <c r="U56" s="63">
        <v>20</v>
      </c>
      <c r="Y56" s="30" t="s">
        <v>301</v>
      </c>
      <c r="Z56" s="30" t="s">
        <v>429</v>
      </c>
      <c r="AF56" s="28"/>
    </row>
    <row r="57" spans="1:37" x14ac:dyDescent="0.15">
      <c r="A57" s="13"/>
      <c r="B57" s="13"/>
      <c r="F57" s="13"/>
      <c r="G57" s="19"/>
      <c r="K57" s="13"/>
      <c r="L57" s="13"/>
      <c r="O57" s="13"/>
      <c r="P57" s="13"/>
      <c r="Q57" s="19"/>
      <c r="T57" s="13"/>
      <c r="U57" s="30" t="s">
        <v>499</v>
      </c>
      <c r="Y57" s="30" t="s">
        <v>302</v>
      </c>
      <c r="Z57" s="30" t="s">
        <v>430</v>
      </c>
      <c r="AF57" s="28"/>
    </row>
    <row r="58" spans="1:37" x14ac:dyDescent="0.15">
      <c r="A58" s="13"/>
      <c r="B58" s="13"/>
      <c r="F58" s="13"/>
      <c r="G58" s="19"/>
      <c r="K58" s="13"/>
      <c r="L58" s="13"/>
      <c r="O58" s="13"/>
      <c r="P58" s="13"/>
      <c r="Q58" s="19"/>
      <c r="T58" s="13"/>
      <c r="U58" s="30" t="s">
        <v>500</v>
      </c>
      <c r="Y58" s="30" t="s">
        <v>303</v>
      </c>
      <c r="Z58" s="30" t="s">
        <v>431</v>
      </c>
      <c r="AF58" s="28"/>
    </row>
    <row r="59" spans="1:37" x14ac:dyDescent="0.15">
      <c r="A59" s="13"/>
      <c r="B59" s="13"/>
      <c r="F59" s="13"/>
      <c r="G59" s="19"/>
      <c r="K59" s="13"/>
      <c r="L59" s="13"/>
      <c r="O59" s="13"/>
      <c r="P59" s="13"/>
      <c r="Q59" s="19"/>
      <c r="T59" s="13"/>
      <c r="Y59" s="30" t="s">
        <v>304</v>
      </c>
      <c r="Z59" s="30" t="s">
        <v>432</v>
      </c>
      <c r="AF59" s="28"/>
    </row>
    <row r="60" spans="1:37" x14ac:dyDescent="0.15">
      <c r="A60" s="13"/>
      <c r="B60" s="13"/>
      <c r="F60" s="13"/>
      <c r="G60" s="19"/>
      <c r="K60" s="13"/>
      <c r="L60" s="13"/>
      <c r="O60" s="13"/>
      <c r="P60" s="13"/>
      <c r="Q60" s="19"/>
      <c r="T60" s="13"/>
      <c r="Y60" s="30" t="s">
        <v>305</v>
      </c>
      <c r="Z60" s="30" t="s">
        <v>433</v>
      </c>
      <c r="AF60" s="28"/>
    </row>
    <row r="61" spans="1:37" x14ac:dyDescent="0.15">
      <c r="A61" s="13"/>
      <c r="B61" s="13"/>
      <c r="F61" s="13"/>
      <c r="G61" s="19"/>
      <c r="K61" s="13"/>
      <c r="L61" s="13"/>
      <c r="O61" s="13"/>
      <c r="P61" s="13"/>
      <c r="Q61" s="19"/>
      <c r="T61" s="13"/>
      <c r="Y61" s="30" t="s">
        <v>306</v>
      </c>
      <c r="Z61" s="30" t="s">
        <v>434</v>
      </c>
      <c r="AF61" s="28"/>
    </row>
    <row r="62" spans="1:37" x14ac:dyDescent="0.15">
      <c r="A62" s="13"/>
      <c r="B62" s="13"/>
      <c r="F62" s="13"/>
      <c r="G62" s="19"/>
      <c r="K62" s="13"/>
      <c r="L62" s="13"/>
      <c r="O62" s="13"/>
      <c r="P62" s="13"/>
      <c r="Q62" s="19"/>
      <c r="T62" s="13"/>
      <c r="Y62" s="30" t="s">
        <v>307</v>
      </c>
      <c r="Z62" s="30" t="s">
        <v>435</v>
      </c>
      <c r="AF62" s="28"/>
    </row>
    <row r="63" spans="1:37" x14ac:dyDescent="0.15">
      <c r="A63" s="13"/>
      <c r="B63" s="13"/>
      <c r="F63" s="13"/>
      <c r="G63" s="19"/>
      <c r="K63" s="13"/>
      <c r="L63" s="13"/>
      <c r="O63" s="13"/>
      <c r="P63" s="13"/>
      <c r="Q63" s="19"/>
      <c r="T63" s="13"/>
      <c r="Y63" s="30" t="s">
        <v>308</v>
      </c>
      <c r="Z63" s="30" t="s">
        <v>436</v>
      </c>
      <c r="AF63" s="28"/>
    </row>
    <row r="64" spans="1:37" x14ac:dyDescent="0.15">
      <c r="A64" s="13"/>
      <c r="B64" s="13"/>
      <c r="F64" s="13"/>
      <c r="G64" s="19"/>
      <c r="K64" s="13"/>
      <c r="L64" s="13"/>
      <c r="O64" s="13"/>
      <c r="P64" s="13"/>
      <c r="Q64" s="19"/>
      <c r="T64" s="13"/>
      <c r="Y64" s="30" t="s">
        <v>309</v>
      </c>
      <c r="Z64" s="30" t="s">
        <v>437</v>
      </c>
      <c r="AF64" s="28"/>
    </row>
    <row r="65" spans="1:32" x14ac:dyDescent="0.15">
      <c r="A65" s="13"/>
      <c r="B65" s="13"/>
      <c r="F65" s="13"/>
      <c r="G65" s="19"/>
      <c r="K65" s="13"/>
      <c r="L65" s="13"/>
      <c r="O65" s="13"/>
      <c r="P65" s="13"/>
      <c r="Q65" s="19"/>
      <c r="T65" s="13"/>
      <c r="Y65" s="30" t="s">
        <v>310</v>
      </c>
      <c r="Z65" s="30" t="s">
        <v>438</v>
      </c>
      <c r="AF65" s="28"/>
    </row>
    <row r="66" spans="1:32" x14ac:dyDescent="0.15">
      <c r="A66" s="13"/>
      <c r="B66" s="13"/>
      <c r="F66" s="13"/>
      <c r="G66" s="19"/>
      <c r="K66" s="13"/>
      <c r="L66" s="13"/>
      <c r="O66" s="13"/>
      <c r="P66" s="13"/>
      <c r="Q66" s="19"/>
      <c r="T66" s="13"/>
      <c r="Y66" s="30" t="s">
        <v>64</v>
      </c>
      <c r="Z66" s="30" t="s">
        <v>439</v>
      </c>
      <c r="AF66" s="28"/>
    </row>
    <row r="67" spans="1:32" x14ac:dyDescent="0.15">
      <c r="A67" s="13"/>
      <c r="B67" s="13"/>
      <c r="F67" s="13"/>
      <c r="G67" s="19"/>
      <c r="K67" s="13"/>
      <c r="L67" s="13"/>
      <c r="O67" s="13"/>
      <c r="P67" s="13"/>
      <c r="Q67" s="19"/>
      <c r="T67" s="13"/>
      <c r="Y67" s="30" t="s">
        <v>311</v>
      </c>
      <c r="Z67" s="30" t="s">
        <v>440</v>
      </c>
      <c r="AF67" s="28"/>
    </row>
    <row r="68" spans="1:32" x14ac:dyDescent="0.15">
      <c r="A68" s="13"/>
      <c r="B68" s="13"/>
      <c r="F68" s="13"/>
      <c r="G68" s="19"/>
      <c r="K68" s="13"/>
      <c r="L68" s="13"/>
      <c r="O68" s="13"/>
      <c r="P68" s="13"/>
      <c r="Q68" s="19"/>
      <c r="T68" s="13"/>
      <c r="Y68" s="30" t="s">
        <v>312</v>
      </c>
      <c r="Z68" s="30" t="s">
        <v>441</v>
      </c>
      <c r="AF68" s="28"/>
    </row>
    <row r="69" spans="1:32" x14ac:dyDescent="0.15">
      <c r="A69" s="13"/>
      <c r="B69" s="13"/>
      <c r="F69" s="13"/>
      <c r="G69" s="19"/>
      <c r="K69" s="13"/>
      <c r="L69" s="13"/>
      <c r="O69" s="13"/>
      <c r="P69" s="13"/>
      <c r="Q69" s="19"/>
      <c r="T69" s="13"/>
      <c r="Y69" s="30" t="s">
        <v>313</v>
      </c>
      <c r="Z69" s="30" t="s">
        <v>442</v>
      </c>
      <c r="AF69" s="28"/>
    </row>
    <row r="70" spans="1:32" x14ac:dyDescent="0.15">
      <c r="A70" s="13"/>
      <c r="B70" s="13"/>
      <c r="Y70" s="30" t="s">
        <v>314</v>
      </c>
      <c r="Z70" s="30" t="s">
        <v>443</v>
      </c>
    </row>
    <row r="71" spans="1:32" x14ac:dyDescent="0.15">
      <c r="Y71" s="30" t="s">
        <v>315</v>
      </c>
      <c r="Z71" s="30" t="s">
        <v>444</v>
      </c>
    </row>
    <row r="72" spans="1:32" x14ac:dyDescent="0.15">
      <c r="Y72" s="30" t="s">
        <v>316</v>
      </c>
      <c r="Z72" s="30" t="s">
        <v>445</v>
      </c>
    </row>
    <row r="73" spans="1:32" x14ac:dyDescent="0.15">
      <c r="Y73" s="30" t="s">
        <v>317</v>
      </c>
      <c r="Z73" s="30" t="s">
        <v>446</v>
      </c>
    </row>
    <row r="74" spans="1:32" x14ac:dyDescent="0.15">
      <c r="Y74" s="30" t="s">
        <v>318</v>
      </c>
      <c r="Z74" s="30" t="s">
        <v>447</v>
      </c>
    </row>
    <row r="75" spans="1:32" x14ac:dyDescent="0.15">
      <c r="Y75" s="30" t="s">
        <v>319</v>
      </c>
      <c r="Z75" s="30" t="s">
        <v>448</v>
      </c>
    </row>
    <row r="76" spans="1:32" x14ac:dyDescent="0.15">
      <c r="Y76" s="30" t="s">
        <v>320</v>
      </c>
      <c r="Z76" s="30" t="s">
        <v>449</v>
      </c>
    </row>
    <row r="77" spans="1:32" x14ac:dyDescent="0.15">
      <c r="Y77" s="30" t="s">
        <v>321</v>
      </c>
      <c r="Z77" s="30" t="s">
        <v>450</v>
      </c>
    </row>
    <row r="78" spans="1:32" x14ac:dyDescent="0.15">
      <c r="Y78" s="30" t="s">
        <v>322</v>
      </c>
      <c r="Z78" s="30" t="s">
        <v>451</v>
      </c>
    </row>
    <row r="79" spans="1:32" x14ac:dyDescent="0.15">
      <c r="Y79" s="30" t="s">
        <v>323</v>
      </c>
      <c r="Z79" s="30" t="s">
        <v>452</v>
      </c>
    </row>
    <row r="80" spans="1:32" x14ac:dyDescent="0.15">
      <c r="Y80" s="30" t="s">
        <v>324</v>
      </c>
      <c r="Z80" s="30" t="s">
        <v>453</v>
      </c>
    </row>
    <row r="81" spans="25:26" x14ac:dyDescent="0.15">
      <c r="Y81" s="30" t="s">
        <v>325</v>
      </c>
      <c r="Z81" s="30" t="s">
        <v>454</v>
      </c>
    </row>
    <row r="82" spans="25:26" x14ac:dyDescent="0.15">
      <c r="Y82" s="30" t="s">
        <v>326</v>
      </c>
      <c r="Z82" s="30" t="s">
        <v>455</v>
      </c>
    </row>
    <row r="83" spans="25:26" x14ac:dyDescent="0.15">
      <c r="Y83" s="30" t="s">
        <v>327</v>
      </c>
      <c r="Z83" s="30" t="s">
        <v>456</v>
      </c>
    </row>
    <row r="84" spans="25:26" x14ac:dyDescent="0.15">
      <c r="Y84" s="30" t="s">
        <v>328</v>
      </c>
      <c r="Z84" s="30" t="s">
        <v>457</v>
      </c>
    </row>
    <row r="85" spans="25:26" x14ac:dyDescent="0.15">
      <c r="Y85" s="30" t="s">
        <v>329</v>
      </c>
      <c r="Z85" s="30" t="s">
        <v>458</v>
      </c>
    </row>
    <row r="86" spans="25:26" x14ac:dyDescent="0.15">
      <c r="Y86" s="30" t="s">
        <v>330</v>
      </c>
      <c r="Z86" s="30" t="s">
        <v>459</v>
      </c>
    </row>
    <row r="87" spans="25:26" x14ac:dyDescent="0.15">
      <c r="Y87" s="30" t="s">
        <v>331</v>
      </c>
      <c r="Z87" s="30" t="s">
        <v>460</v>
      </c>
    </row>
    <row r="88" spans="25:26" x14ac:dyDescent="0.15">
      <c r="Y88" s="30" t="s">
        <v>332</v>
      </c>
      <c r="Z88" s="30" t="s">
        <v>461</v>
      </c>
    </row>
    <row r="89" spans="25:26" x14ac:dyDescent="0.15">
      <c r="Y89" s="30" t="s">
        <v>333</v>
      </c>
      <c r="Z89" s="30" t="s">
        <v>462</v>
      </c>
    </row>
    <row r="90" spans="25:26" x14ac:dyDescent="0.15">
      <c r="Y90" s="30" t="s">
        <v>334</v>
      </c>
      <c r="Z90" s="30" t="s">
        <v>463</v>
      </c>
    </row>
    <row r="91" spans="25:26" x14ac:dyDescent="0.15">
      <c r="Y91" s="30" t="s">
        <v>335</v>
      </c>
      <c r="Z91" s="30" t="s">
        <v>464</v>
      </c>
    </row>
    <row r="92" spans="25:26" x14ac:dyDescent="0.15">
      <c r="Y92" s="30" t="s">
        <v>336</v>
      </c>
      <c r="Z92" s="30" t="s">
        <v>465</v>
      </c>
    </row>
    <row r="93" spans="25:26" x14ac:dyDescent="0.15">
      <c r="Y93" s="30" t="s">
        <v>337</v>
      </c>
      <c r="Z93" s="30" t="s">
        <v>466</v>
      </c>
    </row>
    <row r="94" spans="25:26" x14ac:dyDescent="0.15">
      <c r="Y94" s="30" t="s">
        <v>338</v>
      </c>
      <c r="Z94" s="30" t="s">
        <v>467</v>
      </c>
    </row>
    <row r="95" spans="25:26" x14ac:dyDescent="0.15">
      <c r="Y95" s="30" t="s">
        <v>339</v>
      </c>
      <c r="Z95" s="30" t="s">
        <v>468</v>
      </c>
    </row>
    <row r="96" spans="25:26" x14ac:dyDescent="0.15">
      <c r="Y96" s="30" t="s">
        <v>243</v>
      </c>
      <c r="Z96" s="30" t="s">
        <v>469</v>
      </c>
    </row>
    <row r="97" spans="25:26" x14ac:dyDescent="0.15">
      <c r="Y97" s="30" t="s">
        <v>340</v>
      </c>
      <c r="Z97" s="30" t="s">
        <v>470</v>
      </c>
    </row>
    <row r="98" spans="25:26" x14ac:dyDescent="0.15">
      <c r="Y98" s="30" t="s">
        <v>341</v>
      </c>
      <c r="Z98" s="30" t="s">
        <v>471</v>
      </c>
    </row>
    <row r="99" spans="25:26" x14ac:dyDescent="0.15">
      <c r="Y99" s="30" t="s">
        <v>371</v>
      </c>
      <c r="Z99" s="30" t="s">
        <v>472</v>
      </c>
    </row>
    <row r="100" spans="25:26" x14ac:dyDescent="0.15">
      <c r="Y100" s="30" t="s">
        <v>557</v>
      </c>
      <c r="Z100" s="30" t="s">
        <v>473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2022-09-02T08:35:58Z</dcterms:created>
  <dcterms:modified xsi:type="dcterms:W3CDTF">2022-09-02T08:38:38Z</dcterms:modified>
</cp:coreProperties>
</file>