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W80" i="11" l="1"/>
  <c r="AT80" i="11"/>
  <c r="AQ80" i="11"/>
  <c r="AL80" i="11"/>
  <c r="AI80" i="11"/>
  <c r="AF80" i="11"/>
  <c r="Z80" i="11"/>
  <c r="W80" i="11"/>
  <c r="T80" i="11"/>
  <c r="N80" i="11"/>
  <c r="AW79" i="11"/>
  <c r="AT79" i="11"/>
  <c r="AQ79" i="11"/>
  <c r="AL79" i="11"/>
  <c r="AI79" i="11"/>
  <c r="AF79" i="11"/>
  <c r="Z79" i="11"/>
  <c r="W79" i="11"/>
  <c r="T79" i="11"/>
  <c r="N79" i="11"/>
  <c r="K79" i="11"/>
  <c r="H79" i="11"/>
  <c r="AU100" i="11" l="1"/>
  <c r="Y100" i="11"/>
  <c r="W25" i="11"/>
  <c r="P25"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<sst xmlns="http://schemas.openxmlformats.org/spreadsheetml/2006/main" count="731" uniqueCount="612">
  <si>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</si>
  <si>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</si>
  <si>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</si>
  <si>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</si>
  <si>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</si>
  <si>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</si>
  <si>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</si>
  <si>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</si>
  <si>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</si>
  <si>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</si>
  <si>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</si>
  <si>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</si>
  <si>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</si>
  <si>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</si>
  <si>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</si>
  <si>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</si>
  <si>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</si>
  <si>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</si>
  <si>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</si>
  <si>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</si>
  <si>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</si>
  <si>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</si>
  <si>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</si>
  <si>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</si>
  <si>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</si>
  <si>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</si>
  <si>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</si>
  <si>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</si>
  <si>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</si>
  <si>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</si>
  <si>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</si>
  <si>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</si>
  <si>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</si>
  <si>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</si>
  <si>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</si>
  <si>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</si>
  <si>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</si>
  <si>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</si>
  <si>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</si>
  <si>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</si>
  <si>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</si>
  <si>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</si>
  <si>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</si>
  <si>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</si>
  <si>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</si>
  <si>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</si>
  <si>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</si>
  <si>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</si>
  <si>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</si>
  <si>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</si>
  <si>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</si>
  <si>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</si>
  <si>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</si>
  <si>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</si>
  <si>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</si>
  <si>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</si>
  <si>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</si>
  <si>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</si>
  <si>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</si>
  <si>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</si>
  <si>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</si>
  <si>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</si>
  <si>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</si>
  <si>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</si>
  <si>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</si>
  <si>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</si>
  <si>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</si>
  <si>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</si>
  <si>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</si>
  <si>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</si>
  <si>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</si>
  <si>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</si>
  <si>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</si>
  <si>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</si>
  <si>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</si>
  <si>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</si>
  <si>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</si>
  <si>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</si>
  <si>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</si>
  <si>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</si>
  <si>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</si>
  <si>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</si>
  <si>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</si>
  <si>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</si>
  <si>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</si>
  <si>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</si>
  <si>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</si>
  <si>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</si>
  <si>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</si>
  <si>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</si>
  <si>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</si>
  <si>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</si>
  <si>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</si>
  <si>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</si>
  <si>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</si>
  <si>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</si>
  <si>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</si>
  <si>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</si>
  <si>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</si>
  <si>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</si>
  <si>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</si>
  <si>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</si>
  <si>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</si>
  <si>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</si>
  <si>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</si>
  <si>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</si>
  <si>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</si>
  <si>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</si>
  <si>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</si>
  <si>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</si>
  <si>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</si>
  <si>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</si>
  <si>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</si>
  <si>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</si>
  <si>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</si>
  <si>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</si>
  <si>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</si>
  <si>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</si>
  <si>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</si>
  <si>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</si>
  <si>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</si>
  <si>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</si>
  <si>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</si>
  <si>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</si>
  <si>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</si>
  <si>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</si>
  <si>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</si>
  <si>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</si>
  <si>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</si>
  <si>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</si>
  <si>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</si>
  <si>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</si>
  <si>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</si>
  <si>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</si>
  <si>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</si>
  <si>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</si>
  <si>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</si>
  <si>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</si>
  <si>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</si>
  <si>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</si>
  <si>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</si>
  <si>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</si>
  <si>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</si>
  <si>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</si>
  <si>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</si>
  <si>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</si>
  <si>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</si>
  <si>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</si>
  <si>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</si>
  <si>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</si>
  <si>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</si>
  <si>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</si>
  <si>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</si>
  <si>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</si>
  <si>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</si>
  <si>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</si>
  <si>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</si>
  <si>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</si>
  <si>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</si>
  <si>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</si>
  <si>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</si>
  <si>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</si>
  <si>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</si>
  <si>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</si>
  <si>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</si>
  <si>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</si>
  <si>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</si>
  <si>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</si>
  <si>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</si>
  <si>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</si>
  <si>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</si>
  <si>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</si>
  <si>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</si>
  <si>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</si>
  <si>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</si>
  <si>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</si>
  <si>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</si>
  <si>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</si>
  <si>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</si>
  <si>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</si>
  <si>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</si>
  <si>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</si>
  <si>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</si>
  <si>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</si>
  <si>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</si>
  <si>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</si>
  <si>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</si>
  <si>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</si>
  <si>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</si>
  <si>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</si>
  <si>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</si>
  <si>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</si>
  <si>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</si>
  <si>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</si>
  <si>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</si>
  <si>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</si>
  <si>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</si>
  <si>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</si>
  <si>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</si>
  <si>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</si>
  <si>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</si>
  <si>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</si>
  <si>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</si>
  <si>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</si>
  <si>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</si>
  <si>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</si>
  <si>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</si>
  <si>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</si>
  <si>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</si>
  <si>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</si>
  <si>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</si>
  <si>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</si>
  <si>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</si>
  <si>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</si>
  <si>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</si>
  <si>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</si>
  <si>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</si>
  <si>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</si>
  <si>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</si>
  <si>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</si>
  <si>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</si>
  <si>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</si>
  <si>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</si>
  <si>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</si>
  <si>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</si>
  <si>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</si>
  <si>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</si>
  <si>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</si>
  <si>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</si>
  <si>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</si>
  <si>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</si>
  <si>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</si>
  <si>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</si>
  <si>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</si>
  <si>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</si>
  <si>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</si>
  <si>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</si>
  <si>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</si>
  <si>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</si>
  <si>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</si>
  <si>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</si>
  <si>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</si>
  <si>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</si>
  <si>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</si>
  <si>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</si>
  <si>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</si>
  <si>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</si>
  <si>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</si>
  <si>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</si>
  <si>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</si>
  <si>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</si>
  <si>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</si>
  <si>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</si>
  <si>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</si>
  <si>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</si>
  <si>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</si>
  <si>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</si>
  <si>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</si>
  <si>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</si>
  <si>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</si>
  <si>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</si>
  <si>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</si>
  <si>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</si>
  <si>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</si>
  <si>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</si>
  <si>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</si>
  <si>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</si>
  <si>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</si>
  <si>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</si>
  <si>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</si>
  <si>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</si>
  <si>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</si>
  <si>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</si>
  <si>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</si>
  <si>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</si>
  <si>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</si>
  <si>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</si>
  <si>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</si>
  <si>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</si>
  <si>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</si>
  <si>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</si>
  <si>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</si>
  <si>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</si>
  <si>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</si>
  <si>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</si>
  <si>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</si>
  <si>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</si>
  <si>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</si>
  <si>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</si>
  <si>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</si>
  <si>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</si>
  <si>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</si>
  <si>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</si>
  <si>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</si>
  <si>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</si>
  <si>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</si>
  <si>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</si>
  <si>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</si>
  <si>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</si>
  <si>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</si>
  <si>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</si>
  <si>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</si>
  <si>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</si>
  <si>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</si>
  <si>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</si>
  <si>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</si>
  <si>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</si>
  <si>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</si>
  <si>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</si>
  <si>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</si>
  <si>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</si>
  <si>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</si>
  <si>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</si>
  <si>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</si>
  <si>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</si>
  <si>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</si>
  <si>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</si>
  <si>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</si>
  <si>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</si>
  <si>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</si>
  <si>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</si>
  <si>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</si>
  <si>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</si>
  <si>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</si>
  <si>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</si>
  <si>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</si>
  <si>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</si>
  <si>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</si>
  <si>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</si>
  <si>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</si>
  <si>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</si>
  <si>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</si>
  <si>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</si>
  <si>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</si>
  <si>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</si>
  <si>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</si>
  <si>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</si>
  <si>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</si>
  <si>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</si>
  <si>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</si>
  <si>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</si>
  <si>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</si>
  <si>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</si>
  <si>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</si>
  <si>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</si>
  <si>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</si>
  <si>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</si>
  <si>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</si>
  <si>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</si>
  <si>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</si>
  <si>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</si>
  <si>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</si>
  <si>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</si>
  <si>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</si>
  <si>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</si>
  <si>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</si>
  <si>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</si>
  <si>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</si>
  <si>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</si>
  <si>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</si>
  <si>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</si>
  <si>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</si>
  <si>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</si>
  <si>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</si>
  <si>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</si>
  <si>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</si>
  <si>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</si>
  <si>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</si>
  <si>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</si>
  <si>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</si>
  <si>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</si>
  <si>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</si>
  <si>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</si>
  <si>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</si>
  <si>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</si>
  <si>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</si>
  <si>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</si>
  <si>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</si>
  <si>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</si>
  <si>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</si>
  <si>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</si>
  <si>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</si>
  <si>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</si>
  <si>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</si>
  <si>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</si>
  <si>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</si>
  <si>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</si>
  <si>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</si>
  <si>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</si>
  <si>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</si>
  <si>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</si>
  <si>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</si>
  <si>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</si>
  <si>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</si>
  <si>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</si>
  <si>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</si>
  <si>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</si>
  <si>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</si>
  <si>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</si>
  <si>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</si>
  <si>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</si>
  <si>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</si>
  <si>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</si>
  <si>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</si>
  <si>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</si>
  <si>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</si>
  <si>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</si>
  <si>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</si>
  <si>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</si>
  <si>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</si>
  <si>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</si>
  <si>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</si>
  <si>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</si>
  <si>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</si>
  <si>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</si>
  <si>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</si>
  <si>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</si>
  <si>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</si>
  <si>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</si>
  <si>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</si>
  <si>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</si>
  <si>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</si>
  <si>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</si>
  <si>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</si>
  <si>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</si>
  <si>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</si>
  <si>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</si>
  <si>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</si>
  <si>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</si>
  <si>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</si>
  <si>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</si>
  <si>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</si>
  <si>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</si>
  <si>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</si>
  <si>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</si>
  <si>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</si>
  <si>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</si>
  <si>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</si>
  <si>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</si>
  <si>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</si>
  <si>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</si>
  <si>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</si>
  <si>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</si>
  <si>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</si>
  <si>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</si>
  <si>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</si>
  <si>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</si>
  <si>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</si>
  <si>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</si>
  <si>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</si>
  <si>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</si>
  <si>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</si>
  <si>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</si>
  <si>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</si>
  <si>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</si>
  <si>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</si>
  <si>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</si>
  <si>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</si>
  <si>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</si>
  <si>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</si>
  <si>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</si>
  <si>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</si>
  <si>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</si>
  <si>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</si>
  <si>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</si>
  <si>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</si>
  <si>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</si>
  <si>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</si>
  <si>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</si>
  <si>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</si>
  <si>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</si>
  <si>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</si>
  <si>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</si>
  <si>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</si>
  <si>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</si>
  <si>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</si>
  <si>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</si>
  <si>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</si>
  <si>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</si>
  <si>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</si>
  <si>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</si>
  <si>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</si>
  <si>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</si>
  <si>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</si>
  <si>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</si>
  <si>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</si>
  <si>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</si>
  <si>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</si>
  <si>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</si>
  <si>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</si>
  <si>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</si>
  <si>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</si>
  <si>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</si>
  <si>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</si>
  <si>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</si>
  <si>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</si>
  <si>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</si>
  <si>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</si>
  <si>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</si>
  <si>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</si>
  <si>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</si>
  <si>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</si>
  <si>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</si>
  <si>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</si>
  <si>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</si>
  <si>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</si>
  <si>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</si>
  <si>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</si>
  <si>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</si>
  <si>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</si>
  <si>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</si>
  <si>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</si>
  <si>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</si>
  <si>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</si>
  <si>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</si>
  <si>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</si>
  <si>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</si>
  <si>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</si>
  <si>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</si>
  <si>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</si>
  <si>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</si>
  <si>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</si>
  <si>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</si>
  <si>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</si>
  <si>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</si>
  <si>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</si>
  <si>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</si>
  <si>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</si>
  <si>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</si>
  <si>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</si>
  <si>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</si>
  <si>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</si>
  <si>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</si>
  <si>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</si>
  <si>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</si>
  <si>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</si>
  <si>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</si>
  <si>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</si>
  <si>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</si>
  <si>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</si>
  <si>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</si>
  <si>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</si>
  <si>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</si>
  <si>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</si>
  <si>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</si>
  <si>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</si>
  <si>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</si>
  <si>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</si>
  <si>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</si>
  <si>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</si>
  <si>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</si>
  <si>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</si>
  <si>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</si>
  <si>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</si>
  <si>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</si>
  <si>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</si>
  <si>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</si>
  <si>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</si>
  <si>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内閣府</t>
  </si>
  <si>
    <t>府</t>
  </si>
  <si>
    <t>科学技術・イノベーション推進事務局</t>
    <rPh sb="0" eb="2">
      <t>カガク</t>
    </rPh>
    <rPh sb="2" eb="4">
      <t>ギジュツ</t>
    </rPh>
    <rPh sb="12" eb="14">
      <t>スイシン</t>
    </rPh>
    <rPh sb="14" eb="17">
      <t>ジムキョク</t>
    </rPh>
    <phoneticPr fontId="5"/>
  </si>
  <si>
    <t>大学支援フォーラムPEAKS</t>
    <rPh sb="0" eb="2">
      <t>ダイガク</t>
    </rPh>
    <rPh sb="2" eb="4">
      <t>シエン</t>
    </rPh>
    <phoneticPr fontId="5"/>
  </si>
  <si>
    <t>渡邉　倫子</t>
    <rPh sb="0" eb="2">
      <t>ワタナベ</t>
    </rPh>
    <rPh sb="3" eb="5">
      <t>ノリコ</t>
    </rPh>
    <phoneticPr fontId="5"/>
  </si>
  <si>
    <t>○産学官で連携して、次世代の研究大学の経営層を育成する。
〇研究大学の経営改革を進めるにあたり、必要となる規制緩和等を関係府省に提案し、制度改革につなげる。</t>
    <phoneticPr fontId="5"/>
  </si>
  <si>
    <t>-</t>
    <phoneticPr fontId="5"/>
  </si>
  <si>
    <t>科学技術基礎調査等委託費</t>
    <rPh sb="4" eb="6">
      <t>キソ</t>
    </rPh>
    <rPh sb="6" eb="8">
      <t>チョウサ</t>
    </rPh>
    <rPh sb="8" eb="9">
      <t>トウ</t>
    </rPh>
    <rPh sb="9" eb="11">
      <t>イタク</t>
    </rPh>
    <rPh sb="11" eb="12">
      <t>ヒ</t>
    </rPh>
    <phoneticPr fontId="5"/>
  </si>
  <si>
    <t>諸謝金</t>
    <rPh sb="0" eb="3">
      <t>ショシャキン</t>
    </rPh>
    <phoneticPr fontId="5"/>
  </si>
  <si>
    <t>回数</t>
    <rPh sb="0" eb="2">
      <t>カイスウ</t>
    </rPh>
    <phoneticPr fontId="5"/>
  </si>
  <si>
    <t>委託事業者における全体会合等の開催経費／開催回数　　　　　　　　　　　　　　</t>
    <rPh sb="0" eb="2">
      <t>イタク</t>
    </rPh>
    <rPh sb="2" eb="5">
      <t>ジギョウシャ</t>
    </rPh>
    <rPh sb="9" eb="11">
      <t>ゼンタイ</t>
    </rPh>
    <rPh sb="11" eb="13">
      <t>カイゴウ</t>
    </rPh>
    <rPh sb="13" eb="14">
      <t>トウ</t>
    </rPh>
    <rPh sb="15" eb="17">
      <t>カイサイ</t>
    </rPh>
    <rPh sb="17" eb="19">
      <t>ケイヒ</t>
    </rPh>
    <rPh sb="20" eb="22">
      <t>カイサイ</t>
    </rPh>
    <rPh sb="22" eb="24">
      <t>カイスウ</t>
    </rPh>
    <phoneticPr fontId="5"/>
  </si>
  <si>
    <t>百万円</t>
    <rPh sb="0" eb="3">
      <t>ヒャクマンエン</t>
    </rPh>
    <phoneticPr fontId="5"/>
  </si>
  <si>
    <t>20.8百万/18回</t>
    <rPh sb="4" eb="6">
      <t>ヒャクマン</t>
    </rPh>
    <rPh sb="9" eb="10">
      <t>カイ</t>
    </rPh>
    <phoneticPr fontId="5"/>
  </si>
  <si>
    <t>20.8百万円/12回</t>
    <rPh sb="4" eb="7">
      <t>ヒャクマンエン</t>
    </rPh>
    <rPh sb="10" eb="11">
      <t>カイ</t>
    </rPh>
    <phoneticPr fontId="5"/>
  </si>
  <si>
    <t>戦略的に大学経営を行う人材の育成を通じて、研究大学における世界レベルの研究環境や給与水準を実現するための民間資金の大幅な拡大などによる堅固な財政基盤の形成を図る。成果目標として、大学等及び国立研究開発法人における民間企業からの共同研究の受入額を2025年度までに対2018年度（882億円）比で約７割増を目指す。</t>
    <phoneticPr fontId="5"/>
  </si>
  <si>
    <t>大学・国研等における民間企業からの共同研究の受入額</t>
    <phoneticPr fontId="5"/>
  </si>
  <si>
    <t>億円</t>
    <rPh sb="0" eb="2">
      <t>オクエン</t>
    </rPh>
    <phoneticPr fontId="5"/>
  </si>
  <si>
    <t>文部科学省「大学等における産学連携等実施状況について」
内閣府「独立行政法人・国立大学法人等の科学技術関係活動に関する調査」</t>
    <rPh sb="0" eb="2">
      <t>モンブ</t>
    </rPh>
    <rPh sb="2" eb="5">
      <t>カガクショウ</t>
    </rPh>
    <rPh sb="6" eb="8">
      <t>ダイガク</t>
    </rPh>
    <rPh sb="8" eb="9">
      <t>トウ</t>
    </rPh>
    <rPh sb="13" eb="15">
      <t>サンガク</t>
    </rPh>
    <rPh sb="15" eb="17">
      <t>レンケイ</t>
    </rPh>
    <rPh sb="17" eb="18">
      <t>トウ</t>
    </rPh>
    <rPh sb="18" eb="20">
      <t>ジッシ</t>
    </rPh>
    <rPh sb="20" eb="22">
      <t>ジョウキョウ</t>
    </rPh>
    <rPh sb="28" eb="30">
      <t>ナイカク</t>
    </rPh>
    <rPh sb="30" eb="31">
      <t>フ</t>
    </rPh>
    <rPh sb="32" eb="34">
      <t>ドクリツ</t>
    </rPh>
    <rPh sb="34" eb="36">
      <t>ギョウセイ</t>
    </rPh>
    <rPh sb="36" eb="38">
      <t>ホウジン</t>
    </rPh>
    <rPh sb="39" eb="41">
      <t>コクリツ</t>
    </rPh>
    <rPh sb="41" eb="43">
      <t>ダイガク</t>
    </rPh>
    <rPh sb="43" eb="45">
      <t>ホウジン</t>
    </rPh>
    <rPh sb="45" eb="46">
      <t>トウ</t>
    </rPh>
    <rPh sb="47" eb="49">
      <t>カガク</t>
    </rPh>
    <rPh sb="49" eb="51">
      <t>ギジュツ</t>
    </rPh>
    <rPh sb="51" eb="53">
      <t>カンケイ</t>
    </rPh>
    <rPh sb="53" eb="55">
      <t>カツドウ</t>
    </rPh>
    <rPh sb="56" eb="57">
      <t>カン</t>
    </rPh>
    <rPh sb="59" eb="61">
      <t>チョウサ</t>
    </rPh>
    <phoneticPr fontId="5"/>
  </si>
  <si>
    <t>次世代の研究大学の経営層育成に係る取組は特定の地域に限定するものではなく、また産学官の各セクター間をまたがる取組であること等から、国として行うべき事業である。</t>
    <phoneticPr fontId="5"/>
  </si>
  <si>
    <t>我が国に真に世界と伍する研究大学を実現させるために、第６期科学技術・イノベーション基本計画に基づき実施する事業であり、政策目的の達成のために必要かつ優先度の高い事業である。</t>
    <phoneticPr fontId="5"/>
  </si>
  <si>
    <t>無</t>
  </si>
  <si>
    <t>一般競争入札を行うことで競争性を確保した。</t>
    <rPh sb="0" eb="2">
      <t>イッパン</t>
    </rPh>
    <rPh sb="2" eb="4">
      <t>キョウソウ</t>
    </rPh>
    <rPh sb="4" eb="6">
      <t>ニュウサツ</t>
    </rPh>
    <rPh sb="7" eb="8">
      <t>オコナ</t>
    </rPh>
    <rPh sb="12" eb="14">
      <t>キョウソウ</t>
    </rPh>
    <rPh sb="14" eb="15">
      <t>セイ</t>
    </rPh>
    <rPh sb="16" eb="18">
      <t>カクホ</t>
    </rPh>
    <phoneticPr fontId="5"/>
  </si>
  <si>
    <t>‐</t>
  </si>
  <si>
    <t>適宜進捗を点検するなどにより効率化を図っている。引き続きコスト削減等に向けた工夫を行いたい。</t>
    <rPh sb="0" eb="2">
      <t>テキギ</t>
    </rPh>
    <rPh sb="2" eb="4">
      <t>シンチョク</t>
    </rPh>
    <rPh sb="5" eb="7">
      <t>テンケン</t>
    </rPh>
    <rPh sb="14" eb="17">
      <t>コウリツカ</t>
    </rPh>
    <rPh sb="18" eb="19">
      <t>ハカ</t>
    </rPh>
    <rPh sb="24" eb="25">
      <t>ヒ</t>
    </rPh>
    <rPh sb="26" eb="27">
      <t>ツヅ</t>
    </rPh>
    <rPh sb="31" eb="33">
      <t>サクゲン</t>
    </rPh>
    <rPh sb="33" eb="34">
      <t>トウ</t>
    </rPh>
    <rPh sb="35" eb="36">
      <t>ム</t>
    </rPh>
    <rPh sb="38" eb="40">
      <t>クフウ</t>
    </rPh>
    <rPh sb="41" eb="42">
      <t>オコナ</t>
    </rPh>
    <phoneticPr fontId="5"/>
  </si>
  <si>
    <t>事業実施において、費目・使途を十分に把握できており、事業目的に即し真に必要なものに限定されている。</t>
    <phoneticPr fontId="5"/>
  </si>
  <si>
    <t>本事業は令和元年度にスタートしたため、成果実績への貢献を定量的に評価することは難しいが、民間から大学への投資を呼び込む意識が関係者の間で醸成されつつある。</t>
    <phoneticPr fontId="5"/>
  </si>
  <si>
    <t>ワーキンググループでの議論をとりまとめた提言を「総合科学技術・イノベーション会議　世界と伍する研究大学専門調査会」で発信しており、成果物が十分に活用されている。</t>
    <rPh sb="11" eb="13">
      <t>ギロン</t>
    </rPh>
    <rPh sb="20" eb="22">
      <t>テイゲン</t>
    </rPh>
    <rPh sb="24" eb="26">
      <t>ソウゴウ</t>
    </rPh>
    <rPh sb="26" eb="28">
      <t>カガク</t>
    </rPh>
    <rPh sb="28" eb="30">
      <t>ギジュツ</t>
    </rPh>
    <rPh sb="38" eb="40">
      <t>カイギ</t>
    </rPh>
    <rPh sb="41" eb="43">
      <t>セカイ</t>
    </rPh>
    <rPh sb="44" eb="45">
      <t>ゴ</t>
    </rPh>
    <rPh sb="47" eb="49">
      <t>ケンキュウ</t>
    </rPh>
    <rPh sb="49" eb="51">
      <t>ダイガク</t>
    </rPh>
    <rPh sb="51" eb="53">
      <t>センモン</t>
    </rPh>
    <rPh sb="53" eb="56">
      <t>チョウサカイ</t>
    </rPh>
    <rPh sb="58" eb="60">
      <t>ハッシン</t>
    </rPh>
    <rPh sb="65" eb="68">
      <t>セイカブツ</t>
    </rPh>
    <rPh sb="69" eb="71">
      <t>ジュウブン</t>
    </rPh>
    <rPh sb="72" eb="74">
      <t>カツヨウ</t>
    </rPh>
    <phoneticPr fontId="5"/>
  </si>
  <si>
    <t>本事業の目的を達成するため、経費の効果的・効率的な執行を図るよう適切な進捗管理を行う。</t>
    <rPh sb="0" eb="1">
      <t>ホン</t>
    </rPh>
    <rPh sb="1" eb="3">
      <t>ジギョウ</t>
    </rPh>
    <rPh sb="4" eb="6">
      <t>モクテキ</t>
    </rPh>
    <rPh sb="7" eb="9">
      <t>タッセイ</t>
    </rPh>
    <rPh sb="14" eb="16">
      <t>ケイヒ</t>
    </rPh>
    <rPh sb="17" eb="20">
      <t>コウカテキ</t>
    </rPh>
    <rPh sb="21" eb="24">
      <t>コウリツテキ</t>
    </rPh>
    <rPh sb="25" eb="27">
      <t>シッコウ</t>
    </rPh>
    <rPh sb="28" eb="29">
      <t>ハカ</t>
    </rPh>
    <rPh sb="32" eb="34">
      <t>テキセツ</t>
    </rPh>
    <rPh sb="35" eb="37">
      <t>シンチョク</t>
    </rPh>
    <rPh sb="37" eb="39">
      <t>カンリ</t>
    </rPh>
    <rPh sb="40" eb="41">
      <t>オコナ</t>
    </rPh>
    <phoneticPr fontId="5"/>
  </si>
  <si>
    <t>A.学校法人先端教育機構</t>
    <rPh sb="2" eb="4">
      <t>ガッコウ</t>
    </rPh>
    <rPh sb="4" eb="6">
      <t>ホウジン</t>
    </rPh>
    <rPh sb="6" eb="8">
      <t>センタン</t>
    </rPh>
    <rPh sb="8" eb="10">
      <t>キョウイク</t>
    </rPh>
    <rPh sb="10" eb="12">
      <t>キコウ</t>
    </rPh>
    <phoneticPr fontId="5"/>
  </si>
  <si>
    <t>人件費</t>
    <rPh sb="0" eb="3">
      <t>ジンケンヒ</t>
    </rPh>
    <phoneticPr fontId="5"/>
  </si>
  <si>
    <t>その他の経費</t>
    <rPh sb="2" eb="3">
      <t>タ</t>
    </rPh>
    <rPh sb="4" eb="6">
      <t>ケイヒ</t>
    </rPh>
    <phoneticPr fontId="5"/>
  </si>
  <si>
    <t>大学支援フォーラムPEAKSの運営及び調査</t>
    <rPh sb="0" eb="2">
      <t>ダイガク</t>
    </rPh>
    <rPh sb="2" eb="4">
      <t>シエン</t>
    </rPh>
    <rPh sb="15" eb="17">
      <t>ウンエイ</t>
    </rPh>
    <rPh sb="17" eb="18">
      <t>オヨ</t>
    </rPh>
    <rPh sb="19" eb="21">
      <t>チョウサ</t>
    </rPh>
    <phoneticPr fontId="5"/>
  </si>
  <si>
    <t>運営及び調査のための国内旅費、会議費、消費税等</t>
    <rPh sb="0" eb="2">
      <t>ウンエイ</t>
    </rPh>
    <rPh sb="2" eb="3">
      <t>オヨ</t>
    </rPh>
    <rPh sb="4" eb="6">
      <t>チョウサ</t>
    </rPh>
    <rPh sb="10" eb="12">
      <t>コクナイ</t>
    </rPh>
    <rPh sb="12" eb="14">
      <t>リョヒ</t>
    </rPh>
    <rPh sb="15" eb="18">
      <t>カイギヒ</t>
    </rPh>
    <rPh sb="19" eb="22">
      <t>ショウヒゼイ</t>
    </rPh>
    <rPh sb="22" eb="23">
      <t>トウ</t>
    </rPh>
    <phoneticPr fontId="5"/>
  </si>
  <si>
    <t>学校法人先端教育機構</t>
    <rPh sb="0" eb="2">
      <t>ガッコウ</t>
    </rPh>
    <rPh sb="2" eb="4">
      <t>ホウジン</t>
    </rPh>
    <rPh sb="4" eb="6">
      <t>センタン</t>
    </rPh>
    <rPh sb="6" eb="8">
      <t>キョウイク</t>
    </rPh>
    <rPh sb="8" eb="10">
      <t>キコウ</t>
    </rPh>
    <phoneticPr fontId="5"/>
  </si>
  <si>
    <r>
      <t>大学支援フォーラムP</t>
    </r>
    <r>
      <rPr>
        <sz val="11"/>
        <rFont val="ＭＳ Ｐゴシック"/>
        <family val="3"/>
        <charset val="128"/>
      </rPr>
      <t>EAKSに関わる調査及び運営</t>
    </r>
    <rPh sb="0" eb="2">
      <t>ダイガク</t>
    </rPh>
    <rPh sb="2" eb="4">
      <t>シエン</t>
    </rPh>
    <rPh sb="15" eb="16">
      <t>カカ</t>
    </rPh>
    <rPh sb="18" eb="20">
      <t>チョウサ</t>
    </rPh>
    <rPh sb="20" eb="21">
      <t>オヨ</t>
    </rPh>
    <rPh sb="22" eb="24">
      <t>ウンエイ</t>
    </rPh>
    <phoneticPr fontId="5"/>
  </si>
  <si>
    <t>-</t>
    <phoneticPr fontId="5"/>
  </si>
  <si>
    <t>落札率については、予定価格が推測されるため非公表。</t>
    <rPh sb="0" eb="2">
      <t>ラクサツ</t>
    </rPh>
    <rPh sb="2" eb="3">
      <t>リツ</t>
    </rPh>
    <rPh sb="9" eb="11">
      <t>ヨテイ</t>
    </rPh>
    <rPh sb="11" eb="13">
      <t>カカク</t>
    </rPh>
    <rPh sb="14" eb="16">
      <t>スイソク</t>
    </rPh>
    <rPh sb="21" eb="22">
      <t>ヒ</t>
    </rPh>
    <rPh sb="22" eb="24">
      <t>コウヒョウ</t>
    </rPh>
    <phoneticPr fontId="5"/>
  </si>
  <si>
    <t>令和２年度及び３年度は、１回あたりのコストが高い海外研修プログラム及び事前国内研修を開催しており、令和元年度よりもコスト高であるが適正である。４年度は、海外研修プログラム及び事前国内研修を引き続き開催するのみならず、日本型大学成長モデルの具体的方策と大学経営人材の確保・育成方策について検討を行うため、３年度よりもコスト高であるが適正であり、引き続き適切なコスト水準を維持したい。</t>
    <rPh sb="0" eb="2">
      <t>レイワ</t>
    </rPh>
    <rPh sb="3" eb="5">
      <t>ネンド</t>
    </rPh>
    <rPh sb="5" eb="6">
      <t>オヨ</t>
    </rPh>
    <rPh sb="8" eb="10">
      <t>ネンド</t>
    </rPh>
    <rPh sb="33" eb="34">
      <t>オヨ</t>
    </rPh>
    <rPh sb="35" eb="37">
      <t>ジゼン</t>
    </rPh>
    <rPh sb="37" eb="39">
      <t>コクナイ</t>
    </rPh>
    <rPh sb="39" eb="41">
      <t>ケンシュウ</t>
    </rPh>
    <rPh sb="42" eb="44">
      <t>カイサイ</t>
    </rPh>
    <rPh sb="49" eb="51">
      <t>レイワ</t>
    </rPh>
    <rPh sb="51" eb="53">
      <t>ガンネン</t>
    </rPh>
    <rPh sb="53" eb="54">
      <t>ド</t>
    </rPh>
    <rPh sb="60" eb="61">
      <t>タカ</t>
    </rPh>
    <rPh sb="65" eb="67">
      <t>テキセイ</t>
    </rPh>
    <rPh sb="72" eb="74">
      <t>ネンド</t>
    </rPh>
    <rPh sb="76" eb="78">
      <t>カイガイ</t>
    </rPh>
    <rPh sb="78" eb="80">
      <t>ケンシュウ</t>
    </rPh>
    <rPh sb="85" eb="86">
      <t>オヨ</t>
    </rPh>
    <rPh sb="87" eb="89">
      <t>ジゼン</t>
    </rPh>
    <rPh sb="89" eb="91">
      <t>コクナイ</t>
    </rPh>
    <rPh sb="91" eb="93">
      <t>ケンシュウ</t>
    </rPh>
    <rPh sb="94" eb="95">
      <t>ヒ</t>
    </rPh>
    <rPh sb="96" eb="97">
      <t>ツヅ</t>
    </rPh>
    <rPh sb="98" eb="100">
      <t>カイサイ</t>
    </rPh>
    <rPh sb="143" eb="145">
      <t>ケントウ</t>
    </rPh>
    <rPh sb="146" eb="147">
      <t>オコナ</t>
    </rPh>
    <rPh sb="152" eb="154">
      <t>ネンド</t>
    </rPh>
    <rPh sb="160" eb="161">
      <t>タカ</t>
    </rPh>
    <rPh sb="165" eb="167">
      <t>テキセイ</t>
    </rPh>
    <rPh sb="171" eb="172">
      <t>ヒ</t>
    </rPh>
    <rPh sb="173" eb="174">
      <t>ツヅ</t>
    </rPh>
    <rPh sb="175" eb="177">
      <t>テキセツ</t>
    </rPh>
    <rPh sb="181" eb="183">
      <t>スイジュン</t>
    </rPh>
    <rPh sb="184" eb="186">
      <t>イジ</t>
    </rPh>
    <phoneticPr fontId="5"/>
  </si>
  <si>
    <t>51.2百万円/23回</t>
    <rPh sb="4" eb="7">
      <t>ヒャクマンエン</t>
    </rPh>
    <rPh sb="10" eb="11">
      <t>カイ</t>
    </rPh>
    <phoneticPr fontId="5"/>
  </si>
  <si>
    <t>全体会合、各ワーキンググループ、セミナー、海外研修プログラム及びその国内事前研修の実施件数</t>
    <phoneticPr fontId="5"/>
  </si>
  <si>
    <t>我が国の大学の国際競争力の低下や財政基盤の脆弱化といった現状を打破することが必要であり、そのために産学官が結集して日本型の大学成長モデルの確立とそれを支える大学経営人材の確保・育成に取り組むとともに、海外大学との連携体制の構築など研究大学に必要な経営戦略立案を支援する当事業は、国民や社会のニーズを反映したものである。</t>
    <rPh sb="53" eb="55">
      <t>ケッシュウ</t>
    </rPh>
    <rPh sb="57" eb="59">
      <t>ニホン</t>
    </rPh>
    <rPh sb="59" eb="60">
      <t>ガタ</t>
    </rPh>
    <rPh sb="61" eb="63">
      <t>ダイガク</t>
    </rPh>
    <rPh sb="63" eb="65">
      <t>セイチョウ</t>
    </rPh>
    <rPh sb="69" eb="71">
      <t>カクリツ</t>
    </rPh>
    <rPh sb="75" eb="76">
      <t>ササ</t>
    </rPh>
    <rPh sb="78" eb="80">
      <t>ダイガク</t>
    </rPh>
    <rPh sb="80" eb="82">
      <t>ケイエイ</t>
    </rPh>
    <rPh sb="82" eb="84">
      <t>ジンザイ</t>
    </rPh>
    <rPh sb="85" eb="87">
      <t>カクホ</t>
    </rPh>
    <rPh sb="88" eb="90">
      <t>イクセイ</t>
    </rPh>
    <phoneticPr fontId="5"/>
  </si>
  <si>
    <t>我が国に世界と伍する研究大学を実現するために、戦略的に大学経営を行う人材を広く社会から確保することが喫緊の課題であり、産学官が結集して、日本型の大学成長モデルの確立とそれを支える大学経営人材の確保・育成、海外大学との連携体制の構築など研究大学の経営戦略立案の支援に取り組む大学支援フォーラムPEAKSの運営及び調査は、国が国費をもって優先的に実施すべき事業である。</t>
    <rPh sb="63" eb="65">
      <t>ケッシュウ</t>
    </rPh>
    <rPh sb="68" eb="70">
      <t>ニホン</t>
    </rPh>
    <rPh sb="70" eb="71">
      <t>ガタ</t>
    </rPh>
    <rPh sb="72" eb="74">
      <t>ダイガク</t>
    </rPh>
    <rPh sb="74" eb="76">
      <t>セイチョウ</t>
    </rPh>
    <rPh sb="80" eb="82">
      <t>カクリツ</t>
    </rPh>
    <rPh sb="86" eb="87">
      <t>ササ</t>
    </rPh>
    <rPh sb="89" eb="91">
      <t>ダイガク</t>
    </rPh>
    <rPh sb="91" eb="93">
      <t>ケイエイ</t>
    </rPh>
    <rPh sb="93" eb="95">
      <t>ジンザイ</t>
    </rPh>
    <rPh sb="96" eb="98">
      <t>カクホ</t>
    </rPh>
    <rPh sb="99" eb="101">
      <t>イクセイ</t>
    </rPh>
    <phoneticPr fontId="5"/>
  </si>
  <si>
    <t>当初見込みに見合った活動実績となった。</t>
    <rPh sb="0" eb="2">
      <t>トウショ</t>
    </rPh>
    <rPh sb="2" eb="4">
      <t>ミコ</t>
    </rPh>
    <rPh sb="6" eb="8">
      <t>ミア</t>
    </rPh>
    <rPh sb="10" eb="12">
      <t>カツドウ</t>
    </rPh>
    <rPh sb="12" eb="14">
      <t>ジッセキ</t>
    </rPh>
    <phoneticPr fontId="5"/>
  </si>
  <si>
    <t>・日本型の大学成長モデルの構築
・上記大学成長を支える大学経営人材に係る育成・研究プログラムの構築
・海外大学との連携体制の構築
・規制緩和等の制度改革に向けた提言の発信</t>
    <rPh sb="1" eb="3">
      <t>ニホン</t>
    </rPh>
    <rPh sb="3" eb="4">
      <t>ガタ</t>
    </rPh>
    <rPh sb="5" eb="7">
      <t>ダイガク</t>
    </rPh>
    <rPh sb="7" eb="9">
      <t>セイチョウ</t>
    </rPh>
    <rPh sb="13" eb="15">
      <t>コウチク</t>
    </rPh>
    <rPh sb="17" eb="19">
      <t>ジョウキ</t>
    </rPh>
    <rPh sb="19" eb="21">
      <t>ダイガク</t>
    </rPh>
    <rPh sb="21" eb="23">
      <t>セイチョウ</t>
    </rPh>
    <rPh sb="24" eb="25">
      <t>ササ</t>
    </rPh>
    <rPh sb="27" eb="29">
      <t>ダイガク</t>
    </rPh>
    <rPh sb="29" eb="31">
      <t>ケイエイ</t>
    </rPh>
    <rPh sb="31" eb="33">
      <t>ジンザイ</t>
    </rPh>
    <rPh sb="34" eb="35">
      <t>カカ</t>
    </rPh>
    <rPh sb="36" eb="38">
      <t>イクセイ</t>
    </rPh>
    <rPh sb="39" eb="41">
      <t>ケンキュウ</t>
    </rPh>
    <rPh sb="47" eb="49">
      <t>コウチク</t>
    </rPh>
    <rPh sb="51" eb="53">
      <t>カイガイ</t>
    </rPh>
    <rPh sb="53" eb="55">
      <t>ダイガク</t>
    </rPh>
    <rPh sb="57" eb="59">
      <t>レンケイ</t>
    </rPh>
    <rPh sb="59" eb="61">
      <t>タイセイ</t>
    </rPh>
    <rPh sb="62" eb="64">
      <t>コウチク</t>
    </rPh>
    <rPh sb="66" eb="68">
      <t>キセイ</t>
    </rPh>
    <rPh sb="68" eb="70">
      <t>カンワ</t>
    </rPh>
    <rPh sb="70" eb="71">
      <t>トウ</t>
    </rPh>
    <rPh sb="72" eb="74">
      <t>セイド</t>
    </rPh>
    <rPh sb="74" eb="76">
      <t>カイカク</t>
    </rPh>
    <rPh sb="77" eb="78">
      <t>ム</t>
    </rPh>
    <rPh sb="80" eb="82">
      <t>テイゲン</t>
    </rPh>
    <rPh sb="83" eb="85">
      <t>ハッシン</t>
    </rPh>
    <phoneticPr fontId="5"/>
  </si>
  <si>
    <t>・産学官の有志による日本型の大学成長モデル実現のための具体的方策の検討の場の提供と幅広い大学への当該検討成果の展開
・上記の日本型の大学成長モデルを支える産業界や大学等の有為な人材を対象とした、大学経営人材に係る育成・研修プログラムの構築や当該プログラムの展開支援
・大学経営層を対象とした、海外大学との連携体制の構築支援
・産学の有志による規制緩和等の制度改革に向けた提言の取りまとめ・発信を支援</t>
    <rPh sb="1" eb="3">
      <t>サンガク</t>
    </rPh>
    <rPh sb="3" eb="4">
      <t>カン</t>
    </rPh>
    <rPh sb="5" eb="7">
      <t>ユウシ</t>
    </rPh>
    <rPh sb="10" eb="12">
      <t>ニホン</t>
    </rPh>
    <rPh sb="12" eb="13">
      <t>ガタ</t>
    </rPh>
    <rPh sb="14" eb="16">
      <t>ダイガク</t>
    </rPh>
    <rPh sb="16" eb="18">
      <t>セイチョウ</t>
    </rPh>
    <rPh sb="21" eb="23">
      <t>ジツゲン</t>
    </rPh>
    <rPh sb="27" eb="30">
      <t>グタイテキ</t>
    </rPh>
    <rPh sb="30" eb="32">
      <t>ホウサク</t>
    </rPh>
    <rPh sb="33" eb="35">
      <t>ケントウ</t>
    </rPh>
    <rPh sb="36" eb="37">
      <t>バ</t>
    </rPh>
    <rPh sb="38" eb="40">
      <t>テイキョウ</t>
    </rPh>
    <rPh sb="48" eb="50">
      <t>トウガイ</t>
    </rPh>
    <rPh sb="50" eb="52">
      <t>ケントウ</t>
    </rPh>
    <rPh sb="52" eb="54">
      <t>セイカ</t>
    </rPh>
    <rPh sb="55" eb="57">
      <t>テンカイ</t>
    </rPh>
    <rPh sb="59" eb="61">
      <t>ジョウキ</t>
    </rPh>
    <rPh sb="62" eb="64">
      <t>ニホン</t>
    </rPh>
    <rPh sb="64" eb="65">
      <t>ガタ</t>
    </rPh>
    <rPh sb="66" eb="68">
      <t>ダイガク</t>
    </rPh>
    <rPh sb="104" eb="105">
      <t>カカ</t>
    </rPh>
    <rPh sb="106" eb="108">
      <t>イクセイ</t>
    </rPh>
    <rPh sb="109" eb="111">
      <t>ケンシュウ</t>
    </rPh>
    <rPh sb="117" eb="119">
      <t>コウチク</t>
    </rPh>
    <rPh sb="120" eb="122">
      <t>トウガイ</t>
    </rPh>
    <rPh sb="128" eb="130">
      <t>テンカイ</t>
    </rPh>
    <rPh sb="130" eb="132">
      <t>シエン</t>
    </rPh>
    <rPh sb="140" eb="142">
      <t>タイショウ</t>
    </rPh>
    <rPh sb="188" eb="189">
      <t>ト</t>
    </rPh>
    <phoneticPr fontId="5"/>
  </si>
  <si>
    <t>参事官（大学改革・ファンド担当）</t>
    <rPh sb="0" eb="2">
      <t>サンジ</t>
    </rPh>
    <rPh sb="2" eb="3">
      <t>カン</t>
    </rPh>
    <rPh sb="4" eb="6">
      <t>ダイガク</t>
    </rPh>
    <rPh sb="6" eb="8">
      <t>カイカク</t>
    </rPh>
    <rPh sb="13" eb="15">
      <t>タントウ</t>
    </rPh>
    <phoneticPr fontId="5"/>
  </si>
  <si>
    <t>-</t>
  </si>
  <si>
    <t>第６期科学技術・イノベーション基本計画（令和３年３月26日閣議決定）
統合イノベーション戦略2022（令和4年6月3日閣議決定）</t>
    <phoneticPr fontId="5"/>
  </si>
  <si>
    <t>-</t>
    <phoneticPr fontId="5"/>
  </si>
  <si>
    <t>内閣府設置法（平11法89）第４条、第40条の４</t>
    <phoneticPr fontId="5"/>
  </si>
  <si>
    <t>過去の有識者の所見を踏まえ、引き続き効果的・効率的な事業の実施に努めること。</t>
    <phoneticPr fontId="5"/>
  </si>
  <si>
    <t xml:space="preserve">我が国の研究大学は、自らが持つ知の適切な価値づけにより、新しい資金の流れを生み出し、その資金を次代の知の創出の基盤となる分野へ戦略的に再投資するといった持続的成長を続ける経営モデルへと大きく転換することが必要である。また、そういった成長を戦略的に支える人材を広く大学内外から確保し、育成することも喫緊の課題として指摘されている。このような課題の解決に向け、産学官が結集した「大学支援フォーラムPEAKS」の場を活用し、日本型の大学成長モデルの確立とそれを支える大学経営人材の確保・育成に取り組む。併せて、持続的成長を目指す大学の経営戦略の立案支援、海外大学との連携体制の構築支援や規制緩和等の制度改革の提言を行う。
</t>
    <phoneticPr fontId="5"/>
  </si>
  <si>
    <t xml:space="preserve">効果的・効率的な事業運営に努めながら、成長を目指す国公私立大学に対して、成長に必要な大学経営人材の育成プログラムの提供や大学の経営戦略立案を支援する。
</t>
    <rPh sb="0" eb="3">
      <t>コウカテキ</t>
    </rPh>
    <rPh sb="4" eb="7">
      <t>コウリツテキ</t>
    </rPh>
    <rPh sb="8" eb="10">
      <t>ジギョウ</t>
    </rPh>
    <rPh sb="10" eb="12">
      <t>ウンエイ</t>
    </rPh>
    <rPh sb="13" eb="14">
      <t>ツト</t>
    </rPh>
    <phoneticPr fontId="5"/>
  </si>
  <si>
    <t>我が国の研究大学は、自らが持つ知の適切な価値づけにより、新しい資金の流れを生み出し、その資金を次代の知の創出の基盤となる分野へ戦略的に再投資するといった持続的成長を続ける経営モデルへと大きく転換することが必要である。また、そういった成長を戦略的に支える人材を広く大学内外から確保し、育成することも喫緊の課題として指摘されている。
そのため、令和５年度においては、令和４年度から引き続き、PEAKSで培った知見、人脈、手法等を最大限に活用して確立する経営戦略モデルおよび経営人材育成スキームの体系化を図り、PEAKSに参加する成長を目指す大学全体に提供する。加えて、体系化されたモデル・スキーム等を活用したPEAKS自体の自走化の検討を進める。　
重要政策推進枠：27</t>
    <rPh sb="181" eb="183">
      <t>レイワ</t>
    </rPh>
    <rPh sb="184" eb="186">
      <t>ネンド</t>
    </rPh>
    <rPh sb="188" eb="189">
      <t>ヒ</t>
    </rPh>
    <rPh sb="190" eb="191">
      <t>ツヅ</t>
    </rPh>
    <rPh sb="220" eb="222">
      <t>カクリツ</t>
    </rPh>
    <rPh sb="224" eb="226">
      <t>ケイエイ</t>
    </rPh>
    <rPh sb="226" eb="228">
      <t>センリャク</t>
    </rPh>
    <rPh sb="234" eb="236">
      <t>ケイエイ</t>
    </rPh>
    <rPh sb="236" eb="238">
      <t>ジンザイ</t>
    </rPh>
    <rPh sb="238" eb="240">
      <t>イクセイ</t>
    </rPh>
    <rPh sb="249" eb="250">
      <t>ハカ</t>
    </rPh>
    <rPh sb="278" eb="279">
      <t>クワ</t>
    </rPh>
    <rPh sb="282" eb="285">
      <t>タイケイカ</t>
    </rPh>
    <rPh sb="296" eb="297">
      <t>トウ</t>
    </rPh>
    <rPh sb="298" eb="300">
      <t>カツヨウ</t>
    </rPh>
    <rPh sb="307" eb="309">
      <t>ジタイ</t>
    </rPh>
    <rPh sb="310" eb="312">
      <t>ジソウ</t>
    </rPh>
    <rPh sb="312" eb="313">
      <t>カ</t>
    </rPh>
    <rPh sb="314" eb="316">
      <t>ケントウ</t>
    </rPh>
    <rPh sb="317" eb="318">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</si>
</sst>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64" xfId="0" applyFont="1" applyFill="1" applyBorder="1" applyAlignment="1">
      <alignment horizontal="center" vertical="center"/>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3" fillId="6" borderId="42"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49" fontId="0" fillId="5" borderId="9" xfId="0" applyNumberFormat="1" applyFont="1" applyFill="1" applyBorder="1" applyAlignment="1" applyProtection="1">
      <alignment horizontal="left" vertical="center" wrapTex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5"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22" fillId="0" borderId="135" xfId="0"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3" xfId="0" applyNumberFormat="1" applyFont="1" applyFill="1" applyBorder="1" applyAlignment="1" applyProtection="1">
      <alignment horizontal="center" vertical="center" wrapText="1"/>
      <protection locked="0"/>
    </xf>
    <xf numFmtId="179" fontId="22" fillId="0" borderId="133"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0" xfId="0" applyFont="1" applyFill="1" applyBorder="1" applyAlignment="1">
      <alignment vertical="center" wrapText="1"/>
    </xf>
    <xf numFmtId="0" fontId="0" fillId="5" borderId="101" xfId="0" applyFont="1" applyFill="1" applyBorder="1" applyAlignment="1">
      <alignment vertical="center" wrapText="1"/>
    </xf>
    <xf numFmtId="0" fontId="0" fillId="5" borderId="122"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1" xfId="0" applyFont="1" applyBorder="1" applyAlignment="1">
      <alignment horizontal="center" vertical="center"/>
    </xf>
    <xf numFmtId="0" fontId="0" fillId="0" borderId="99"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9" xfId="0" applyFont="1" applyBorder="1" applyAlignment="1">
      <alignment horizontal="center" vertical="center"/>
    </xf>
    <xf numFmtId="0" fontId="0" fillId="6" borderId="1"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3" fillId="2" borderId="118"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2" borderId="29" xfId="0" applyFont="1" applyFill="1" applyBorder="1" applyAlignment="1">
      <alignment horizontal="center" vertical="center"/>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49" fontId="0" fillId="0" borderId="119"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3" fillId="2" borderId="113"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18"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2" xfId="0" applyFont="1" applyFill="1" applyBorder="1" applyAlignment="1">
      <alignment horizontal="center" vertical="center"/>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92"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93"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49" fontId="20" fillId="0" borderId="133"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6" xfId="0" applyFont="1" applyFill="1" applyBorder="1" applyAlignment="1">
      <alignment horizontal="center" vertical="center" wrapText="1"/>
    </xf>
    <xf numFmtId="0" fontId="20" fillId="5" borderId="137" xfId="0" applyFont="1" applyFill="1" applyBorder="1" applyAlignment="1">
      <alignment horizontal="center" vertical="center" wrapText="1"/>
    </xf>
    <xf numFmtId="0" fontId="20" fillId="5" borderId="138"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80119</xdr:colOff>
      <xdr:row>82</xdr:row>
      <xdr:rowOff>201706</xdr:rowOff>
    </xdr:from>
    <xdr:to>
      <xdr:col>38</xdr:col>
      <xdr:colOff>39217</xdr:colOff>
      <xdr:row>84</xdr:row>
      <xdr:rowOff>157656</xdr:rowOff>
    </xdr:to>
    <xdr:sp macro="" textlink="">
      <xdr:nvSpPr>
        <xdr:cNvPr id="2" name="テキスト ボックス 1"/>
        <xdr:cNvSpPr txBox="1"/>
      </xdr:nvSpPr>
      <xdr:spPr>
        <a:xfrm>
          <a:off x="3509119" y="89165206"/>
          <a:ext cx="4194922" cy="6507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aseline="0"/>
            <a:t>科学技術・イノベーション推進事務局</a:t>
          </a:r>
          <a:endParaRPr kumimoji="1" lang="en-US" altLang="ja-JP" sz="1100" baseline="0"/>
        </a:p>
        <a:p>
          <a:pPr algn="ctr">
            <a:lnSpc>
              <a:spcPts val="1300"/>
            </a:lnSpc>
          </a:pPr>
          <a:r>
            <a:rPr kumimoji="1" lang="ja-JP" altLang="en-US" sz="1100" baseline="0"/>
            <a:t>４０．０百万円</a:t>
          </a:r>
        </a:p>
      </xdr:txBody>
    </xdr:sp>
    <xdr:clientData/>
  </xdr:twoCellAnchor>
  <xdr:oneCellAnchor>
    <xdr:from>
      <xdr:col>16</xdr:col>
      <xdr:colOff>136229</xdr:colOff>
      <xdr:row>85</xdr:row>
      <xdr:rowOff>39941</xdr:rowOff>
    </xdr:from>
    <xdr:ext cx="4114359" cy="838200"/>
    <xdr:sp macro="" textlink="">
      <xdr:nvSpPr>
        <xdr:cNvPr id="3" name="テキスト ボックス 2"/>
        <xdr:cNvSpPr txBox="1"/>
      </xdr:nvSpPr>
      <xdr:spPr>
        <a:xfrm>
          <a:off x="3363523" y="90045588"/>
          <a:ext cx="4114359" cy="83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イノベーション創出につながる産学間の好事例の共有、改革のために必要となる政策提案、次世代大学経営層の育成等のための大学支援フォーラム</a:t>
          </a:r>
          <a:r>
            <a:rPr kumimoji="1" lang="en-US" altLang="ja-JP" sz="1100"/>
            <a:t>PEAKS</a:t>
          </a:r>
          <a:r>
            <a:rPr kumimoji="1" lang="ja-JP" altLang="en-US" sz="1100"/>
            <a:t>の開催</a:t>
          </a:r>
        </a:p>
      </xdr:txBody>
    </xdr:sp>
    <xdr:clientData/>
  </xdr:oneCellAnchor>
  <xdr:twoCellAnchor>
    <xdr:from>
      <xdr:col>16</xdr:col>
      <xdr:colOff>122620</xdr:colOff>
      <xdr:row>85</xdr:row>
      <xdr:rowOff>94370</xdr:rowOff>
    </xdr:from>
    <xdr:to>
      <xdr:col>38</xdr:col>
      <xdr:colOff>167284</xdr:colOff>
      <xdr:row>87</xdr:row>
      <xdr:rowOff>19254</xdr:rowOff>
    </xdr:to>
    <xdr:sp macro="" textlink="">
      <xdr:nvSpPr>
        <xdr:cNvPr id="4" name="大かっこ 3"/>
        <xdr:cNvSpPr/>
      </xdr:nvSpPr>
      <xdr:spPr bwMode="auto">
        <a:xfrm>
          <a:off x="3349914" y="90100017"/>
          <a:ext cx="4482194" cy="619649"/>
        </a:xfrm>
        <a:prstGeom prst="bracketPair">
          <a:avLst>
            <a:gd name="adj" fmla="val 6512"/>
          </a:avLst>
        </a:prstGeom>
        <a:noFill/>
        <a:ln w="25400">
          <a:solidFill>
            <a:srgbClr val="000000"/>
          </a:solidFill>
          <a:round/>
          <a:headEnd/>
          <a:tailEn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27</xdr:col>
      <xdr:colOff>100141</xdr:colOff>
      <xdr:row>87</xdr:row>
      <xdr:rowOff>104457</xdr:rowOff>
    </xdr:from>
    <xdr:to>
      <xdr:col>27</xdr:col>
      <xdr:colOff>100141</xdr:colOff>
      <xdr:row>89</xdr:row>
      <xdr:rowOff>46969</xdr:rowOff>
    </xdr:to>
    <xdr:cxnSp macro="">
      <xdr:nvCxnSpPr>
        <xdr:cNvPr id="5" name="直線矢印コネクタ 4"/>
        <xdr:cNvCxnSpPr/>
      </xdr:nvCxnSpPr>
      <xdr:spPr>
        <a:xfrm>
          <a:off x="5546200" y="90804869"/>
          <a:ext cx="0" cy="63727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62554</xdr:colOff>
      <xdr:row>89</xdr:row>
      <xdr:rowOff>103658</xdr:rowOff>
    </xdr:from>
    <xdr:ext cx="2340975" cy="249011"/>
    <xdr:sp macro="" textlink="">
      <xdr:nvSpPr>
        <xdr:cNvPr id="6" name="テキスト ボックス 5"/>
        <xdr:cNvSpPr txBox="1"/>
      </xdr:nvSpPr>
      <xdr:spPr>
        <a:xfrm>
          <a:off x="4500083" y="91498834"/>
          <a:ext cx="2340975" cy="249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oneCellAnchor>
  <xdr:twoCellAnchor>
    <xdr:from>
      <xdr:col>20</xdr:col>
      <xdr:colOff>111911</xdr:colOff>
      <xdr:row>90</xdr:row>
      <xdr:rowOff>95634</xdr:rowOff>
    </xdr:from>
    <xdr:to>
      <xdr:col>34</xdr:col>
      <xdr:colOff>40256</xdr:colOff>
      <xdr:row>92</xdr:row>
      <xdr:rowOff>55069</xdr:rowOff>
    </xdr:to>
    <xdr:sp macro="" textlink="">
      <xdr:nvSpPr>
        <xdr:cNvPr id="7" name="テキスト ボックス 6"/>
        <xdr:cNvSpPr txBox="1"/>
      </xdr:nvSpPr>
      <xdr:spPr>
        <a:xfrm>
          <a:off x="4146029" y="91838193"/>
          <a:ext cx="2752227" cy="654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学校法人先端教育機構</a:t>
          </a:r>
          <a:endParaRPr lang="ja-JP" altLang="ja-JP">
            <a:effectLst/>
          </a:endParaRPr>
        </a:p>
        <a:p>
          <a:pPr algn="ctr">
            <a:lnSpc>
              <a:spcPts val="1300"/>
            </a:lnSpc>
          </a:pPr>
          <a:r>
            <a:rPr kumimoji="1" lang="ja-JP" altLang="en-US" sz="1100"/>
            <a:t>４０．０百万円</a:t>
          </a:r>
        </a:p>
      </xdr:txBody>
    </xdr:sp>
    <xdr:clientData/>
  </xdr:twoCellAnchor>
  <xdr:oneCellAnchor>
    <xdr:from>
      <xdr:col>20</xdr:col>
      <xdr:colOff>19953</xdr:colOff>
      <xdr:row>92</xdr:row>
      <xdr:rowOff>143275</xdr:rowOff>
    </xdr:from>
    <xdr:ext cx="2885985" cy="587284"/>
    <xdr:sp macro="" textlink="">
      <xdr:nvSpPr>
        <xdr:cNvPr id="8" name="テキスト ボックス 7"/>
        <xdr:cNvSpPr txBox="1"/>
      </xdr:nvSpPr>
      <xdr:spPr>
        <a:xfrm>
          <a:off x="4054071" y="92580599"/>
          <a:ext cx="2885985" cy="5872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大学支援フォーラム</a:t>
          </a:r>
          <a:r>
            <a:rPr kumimoji="1" lang="en-US" altLang="ja-JP" sz="1100"/>
            <a:t>PEAKS</a:t>
          </a:r>
          <a:r>
            <a:rPr kumimoji="1" lang="ja-JP" altLang="en-US" sz="1100"/>
            <a:t>における調査及び運営事業を実施</a:t>
          </a:r>
        </a:p>
      </xdr:txBody>
    </xdr:sp>
    <xdr:clientData/>
  </xdr:oneCellAnchor>
  <xdr:twoCellAnchor>
    <xdr:from>
      <xdr:col>19</xdr:col>
      <xdr:colOff>22425</xdr:colOff>
      <xdr:row>92</xdr:row>
      <xdr:rowOff>197962</xdr:rowOff>
    </xdr:from>
    <xdr:to>
      <xdr:col>36</xdr:col>
      <xdr:colOff>53881</xdr:colOff>
      <xdr:row>93</xdr:row>
      <xdr:rowOff>193221</xdr:rowOff>
    </xdr:to>
    <xdr:sp macro="" textlink="">
      <xdr:nvSpPr>
        <xdr:cNvPr id="9" name="大かっこ 8"/>
        <xdr:cNvSpPr/>
      </xdr:nvSpPr>
      <xdr:spPr bwMode="auto">
        <a:xfrm>
          <a:off x="3854837" y="92635286"/>
          <a:ext cx="3460456" cy="342641"/>
        </a:xfrm>
        <a:prstGeom prst="bracketPair">
          <a:avLst>
            <a:gd name="adj" fmla="val 6512"/>
          </a:avLst>
        </a:prstGeom>
        <a:noFill/>
        <a:ln w="25400">
          <a:solidFill>
            <a:srgbClr val="000000"/>
          </a:solidFill>
          <a:round/>
          <a:headEnd/>
          <a:tailEn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06"/>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A2" s="43"/>
      <c r="B2" s="43"/>
      <c r="C2" s="43"/>
      <c r="D2" s="43"/>
      <c r="E2" s="43"/>
      <c r="F2" s="43"/>
      <c r="G2" s="43"/>
      <c r="H2" s="43"/>
      <c r="I2" s="43"/>
      <c r="J2" s="43"/>
      <c r="K2" s="43"/>
      <c r="L2" s="43"/>
      <c r="M2" s="43"/>
      <c r="N2" s="43"/>
      <c r="O2" s="43"/>
      <c r="P2" s="43"/>
      <c r="Q2" s="43"/>
      <c r="R2" s="43"/>
      <c r="S2" s="43"/>
      <c r="T2" s="43"/>
      <c r="U2" s="43"/>
      <c r="V2" s="43"/>
      <c r="W2" s="43"/>
      <c r="X2" s="51" t="s">
        <v>0</v>
      </c>
      <c r="Y2" s="43"/>
      <c r="Z2" s="38"/>
      <c r="AA2" s="38"/>
      <c r="AB2" s="38"/>
      <c r="AC2" s="38"/>
      <c r="AD2" s="588">
        <v>2022</v>
      </c>
      <c r="AE2" s="588"/>
      <c r="AF2" s="588"/>
      <c r="AG2" s="588"/>
      <c r="AH2" s="588"/>
      <c r="AI2" s="52" t="s">
        <v>242</v>
      </c>
      <c r="AJ2" s="588" t="s">
        <v>559</v>
      </c>
      <c r="AK2" s="588"/>
      <c r="AL2" s="588"/>
      <c r="AM2" s="588"/>
      <c r="AN2" s="52" t="s">
        <v>242</v>
      </c>
      <c r="AO2" s="588">
        <v>21</v>
      </c>
      <c r="AP2" s="588"/>
      <c r="AQ2" s="588"/>
      <c r="AR2" s="53" t="s">
        <v>242</v>
      </c>
      <c r="AS2" s="589">
        <v>180</v>
      </c>
      <c r="AT2" s="589"/>
      <c r="AU2" s="589"/>
      <c r="AV2" s="52" t="str">
        <f>IF(AW2="","","-")</f>
        <v/>
      </c>
      <c r="AW2" s="590"/>
      <c r="AX2" s="590"/>
    </row>
    <row r="3" spans="1:50" ht="21" customHeight="1" thickBot="1" x14ac:dyDescent="0.2">
      <c r="A3" s="591" t="s">
        <v>547</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20" t="s">
        <v>56</v>
      </c>
      <c r="AJ3" s="593" t="s">
        <v>558</v>
      </c>
      <c r="AK3" s="593"/>
      <c r="AL3" s="593"/>
      <c r="AM3" s="593"/>
      <c r="AN3" s="593"/>
      <c r="AO3" s="593"/>
      <c r="AP3" s="593"/>
      <c r="AQ3" s="593"/>
      <c r="AR3" s="593"/>
      <c r="AS3" s="593"/>
      <c r="AT3" s="593"/>
      <c r="AU3" s="593"/>
      <c r="AV3" s="593"/>
      <c r="AW3" s="593"/>
      <c r="AX3" s="21" t="s">
        <v>57</v>
      </c>
    </row>
    <row r="4" spans="1:50" ht="24.75" customHeight="1" x14ac:dyDescent="0.15">
      <c r="A4" s="563" t="s">
        <v>23</v>
      </c>
      <c r="B4" s="564"/>
      <c r="C4" s="564"/>
      <c r="D4" s="564"/>
      <c r="E4" s="564"/>
      <c r="F4" s="564"/>
      <c r="G4" s="565" t="s">
        <v>561</v>
      </c>
      <c r="H4" s="566"/>
      <c r="I4" s="566"/>
      <c r="J4" s="566"/>
      <c r="K4" s="566"/>
      <c r="L4" s="566"/>
      <c r="M4" s="566"/>
      <c r="N4" s="566"/>
      <c r="O4" s="566"/>
      <c r="P4" s="566"/>
      <c r="Q4" s="566"/>
      <c r="R4" s="566"/>
      <c r="S4" s="566"/>
      <c r="T4" s="566"/>
      <c r="U4" s="566"/>
      <c r="V4" s="566"/>
      <c r="W4" s="566"/>
      <c r="X4" s="566"/>
      <c r="Y4" s="567" t="s">
        <v>1</v>
      </c>
      <c r="Z4" s="568"/>
      <c r="AA4" s="568"/>
      <c r="AB4" s="568"/>
      <c r="AC4" s="568"/>
      <c r="AD4" s="569"/>
      <c r="AE4" s="570" t="s">
        <v>560</v>
      </c>
      <c r="AF4" s="571"/>
      <c r="AG4" s="571"/>
      <c r="AH4" s="571"/>
      <c r="AI4" s="571"/>
      <c r="AJ4" s="571"/>
      <c r="AK4" s="571"/>
      <c r="AL4" s="571"/>
      <c r="AM4" s="571"/>
      <c r="AN4" s="571"/>
      <c r="AO4" s="571"/>
      <c r="AP4" s="572"/>
      <c r="AQ4" s="573" t="s">
        <v>2</v>
      </c>
      <c r="AR4" s="568"/>
      <c r="AS4" s="568"/>
      <c r="AT4" s="568"/>
      <c r="AU4" s="568"/>
      <c r="AV4" s="568"/>
      <c r="AW4" s="568"/>
      <c r="AX4" s="574"/>
    </row>
    <row r="5" spans="1:50" ht="30" customHeight="1" x14ac:dyDescent="0.15">
      <c r="A5" s="575" t="s">
        <v>59</v>
      </c>
      <c r="B5" s="576"/>
      <c r="C5" s="576"/>
      <c r="D5" s="576"/>
      <c r="E5" s="576"/>
      <c r="F5" s="577"/>
      <c r="G5" s="578" t="s">
        <v>244</v>
      </c>
      <c r="H5" s="579"/>
      <c r="I5" s="579"/>
      <c r="J5" s="579"/>
      <c r="K5" s="579"/>
      <c r="L5" s="579"/>
      <c r="M5" s="580" t="s">
        <v>58</v>
      </c>
      <c r="N5" s="581"/>
      <c r="O5" s="581"/>
      <c r="P5" s="581"/>
      <c r="Q5" s="581"/>
      <c r="R5" s="582"/>
      <c r="S5" s="583" t="s">
        <v>62</v>
      </c>
      <c r="T5" s="579"/>
      <c r="U5" s="579"/>
      <c r="V5" s="579"/>
      <c r="W5" s="579"/>
      <c r="X5" s="584"/>
      <c r="Y5" s="585" t="s">
        <v>3</v>
      </c>
      <c r="Z5" s="586"/>
      <c r="AA5" s="586"/>
      <c r="AB5" s="586"/>
      <c r="AC5" s="586"/>
      <c r="AD5" s="587"/>
      <c r="AE5" s="608" t="s">
        <v>603</v>
      </c>
      <c r="AF5" s="608"/>
      <c r="AG5" s="608"/>
      <c r="AH5" s="608"/>
      <c r="AI5" s="608"/>
      <c r="AJ5" s="608"/>
      <c r="AK5" s="608"/>
      <c r="AL5" s="608"/>
      <c r="AM5" s="608"/>
      <c r="AN5" s="608"/>
      <c r="AO5" s="608"/>
      <c r="AP5" s="609"/>
      <c r="AQ5" s="610" t="s">
        <v>562</v>
      </c>
      <c r="AR5" s="611"/>
      <c r="AS5" s="611"/>
      <c r="AT5" s="611"/>
      <c r="AU5" s="611"/>
      <c r="AV5" s="611"/>
      <c r="AW5" s="611"/>
      <c r="AX5" s="612"/>
    </row>
    <row r="6" spans="1:50" ht="22.15" customHeight="1" x14ac:dyDescent="0.15">
      <c r="A6" s="613" t="s">
        <v>4</v>
      </c>
      <c r="B6" s="614"/>
      <c r="C6" s="614"/>
      <c r="D6" s="614"/>
      <c r="E6" s="614"/>
      <c r="F6" s="614"/>
      <c r="G6" s="615" t="str">
        <f>入力規則等!F39</f>
        <v>一般会計</v>
      </c>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c r="AG6" s="616"/>
      <c r="AH6" s="616"/>
      <c r="AI6" s="616"/>
      <c r="AJ6" s="616"/>
      <c r="AK6" s="616"/>
      <c r="AL6" s="616"/>
      <c r="AM6" s="616"/>
      <c r="AN6" s="616"/>
      <c r="AO6" s="616"/>
      <c r="AP6" s="616"/>
      <c r="AQ6" s="616"/>
      <c r="AR6" s="616"/>
      <c r="AS6" s="616"/>
      <c r="AT6" s="616"/>
      <c r="AU6" s="616"/>
      <c r="AV6" s="616"/>
      <c r="AW6" s="616"/>
      <c r="AX6" s="617"/>
    </row>
    <row r="7" spans="1:50" ht="51" customHeight="1" x14ac:dyDescent="0.15">
      <c r="A7" s="594" t="s">
        <v>20</v>
      </c>
      <c r="B7" s="595"/>
      <c r="C7" s="595"/>
      <c r="D7" s="595"/>
      <c r="E7" s="595"/>
      <c r="F7" s="596"/>
      <c r="G7" s="618" t="s">
        <v>607</v>
      </c>
      <c r="H7" s="619"/>
      <c r="I7" s="619"/>
      <c r="J7" s="619"/>
      <c r="K7" s="619"/>
      <c r="L7" s="619"/>
      <c r="M7" s="619"/>
      <c r="N7" s="619"/>
      <c r="O7" s="619"/>
      <c r="P7" s="619"/>
      <c r="Q7" s="619"/>
      <c r="R7" s="619"/>
      <c r="S7" s="619"/>
      <c r="T7" s="619"/>
      <c r="U7" s="619"/>
      <c r="V7" s="619"/>
      <c r="W7" s="619"/>
      <c r="X7" s="620"/>
      <c r="Y7" s="621" t="s">
        <v>235</v>
      </c>
      <c r="Z7" s="450"/>
      <c r="AA7" s="450"/>
      <c r="AB7" s="450"/>
      <c r="AC7" s="450"/>
      <c r="AD7" s="622"/>
      <c r="AE7" s="550" t="s">
        <v>605</v>
      </c>
      <c r="AF7" s="551"/>
      <c r="AG7" s="551"/>
      <c r="AH7" s="551"/>
      <c r="AI7" s="551"/>
      <c r="AJ7" s="551"/>
      <c r="AK7" s="551"/>
      <c r="AL7" s="551"/>
      <c r="AM7" s="551"/>
      <c r="AN7" s="551"/>
      <c r="AO7" s="551"/>
      <c r="AP7" s="551"/>
      <c r="AQ7" s="551"/>
      <c r="AR7" s="551"/>
      <c r="AS7" s="551"/>
      <c r="AT7" s="551"/>
      <c r="AU7" s="551"/>
      <c r="AV7" s="551"/>
      <c r="AW7" s="551"/>
      <c r="AX7" s="552"/>
    </row>
    <row r="8" spans="1:50" ht="19.149999999999999" customHeight="1" x14ac:dyDescent="0.15">
      <c r="A8" s="594" t="s">
        <v>172</v>
      </c>
      <c r="B8" s="595"/>
      <c r="C8" s="595"/>
      <c r="D8" s="595"/>
      <c r="E8" s="595"/>
      <c r="F8" s="596"/>
      <c r="G8" s="597" t="str">
        <f>入力規則等!A27</f>
        <v>科学技術・イノベーション</v>
      </c>
      <c r="H8" s="598"/>
      <c r="I8" s="598"/>
      <c r="J8" s="598"/>
      <c r="K8" s="598"/>
      <c r="L8" s="598"/>
      <c r="M8" s="598"/>
      <c r="N8" s="598"/>
      <c r="O8" s="598"/>
      <c r="P8" s="598"/>
      <c r="Q8" s="598"/>
      <c r="R8" s="598"/>
      <c r="S8" s="598"/>
      <c r="T8" s="598"/>
      <c r="U8" s="598"/>
      <c r="V8" s="598"/>
      <c r="W8" s="598"/>
      <c r="X8" s="599"/>
      <c r="Y8" s="600" t="s">
        <v>173</v>
      </c>
      <c r="Z8" s="601"/>
      <c r="AA8" s="601"/>
      <c r="AB8" s="601"/>
      <c r="AC8" s="601"/>
      <c r="AD8" s="602"/>
      <c r="AE8" s="603" t="str">
        <f>入力規則等!K13</f>
        <v>その他の事項経費</v>
      </c>
      <c r="AF8" s="598"/>
      <c r="AG8" s="598"/>
      <c r="AH8" s="598"/>
      <c r="AI8" s="598"/>
      <c r="AJ8" s="598"/>
      <c r="AK8" s="598"/>
      <c r="AL8" s="598"/>
      <c r="AM8" s="598"/>
      <c r="AN8" s="598"/>
      <c r="AO8" s="598"/>
      <c r="AP8" s="598"/>
      <c r="AQ8" s="598"/>
      <c r="AR8" s="598"/>
      <c r="AS8" s="598"/>
      <c r="AT8" s="598"/>
      <c r="AU8" s="598"/>
      <c r="AV8" s="598"/>
      <c r="AW8" s="598"/>
      <c r="AX8" s="604"/>
    </row>
    <row r="9" spans="1:50" ht="58.5" customHeight="1" x14ac:dyDescent="0.15">
      <c r="A9" s="523" t="s">
        <v>21</v>
      </c>
      <c r="B9" s="524"/>
      <c r="C9" s="524"/>
      <c r="D9" s="524"/>
      <c r="E9" s="524"/>
      <c r="F9" s="524"/>
      <c r="G9" s="605" t="s">
        <v>563</v>
      </c>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7"/>
    </row>
    <row r="10" spans="1:50" ht="63.75" customHeight="1" x14ac:dyDescent="0.15">
      <c r="A10" s="511" t="s">
        <v>27</v>
      </c>
      <c r="B10" s="512"/>
      <c r="C10" s="512"/>
      <c r="D10" s="512"/>
      <c r="E10" s="512"/>
      <c r="F10" s="512"/>
      <c r="G10" s="513" t="s">
        <v>609</v>
      </c>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5"/>
    </row>
    <row r="11" spans="1:50" ht="20.45" customHeight="1" x14ac:dyDescent="0.15">
      <c r="A11" s="511" t="s">
        <v>5</v>
      </c>
      <c r="B11" s="512"/>
      <c r="C11" s="512"/>
      <c r="D11" s="512"/>
      <c r="E11" s="512"/>
      <c r="F11" s="516"/>
      <c r="G11" s="517" t="str">
        <f>入力規則等!P10</f>
        <v>委託・請負</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x14ac:dyDescent="0.15">
      <c r="A12" s="520" t="s">
        <v>22</v>
      </c>
      <c r="B12" s="521"/>
      <c r="C12" s="521"/>
      <c r="D12" s="521"/>
      <c r="E12" s="521"/>
      <c r="F12" s="522"/>
      <c r="G12" s="526"/>
      <c r="H12" s="527"/>
      <c r="I12" s="527"/>
      <c r="J12" s="527"/>
      <c r="K12" s="527"/>
      <c r="L12" s="527"/>
      <c r="M12" s="527"/>
      <c r="N12" s="527"/>
      <c r="O12" s="527"/>
      <c r="P12" s="102" t="s">
        <v>374</v>
      </c>
      <c r="Q12" s="103"/>
      <c r="R12" s="103"/>
      <c r="S12" s="103"/>
      <c r="T12" s="103"/>
      <c r="U12" s="103"/>
      <c r="V12" s="104"/>
      <c r="W12" s="102" t="s">
        <v>526</v>
      </c>
      <c r="X12" s="103"/>
      <c r="Y12" s="103"/>
      <c r="Z12" s="103"/>
      <c r="AA12" s="103"/>
      <c r="AB12" s="103"/>
      <c r="AC12" s="104"/>
      <c r="AD12" s="102" t="s">
        <v>528</v>
      </c>
      <c r="AE12" s="103"/>
      <c r="AF12" s="103"/>
      <c r="AG12" s="103"/>
      <c r="AH12" s="103"/>
      <c r="AI12" s="103"/>
      <c r="AJ12" s="104"/>
      <c r="AK12" s="102" t="s">
        <v>539</v>
      </c>
      <c r="AL12" s="103"/>
      <c r="AM12" s="103"/>
      <c r="AN12" s="103"/>
      <c r="AO12" s="103"/>
      <c r="AP12" s="103"/>
      <c r="AQ12" s="104"/>
      <c r="AR12" s="102" t="s">
        <v>540</v>
      </c>
      <c r="AS12" s="103"/>
      <c r="AT12" s="103"/>
      <c r="AU12" s="103"/>
      <c r="AV12" s="103"/>
      <c r="AW12" s="103"/>
      <c r="AX12" s="556"/>
    </row>
    <row r="13" spans="1:50" ht="21" customHeight="1" x14ac:dyDescent="0.15">
      <c r="A13" s="199"/>
      <c r="B13" s="200"/>
      <c r="C13" s="200"/>
      <c r="D13" s="200"/>
      <c r="E13" s="200"/>
      <c r="F13" s="201"/>
      <c r="G13" s="540" t="s">
        <v>6</v>
      </c>
      <c r="H13" s="541"/>
      <c r="I13" s="557" t="s">
        <v>7</v>
      </c>
      <c r="J13" s="558"/>
      <c r="K13" s="558"/>
      <c r="L13" s="558"/>
      <c r="M13" s="558"/>
      <c r="N13" s="558"/>
      <c r="O13" s="559"/>
      <c r="P13" s="461">
        <v>42.606999999999999</v>
      </c>
      <c r="Q13" s="462"/>
      <c r="R13" s="462"/>
      <c r="S13" s="462"/>
      <c r="T13" s="462"/>
      <c r="U13" s="462"/>
      <c r="V13" s="463"/>
      <c r="W13" s="461">
        <v>57.566000000000003</v>
      </c>
      <c r="X13" s="462"/>
      <c r="Y13" s="462"/>
      <c r="Z13" s="462"/>
      <c r="AA13" s="462"/>
      <c r="AB13" s="462"/>
      <c r="AC13" s="463"/>
      <c r="AD13" s="461">
        <v>57.566000000000003</v>
      </c>
      <c r="AE13" s="462"/>
      <c r="AF13" s="462"/>
      <c r="AG13" s="462"/>
      <c r="AH13" s="462"/>
      <c r="AI13" s="462"/>
      <c r="AJ13" s="463"/>
      <c r="AK13" s="461">
        <v>119.583</v>
      </c>
      <c r="AL13" s="462"/>
      <c r="AM13" s="462"/>
      <c r="AN13" s="462"/>
      <c r="AO13" s="462"/>
      <c r="AP13" s="462"/>
      <c r="AQ13" s="463"/>
      <c r="AR13" s="494">
        <v>147.035</v>
      </c>
      <c r="AS13" s="495"/>
      <c r="AT13" s="495"/>
      <c r="AU13" s="495"/>
      <c r="AV13" s="495"/>
      <c r="AW13" s="495"/>
      <c r="AX13" s="560"/>
    </row>
    <row r="14" spans="1:50" ht="21" customHeight="1" x14ac:dyDescent="0.15">
      <c r="A14" s="199"/>
      <c r="B14" s="200"/>
      <c r="C14" s="200"/>
      <c r="D14" s="200"/>
      <c r="E14" s="200"/>
      <c r="F14" s="201"/>
      <c r="G14" s="542"/>
      <c r="H14" s="543"/>
      <c r="I14" s="535" t="s">
        <v>8</v>
      </c>
      <c r="J14" s="536"/>
      <c r="K14" s="536"/>
      <c r="L14" s="536"/>
      <c r="M14" s="536"/>
      <c r="N14" s="536"/>
      <c r="O14" s="537"/>
      <c r="P14" s="461" t="s">
        <v>564</v>
      </c>
      <c r="Q14" s="462"/>
      <c r="R14" s="462"/>
      <c r="S14" s="462"/>
      <c r="T14" s="462"/>
      <c r="U14" s="462"/>
      <c r="V14" s="463"/>
      <c r="W14" s="461" t="s">
        <v>564</v>
      </c>
      <c r="X14" s="462"/>
      <c r="Y14" s="462"/>
      <c r="Z14" s="462"/>
      <c r="AA14" s="462"/>
      <c r="AB14" s="462"/>
      <c r="AC14" s="463"/>
      <c r="AD14" s="461" t="s">
        <v>564</v>
      </c>
      <c r="AE14" s="462"/>
      <c r="AF14" s="462"/>
      <c r="AG14" s="462"/>
      <c r="AH14" s="462"/>
      <c r="AI14" s="462"/>
      <c r="AJ14" s="463"/>
      <c r="AK14" s="461" t="s">
        <v>564</v>
      </c>
      <c r="AL14" s="462"/>
      <c r="AM14" s="462"/>
      <c r="AN14" s="462"/>
      <c r="AO14" s="462"/>
      <c r="AP14" s="462"/>
      <c r="AQ14" s="463"/>
      <c r="AR14" s="546"/>
      <c r="AS14" s="546"/>
      <c r="AT14" s="546"/>
      <c r="AU14" s="546"/>
      <c r="AV14" s="546"/>
      <c r="AW14" s="546"/>
      <c r="AX14" s="547"/>
    </row>
    <row r="15" spans="1:50" ht="21" customHeight="1" x14ac:dyDescent="0.15">
      <c r="A15" s="199"/>
      <c r="B15" s="200"/>
      <c r="C15" s="200"/>
      <c r="D15" s="200"/>
      <c r="E15" s="200"/>
      <c r="F15" s="201"/>
      <c r="G15" s="542"/>
      <c r="H15" s="543"/>
      <c r="I15" s="535" t="s">
        <v>47</v>
      </c>
      <c r="J15" s="548"/>
      <c r="K15" s="548"/>
      <c r="L15" s="548"/>
      <c r="M15" s="548"/>
      <c r="N15" s="548"/>
      <c r="O15" s="549"/>
      <c r="P15" s="461" t="s">
        <v>564</v>
      </c>
      <c r="Q15" s="462"/>
      <c r="R15" s="462"/>
      <c r="S15" s="462"/>
      <c r="T15" s="462"/>
      <c r="U15" s="462"/>
      <c r="V15" s="463"/>
      <c r="W15" s="461" t="s">
        <v>564</v>
      </c>
      <c r="X15" s="462"/>
      <c r="Y15" s="462"/>
      <c r="Z15" s="462"/>
      <c r="AA15" s="462"/>
      <c r="AB15" s="462"/>
      <c r="AC15" s="463"/>
      <c r="AD15" s="461" t="s">
        <v>564</v>
      </c>
      <c r="AE15" s="462"/>
      <c r="AF15" s="462"/>
      <c r="AG15" s="462"/>
      <c r="AH15" s="462"/>
      <c r="AI15" s="462"/>
      <c r="AJ15" s="463"/>
      <c r="AK15" s="461" t="s">
        <v>564</v>
      </c>
      <c r="AL15" s="462"/>
      <c r="AM15" s="462"/>
      <c r="AN15" s="462"/>
      <c r="AO15" s="462"/>
      <c r="AP15" s="462"/>
      <c r="AQ15" s="463"/>
      <c r="AR15" s="461" t="s">
        <v>564</v>
      </c>
      <c r="AS15" s="462"/>
      <c r="AT15" s="462"/>
      <c r="AU15" s="462"/>
      <c r="AV15" s="462"/>
      <c r="AW15" s="462"/>
      <c r="AX15" s="561"/>
    </row>
    <row r="16" spans="1:50" ht="21" customHeight="1" x14ac:dyDescent="0.15">
      <c r="A16" s="199"/>
      <c r="B16" s="200"/>
      <c r="C16" s="200"/>
      <c r="D16" s="200"/>
      <c r="E16" s="200"/>
      <c r="F16" s="201"/>
      <c r="G16" s="542"/>
      <c r="H16" s="543"/>
      <c r="I16" s="535" t="s">
        <v>48</v>
      </c>
      <c r="J16" s="548"/>
      <c r="K16" s="548"/>
      <c r="L16" s="548"/>
      <c r="M16" s="548"/>
      <c r="N16" s="548"/>
      <c r="O16" s="549"/>
      <c r="P16" s="461" t="s">
        <v>564</v>
      </c>
      <c r="Q16" s="462"/>
      <c r="R16" s="462"/>
      <c r="S16" s="462"/>
      <c r="T16" s="462"/>
      <c r="U16" s="462"/>
      <c r="V16" s="463"/>
      <c r="W16" s="461" t="s">
        <v>564</v>
      </c>
      <c r="X16" s="462"/>
      <c r="Y16" s="462"/>
      <c r="Z16" s="462"/>
      <c r="AA16" s="462"/>
      <c r="AB16" s="462"/>
      <c r="AC16" s="463"/>
      <c r="AD16" s="461" t="s">
        <v>564</v>
      </c>
      <c r="AE16" s="462"/>
      <c r="AF16" s="462"/>
      <c r="AG16" s="462"/>
      <c r="AH16" s="462"/>
      <c r="AI16" s="462"/>
      <c r="AJ16" s="463"/>
      <c r="AK16" s="461" t="s">
        <v>564</v>
      </c>
      <c r="AL16" s="462"/>
      <c r="AM16" s="462"/>
      <c r="AN16" s="462"/>
      <c r="AO16" s="462"/>
      <c r="AP16" s="462"/>
      <c r="AQ16" s="463"/>
      <c r="AR16" s="553"/>
      <c r="AS16" s="554"/>
      <c r="AT16" s="554"/>
      <c r="AU16" s="554"/>
      <c r="AV16" s="554"/>
      <c r="AW16" s="554"/>
      <c r="AX16" s="555"/>
    </row>
    <row r="17" spans="1:50" ht="24.75" customHeight="1" x14ac:dyDescent="0.15">
      <c r="A17" s="199"/>
      <c r="B17" s="200"/>
      <c r="C17" s="200"/>
      <c r="D17" s="200"/>
      <c r="E17" s="200"/>
      <c r="F17" s="201"/>
      <c r="G17" s="542"/>
      <c r="H17" s="543"/>
      <c r="I17" s="535" t="s">
        <v>46</v>
      </c>
      <c r="J17" s="536"/>
      <c r="K17" s="536"/>
      <c r="L17" s="536"/>
      <c r="M17" s="536"/>
      <c r="N17" s="536"/>
      <c r="O17" s="537"/>
      <c r="P17" s="461" t="s">
        <v>564</v>
      </c>
      <c r="Q17" s="462"/>
      <c r="R17" s="462"/>
      <c r="S17" s="462"/>
      <c r="T17" s="462"/>
      <c r="U17" s="462"/>
      <c r="V17" s="463"/>
      <c r="W17" s="461" t="s">
        <v>564</v>
      </c>
      <c r="X17" s="462"/>
      <c r="Y17" s="462"/>
      <c r="Z17" s="462"/>
      <c r="AA17" s="462"/>
      <c r="AB17" s="462"/>
      <c r="AC17" s="463"/>
      <c r="AD17" s="461" t="s">
        <v>564</v>
      </c>
      <c r="AE17" s="462"/>
      <c r="AF17" s="462"/>
      <c r="AG17" s="462"/>
      <c r="AH17" s="462"/>
      <c r="AI17" s="462"/>
      <c r="AJ17" s="463"/>
      <c r="AK17" s="461" t="s">
        <v>564</v>
      </c>
      <c r="AL17" s="462"/>
      <c r="AM17" s="462"/>
      <c r="AN17" s="462"/>
      <c r="AO17" s="462"/>
      <c r="AP17" s="462"/>
      <c r="AQ17" s="463"/>
      <c r="AR17" s="538"/>
      <c r="AS17" s="538"/>
      <c r="AT17" s="538"/>
      <c r="AU17" s="538"/>
      <c r="AV17" s="538"/>
      <c r="AW17" s="538"/>
      <c r="AX17" s="539"/>
    </row>
    <row r="18" spans="1:50" ht="24.75" customHeight="1" x14ac:dyDescent="0.15">
      <c r="A18" s="199"/>
      <c r="B18" s="200"/>
      <c r="C18" s="200"/>
      <c r="D18" s="200"/>
      <c r="E18" s="200"/>
      <c r="F18" s="201"/>
      <c r="G18" s="544"/>
      <c r="H18" s="545"/>
      <c r="I18" s="528" t="s">
        <v>18</v>
      </c>
      <c r="J18" s="529"/>
      <c r="K18" s="529"/>
      <c r="L18" s="529"/>
      <c r="M18" s="529"/>
      <c r="N18" s="529"/>
      <c r="O18" s="530"/>
      <c r="P18" s="531">
        <f>SUM(P13:V17)</f>
        <v>42.606999999999999</v>
      </c>
      <c r="Q18" s="532"/>
      <c r="R18" s="532"/>
      <c r="S18" s="532"/>
      <c r="T18" s="532"/>
      <c r="U18" s="532"/>
      <c r="V18" s="533"/>
      <c r="W18" s="531">
        <f>SUM(W13:AC17)</f>
        <v>57.566000000000003</v>
      </c>
      <c r="X18" s="532"/>
      <c r="Y18" s="532"/>
      <c r="Z18" s="532"/>
      <c r="AA18" s="532"/>
      <c r="AB18" s="532"/>
      <c r="AC18" s="533"/>
      <c r="AD18" s="531">
        <f>SUM(AD13:AJ17)</f>
        <v>57.566000000000003</v>
      </c>
      <c r="AE18" s="532"/>
      <c r="AF18" s="532"/>
      <c r="AG18" s="532"/>
      <c r="AH18" s="532"/>
      <c r="AI18" s="532"/>
      <c r="AJ18" s="533"/>
      <c r="AK18" s="531">
        <f>SUM(AK13:AQ17)</f>
        <v>119.583</v>
      </c>
      <c r="AL18" s="532"/>
      <c r="AM18" s="532"/>
      <c r="AN18" s="532"/>
      <c r="AO18" s="532"/>
      <c r="AP18" s="532"/>
      <c r="AQ18" s="533"/>
      <c r="AR18" s="531">
        <f>SUM(AR13:AX17)</f>
        <v>147.035</v>
      </c>
      <c r="AS18" s="532"/>
      <c r="AT18" s="532"/>
      <c r="AU18" s="532"/>
      <c r="AV18" s="532"/>
      <c r="AW18" s="532"/>
      <c r="AX18" s="534"/>
    </row>
    <row r="19" spans="1:50" ht="24.75" customHeight="1" x14ac:dyDescent="0.15">
      <c r="A19" s="199"/>
      <c r="B19" s="200"/>
      <c r="C19" s="200"/>
      <c r="D19" s="200"/>
      <c r="E19" s="200"/>
      <c r="F19" s="201"/>
      <c r="G19" s="509" t="s">
        <v>9</v>
      </c>
      <c r="H19" s="510"/>
      <c r="I19" s="510"/>
      <c r="J19" s="510"/>
      <c r="K19" s="510"/>
      <c r="L19" s="510"/>
      <c r="M19" s="510"/>
      <c r="N19" s="510"/>
      <c r="O19" s="510"/>
      <c r="P19" s="461">
        <v>41.295999999999999</v>
      </c>
      <c r="Q19" s="462"/>
      <c r="R19" s="462"/>
      <c r="S19" s="462"/>
      <c r="T19" s="462"/>
      <c r="U19" s="462"/>
      <c r="V19" s="463"/>
      <c r="W19" s="461">
        <v>51.752575</v>
      </c>
      <c r="X19" s="462"/>
      <c r="Y19" s="462"/>
      <c r="Z19" s="462"/>
      <c r="AA19" s="462"/>
      <c r="AB19" s="462"/>
      <c r="AC19" s="463"/>
      <c r="AD19" s="461">
        <v>39.96</v>
      </c>
      <c r="AE19" s="462"/>
      <c r="AF19" s="462"/>
      <c r="AG19" s="462"/>
      <c r="AH19" s="462"/>
      <c r="AI19" s="462"/>
      <c r="AJ19" s="463"/>
      <c r="AK19" s="506"/>
      <c r="AL19" s="506"/>
      <c r="AM19" s="506"/>
      <c r="AN19" s="506"/>
      <c r="AO19" s="506"/>
      <c r="AP19" s="506"/>
      <c r="AQ19" s="506"/>
      <c r="AR19" s="506"/>
      <c r="AS19" s="506"/>
      <c r="AT19" s="506"/>
      <c r="AU19" s="506"/>
      <c r="AV19" s="506"/>
      <c r="AW19" s="506"/>
      <c r="AX19" s="508"/>
    </row>
    <row r="20" spans="1:50" ht="24.75" customHeight="1" x14ac:dyDescent="0.15">
      <c r="A20" s="199"/>
      <c r="B20" s="200"/>
      <c r="C20" s="200"/>
      <c r="D20" s="200"/>
      <c r="E20" s="200"/>
      <c r="F20" s="201"/>
      <c r="G20" s="509" t="s">
        <v>10</v>
      </c>
      <c r="H20" s="510"/>
      <c r="I20" s="510"/>
      <c r="J20" s="510"/>
      <c r="K20" s="510"/>
      <c r="L20" s="510"/>
      <c r="M20" s="510"/>
      <c r="N20" s="510"/>
      <c r="O20" s="510"/>
      <c r="P20" s="505">
        <f>IF(P18=0, "-", SUM(P19)/P18)</f>
        <v>0.96923040814889572</v>
      </c>
      <c r="Q20" s="505"/>
      <c r="R20" s="505"/>
      <c r="S20" s="505"/>
      <c r="T20" s="505"/>
      <c r="U20" s="505"/>
      <c r="V20" s="505"/>
      <c r="W20" s="505">
        <f>IF(W18=0, "-", SUM(W19)/W18)</f>
        <v>0.89901287218149595</v>
      </c>
      <c r="X20" s="505"/>
      <c r="Y20" s="505"/>
      <c r="Z20" s="505"/>
      <c r="AA20" s="505"/>
      <c r="AB20" s="505"/>
      <c r="AC20" s="505"/>
      <c r="AD20" s="505">
        <f>IF(AD18=0, "-", SUM(AD19)/AD18)</f>
        <v>0.69415974707292494</v>
      </c>
      <c r="AE20" s="505"/>
      <c r="AF20" s="505"/>
      <c r="AG20" s="505"/>
      <c r="AH20" s="505"/>
      <c r="AI20" s="505"/>
      <c r="AJ20" s="505"/>
      <c r="AK20" s="506"/>
      <c r="AL20" s="506"/>
      <c r="AM20" s="506"/>
      <c r="AN20" s="506"/>
      <c r="AO20" s="506"/>
      <c r="AP20" s="506"/>
      <c r="AQ20" s="507"/>
      <c r="AR20" s="507"/>
      <c r="AS20" s="507"/>
      <c r="AT20" s="507"/>
      <c r="AU20" s="506"/>
      <c r="AV20" s="506"/>
      <c r="AW20" s="506"/>
      <c r="AX20" s="508"/>
    </row>
    <row r="21" spans="1:50" ht="25.5" customHeight="1" x14ac:dyDescent="0.15">
      <c r="A21" s="523"/>
      <c r="B21" s="524"/>
      <c r="C21" s="524"/>
      <c r="D21" s="524"/>
      <c r="E21" s="524"/>
      <c r="F21" s="525"/>
      <c r="G21" s="503" t="s">
        <v>209</v>
      </c>
      <c r="H21" s="504"/>
      <c r="I21" s="504"/>
      <c r="J21" s="504"/>
      <c r="K21" s="504"/>
      <c r="L21" s="504"/>
      <c r="M21" s="504"/>
      <c r="N21" s="504"/>
      <c r="O21" s="504"/>
      <c r="P21" s="505">
        <f>IF(P19=0, "-", SUM(P19)/SUM(P13,P14))</f>
        <v>0.96923040814889572</v>
      </c>
      <c r="Q21" s="505"/>
      <c r="R21" s="505"/>
      <c r="S21" s="505"/>
      <c r="T21" s="505"/>
      <c r="U21" s="505"/>
      <c r="V21" s="505"/>
      <c r="W21" s="505">
        <f>IF(W19=0, "-", SUM(W19)/SUM(W13,W14))</f>
        <v>0.89901287218149595</v>
      </c>
      <c r="X21" s="505"/>
      <c r="Y21" s="505"/>
      <c r="Z21" s="505"/>
      <c r="AA21" s="505"/>
      <c r="AB21" s="505"/>
      <c r="AC21" s="505"/>
      <c r="AD21" s="505">
        <f>IF(AD19=0, "-", SUM(AD19)/SUM(AD13,AD14))</f>
        <v>0.69415974707292494</v>
      </c>
      <c r="AE21" s="505"/>
      <c r="AF21" s="505"/>
      <c r="AG21" s="505"/>
      <c r="AH21" s="505"/>
      <c r="AI21" s="505"/>
      <c r="AJ21" s="505"/>
      <c r="AK21" s="506"/>
      <c r="AL21" s="506"/>
      <c r="AM21" s="506"/>
      <c r="AN21" s="506"/>
      <c r="AO21" s="506"/>
      <c r="AP21" s="506"/>
      <c r="AQ21" s="507"/>
      <c r="AR21" s="507"/>
      <c r="AS21" s="507"/>
      <c r="AT21" s="507"/>
      <c r="AU21" s="506"/>
      <c r="AV21" s="506"/>
      <c r="AW21" s="506"/>
      <c r="AX21" s="508"/>
    </row>
    <row r="22" spans="1:50" ht="18.75" customHeight="1" x14ac:dyDescent="0.15">
      <c r="A22" s="467" t="s">
        <v>543</v>
      </c>
      <c r="B22" s="468"/>
      <c r="C22" s="468"/>
      <c r="D22" s="468"/>
      <c r="E22" s="468"/>
      <c r="F22" s="469"/>
      <c r="G22" s="473" t="s">
        <v>203</v>
      </c>
      <c r="H22" s="370"/>
      <c r="I22" s="370"/>
      <c r="J22" s="370"/>
      <c r="K22" s="370"/>
      <c r="L22" s="370"/>
      <c r="M22" s="370"/>
      <c r="N22" s="370"/>
      <c r="O22" s="371"/>
      <c r="P22" s="474" t="s">
        <v>541</v>
      </c>
      <c r="Q22" s="370"/>
      <c r="R22" s="370"/>
      <c r="S22" s="370"/>
      <c r="T22" s="370"/>
      <c r="U22" s="370"/>
      <c r="V22" s="371"/>
      <c r="W22" s="474" t="s">
        <v>542</v>
      </c>
      <c r="X22" s="370"/>
      <c r="Y22" s="370"/>
      <c r="Z22" s="370"/>
      <c r="AA22" s="370"/>
      <c r="AB22" s="370"/>
      <c r="AC22" s="371"/>
      <c r="AD22" s="474" t="s">
        <v>202</v>
      </c>
      <c r="AE22" s="370"/>
      <c r="AF22" s="370"/>
      <c r="AG22" s="370"/>
      <c r="AH22" s="370"/>
      <c r="AI22" s="370"/>
      <c r="AJ22" s="370"/>
      <c r="AK22" s="370"/>
      <c r="AL22" s="370"/>
      <c r="AM22" s="370"/>
      <c r="AN22" s="370"/>
      <c r="AO22" s="370"/>
      <c r="AP22" s="370"/>
      <c r="AQ22" s="370"/>
      <c r="AR22" s="370"/>
      <c r="AS22" s="370"/>
      <c r="AT22" s="370"/>
      <c r="AU22" s="370"/>
      <c r="AV22" s="370"/>
      <c r="AW22" s="370"/>
      <c r="AX22" s="490"/>
    </row>
    <row r="23" spans="1:50" ht="25.5" customHeight="1" x14ac:dyDescent="0.15">
      <c r="A23" s="470"/>
      <c r="B23" s="471"/>
      <c r="C23" s="471"/>
      <c r="D23" s="471"/>
      <c r="E23" s="471"/>
      <c r="F23" s="472"/>
      <c r="G23" s="491" t="s">
        <v>565</v>
      </c>
      <c r="H23" s="492"/>
      <c r="I23" s="492"/>
      <c r="J23" s="492"/>
      <c r="K23" s="492"/>
      <c r="L23" s="492"/>
      <c r="M23" s="492"/>
      <c r="N23" s="492"/>
      <c r="O23" s="493"/>
      <c r="P23" s="494">
        <v>119.583</v>
      </c>
      <c r="Q23" s="495"/>
      <c r="R23" s="495"/>
      <c r="S23" s="495"/>
      <c r="T23" s="495"/>
      <c r="U23" s="495"/>
      <c r="V23" s="496"/>
      <c r="W23" s="494">
        <v>147.02600000000001</v>
      </c>
      <c r="X23" s="495"/>
      <c r="Y23" s="495"/>
      <c r="Z23" s="495"/>
      <c r="AA23" s="495"/>
      <c r="AB23" s="495"/>
      <c r="AC23" s="496"/>
      <c r="AD23" s="497" t="s">
        <v>611</v>
      </c>
      <c r="AE23" s="498"/>
      <c r="AF23" s="498"/>
      <c r="AG23" s="498"/>
      <c r="AH23" s="498"/>
      <c r="AI23" s="498"/>
      <c r="AJ23" s="498"/>
      <c r="AK23" s="498"/>
      <c r="AL23" s="498"/>
      <c r="AM23" s="498"/>
      <c r="AN23" s="498"/>
      <c r="AO23" s="498"/>
      <c r="AP23" s="498"/>
      <c r="AQ23" s="498"/>
      <c r="AR23" s="498"/>
      <c r="AS23" s="498"/>
      <c r="AT23" s="498"/>
      <c r="AU23" s="498"/>
      <c r="AV23" s="498"/>
      <c r="AW23" s="498"/>
      <c r="AX23" s="499"/>
    </row>
    <row r="24" spans="1:50" ht="25.5" customHeight="1" x14ac:dyDescent="0.15">
      <c r="A24" s="470"/>
      <c r="B24" s="471"/>
      <c r="C24" s="471"/>
      <c r="D24" s="471"/>
      <c r="E24" s="471"/>
      <c r="F24" s="472"/>
      <c r="G24" s="464" t="s">
        <v>566</v>
      </c>
      <c r="H24" s="465"/>
      <c r="I24" s="465"/>
      <c r="J24" s="465"/>
      <c r="K24" s="465"/>
      <c r="L24" s="465"/>
      <c r="M24" s="465"/>
      <c r="N24" s="465"/>
      <c r="O24" s="466"/>
      <c r="P24" s="461">
        <v>8.9999999999999993E-3</v>
      </c>
      <c r="Q24" s="462"/>
      <c r="R24" s="462"/>
      <c r="S24" s="462"/>
      <c r="T24" s="462"/>
      <c r="U24" s="462"/>
      <c r="V24" s="463"/>
      <c r="W24" s="461">
        <v>8.9999999999999993E-3</v>
      </c>
      <c r="X24" s="462"/>
      <c r="Y24" s="462"/>
      <c r="Z24" s="462"/>
      <c r="AA24" s="462"/>
      <c r="AB24" s="462"/>
      <c r="AC24" s="463"/>
      <c r="AD24" s="500"/>
      <c r="AE24" s="501"/>
      <c r="AF24" s="501"/>
      <c r="AG24" s="501"/>
      <c r="AH24" s="501"/>
      <c r="AI24" s="501"/>
      <c r="AJ24" s="501"/>
      <c r="AK24" s="501"/>
      <c r="AL24" s="501"/>
      <c r="AM24" s="501"/>
      <c r="AN24" s="501"/>
      <c r="AO24" s="501"/>
      <c r="AP24" s="501"/>
      <c r="AQ24" s="501"/>
      <c r="AR24" s="501"/>
      <c r="AS24" s="501"/>
      <c r="AT24" s="501"/>
      <c r="AU24" s="501"/>
      <c r="AV24" s="501"/>
      <c r="AW24" s="501"/>
      <c r="AX24" s="502"/>
    </row>
    <row r="25" spans="1:50" ht="115.5" customHeight="1" thickBot="1" x14ac:dyDescent="0.2">
      <c r="A25" s="470"/>
      <c r="B25" s="471"/>
      <c r="C25" s="471"/>
      <c r="D25" s="471"/>
      <c r="E25" s="471"/>
      <c r="F25" s="472"/>
      <c r="G25" s="190" t="s">
        <v>18</v>
      </c>
      <c r="H25" s="477"/>
      <c r="I25" s="477"/>
      <c r="J25" s="477"/>
      <c r="K25" s="477"/>
      <c r="L25" s="477"/>
      <c r="M25" s="477"/>
      <c r="N25" s="477"/>
      <c r="O25" s="478"/>
      <c r="P25" s="479">
        <f>AK13</f>
        <v>119.583</v>
      </c>
      <c r="Q25" s="480"/>
      <c r="R25" s="480"/>
      <c r="S25" s="480"/>
      <c r="T25" s="480"/>
      <c r="U25" s="480"/>
      <c r="V25" s="481"/>
      <c r="W25" s="482">
        <f>AR13</f>
        <v>147.035</v>
      </c>
      <c r="X25" s="483"/>
      <c r="Y25" s="483"/>
      <c r="Z25" s="483"/>
      <c r="AA25" s="483"/>
      <c r="AB25" s="483"/>
      <c r="AC25" s="484"/>
      <c r="AD25" s="501"/>
      <c r="AE25" s="501"/>
      <c r="AF25" s="501"/>
      <c r="AG25" s="501"/>
      <c r="AH25" s="501"/>
      <c r="AI25" s="501"/>
      <c r="AJ25" s="501"/>
      <c r="AK25" s="501"/>
      <c r="AL25" s="501"/>
      <c r="AM25" s="501"/>
      <c r="AN25" s="501"/>
      <c r="AO25" s="501"/>
      <c r="AP25" s="501"/>
      <c r="AQ25" s="501"/>
      <c r="AR25" s="501"/>
      <c r="AS25" s="501"/>
      <c r="AT25" s="501"/>
      <c r="AU25" s="501"/>
      <c r="AV25" s="501"/>
      <c r="AW25" s="501"/>
      <c r="AX25" s="502"/>
    </row>
    <row r="26" spans="1:50" ht="76.5" customHeight="1" x14ac:dyDescent="0.15">
      <c r="A26" s="485" t="s">
        <v>531</v>
      </c>
      <c r="B26" s="486"/>
      <c r="C26" s="486"/>
      <c r="D26" s="486"/>
      <c r="E26" s="486"/>
      <c r="F26" s="487"/>
      <c r="G26" s="488" t="s">
        <v>602</v>
      </c>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5"/>
      <c r="AM26" s="475"/>
      <c r="AN26" s="475"/>
      <c r="AO26" s="475"/>
      <c r="AP26" s="475"/>
      <c r="AQ26" s="475"/>
      <c r="AR26" s="475"/>
      <c r="AS26" s="475"/>
      <c r="AT26" s="475"/>
      <c r="AU26" s="475"/>
      <c r="AV26" s="475"/>
      <c r="AW26" s="475"/>
      <c r="AX26" s="476"/>
    </row>
    <row r="27" spans="1:50" ht="31.5" customHeight="1" x14ac:dyDescent="0.15">
      <c r="A27" s="416" t="s">
        <v>532</v>
      </c>
      <c r="B27" s="96"/>
      <c r="C27" s="96"/>
      <c r="D27" s="96"/>
      <c r="E27" s="96"/>
      <c r="F27" s="97"/>
      <c r="G27" s="452" t="s">
        <v>530</v>
      </c>
      <c r="H27" s="453"/>
      <c r="I27" s="453"/>
      <c r="J27" s="453"/>
      <c r="K27" s="453"/>
      <c r="L27" s="453"/>
      <c r="M27" s="453"/>
      <c r="N27" s="453"/>
      <c r="O27" s="453"/>
      <c r="P27" s="454" t="s">
        <v>529</v>
      </c>
      <c r="Q27" s="453"/>
      <c r="R27" s="453"/>
      <c r="S27" s="453"/>
      <c r="T27" s="453"/>
      <c r="U27" s="453"/>
      <c r="V27" s="453"/>
      <c r="W27" s="453"/>
      <c r="X27" s="455"/>
      <c r="Y27" s="456"/>
      <c r="Z27" s="457"/>
      <c r="AA27" s="458"/>
      <c r="AB27" s="396" t="s">
        <v>11</v>
      </c>
      <c r="AC27" s="396"/>
      <c r="AD27" s="396"/>
      <c r="AE27" s="75" t="s">
        <v>374</v>
      </c>
      <c r="AF27" s="459"/>
      <c r="AG27" s="459"/>
      <c r="AH27" s="460"/>
      <c r="AI27" s="75" t="s">
        <v>526</v>
      </c>
      <c r="AJ27" s="459"/>
      <c r="AK27" s="459"/>
      <c r="AL27" s="460"/>
      <c r="AM27" s="75" t="s">
        <v>342</v>
      </c>
      <c r="AN27" s="459"/>
      <c r="AO27" s="459"/>
      <c r="AP27" s="460"/>
      <c r="AQ27" s="393" t="s">
        <v>373</v>
      </c>
      <c r="AR27" s="394"/>
      <c r="AS27" s="394"/>
      <c r="AT27" s="395"/>
      <c r="AU27" s="393" t="s">
        <v>544</v>
      </c>
      <c r="AV27" s="394"/>
      <c r="AW27" s="394"/>
      <c r="AX27" s="403"/>
    </row>
    <row r="28" spans="1:50" ht="54.95" customHeight="1" x14ac:dyDescent="0.15">
      <c r="A28" s="416"/>
      <c r="B28" s="96"/>
      <c r="C28" s="96"/>
      <c r="D28" s="96"/>
      <c r="E28" s="96"/>
      <c r="F28" s="97"/>
      <c r="G28" s="489" t="s">
        <v>601</v>
      </c>
      <c r="H28" s="404"/>
      <c r="I28" s="404"/>
      <c r="J28" s="404"/>
      <c r="K28" s="404"/>
      <c r="L28" s="404"/>
      <c r="M28" s="404"/>
      <c r="N28" s="404"/>
      <c r="O28" s="404"/>
      <c r="P28" s="264" t="s">
        <v>597</v>
      </c>
      <c r="Q28" s="407"/>
      <c r="R28" s="407"/>
      <c r="S28" s="407"/>
      <c r="T28" s="407"/>
      <c r="U28" s="407"/>
      <c r="V28" s="407"/>
      <c r="W28" s="407"/>
      <c r="X28" s="408"/>
      <c r="Y28" s="412" t="s">
        <v>51</v>
      </c>
      <c r="Z28" s="413"/>
      <c r="AA28" s="414"/>
      <c r="AB28" s="91" t="s">
        <v>567</v>
      </c>
      <c r="AC28" s="415"/>
      <c r="AD28" s="415"/>
      <c r="AE28" s="387">
        <v>18</v>
      </c>
      <c r="AF28" s="387"/>
      <c r="AG28" s="387"/>
      <c r="AH28" s="387"/>
      <c r="AI28" s="387">
        <v>12</v>
      </c>
      <c r="AJ28" s="387"/>
      <c r="AK28" s="387"/>
      <c r="AL28" s="387"/>
      <c r="AM28" s="387">
        <v>12</v>
      </c>
      <c r="AN28" s="387"/>
      <c r="AO28" s="387"/>
      <c r="AP28" s="387"/>
      <c r="AQ28" s="430" t="s">
        <v>564</v>
      </c>
      <c r="AR28" s="387"/>
      <c r="AS28" s="387"/>
      <c r="AT28" s="387"/>
      <c r="AU28" s="64" t="s">
        <v>564</v>
      </c>
      <c r="AV28" s="388"/>
      <c r="AW28" s="388"/>
      <c r="AX28" s="389"/>
    </row>
    <row r="29" spans="1:50" ht="72" customHeight="1" x14ac:dyDescent="0.15">
      <c r="A29" s="115"/>
      <c r="B29" s="100"/>
      <c r="C29" s="100"/>
      <c r="D29" s="100"/>
      <c r="E29" s="100"/>
      <c r="F29" s="101"/>
      <c r="G29" s="405"/>
      <c r="H29" s="406"/>
      <c r="I29" s="406"/>
      <c r="J29" s="406"/>
      <c r="K29" s="406"/>
      <c r="L29" s="406"/>
      <c r="M29" s="406"/>
      <c r="N29" s="406"/>
      <c r="O29" s="406"/>
      <c r="P29" s="409"/>
      <c r="Q29" s="410"/>
      <c r="R29" s="410"/>
      <c r="S29" s="410"/>
      <c r="T29" s="410"/>
      <c r="U29" s="410"/>
      <c r="V29" s="410"/>
      <c r="W29" s="410"/>
      <c r="X29" s="411"/>
      <c r="Y29" s="390" t="s">
        <v>52</v>
      </c>
      <c r="Z29" s="391"/>
      <c r="AA29" s="392"/>
      <c r="AB29" s="91" t="s">
        <v>567</v>
      </c>
      <c r="AC29" s="415"/>
      <c r="AD29" s="415"/>
      <c r="AE29" s="387">
        <v>13</v>
      </c>
      <c r="AF29" s="387"/>
      <c r="AG29" s="387"/>
      <c r="AH29" s="387"/>
      <c r="AI29" s="387">
        <v>18</v>
      </c>
      <c r="AJ29" s="387"/>
      <c r="AK29" s="387"/>
      <c r="AL29" s="387"/>
      <c r="AM29" s="387">
        <v>12</v>
      </c>
      <c r="AN29" s="387"/>
      <c r="AO29" s="387"/>
      <c r="AP29" s="387"/>
      <c r="AQ29" s="387">
        <v>23</v>
      </c>
      <c r="AR29" s="387"/>
      <c r="AS29" s="387"/>
      <c r="AT29" s="387"/>
      <c r="AU29" s="64">
        <v>23</v>
      </c>
      <c r="AV29" s="388"/>
      <c r="AW29" s="388"/>
      <c r="AX29" s="389"/>
    </row>
    <row r="30" spans="1:50" ht="23.25" customHeight="1" x14ac:dyDescent="0.15">
      <c r="A30" s="443" t="s">
        <v>533</v>
      </c>
      <c r="B30" s="444"/>
      <c r="C30" s="444"/>
      <c r="D30" s="444"/>
      <c r="E30" s="444"/>
      <c r="F30" s="445"/>
      <c r="G30" s="103" t="s">
        <v>534</v>
      </c>
      <c r="H30" s="103"/>
      <c r="I30" s="103"/>
      <c r="J30" s="103"/>
      <c r="K30" s="103"/>
      <c r="L30" s="103"/>
      <c r="M30" s="103"/>
      <c r="N30" s="103"/>
      <c r="O30" s="103"/>
      <c r="P30" s="103"/>
      <c r="Q30" s="103"/>
      <c r="R30" s="103"/>
      <c r="S30" s="103"/>
      <c r="T30" s="103"/>
      <c r="U30" s="103"/>
      <c r="V30" s="103"/>
      <c r="W30" s="103"/>
      <c r="X30" s="104"/>
      <c r="Y30" s="400"/>
      <c r="Z30" s="401"/>
      <c r="AA30" s="402"/>
      <c r="AB30" s="102" t="s">
        <v>11</v>
      </c>
      <c r="AC30" s="103"/>
      <c r="AD30" s="104"/>
      <c r="AE30" s="102" t="s">
        <v>374</v>
      </c>
      <c r="AF30" s="103"/>
      <c r="AG30" s="103"/>
      <c r="AH30" s="104"/>
      <c r="AI30" s="102" t="s">
        <v>526</v>
      </c>
      <c r="AJ30" s="103"/>
      <c r="AK30" s="103"/>
      <c r="AL30" s="104"/>
      <c r="AM30" s="102" t="s">
        <v>342</v>
      </c>
      <c r="AN30" s="103"/>
      <c r="AO30" s="103"/>
      <c r="AP30" s="104"/>
      <c r="AQ30" s="397" t="s">
        <v>545</v>
      </c>
      <c r="AR30" s="398"/>
      <c r="AS30" s="398"/>
      <c r="AT30" s="398"/>
      <c r="AU30" s="398"/>
      <c r="AV30" s="398"/>
      <c r="AW30" s="398"/>
      <c r="AX30" s="399"/>
    </row>
    <row r="31" spans="1:50" ht="23.25" customHeight="1" x14ac:dyDescent="0.15">
      <c r="A31" s="446"/>
      <c r="B31" s="447"/>
      <c r="C31" s="447"/>
      <c r="D31" s="447"/>
      <c r="E31" s="447"/>
      <c r="F31" s="448"/>
      <c r="G31" s="420" t="s">
        <v>568</v>
      </c>
      <c r="H31" s="421"/>
      <c r="I31" s="421"/>
      <c r="J31" s="421"/>
      <c r="K31" s="421"/>
      <c r="L31" s="421"/>
      <c r="M31" s="421"/>
      <c r="N31" s="421"/>
      <c r="O31" s="421"/>
      <c r="P31" s="421"/>
      <c r="Q31" s="421"/>
      <c r="R31" s="421"/>
      <c r="S31" s="421"/>
      <c r="T31" s="421"/>
      <c r="U31" s="421"/>
      <c r="V31" s="421"/>
      <c r="W31" s="421"/>
      <c r="X31" s="421"/>
      <c r="Y31" s="424" t="s">
        <v>533</v>
      </c>
      <c r="Z31" s="425"/>
      <c r="AA31" s="426"/>
      <c r="AB31" s="427" t="s">
        <v>569</v>
      </c>
      <c r="AC31" s="428"/>
      <c r="AD31" s="429"/>
      <c r="AE31" s="430">
        <v>1.2</v>
      </c>
      <c r="AF31" s="430"/>
      <c r="AG31" s="430"/>
      <c r="AH31" s="430"/>
      <c r="AI31" s="430">
        <v>1.7</v>
      </c>
      <c r="AJ31" s="430"/>
      <c r="AK31" s="430"/>
      <c r="AL31" s="430"/>
      <c r="AM31" s="430">
        <v>1.7</v>
      </c>
      <c r="AN31" s="430"/>
      <c r="AO31" s="430"/>
      <c r="AP31" s="430"/>
      <c r="AQ31" s="64">
        <v>2.226</v>
      </c>
      <c r="AR31" s="61"/>
      <c r="AS31" s="61"/>
      <c r="AT31" s="61"/>
      <c r="AU31" s="61"/>
      <c r="AV31" s="61"/>
      <c r="AW31" s="61"/>
      <c r="AX31" s="62"/>
    </row>
    <row r="32" spans="1:50" ht="25.9" customHeight="1" x14ac:dyDescent="0.15">
      <c r="A32" s="449"/>
      <c r="B32" s="450"/>
      <c r="C32" s="450"/>
      <c r="D32" s="450"/>
      <c r="E32" s="450"/>
      <c r="F32" s="451"/>
      <c r="G32" s="422"/>
      <c r="H32" s="423"/>
      <c r="I32" s="423"/>
      <c r="J32" s="423"/>
      <c r="K32" s="423"/>
      <c r="L32" s="423"/>
      <c r="M32" s="423"/>
      <c r="N32" s="423"/>
      <c r="O32" s="423"/>
      <c r="P32" s="423"/>
      <c r="Q32" s="423"/>
      <c r="R32" s="423"/>
      <c r="S32" s="423"/>
      <c r="T32" s="423"/>
      <c r="U32" s="423"/>
      <c r="V32" s="423"/>
      <c r="W32" s="423"/>
      <c r="X32" s="423"/>
      <c r="Y32" s="129" t="s">
        <v>535</v>
      </c>
      <c r="Z32" s="417"/>
      <c r="AA32" s="418"/>
      <c r="AB32" s="383" t="s">
        <v>536</v>
      </c>
      <c r="AC32" s="384"/>
      <c r="AD32" s="385"/>
      <c r="AE32" s="386" t="s">
        <v>570</v>
      </c>
      <c r="AF32" s="386"/>
      <c r="AG32" s="386"/>
      <c r="AH32" s="386"/>
      <c r="AI32" s="386" t="s">
        <v>571</v>
      </c>
      <c r="AJ32" s="386"/>
      <c r="AK32" s="386"/>
      <c r="AL32" s="386"/>
      <c r="AM32" s="386" t="s">
        <v>571</v>
      </c>
      <c r="AN32" s="386"/>
      <c r="AO32" s="386"/>
      <c r="AP32" s="386"/>
      <c r="AQ32" s="386" t="s">
        <v>596</v>
      </c>
      <c r="AR32" s="386"/>
      <c r="AS32" s="386"/>
      <c r="AT32" s="386"/>
      <c r="AU32" s="386"/>
      <c r="AV32" s="386"/>
      <c r="AW32" s="386"/>
      <c r="AX32" s="419"/>
    </row>
    <row r="33" spans="1:51" ht="18.75" customHeight="1" x14ac:dyDescent="0.15">
      <c r="A33" s="431" t="s">
        <v>207</v>
      </c>
      <c r="B33" s="432"/>
      <c r="C33" s="432"/>
      <c r="D33" s="432"/>
      <c r="E33" s="432"/>
      <c r="F33" s="433"/>
      <c r="G33" s="373" t="s">
        <v>135</v>
      </c>
      <c r="H33" s="122"/>
      <c r="I33" s="122"/>
      <c r="J33" s="122"/>
      <c r="K33" s="122"/>
      <c r="L33" s="122"/>
      <c r="M33" s="122"/>
      <c r="N33" s="122"/>
      <c r="O33" s="123"/>
      <c r="P33" s="124" t="s">
        <v>55</v>
      </c>
      <c r="Q33" s="122"/>
      <c r="R33" s="122"/>
      <c r="S33" s="122"/>
      <c r="T33" s="122"/>
      <c r="U33" s="122"/>
      <c r="V33" s="122"/>
      <c r="W33" s="122"/>
      <c r="X33" s="123"/>
      <c r="Y33" s="374"/>
      <c r="Z33" s="375"/>
      <c r="AA33" s="376"/>
      <c r="AB33" s="380" t="s">
        <v>11</v>
      </c>
      <c r="AC33" s="381"/>
      <c r="AD33" s="382"/>
      <c r="AE33" s="380" t="s">
        <v>374</v>
      </c>
      <c r="AF33" s="381"/>
      <c r="AG33" s="381"/>
      <c r="AH33" s="382"/>
      <c r="AI33" s="441" t="s">
        <v>526</v>
      </c>
      <c r="AJ33" s="441"/>
      <c r="AK33" s="441"/>
      <c r="AL33" s="380"/>
      <c r="AM33" s="441" t="s">
        <v>342</v>
      </c>
      <c r="AN33" s="441"/>
      <c r="AO33" s="441"/>
      <c r="AP33" s="380"/>
      <c r="AQ33" s="126" t="s">
        <v>163</v>
      </c>
      <c r="AR33" s="127"/>
      <c r="AS33" s="127"/>
      <c r="AT33" s="128"/>
      <c r="AU33" s="122" t="s">
        <v>125</v>
      </c>
      <c r="AV33" s="122"/>
      <c r="AW33" s="122"/>
      <c r="AX33" s="125"/>
    </row>
    <row r="34" spans="1:51" ht="18.75" customHeight="1" x14ac:dyDescent="0.15">
      <c r="A34" s="434"/>
      <c r="B34" s="435"/>
      <c r="C34" s="435"/>
      <c r="D34" s="435"/>
      <c r="E34" s="435"/>
      <c r="F34" s="436"/>
      <c r="G34" s="98"/>
      <c r="H34" s="73"/>
      <c r="I34" s="73"/>
      <c r="J34" s="73"/>
      <c r="K34" s="73"/>
      <c r="L34" s="73"/>
      <c r="M34" s="73"/>
      <c r="N34" s="73"/>
      <c r="O34" s="74"/>
      <c r="P34" s="72"/>
      <c r="Q34" s="73"/>
      <c r="R34" s="73"/>
      <c r="S34" s="73"/>
      <c r="T34" s="73"/>
      <c r="U34" s="73"/>
      <c r="V34" s="73"/>
      <c r="W34" s="73"/>
      <c r="X34" s="74"/>
      <c r="Y34" s="377"/>
      <c r="Z34" s="378"/>
      <c r="AA34" s="379"/>
      <c r="AB34" s="75"/>
      <c r="AC34" s="76"/>
      <c r="AD34" s="77"/>
      <c r="AE34" s="75"/>
      <c r="AF34" s="76"/>
      <c r="AG34" s="76"/>
      <c r="AH34" s="77"/>
      <c r="AI34" s="442"/>
      <c r="AJ34" s="442"/>
      <c r="AK34" s="442"/>
      <c r="AL34" s="75"/>
      <c r="AM34" s="442"/>
      <c r="AN34" s="442"/>
      <c r="AO34" s="442"/>
      <c r="AP34" s="75"/>
      <c r="AQ34" s="368"/>
      <c r="AR34" s="369"/>
      <c r="AS34" s="80" t="s">
        <v>164</v>
      </c>
      <c r="AT34" s="81"/>
      <c r="AU34" s="79">
        <v>2025</v>
      </c>
      <c r="AV34" s="79"/>
      <c r="AW34" s="73" t="s">
        <v>162</v>
      </c>
      <c r="AX34" s="82"/>
    </row>
    <row r="35" spans="1:51" ht="60.6" customHeight="1" x14ac:dyDescent="0.15">
      <c r="A35" s="437"/>
      <c r="B35" s="435"/>
      <c r="C35" s="435"/>
      <c r="D35" s="435"/>
      <c r="E35" s="435"/>
      <c r="F35" s="436"/>
      <c r="G35" s="105" t="s">
        <v>572</v>
      </c>
      <c r="H35" s="106"/>
      <c r="I35" s="106"/>
      <c r="J35" s="106"/>
      <c r="K35" s="106"/>
      <c r="L35" s="106"/>
      <c r="M35" s="106"/>
      <c r="N35" s="106"/>
      <c r="O35" s="107"/>
      <c r="P35" s="84" t="s">
        <v>573</v>
      </c>
      <c r="Q35" s="84"/>
      <c r="R35" s="84"/>
      <c r="S35" s="84"/>
      <c r="T35" s="84"/>
      <c r="U35" s="84"/>
      <c r="V35" s="84"/>
      <c r="W35" s="84"/>
      <c r="X35" s="85"/>
      <c r="Y35" s="129" t="s">
        <v>12</v>
      </c>
      <c r="Z35" s="130"/>
      <c r="AA35" s="131"/>
      <c r="AB35" s="91" t="s">
        <v>574</v>
      </c>
      <c r="AC35" s="91"/>
      <c r="AD35" s="91"/>
      <c r="AE35" s="64" t="s">
        <v>564</v>
      </c>
      <c r="AF35" s="61"/>
      <c r="AG35" s="61"/>
      <c r="AH35" s="61"/>
      <c r="AI35" s="64" t="s">
        <v>564</v>
      </c>
      <c r="AJ35" s="61"/>
      <c r="AK35" s="61"/>
      <c r="AL35" s="61"/>
      <c r="AM35" s="64" t="s">
        <v>564</v>
      </c>
      <c r="AN35" s="61"/>
      <c r="AO35" s="61"/>
      <c r="AP35" s="61"/>
      <c r="AQ35" s="65" t="s">
        <v>564</v>
      </c>
      <c r="AR35" s="66"/>
      <c r="AS35" s="66"/>
      <c r="AT35" s="67"/>
      <c r="AU35" s="61" t="s">
        <v>564</v>
      </c>
      <c r="AV35" s="61"/>
      <c r="AW35" s="61"/>
      <c r="AX35" s="62"/>
    </row>
    <row r="36" spans="1:51" ht="60.6" customHeight="1" x14ac:dyDescent="0.15">
      <c r="A36" s="438"/>
      <c r="B36" s="439"/>
      <c r="C36" s="439"/>
      <c r="D36" s="439"/>
      <c r="E36" s="439"/>
      <c r="F36" s="440"/>
      <c r="G36" s="108"/>
      <c r="H36" s="109"/>
      <c r="I36" s="109"/>
      <c r="J36" s="109"/>
      <c r="K36" s="109"/>
      <c r="L36" s="109"/>
      <c r="M36" s="109"/>
      <c r="N36" s="109"/>
      <c r="O36" s="110"/>
      <c r="P36" s="86"/>
      <c r="Q36" s="86"/>
      <c r="R36" s="86"/>
      <c r="S36" s="86"/>
      <c r="T36" s="86"/>
      <c r="U36" s="86"/>
      <c r="V36" s="86"/>
      <c r="W36" s="86"/>
      <c r="X36" s="87"/>
      <c r="Y36" s="102" t="s">
        <v>50</v>
      </c>
      <c r="Z36" s="103"/>
      <c r="AA36" s="104"/>
      <c r="AB36" s="63" t="s">
        <v>574</v>
      </c>
      <c r="AC36" s="63"/>
      <c r="AD36" s="63"/>
      <c r="AE36" s="64" t="s">
        <v>564</v>
      </c>
      <c r="AF36" s="61"/>
      <c r="AG36" s="61"/>
      <c r="AH36" s="61"/>
      <c r="AI36" s="64" t="s">
        <v>564</v>
      </c>
      <c r="AJ36" s="61"/>
      <c r="AK36" s="61"/>
      <c r="AL36" s="61"/>
      <c r="AM36" s="64" t="s">
        <v>564</v>
      </c>
      <c r="AN36" s="61"/>
      <c r="AO36" s="61"/>
      <c r="AP36" s="61"/>
      <c r="AQ36" s="65" t="s">
        <v>564</v>
      </c>
      <c r="AR36" s="66"/>
      <c r="AS36" s="66"/>
      <c r="AT36" s="67"/>
      <c r="AU36" s="61">
        <v>1500</v>
      </c>
      <c r="AV36" s="61"/>
      <c r="AW36" s="61"/>
      <c r="AX36" s="62"/>
    </row>
    <row r="37" spans="1:51" ht="60.6" customHeight="1" x14ac:dyDescent="0.15">
      <c r="A37" s="437"/>
      <c r="B37" s="435"/>
      <c r="C37" s="435"/>
      <c r="D37" s="435"/>
      <c r="E37" s="435"/>
      <c r="F37" s="436"/>
      <c r="G37" s="111"/>
      <c r="H37" s="112"/>
      <c r="I37" s="112"/>
      <c r="J37" s="112"/>
      <c r="K37" s="112"/>
      <c r="L37" s="112"/>
      <c r="M37" s="112"/>
      <c r="N37" s="112"/>
      <c r="O37" s="113"/>
      <c r="P37" s="89"/>
      <c r="Q37" s="89"/>
      <c r="R37" s="89"/>
      <c r="S37" s="89"/>
      <c r="T37" s="89"/>
      <c r="U37" s="89"/>
      <c r="V37" s="89"/>
      <c r="W37" s="89"/>
      <c r="X37" s="90"/>
      <c r="Y37" s="102" t="s">
        <v>13</v>
      </c>
      <c r="Z37" s="103"/>
      <c r="AA37" s="104"/>
      <c r="AB37" s="372" t="s">
        <v>14</v>
      </c>
      <c r="AC37" s="372"/>
      <c r="AD37" s="372"/>
      <c r="AE37" s="64" t="s">
        <v>564</v>
      </c>
      <c r="AF37" s="61"/>
      <c r="AG37" s="61"/>
      <c r="AH37" s="61"/>
      <c r="AI37" s="64" t="s">
        <v>564</v>
      </c>
      <c r="AJ37" s="61"/>
      <c r="AK37" s="61"/>
      <c r="AL37" s="61"/>
      <c r="AM37" s="64" t="s">
        <v>564</v>
      </c>
      <c r="AN37" s="61"/>
      <c r="AO37" s="61"/>
      <c r="AP37" s="61"/>
      <c r="AQ37" s="65" t="s">
        <v>564</v>
      </c>
      <c r="AR37" s="66"/>
      <c r="AS37" s="66"/>
      <c r="AT37" s="67"/>
      <c r="AU37" s="61" t="s">
        <v>564</v>
      </c>
      <c r="AV37" s="61"/>
      <c r="AW37" s="61"/>
      <c r="AX37" s="62"/>
    </row>
    <row r="38" spans="1:51" ht="30" customHeight="1" x14ac:dyDescent="0.15">
      <c r="A38" s="114" t="s">
        <v>227</v>
      </c>
      <c r="B38" s="93"/>
      <c r="C38" s="93"/>
      <c r="D38" s="93"/>
      <c r="E38" s="93"/>
      <c r="F38" s="94"/>
      <c r="G38" s="116" t="s">
        <v>575</v>
      </c>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8"/>
    </row>
    <row r="39" spans="1:51" ht="23.45" customHeight="1" thickBot="1" x14ac:dyDescent="0.2">
      <c r="A39" s="115"/>
      <c r="B39" s="100"/>
      <c r="C39" s="100"/>
      <c r="D39" s="100"/>
      <c r="E39" s="100"/>
      <c r="F39" s="101"/>
      <c r="G39" s="119"/>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1"/>
    </row>
    <row r="40" spans="1:51" ht="37.5" customHeight="1" x14ac:dyDescent="0.15">
      <c r="A40" s="285" t="s">
        <v>241</v>
      </c>
      <c r="B40" s="286"/>
      <c r="C40" s="289" t="s">
        <v>165</v>
      </c>
      <c r="D40" s="286"/>
      <c r="E40" s="291" t="s">
        <v>178</v>
      </c>
      <c r="F40" s="292"/>
      <c r="G40" s="293" t="s">
        <v>606</v>
      </c>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5"/>
    </row>
    <row r="41" spans="1:51" ht="35.25" customHeight="1" x14ac:dyDescent="0.15">
      <c r="A41" s="287"/>
      <c r="B41" s="288"/>
      <c r="C41" s="290"/>
      <c r="D41" s="288"/>
      <c r="E41" s="92" t="s">
        <v>177</v>
      </c>
      <c r="F41" s="94"/>
      <c r="G41" s="83" t="s">
        <v>606</v>
      </c>
      <c r="H41" s="84"/>
      <c r="I41" s="84"/>
      <c r="J41" s="84"/>
      <c r="K41" s="84"/>
      <c r="L41" s="84"/>
      <c r="M41" s="84"/>
      <c r="N41" s="84"/>
      <c r="O41" s="84"/>
      <c r="P41" s="84"/>
      <c r="Q41" s="84"/>
      <c r="R41" s="84"/>
      <c r="S41" s="84"/>
      <c r="T41" s="84"/>
      <c r="U41" s="84"/>
      <c r="V41" s="85"/>
      <c r="W41" s="354" t="s">
        <v>537</v>
      </c>
      <c r="X41" s="355"/>
      <c r="Y41" s="355"/>
      <c r="Z41" s="355"/>
      <c r="AA41" s="356"/>
      <c r="AB41" s="357" t="s">
        <v>606</v>
      </c>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9"/>
    </row>
    <row r="42" spans="1:51" ht="34.5" customHeight="1" x14ac:dyDescent="0.15">
      <c r="A42" s="287"/>
      <c r="B42" s="288"/>
      <c r="C42" s="290"/>
      <c r="D42" s="288"/>
      <c r="E42" s="99"/>
      <c r="F42" s="101"/>
      <c r="G42" s="88"/>
      <c r="H42" s="89"/>
      <c r="I42" s="89"/>
      <c r="J42" s="89"/>
      <c r="K42" s="89"/>
      <c r="L42" s="89"/>
      <c r="M42" s="89"/>
      <c r="N42" s="89"/>
      <c r="O42" s="89"/>
      <c r="P42" s="89"/>
      <c r="Q42" s="89"/>
      <c r="R42" s="89"/>
      <c r="S42" s="89"/>
      <c r="T42" s="89"/>
      <c r="U42" s="89"/>
      <c r="V42" s="90"/>
      <c r="W42" s="360" t="s">
        <v>538</v>
      </c>
      <c r="X42" s="361"/>
      <c r="Y42" s="361"/>
      <c r="Z42" s="361"/>
      <c r="AA42" s="362"/>
      <c r="AB42" s="357" t="s">
        <v>606</v>
      </c>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9"/>
    </row>
    <row r="43" spans="1:51" ht="48" customHeight="1" x14ac:dyDescent="0.15">
      <c r="A43" s="287"/>
      <c r="B43" s="288"/>
      <c r="C43" s="363" t="s">
        <v>549</v>
      </c>
      <c r="D43" s="364"/>
      <c r="E43" s="92" t="s">
        <v>237</v>
      </c>
      <c r="F43" s="94"/>
      <c r="G43" s="344" t="s">
        <v>168</v>
      </c>
      <c r="H43" s="345"/>
      <c r="I43" s="345"/>
      <c r="J43" s="365" t="s">
        <v>604</v>
      </c>
      <c r="K43" s="366"/>
      <c r="L43" s="366"/>
      <c r="M43" s="366"/>
      <c r="N43" s="366"/>
      <c r="O43" s="366"/>
      <c r="P43" s="366"/>
      <c r="Q43" s="366"/>
      <c r="R43" s="366"/>
      <c r="S43" s="366"/>
      <c r="T43" s="367"/>
      <c r="U43" s="342" t="s">
        <v>606</v>
      </c>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3"/>
      <c r="AY43" s="48"/>
    </row>
    <row r="44" spans="1:51" ht="48" customHeight="1" x14ac:dyDescent="0.15">
      <c r="A44" s="287"/>
      <c r="B44" s="288"/>
      <c r="C44" s="290"/>
      <c r="D44" s="288"/>
      <c r="E44" s="95"/>
      <c r="F44" s="97"/>
      <c r="G44" s="344" t="s">
        <v>550</v>
      </c>
      <c r="H44" s="345"/>
      <c r="I44" s="345"/>
      <c r="J44" s="345"/>
      <c r="K44" s="345"/>
      <c r="L44" s="345"/>
      <c r="M44" s="345"/>
      <c r="N44" s="345"/>
      <c r="O44" s="345"/>
      <c r="P44" s="345"/>
      <c r="Q44" s="345"/>
      <c r="R44" s="345"/>
      <c r="S44" s="345"/>
      <c r="T44" s="345"/>
      <c r="U44" s="341" t="s">
        <v>606</v>
      </c>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3"/>
      <c r="AY44" s="48"/>
    </row>
    <row r="45" spans="1:51" ht="48" customHeight="1" thickBot="1" x14ac:dyDescent="0.2">
      <c r="A45" s="287"/>
      <c r="B45" s="288"/>
      <c r="C45" s="290"/>
      <c r="D45" s="288"/>
      <c r="E45" s="99"/>
      <c r="F45" s="101"/>
      <c r="G45" s="344" t="s">
        <v>538</v>
      </c>
      <c r="H45" s="345"/>
      <c r="I45" s="345"/>
      <c r="J45" s="345"/>
      <c r="K45" s="345"/>
      <c r="L45" s="345"/>
      <c r="M45" s="345"/>
      <c r="N45" s="345"/>
      <c r="O45" s="345"/>
      <c r="P45" s="345"/>
      <c r="Q45" s="345"/>
      <c r="R45" s="345"/>
      <c r="S45" s="345"/>
      <c r="T45" s="345"/>
      <c r="U45" s="562" t="s">
        <v>606</v>
      </c>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9"/>
      <c r="AY45" s="48"/>
    </row>
    <row r="46" spans="1:51" ht="32.450000000000003" customHeight="1" x14ac:dyDescent="0.15">
      <c r="A46" s="346" t="s">
        <v>44</v>
      </c>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7"/>
      <c r="AW46" s="347"/>
      <c r="AX46" s="348"/>
    </row>
    <row r="47" spans="1:51" ht="27" customHeight="1" x14ac:dyDescent="0.15">
      <c r="A47" s="5"/>
      <c r="B47" s="6"/>
      <c r="C47" s="349" t="s">
        <v>29</v>
      </c>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1"/>
      <c r="AD47" s="350" t="s">
        <v>33</v>
      </c>
      <c r="AE47" s="350"/>
      <c r="AF47" s="350"/>
      <c r="AG47" s="352" t="s">
        <v>28</v>
      </c>
      <c r="AH47" s="350"/>
      <c r="AI47" s="350"/>
      <c r="AJ47" s="350"/>
      <c r="AK47" s="350"/>
      <c r="AL47" s="350"/>
      <c r="AM47" s="350"/>
      <c r="AN47" s="350"/>
      <c r="AO47" s="350"/>
      <c r="AP47" s="350"/>
      <c r="AQ47" s="350"/>
      <c r="AR47" s="350"/>
      <c r="AS47" s="350"/>
      <c r="AT47" s="350"/>
      <c r="AU47" s="350"/>
      <c r="AV47" s="350"/>
      <c r="AW47" s="350"/>
      <c r="AX47" s="353"/>
    </row>
    <row r="48" spans="1:51" ht="104.25" customHeight="1" x14ac:dyDescent="0.15">
      <c r="A48" s="316" t="s">
        <v>130</v>
      </c>
      <c r="B48" s="317"/>
      <c r="C48" s="322" t="s">
        <v>131</v>
      </c>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4"/>
      <c r="AD48" s="325" t="s">
        <v>557</v>
      </c>
      <c r="AE48" s="326"/>
      <c r="AF48" s="326"/>
      <c r="AG48" s="327" t="s">
        <v>598</v>
      </c>
      <c r="AH48" s="328"/>
      <c r="AI48" s="328"/>
      <c r="AJ48" s="328"/>
      <c r="AK48" s="328"/>
      <c r="AL48" s="328"/>
      <c r="AM48" s="328"/>
      <c r="AN48" s="328"/>
      <c r="AO48" s="328"/>
      <c r="AP48" s="328"/>
      <c r="AQ48" s="328"/>
      <c r="AR48" s="328"/>
      <c r="AS48" s="328"/>
      <c r="AT48" s="328"/>
      <c r="AU48" s="328"/>
      <c r="AV48" s="328"/>
      <c r="AW48" s="328"/>
      <c r="AX48" s="329"/>
    </row>
    <row r="49" spans="1:50" ht="46.5" customHeight="1" x14ac:dyDescent="0.15">
      <c r="A49" s="318"/>
      <c r="B49" s="319"/>
      <c r="C49" s="330" t="s">
        <v>34</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247"/>
      <c r="AD49" s="248" t="s">
        <v>557</v>
      </c>
      <c r="AE49" s="249"/>
      <c r="AF49" s="249"/>
      <c r="AG49" s="243" t="s">
        <v>576</v>
      </c>
      <c r="AH49" s="244"/>
      <c r="AI49" s="244"/>
      <c r="AJ49" s="244"/>
      <c r="AK49" s="244"/>
      <c r="AL49" s="244"/>
      <c r="AM49" s="244"/>
      <c r="AN49" s="244"/>
      <c r="AO49" s="244"/>
      <c r="AP49" s="244"/>
      <c r="AQ49" s="244"/>
      <c r="AR49" s="244"/>
      <c r="AS49" s="244"/>
      <c r="AT49" s="244"/>
      <c r="AU49" s="244"/>
      <c r="AV49" s="244"/>
      <c r="AW49" s="244"/>
      <c r="AX49" s="245"/>
    </row>
    <row r="50" spans="1:50" ht="63.75" customHeight="1" x14ac:dyDescent="0.15">
      <c r="A50" s="320"/>
      <c r="B50" s="321"/>
      <c r="C50" s="332" t="s">
        <v>132</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4"/>
      <c r="AD50" s="280" t="s">
        <v>557</v>
      </c>
      <c r="AE50" s="281"/>
      <c r="AF50" s="281"/>
      <c r="AG50" s="266" t="s">
        <v>577</v>
      </c>
      <c r="AH50" s="86"/>
      <c r="AI50" s="86"/>
      <c r="AJ50" s="86"/>
      <c r="AK50" s="86"/>
      <c r="AL50" s="86"/>
      <c r="AM50" s="86"/>
      <c r="AN50" s="86"/>
      <c r="AO50" s="86"/>
      <c r="AP50" s="86"/>
      <c r="AQ50" s="86"/>
      <c r="AR50" s="86"/>
      <c r="AS50" s="86"/>
      <c r="AT50" s="86"/>
      <c r="AU50" s="86"/>
      <c r="AV50" s="86"/>
      <c r="AW50" s="86"/>
      <c r="AX50" s="267"/>
    </row>
    <row r="51" spans="1:50" ht="27" customHeight="1" x14ac:dyDescent="0.15">
      <c r="A51" s="223" t="s">
        <v>36</v>
      </c>
      <c r="B51" s="296"/>
      <c r="C51" s="298" t="s">
        <v>38</v>
      </c>
      <c r="D51" s="260"/>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300"/>
      <c r="AD51" s="261" t="s">
        <v>557</v>
      </c>
      <c r="AE51" s="262"/>
      <c r="AF51" s="262"/>
      <c r="AG51" s="264" t="s">
        <v>579</v>
      </c>
      <c r="AH51" s="84"/>
      <c r="AI51" s="84"/>
      <c r="AJ51" s="84"/>
      <c r="AK51" s="84"/>
      <c r="AL51" s="84"/>
      <c r="AM51" s="84"/>
      <c r="AN51" s="84"/>
      <c r="AO51" s="84"/>
      <c r="AP51" s="84"/>
      <c r="AQ51" s="84"/>
      <c r="AR51" s="84"/>
      <c r="AS51" s="84"/>
      <c r="AT51" s="84"/>
      <c r="AU51" s="84"/>
      <c r="AV51" s="84"/>
      <c r="AW51" s="84"/>
      <c r="AX51" s="265"/>
    </row>
    <row r="52" spans="1:50" ht="35.25" customHeight="1" x14ac:dyDescent="0.15">
      <c r="A52" s="225"/>
      <c r="B52" s="297"/>
      <c r="C52" s="301"/>
      <c r="D52" s="302"/>
      <c r="E52" s="305" t="s">
        <v>228</v>
      </c>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7"/>
      <c r="AD52" s="248" t="s">
        <v>578</v>
      </c>
      <c r="AE52" s="249"/>
      <c r="AF52" s="308"/>
      <c r="AG52" s="266"/>
      <c r="AH52" s="86"/>
      <c r="AI52" s="86"/>
      <c r="AJ52" s="86"/>
      <c r="AK52" s="86"/>
      <c r="AL52" s="86"/>
      <c r="AM52" s="86"/>
      <c r="AN52" s="86"/>
      <c r="AO52" s="86"/>
      <c r="AP52" s="86"/>
      <c r="AQ52" s="86"/>
      <c r="AR52" s="86"/>
      <c r="AS52" s="86"/>
      <c r="AT52" s="86"/>
      <c r="AU52" s="86"/>
      <c r="AV52" s="86"/>
      <c r="AW52" s="86"/>
      <c r="AX52" s="267"/>
    </row>
    <row r="53" spans="1:50" ht="26.25" customHeight="1" x14ac:dyDescent="0.15">
      <c r="A53" s="225"/>
      <c r="B53" s="297"/>
      <c r="C53" s="303"/>
      <c r="D53" s="304"/>
      <c r="E53" s="309" t="s">
        <v>197</v>
      </c>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1"/>
      <c r="AD53" s="312" t="s">
        <v>578</v>
      </c>
      <c r="AE53" s="313"/>
      <c r="AF53" s="313"/>
      <c r="AG53" s="266"/>
      <c r="AH53" s="86"/>
      <c r="AI53" s="86"/>
      <c r="AJ53" s="86"/>
      <c r="AK53" s="86"/>
      <c r="AL53" s="86"/>
      <c r="AM53" s="86"/>
      <c r="AN53" s="86"/>
      <c r="AO53" s="86"/>
      <c r="AP53" s="86"/>
      <c r="AQ53" s="86"/>
      <c r="AR53" s="86"/>
      <c r="AS53" s="86"/>
      <c r="AT53" s="86"/>
      <c r="AU53" s="86"/>
      <c r="AV53" s="86"/>
      <c r="AW53" s="86"/>
      <c r="AX53" s="267"/>
    </row>
    <row r="54" spans="1:50" ht="26.25" customHeight="1" x14ac:dyDescent="0.15">
      <c r="A54" s="225"/>
      <c r="B54" s="226"/>
      <c r="C54" s="314" t="s">
        <v>39</v>
      </c>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232" t="s">
        <v>580</v>
      </c>
      <c r="AE54" s="233"/>
      <c r="AF54" s="233"/>
      <c r="AG54" s="235"/>
      <c r="AH54" s="236"/>
      <c r="AI54" s="236"/>
      <c r="AJ54" s="236"/>
      <c r="AK54" s="236"/>
      <c r="AL54" s="236"/>
      <c r="AM54" s="236"/>
      <c r="AN54" s="236"/>
      <c r="AO54" s="236"/>
      <c r="AP54" s="236"/>
      <c r="AQ54" s="236"/>
      <c r="AR54" s="236"/>
      <c r="AS54" s="236"/>
      <c r="AT54" s="236"/>
      <c r="AU54" s="236"/>
      <c r="AV54" s="236"/>
      <c r="AW54" s="236"/>
      <c r="AX54" s="237"/>
    </row>
    <row r="55" spans="1:50" ht="115.5" customHeight="1" x14ac:dyDescent="0.15">
      <c r="A55" s="225"/>
      <c r="B55" s="226"/>
      <c r="C55" s="246" t="s">
        <v>133</v>
      </c>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8" t="s">
        <v>557</v>
      </c>
      <c r="AE55" s="249"/>
      <c r="AF55" s="249"/>
      <c r="AG55" s="243" t="s">
        <v>595</v>
      </c>
      <c r="AH55" s="244"/>
      <c r="AI55" s="244"/>
      <c r="AJ55" s="244"/>
      <c r="AK55" s="244"/>
      <c r="AL55" s="244"/>
      <c r="AM55" s="244"/>
      <c r="AN55" s="244"/>
      <c r="AO55" s="244"/>
      <c r="AP55" s="244"/>
      <c r="AQ55" s="244"/>
      <c r="AR55" s="244"/>
      <c r="AS55" s="244"/>
      <c r="AT55" s="244"/>
      <c r="AU55" s="244"/>
      <c r="AV55" s="244"/>
      <c r="AW55" s="244"/>
      <c r="AX55" s="245"/>
    </row>
    <row r="56" spans="1:50" ht="26.25" customHeight="1" x14ac:dyDescent="0.15">
      <c r="A56" s="225"/>
      <c r="B56" s="226"/>
      <c r="C56" s="246" t="s">
        <v>35</v>
      </c>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8" t="s">
        <v>580</v>
      </c>
      <c r="AE56" s="249"/>
      <c r="AF56" s="249"/>
      <c r="AG56" s="243"/>
      <c r="AH56" s="244"/>
      <c r="AI56" s="244"/>
      <c r="AJ56" s="244"/>
      <c r="AK56" s="244"/>
      <c r="AL56" s="244"/>
      <c r="AM56" s="244"/>
      <c r="AN56" s="244"/>
      <c r="AO56" s="244"/>
      <c r="AP56" s="244"/>
      <c r="AQ56" s="244"/>
      <c r="AR56" s="244"/>
      <c r="AS56" s="244"/>
      <c r="AT56" s="244"/>
      <c r="AU56" s="244"/>
      <c r="AV56" s="244"/>
      <c r="AW56" s="244"/>
      <c r="AX56" s="245"/>
    </row>
    <row r="57" spans="1:50" ht="31.15" customHeight="1" x14ac:dyDescent="0.15">
      <c r="A57" s="225"/>
      <c r="B57" s="226"/>
      <c r="C57" s="246" t="s">
        <v>40</v>
      </c>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79"/>
      <c r="AD57" s="248" t="s">
        <v>557</v>
      </c>
      <c r="AE57" s="249"/>
      <c r="AF57" s="249"/>
      <c r="AG57" s="243" t="s">
        <v>582</v>
      </c>
      <c r="AH57" s="244"/>
      <c r="AI57" s="244"/>
      <c r="AJ57" s="244"/>
      <c r="AK57" s="244"/>
      <c r="AL57" s="244"/>
      <c r="AM57" s="244"/>
      <c r="AN57" s="244"/>
      <c r="AO57" s="244"/>
      <c r="AP57" s="244"/>
      <c r="AQ57" s="244"/>
      <c r="AR57" s="244"/>
      <c r="AS57" s="244"/>
      <c r="AT57" s="244"/>
      <c r="AU57" s="244"/>
      <c r="AV57" s="244"/>
      <c r="AW57" s="244"/>
      <c r="AX57" s="245"/>
    </row>
    <row r="58" spans="1:50" ht="26.25" customHeight="1" x14ac:dyDescent="0.15">
      <c r="A58" s="225"/>
      <c r="B58" s="226"/>
      <c r="C58" s="246" t="s">
        <v>205</v>
      </c>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79"/>
      <c r="AD58" s="280" t="s">
        <v>580</v>
      </c>
      <c r="AE58" s="281"/>
      <c r="AF58" s="281"/>
      <c r="AG58" s="282"/>
      <c r="AH58" s="283"/>
      <c r="AI58" s="283"/>
      <c r="AJ58" s="283"/>
      <c r="AK58" s="283"/>
      <c r="AL58" s="283"/>
      <c r="AM58" s="283"/>
      <c r="AN58" s="283"/>
      <c r="AO58" s="283"/>
      <c r="AP58" s="283"/>
      <c r="AQ58" s="283"/>
      <c r="AR58" s="283"/>
      <c r="AS58" s="283"/>
      <c r="AT58" s="283"/>
      <c r="AU58" s="283"/>
      <c r="AV58" s="283"/>
      <c r="AW58" s="283"/>
      <c r="AX58" s="284"/>
    </row>
    <row r="59" spans="1:50" ht="26.25" customHeight="1" x14ac:dyDescent="0.15">
      <c r="A59" s="225"/>
      <c r="B59" s="226"/>
      <c r="C59" s="335" t="s">
        <v>206</v>
      </c>
      <c r="D59" s="336"/>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7"/>
      <c r="AD59" s="248" t="s">
        <v>580</v>
      </c>
      <c r="AE59" s="249"/>
      <c r="AF59" s="308"/>
      <c r="AG59" s="243"/>
      <c r="AH59" s="244"/>
      <c r="AI59" s="244"/>
      <c r="AJ59" s="244"/>
      <c r="AK59" s="244"/>
      <c r="AL59" s="244"/>
      <c r="AM59" s="244"/>
      <c r="AN59" s="244"/>
      <c r="AO59" s="244"/>
      <c r="AP59" s="244"/>
      <c r="AQ59" s="244"/>
      <c r="AR59" s="244"/>
      <c r="AS59" s="244"/>
      <c r="AT59" s="244"/>
      <c r="AU59" s="244"/>
      <c r="AV59" s="244"/>
      <c r="AW59" s="244"/>
      <c r="AX59" s="245"/>
    </row>
    <row r="60" spans="1:50" ht="34.9" customHeight="1" x14ac:dyDescent="0.15">
      <c r="A60" s="227"/>
      <c r="B60" s="228"/>
      <c r="C60" s="338" t="s">
        <v>198</v>
      </c>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40"/>
      <c r="AD60" s="273" t="s">
        <v>557</v>
      </c>
      <c r="AE60" s="274"/>
      <c r="AF60" s="275"/>
      <c r="AG60" s="276" t="s">
        <v>581</v>
      </c>
      <c r="AH60" s="277"/>
      <c r="AI60" s="277"/>
      <c r="AJ60" s="277"/>
      <c r="AK60" s="277"/>
      <c r="AL60" s="277"/>
      <c r="AM60" s="277"/>
      <c r="AN60" s="277"/>
      <c r="AO60" s="277"/>
      <c r="AP60" s="277"/>
      <c r="AQ60" s="277"/>
      <c r="AR60" s="277"/>
      <c r="AS60" s="277"/>
      <c r="AT60" s="277"/>
      <c r="AU60" s="277"/>
      <c r="AV60" s="277"/>
      <c r="AW60" s="277"/>
      <c r="AX60" s="278"/>
    </row>
    <row r="61" spans="1:50" ht="54" customHeight="1" x14ac:dyDescent="0.15">
      <c r="A61" s="223" t="s">
        <v>37</v>
      </c>
      <c r="B61" s="224"/>
      <c r="C61" s="229" t="s">
        <v>199</v>
      </c>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1"/>
      <c r="AD61" s="232" t="s">
        <v>557</v>
      </c>
      <c r="AE61" s="233"/>
      <c r="AF61" s="234"/>
      <c r="AG61" s="235" t="s">
        <v>583</v>
      </c>
      <c r="AH61" s="236"/>
      <c r="AI61" s="236"/>
      <c r="AJ61" s="236"/>
      <c r="AK61" s="236"/>
      <c r="AL61" s="236"/>
      <c r="AM61" s="236"/>
      <c r="AN61" s="236"/>
      <c r="AO61" s="236"/>
      <c r="AP61" s="236"/>
      <c r="AQ61" s="236"/>
      <c r="AR61" s="236"/>
      <c r="AS61" s="236"/>
      <c r="AT61" s="236"/>
      <c r="AU61" s="236"/>
      <c r="AV61" s="236"/>
      <c r="AW61" s="236"/>
      <c r="AX61" s="237"/>
    </row>
    <row r="62" spans="1:50" ht="35.25" customHeight="1" x14ac:dyDescent="0.15">
      <c r="A62" s="225"/>
      <c r="B62" s="226"/>
      <c r="C62" s="238" t="s">
        <v>42</v>
      </c>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40"/>
      <c r="AD62" s="241" t="s">
        <v>580</v>
      </c>
      <c r="AE62" s="242"/>
      <c r="AF62" s="242"/>
      <c r="AG62" s="243"/>
      <c r="AH62" s="244"/>
      <c r="AI62" s="244"/>
      <c r="AJ62" s="244"/>
      <c r="AK62" s="244"/>
      <c r="AL62" s="244"/>
      <c r="AM62" s="244"/>
      <c r="AN62" s="244"/>
      <c r="AO62" s="244"/>
      <c r="AP62" s="244"/>
      <c r="AQ62" s="244"/>
      <c r="AR62" s="244"/>
      <c r="AS62" s="244"/>
      <c r="AT62" s="244"/>
      <c r="AU62" s="244"/>
      <c r="AV62" s="244"/>
      <c r="AW62" s="244"/>
      <c r="AX62" s="245"/>
    </row>
    <row r="63" spans="1:50" ht="27" customHeight="1" x14ac:dyDescent="0.15">
      <c r="A63" s="225"/>
      <c r="B63" s="226"/>
      <c r="C63" s="246" t="s">
        <v>166</v>
      </c>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8" t="s">
        <v>557</v>
      </c>
      <c r="AE63" s="249"/>
      <c r="AF63" s="249"/>
      <c r="AG63" s="243" t="s">
        <v>600</v>
      </c>
      <c r="AH63" s="244"/>
      <c r="AI63" s="244"/>
      <c r="AJ63" s="244"/>
      <c r="AK63" s="244"/>
      <c r="AL63" s="244"/>
      <c r="AM63" s="244"/>
      <c r="AN63" s="244"/>
      <c r="AO63" s="244"/>
      <c r="AP63" s="244"/>
      <c r="AQ63" s="244"/>
      <c r="AR63" s="244"/>
      <c r="AS63" s="244"/>
      <c r="AT63" s="244"/>
      <c r="AU63" s="244"/>
      <c r="AV63" s="244"/>
      <c r="AW63" s="244"/>
      <c r="AX63" s="245"/>
    </row>
    <row r="64" spans="1:50" ht="53.25" customHeight="1" x14ac:dyDescent="0.15">
      <c r="A64" s="227"/>
      <c r="B64" s="228"/>
      <c r="C64" s="246" t="s">
        <v>41</v>
      </c>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8" t="s">
        <v>557</v>
      </c>
      <c r="AE64" s="249"/>
      <c r="AF64" s="249"/>
      <c r="AG64" s="268" t="s">
        <v>584</v>
      </c>
      <c r="AH64" s="89"/>
      <c r="AI64" s="89"/>
      <c r="AJ64" s="89"/>
      <c r="AK64" s="89"/>
      <c r="AL64" s="89"/>
      <c r="AM64" s="89"/>
      <c r="AN64" s="89"/>
      <c r="AO64" s="89"/>
      <c r="AP64" s="89"/>
      <c r="AQ64" s="89"/>
      <c r="AR64" s="89"/>
      <c r="AS64" s="89"/>
      <c r="AT64" s="89"/>
      <c r="AU64" s="89"/>
      <c r="AV64" s="89"/>
      <c r="AW64" s="89"/>
      <c r="AX64" s="269"/>
    </row>
    <row r="65" spans="1:50" ht="41.25" customHeight="1" x14ac:dyDescent="0.15">
      <c r="A65" s="252" t="s">
        <v>54</v>
      </c>
      <c r="B65" s="253"/>
      <c r="C65" s="258" t="s">
        <v>134</v>
      </c>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60"/>
      <c r="AD65" s="261" t="s">
        <v>580</v>
      </c>
      <c r="AE65" s="262"/>
      <c r="AF65" s="263"/>
      <c r="AG65" s="264"/>
      <c r="AH65" s="84"/>
      <c r="AI65" s="84"/>
      <c r="AJ65" s="84"/>
      <c r="AK65" s="84"/>
      <c r="AL65" s="84"/>
      <c r="AM65" s="84"/>
      <c r="AN65" s="84"/>
      <c r="AO65" s="84"/>
      <c r="AP65" s="84"/>
      <c r="AQ65" s="84"/>
      <c r="AR65" s="84"/>
      <c r="AS65" s="84"/>
      <c r="AT65" s="84"/>
      <c r="AU65" s="84"/>
      <c r="AV65" s="84"/>
      <c r="AW65" s="84"/>
      <c r="AX65" s="265"/>
    </row>
    <row r="66" spans="1:50" ht="19.7" customHeight="1" x14ac:dyDescent="0.15">
      <c r="A66" s="254"/>
      <c r="B66" s="255"/>
      <c r="C66" s="631" t="s">
        <v>0</v>
      </c>
      <c r="D66" s="632"/>
      <c r="E66" s="632"/>
      <c r="F66" s="632"/>
      <c r="G66" s="632"/>
      <c r="H66" s="632"/>
      <c r="I66" s="632"/>
      <c r="J66" s="632"/>
      <c r="K66" s="632"/>
      <c r="L66" s="632"/>
      <c r="M66" s="632"/>
      <c r="N66" s="632"/>
      <c r="O66" s="628" t="s">
        <v>555</v>
      </c>
      <c r="P66" s="629"/>
      <c r="Q66" s="629"/>
      <c r="R66" s="629"/>
      <c r="S66" s="629"/>
      <c r="T66" s="629"/>
      <c r="U66" s="629"/>
      <c r="V66" s="629"/>
      <c r="W66" s="629"/>
      <c r="X66" s="629"/>
      <c r="Y66" s="629"/>
      <c r="Z66" s="629"/>
      <c r="AA66" s="629"/>
      <c r="AB66" s="629"/>
      <c r="AC66" s="629"/>
      <c r="AD66" s="629"/>
      <c r="AE66" s="629"/>
      <c r="AF66" s="630"/>
      <c r="AG66" s="266"/>
      <c r="AH66" s="86"/>
      <c r="AI66" s="86"/>
      <c r="AJ66" s="86"/>
      <c r="AK66" s="86"/>
      <c r="AL66" s="86"/>
      <c r="AM66" s="86"/>
      <c r="AN66" s="86"/>
      <c r="AO66" s="86"/>
      <c r="AP66" s="86"/>
      <c r="AQ66" s="86"/>
      <c r="AR66" s="86"/>
      <c r="AS66" s="86"/>
      <c r="AT66" s="86"/>
      <c r="AU66" s="86"/>
      <c r="AV66" s="86"/>
      <c r="AW66" s="86"/>
      <c r="AX66" s="267"/>
    </row>
    <row r="67" spans="1:50" ht="24.75" customHeight="1" x14ac:dyDescent="0.15">
      <c r="A67" s="256"/>
      <c r="B67" s="257"/>
      <c r="C67" s="270"/>
      <c r="D67" s="271"/>
      <c r="E67" s="250"/>
      <c r="F67" s="250"/>
      <c r="G67" s="250"/>
      <c r="H67" s="251"/>
      <c r="I67" s="251"/>
      <c r="J67" s="272"/>
      <c r="K67" s="272"/>
      <c r="L67" s="272"/>
      <c r="M67" s="623"/>
      <c r="N67" s="624"/>
      <c r="O67" s="625"/>
      <c r="P67" s="626"/>
      <c r="Q67" s="626"/>
      <c r="R67" s="626"/>
      <c r="S67" s="626"/>
      <c r="T67" s="626"/>
      <c r="U67" s="626"/>
      <c r="V67" s="626"/>
      <c r="W67" s="626"/>
      <c r="X67" s="626"/>
      <c r="Y67" s="626"/>
      <c r="Z67" s="626"/>
      <c r="AA67" s="626"/>
      <c r="AB67" s="626"/>
      <c r="AC67" s="626"/>
      <c r="AD67" s="626"/>
      <c r="AE67" s="626"/>
      <c r="AF67" s="627"/>
      <c r="AG67" s="268"/>
      <c r="AH67" s="89"/>
      <c r="AI67" s="89"/>
      <c r="AJ67" s="89"/>
      <c r="AK67" s="89"/>
      <c r="AL67" s="89"/>
      <c r="AM67" s="89"/>
      <c r="AN67" s="89"/>
      <c r="AO67" s="89"/>
      <c r="AP67" s="89"/>
      <c r="AQ67" s="89"/>
      <c r="AR67" s="89"/>
      <c r="AS67" s="89"/>
      <c r="AT67" s="89"/>
      <c r="AU67" s="89"/>
      <c r="AV67" s="89"/>
      <c r="AW67" s="89"/>
      <c r="AX67" s="269"/>
    </row>
    <row r="68" spans="1:50" ht="55.9" customHeight="1" x14ac:dyDescent="0.15">
      <c r="A68" s="223" t="s">
        <v>45</v>
      </c>
      <c r="B68" s="643"/>
      <c r="C68" s="190" t="s">
        <v>49</v>
      </c>
      <c r="D68" s="477"/>
      <c r="E68" s="477"/>
      <c r="F68" s="478"/>
      <c r="G68" s="646" t="s">
        <v>599</v>
      </c>
      <c r="H68" s="646"/>
      <c r="I68" s="646"/>
      <c r="J68" s="646"/>
      <c r="K68" s="646"/>
      <c r="L68" s="646"/>
      <c r="M68" s="646"/>
      <c r="N68" s="646"/>
      <c r="O68" s="646"/>
      <c r="P68" s="646"/>
      <c r="Q68" s="646"/>
      <c r="R68" s="646"/>
      <c r="S68" s="646"/>
      <c r="T68" s="646"/>
      <c r="U68" s="646"/>
      <c r="V68" s="646"/>
      <c r="W68" s="646"/>
      <c r="X68" s="646"/>
      <c r="Y68" s="646"/>
      <c r="Z68" s="646"/>
      <c r="AA68" s="646"/>
      <c r="AB68" s="646"/>
      <c r="AC68" s="646"/>
      <c r="AD68" s="646"/>
      <c r="AE68" s="646"/>
      <c r="AF68" s="646"/>
      <c r="AG68" s="646"/>
      <c r="AH68" s="646"/>
      <c r="AI68" s="646"/>
      <c r="AJ68" s="646"/>
      <c r="AK68" s="646"/>
      <c r="AL68" s="646"/>
      <c r="AM68" s="646"/>
      <c r="AN68" s="646"/>
      <c r="AO68" s="646"/>
      <c r="AP68" s="646"/>
      <c r="AQ68" s="646"/>
      <c r="AR68" s="646"/>
      <c r="AS68" s="646"/>
      <c r="AT68" s="646"/>
      <c r="AU68" s="646"/>
      <c r="AV68" s="646"/>
      <c r="AW68" s="646"/>
      <c r="AX68" s="647"/>
    </row>
    <row r="69" spans="1:50" ht="43.15" customHeight="1" thickBot="1" x14ac:dyDescent="0.2">
      <c r="A69" s="644"/>
      <c r="B69" s="645"/>
      <c r="C69" s="648" t="s">
        <v>53</v>
      </c>
      <c r="D69" s="649"/>
      <c r="E69" s="649"/>
      <c r="F69" s="650"/>
      <c r="G69" s="651" t="s">
        <v>585</v>
      </c>
      <c r="H69" s="651"/>
      <c r="I69" s="651"/>
      <c r="J69" s="651"/>
      <c r="K69" s="651"/>
      <c r="L69" s="651"/>
      <c r="M69" s="651"/>
      <c r="N69" s="651"/>
      <c r="O69" s="651"/>
      <c r="P69" s="651"/>
      <c r="Q69" s="651"/>
      <c r="R69" s="651"/>
      <c r="S69" s="651"/>
      <c r="T69" s="651"/>
      <c r="U69" s="651"/>
      <c r="V69" s="651"/>
      <c r="W69" s="651"/>
      <c r="X69" s="651"/>
      <c r="Y69" s="651"/>
      <c r="Z69" s="651"/>
      <c r="AA69" s="651"/>
      <c r="AB69" s="651"/>
      <c r="AC69" s="651"/>
      <c r="AD69" s="651"/>
      <c r="AE69" s="651"/>
      <c r="AF69" s="651"/>
      <c r="AG69" s="651"/>
      <c r="AH69" s="651"/>
      <c r="AI69" s="651"/>
      <c r="AJ69" s="651"/>
      <c r="AK69" s="651"/>
      <c r="AL69" s="651"/>
      <c r="AM69" s="651"/>
      <c r="AN69" s="651"/>
      <c r="AO69" s="651"/>
      <c r="AP69" s="651"/>
      <c r="AQ69" s="651"/>
      <c r="AR69" s="651"/>
      <c r="AS69" s="651"/>
      <c r="AT69" s="651"/>
      <c r="AU69" s="651"/>
      <c r="AV69" s="651"/>
      <c r="AW69" s="651"/>
      <c r="AX69" s="652"/>
    </row>
    <row r="70" spans="1:50" ht="24" customHeight="1" x14ac:dyDescent="0.15">
      <c r="A70" s="633" t="s">
        <v>30</v>
      </c>
      <c r="B70" s="634"/>
      <c r="C70" s="634"/>
      <c r="D70" s="634"/>
      <c r="E70" s="634"/>
      <c r="F70" s="634"/>
      <c r="G70" s="634"/>
      <c r="H70" s="634"/>
      <c r="I70" s="634"/>
      <c r="J70" s="634"/>
      <c r="K70" s="634"/>
      <c r="L70" s="634"/>
      <c r="M70" s="634"/>
      <c r="N70" s="634"/>
      <c r="O70" s="634"/>
      <c r="P70" s="634"/>
      <c r="Q70" s="634"/>
      <c r="R70" s="634"/>
      <c r="S70" s="634"/>
      <c r="T70" s="634"/>
      <c r="U70" s="634"/>
      <c r="V70" s="634"/>
      <c r="W70" s="634"/>
      <c r="X70" s="634"/>
      <c r="Y70" s="634"/>
      <c r="Z70" s="634"/>
      <c r="AA70" s="634"/>
      <c r="AB70" s="634"/>
      <c r="AC70" s="634"/>
      <c r="AD70" s="634"/>
      <c r="AE70" s="634"/>
      <c r="AF70" s="634"/>
      <c r="AG70" s="634"/>
      <c r="AH70" s="634"/>
      <c r="AI70" s="634"/>
      <c r="AJ70" s="634"/>
      <c r="AK70" s="634"/>
      <c r="AL70" s="634"/>
      <c r="AM70" s="634"/>
      <c r="AN70" s="634"/>
      <c r="AO70" s="634"/>
      <c r="AP70" s="634"/>
      <c r="AQ70" s="634"/>
      <c r="AR70" s="634"/>
      <c r="AS70" s="634"/>
      <c r="AT70" s="634"/>
      <c r="AU70" s="634"/>
      <c r="AV70" s="634"/>
      <c r="AW70" s="634"/>
      <c r="AX70" s="635"/>
    </row>
    <row r="71" spans="1:50" ht="34.9" customHeight="1" thickBot="1" x14ac:dyDescent="0.2">
      <c r="A71" s="636"/>
      <c r="B71" s="637"/>
      <c r="C71" s="637"/>
      <c r="D71" s="637"/>
      <c r="E71" s="637"/>
      <c r="F71" s="637"/>
      <c r="G71" s="637"/>
      <c r="H71" s="637"/>
      <c r="I71" s="637"/>
      <c r="J71" s="637"/>
      <c r="K71" s="637"/>
      <c r="L71" s="637"/>
      <c r="M71" s="637"/>
      <c r="N71" s="637"/>
      <c r="O71" s="637"/>
      <c r="P71" s="637"/>
      <c r="Q71" s="637"/>
      <c r="R71" s="637"/>
      <c r="S71" s="637"/>
      <c r="T71" s="637"/>
      <c r="U71" s="637"/>
      <c r="V71" s="637"/>
      <c r="W71" s="637"/>
      <c r="X71" s="637"/>
      <c r="Y71" s="637"/>
      <c r="Z71" s="637"/>
      <c r="AA71" s="637"/>
      <c r="AB71" s="637"/>
      <c r="AC71" s="637"/>
      <c r="AD71" s="637"/>
      <c r="AE71" s="637"/>
      <c r="AF71" s="637"/>
      <c r="AG71" s="637"/>
      <c r="AH71" s="637"/>
      <c r="AI71" s="637"/>
      <c r="AJ71" s="637"/>
      <c r="AK71" s="637"/>
      <c r="AL71" s="637"/>
      <c r="AM71" s="637"/>
      <c r="AN71" s="637"/>
      <c r="AO71" s="637"/>
      <c r="AP71" s="637"/>
      <c r="AQ71" s="637"/>
      <c r="AR71" s="637"/>
      <c r="AS71" s="637"/>
      <c r="AT71" s="637"/>
      <c r="AU71" s="637"/>
      <c r="AV71" s="637"/>
      <c r="AW71" s="637"/>
      <c r="AX71" s="638"/>
    </row>
    <row r="72" spans="1:50" ht="24.75" customHeight="1" x14ac:dyDescent="0.15">
      <c r="A72" s="639" t="s">
        <v>31</v>
      </c>
      <c r="B72" s="640"/>
      <c r="C72" s="640"/>
      <c r="D72" s="640"/>
      <c r="E72" s="640"/>
      <c r="F72" s="640"/>
      <c r="G72" s="640"/>
      <c r="H72" s="640"/>
      <c r="I72" s="640"/>
      <c r="J72" s="640"/>
      <c r="K72" s="640"/>
      <c r="L72" s="640"/>
      <c r="M72" s="640"/>
      <c r="N72" s="640"/>
      <c r="O72" s="640"/>
      <c r="P72" s="640"/>
      <c r="Q72" s="640"/>
      <c r="R72" s="640"/>
      <c r="S72" s="640"/>
      <c r="T72" s="640"/>
      <c r="U72" s="640"/>
      <c r="V72" s="640"/>
      <c r="W72" s="640"/>
      <c r="X72" s="640"/>
      <c r="Y72" s="640"/>
      <c r="Z72" s="640"/>
      <c r="AA72" s="640"/>
      <c r="AB72" s="640"/>
      <c r="AC72" s="640"/>
      <c r="AD72" s="640"/>
      <c r="AE72" s="640"/>
      <c r="AF72" s="640"/>
      <c r="AG72" s="640"/>
      <c r="AH72" s="640"/>
      <c r="AI72" s="640"/>
      <c r="AJ72" s="640"/>
      <c r="AK72" s="640"/>
      <c r="AL72" s="640"/>
      <c r="AM72" s="640"/>
      <c r="AN72" s="640"/>
      <c r="AO72" s="640"/>
      <c r="AP72" s="640"/>
      <c r="AQ72" s="640"/>
      <c r="AR72" s="640"/>
      <c r="AS72" s="640"/>
      <c r="AT72" s="640"/>
      <c r="AU72" s="640"/>
      <c r="AV72" s="640"/>
      <c r="AW72" s="640"/>
      <c r="AX72" s="641"/>
    </row>
    <row r="73" spans="1:50" ht="57" customHeight="1" thickBot="1" x14ac:dyDescent="0.2">
      <c r="A73" s="208" t="s">
        <v>129</v>
      </c>
      <c r="B73" s="209"/>
      <c r="C73" s="209"/>
      <c r="D73" s="209"/>
      <c r="E73" s="210"/>
      <c r="F73" s="642" t="s">
        <v>608</v>
      </c>
      <c r="G73" s="637"/>
      <c r="H73" s="637"/>
      <c r="I73" s="637"/>
      <c r="J73" s="637"/>
      <c r="K73" s="637"/>
      <c r="L73" s="637"/>
      <c r="M73" s="637"/>
      <c r="N73" s="637"/>
      <c r="O73" s="637"/>
      <c r="P73" s="637"/>
      <c r="Q73" s="637"/>
      <c r="R73" s="637"/>
      <c r="S73" s="637"/>
      <c r="T73" s="637"/>
      <c r="U73" s="637"/>
      <c r="V73" s="637"/>
      <c r="W73" s="637"/>
      <c r="X73" s="637"/>
      <c r="Y73" s="637"/>
      <c r="Z73" s="637"/>
      <c r="AA73" s="637"/>
      <c r="AB73" s="637"/>
      <c r="AC73" s="637"/>
      <c r="AD73" s="637"/>
      <c r="AE73" s="637"/>
      <c r="AF73" s="637"/>
      <c r="AG73" s="637"/>
      <c r="AH73" s="637"/>
      <c r="AI73" s="637"/>
      <c r="AJ73" s="637"/>
      <c r="AK73" s="637"/>
      <c r="AL73" s="637"/>
      <c r="AM73" s="637"/>
      <c r="AN73" s="637"/>
      <c r="AO73" s="637"/>
      <c r="AP73" s="637"/>
      <c r="AQ73" s="637"/>
      <c r="AR73" s="637"/>
      <c r="AS73" s="637"/>
      <c r="AT73" s="637"/>
      <c r="AU73" s="637"/>
      <c r="AV73" s="637"/>
      <c r="AW73" s="637"/>
      <c r="AX73" s="638"/>
    </row>
    <row r="74" spans="1:50" ht="24.75" customHeight="1" x14ac:dyDescent="0.15">
      <c r="A74" s="639" t="s">
        <v>43</v>
      </c>
      <c r="B74" s="640"/>
      <c r="C74" s="640"/>
      <c r="D74" s="640"/>
      <c r="E74" s="640"/>
      <c r="F74" s="640"/>
      <c r="G74" s="640"/>
      <c r="H74" s="640"/>
      <c r="I74" s="640"/>
      <c r="J74" s="640"/>
      <c r="K74" s="640"/>
      <c r="L74" s="640"/>
      <c r="M74" s="640"/>
      <c r="N74" s="640"/>
      <c r="O74" s="640"/>
      <c r="P74" s="640"/>
      <c r="Q74" s="640"/>
      <c r="R74" s="640"/>
      <c r="S74" s="640"/>
      <c r="T74" s="640"/>
      <c r="U74" s="640"/>
      <c r="V74" s="640"/>
      <c r="W74" s="640"/>
      <c r="X74" s="640"/>
      <c r="Y74" s="640"/>
      <c r="Z74" s="640"/>
      <c r="AA74" s="640"/>
      <c r="AB74" s="640"/>
      <c r="AC74" s="640"/>
      <c r="AD74" s="640"/>
      <c r="AE74" s="640"/>
      <c r="AF74" s="640"/>
      <c r="AG74" s="640"/>
      <c r="AH74" s="640"/>
      <c r="AI74" s="640"/>
      <c r="AJ74" s="640"/>
      <c r="AK74" s="640"/>
      <c r="AL74" s="640"/>
      <c r="AM74" s="640"/>
      <c r="AN74" s="640"/>
      <c r="AO74" s="640"/>
      <c r="AP74" s="640"/>
      <c r="AQ74" s="640"/>
      <c r="AR74" s="640"/>
      <c r="AS74" s="640"/>
      <c r="AT74" s="640"/>
      <c r="AU74" s="640"/>
      <c r="AV74" s="640"/>
      <c r="AW74" s="640"/>
      <c r="AX74" s="641"/>
    </row>
    <row r="75" spans="1:50" ht="57" customHeight="1" thickBot="1" x14ac:dyDescent="0.2">
      <c r="A75" s="208" t="s">
        <v>129</v>
      </c>
      <c r="B75" s="209"/>
      <c r="C75" s="209"/>
      <c r="D75" s="209"/>
      <c r="E75" s="210"/>
      <c r="F75" s="211" t="s">
        <v>610</v>
      </c>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2"/>
      <c r="AW75" s="212"/>
      <c r="AX75" s="213"/>
    </row>
    <row r="76" spans="1:50" ht="24.75" customHeight="1" x14ac:dyDescent="0.15">
      <c r="A76" s="214" t="s">
        <v>32</v>
      </c>
      <c r="B76" s="215"/>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c r="AO76" s="215"/>
      <c r="AP76" s="215"/>
      <c r="AQ76" s="215"/>
      <c r="AR76" s="215"/>
      <c r="AS76" s="215"/>
      <c r="AT76" s="215"/>
      <c r="AU76" s="215"/>
      <c r="AV76" s="215"/>
      <c r="AW76" s="215"/>
      <c r="AX76" s="216"/>
    </row>
    <row r="77" spans="1:50" ht="29.45" customHeight="1" thickBot="1" x14ac:dyDescent="0.2">
      <c r="A77" s="217"/>
      <c r="B77" s="218"/>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9"/>
    </row>
    <row r="78" spans="1:50" ht="24.75" customHeight="1" x14ac:dyDescent="0.15">
      <c r="A78" s="220" t="s">
        <v>208</v>
      </c>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2"/>
    </row>
    <row r="79" spans="1:50" ht="24.75" customHeight="1" x14ac:dyDescent="0.15">
      <c r="A79" s="153" t="s">
        <v>374</v>
      </c>
      <c r="B79" s="153"/>
      <c r="C79" s="153"/>
      <c r="D79" s="153"/>
      <c r="E79" s="68" t="s">
        <v>558</v>
      </c>
      <c r="F79" s="60"/>
      <c r="G79" s="60"/>
      <c r="H79" s="54" t="str">
        <f>IF(E79="","","-")</f>
        <v>-</v>
      </c>
      <c r="I79" s="60" t="s">
        <v>234</v>
      </c>
      <c r="J79" s="60"/>
      <c r="K79" s="54" t="str">
        <f>IF(I79="","","-")</f>
        <v>-</v>
      </c>
      <c r="L79" s="69">
        <v>10</v>
      </c>
      <c r="M79" s="69"/>
      <c r="N79" s="54" t="str">
        <f>IF(O79="","","-")</f>
        <v/>
      </c>
      <c r="O79" s="70"/>
      <c r="P79" s="71"/>
      <c r="Q79" s="68"/>
      <c r="R79" s="60"/>
      <c r="S79" s="60"/>
      <c r="T79" s="54" t="str">
        <f>IF(Q79="","","-")</f>
        <v/>
      </c>
      <c r="U79" s="60"/>
      <c r="V79" s="60"/>
      <c r="W79" s="54" t="str">
        <f>IF(U79="","","-")</f>
        <v/>
      </c>
      <c r="X79" s="69"/>
      <c r="Y79" s="69"/>
      <c r="Z79" s="54" t="str">
        <f>IF(AA79="","","-")</f>
        <v/>
      </c>
      <c r="AA79" s="70"/>
      <c r="AB79" s="71"/>
      <c r="AC79" s="68"/>
      <c r="AD79" s="60"/>
      <c r="AE79" s="60"/>
      <c r="AF79" s="54" t="str">
        <f>IF(AC79="","","-")</f>
        <v/>
      </c>
      <c r="AG79" s="60"/>
      <c r="AH79" s="60"/>
      <c r="AI79" s="54" t="str">
        <f>IF(AG79="","","-")</f>
        <v/>
      </c>
      <c r="AJ79" s="69"/>
      <c r="AK79" s="69"/>
      <c r="AL79" s="54" t="str">
        <f>IF(AM79="","","-")</f>
        <v/>
      </c>
      <c r="AM79" s="70"/>
      <c r="AN79" s="71"/>
      <c r="AO79" s="68"/>
      <c r="AP79" s="60"/>
      <c r="AQ79" s="54" t="str">
        <f>IF(AO79="","","-")</f>
        <v/>
      </c>
      <c r="AR79" s="60"/>
      <c r="AS79" s="60"/>
      <c r="AT79" s="54" t="str">
        <f>IF(AR79="","","-")</f>
        <v/>
      </c>
      <c r="AU79" s="69"/>
      <c r="AV79" s="69"/>
      <c r="AW79" s="54" t="str">
        <f>IF(AX79="","","-")</f>
        <v/>
      </c>
      <c r="AX79" s="56"/>
    </row>
    <row r="80" spans="1:50" ht="24.75" customHeight="1" x14ac:dyDescent="0.15">
      <c r="A80" s="153" t="s">
        <v>546</v>
      </c>
      <c r="B80" s="153"/>
      <c r="C80" s="153"/>
      <c r="D80" s="153"/>
      <c r="E80" s="68" t="s">
        <v>558</v>
      </c>
      <c r="F80" s="60"/>
      <c r="G80" s="60"/>
      <c r="H80" s="54"/>
      <c r="I80" s="60"/>
      <c r="J80" s="60"/>
      <c r="K80" s="54"/>
      <c r="L80" s="69">
        <v>169</v>
      </c>
      <c r="M80" s="69"/>
      <c r="N80" s="54" t="str">
        <f>IF(O80="","","-")</f>
        <v/>
      </c>
      <c r="O80" s="70"/>
      <c r="P80" s="71"/>
      <c r="Q80" s="68"/>
      <c r="R80" s="60"/>
      <c r="S80" s="60"/>
      <c r="T80" s="54" t="str">
        <f>IF(Q80="","","-")</f>
        <v/>
      </c>
      <c r="U80" s="60"/>
      <c r="V80" s="60"/>
      <c r="W80" s="54" t="str">
        <f>IF(U80="","","-")</f>
        <v/>
      </c>
      <c r="X80" s="69"/>
      <c r="Y80" s="69"/>
      <c r="Z80" s="54" t="str">
        <f>IF(AA80="","","-")</f>
        <v/>
      </c>
      <c r="AA80" s="70"/>
      <c r="AB80" s="71"/>
      <c r="AC80" s="68"/>
      <c r="AD80" s="60"/>
      <c r="AE80" s="60"/>
      <c r="AF80" s="54" t="str">
        <f>IF(AC80="","","-")</f>
        <v/>
      </c>
      <c r="AG80" s="60"/>
      <c r="AH80" s="60"/>
      <c r="AI80" s="54" t="str">
        <f>IF(AG80="","","-")</f>
        <v/>
      </c>
      <c r="AJ80" s="69"/>
      <c r="AK80" s="69"/>
      <c r="AL80" s="54" t="str">
        <f>IF(AM80="","","-")</f>
        <v/>
      </c>
      <c r="AM80" s="70"/>
      <c r="AN80" s="71"/>
      <c r="AO80" s="68"/>
      <c r="AP80" s="60"/>
      <c r="AQ80" s="54" t="str">
        <f>IF(AO80="","","-")</f>
        <v/>
      </c>
      <c r="AR80" s="60"/>
      <c r="AS80" s="60"/>
      <c r="AT80" s="54" t="str">
        <f>IF(AR80="","","-")</f>
        <v/>
      </c>
      <c r="AU80" s="69"/>
      <c r="AV80" s="69"/>
      <c r="AW80" s="54" t="str">
        <f>IF(AX80="","","-")</f>
        <v/>
      </c>
      <c r="AX80" s="56"/>
    </row>
    <row r="81" spans="1:50" ht="24.75" customHeight="1" x14ac:dyDescent="0.15">
      <c r="A81" s="153" t="s">
        <v>342</v>
      </c>
      <c r="B81" s="153"/>
      <c r="C81" s="153"/>
      <c r="D81" s="153"/>
      <c r="E81" s="58">
        <v>2021</v>
      </c>
      <c r="F81" s="59"/>
      <c r="G81" s="60" t="s">
        <v>559</v>
      </c>
      <c r="H81" s="60"/>
      <c r="I81" s="60"/>
      <c r="J81" s="59">
        <v>20</v>
      </c>
      <c r="K81" s="59"/>
      <c r="L81" s="69">
        <v>179</v>
      </c>
      <c r="M81" s="69"/>
      <c r="N81" s="69"/>
      <c r="O81" s="59"/>
      <c r="P81" s="59"/>
      <c r="Q81" s="58"/>
      <c r="R81" s="59"/>
      <c r="S81" s="60"/>
      <c r="T81" s="60"/>
      <c r="U81" s="60"/>
      <c r="V81" s="59"/>
      <c r="W81" s="59"/>
      <c r="X81" s="69"/>
      <c r="Y81" s="69"/>
      <c r="Z81" s="69"/>
      <c r="AA81" s="59"/>
      <c r="AB81" s="198"/>
      <c r="AC81" s="58"/>
      <c r="AD81" s="59"/>
      <c r="AE81" s="60"/>
      <c r="AF81" s="60"/>
      <c r="AG81" s="60"/>
      <c r="AH81" s="59"/>
      <c r="AI81" s="59"/>
      <c r="AJ81" s="69"/>
      <c r="AK81" s="69"/>
      <c r="AL81" s="69"/>
      <c r="AM81" s="59"/>
      <c r="AN81" s="198"/>
      <c r="AO81" s="58"/>
      <c r="AP81" s="59"/>
      <c r="AQ81" s="60"/>
      <c r="AR81" s="60"/>
      <c r="AS81" s="60"/>
      <c r="AT81" s="59"/>
      <c r="AU81" s="59"/>
      <c r="AV81" s="69"/>
      <c r="AW81" s="69"/>
      <c r="AX81" s="56"/>
    </row>
    <row r="82" spans="1:50" ht="28.35" customHeight="1" x14ac:dyDescent="0.15">
      <c r="A82" s="199" t="s">
        <v>230</v>
      </c>
      <c r="B82" s="200"/>
      <c r="C82" s="200"/>
      <c r="D82" s="200"/>
      <c r="E82" s="200"/>
      <c r="F82" s="201"/>
      <c r="G82" s="42" t="s">
        <v>548</v>
      </c>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4"/>
    </row>
    <row r="83" spans="1:50" ht="28.35" customHeight="1" x14ac:dyDescent="0.15">
      <c r="A83" s="199"/>
      <c r="B83" s="200"/>
      <c r="C83" s="200"/>
      <c r="D83" s="200"/>
      <c r="E83" s="200"/>
      <c r="F83" s="201"/>
      <c r="G83" s="32"/>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row>
    <row r="84" spans="1:50" ht="28.35" customHeight="1" x14ac:dyDescent="0.15">
      <c r="A84" s="199"/>
      <c r="B84" s="200"/>
      <c r="C84" s="200"/>
      <c r="D84" s="200"/>
      <c r="E84" s="200"/>
      <c r="F84" s="201"/>
      <c r="G84" s="32"/>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4"/>
    </row>
    <row r="85" spans="1:50" ht="28.35" customHeight="1" x14ac:dyDescent="0.15">
      <c r="A85" s="199"/>
      <c r="B85" s="200"/>
      <c r="C85" s="200"/>
      <c r="D85" s="200"/>
      <c r="E85" s="200"/>
      <c r="F85" s="201"/>
      <c r="G85" s="32"/>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4"/>
    </row>
    <row r="86" spans="1:50" ht="27.75" customHeight="1" x14ac:dyDescent="0.15">
      <c r="A86" s="199"/>
      <c r="B86" s="200"/>
      <c r="C86" s="200"/>
      <c r="D86" s="200"/>
      <c r="E86" s="200"/>
      <c r="F86" s="201"/>
      <c r="G86" s="32"/>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4"/>
    </row>
    <row r="87" spans="1:50" ht="28.35" customHeight="1" x14ac:dyDescent="0.15">
      <c r="A87" s="199"/>
      <c r="B87" s="200"/>
      <c r="C87" s="200"/>
      <c r="D87" s="200"/>
      <c r="E87" s="200"/>
      <c r="F87" s="201"/>
      <c r="G87" s="32"/>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4"/>
    </row>
    <row r="88" spans="1:50" ht="28.35" customHeight="1" x14ac:dyDescent="0.15">
      <c r="A88" s="199"/>
      <c r="B88" s="200"/>
      <c r="C88" s="200"/>
      <c r="D88" s="200"/>
      <c r="E88" s="200"/>
      <c r="F88" s="201"/>
      <c r="G88" s="32"/>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4"/>
    </row>
    <row r="89" spans="1:50" ht="27.75" customHeight="1" x14ac:dyDescent="0.15">
      <c r="A89" s="199"/>
      <c r="B89" s="200"/>
      <c r="C89" s="200"/>
      <c r="D89" s="200"/>
      <c r="E89" s="200"/>
      <c r="F89" s="201"/>
      <c r="G89" s="32"/>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row>
    <row r="90" spans="1:50" ht="28.35" customHeight="1" x14ac:dyDescent="0.15">
      <c r="A90" s="199"/>
      <c r="B90" s="200"/>
      <c r="C90" s="200"/>
      <c r="D90" s="200"/>
      <c r="E90" s="200"/>
      <c r="F90" s="201"/>
      <c r="G90" s="32"/>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row>
    <row r="91" spans="1:50" ht="28.35" customHeight="1" x14ac:dyDescent="0.15">
      <c r="A91" s="199"/>
      <c r="B91" s="200"/>
      <c r="C91" s="200"/>
      <c r="D91" s="200"/>
      <c r="E91" s="200"/>
      <c r="F91" s="201"/>
      <c r="G91" s="32"/>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row>
    <row r="92" spans="1:50" ht="28.35" customHeight="1" x14ac:dyDescent="0.15">
      <c r="A92" s="199"/>
      <c r="B92" s="200"/>
      <c r="C92" s="200"/>
      <c r="D92" s="200"/>
      <c r="E92" s="200"/>
      <c r="F92" s="201"/>
      <c r="G92" s="32"/>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row>
    <row r="93" spans="1:50" ht="28.35" customHeight="1" x14ac:dyDescent="0.15">
      <c r="A93" s="199"/>
      <c r="B93" s="200"/>
      <c r="C93" s="200"/>
      <c r="D93" s="200"/>
      <c r="E93" s="200"/>
      <c r="F93" s="201"/>
      <c r="G93" s="32"/>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row>
    <row r="94" spans="1:50" ht="28.35" customHeight="1" x14ac:dyDescent="0.15">
      <c r="A94" s="199"/>
      <c r="B94" s="200"/>
      <c r="C94" s="200"/>
      <c r="D94" s="200"/>
      <c r="E94" s="200"/>
      <c r="F94" s="201"/>
      <c r="G94" s="32"/>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row>
    <row r="95" spans="1:50" ht="27.75" customHeight="1" thickBot="1" x14ac:dyDescent="0.2">
      <c r="A95" s="199"/>
      <c r="B95" s="200"/>
      <c r="C95" s="200"/>
      <c r="D95" s="200"/>
      <c r="E95" s="200"/>
      <c r="F95" s="201"/>
      <c r="G95" s="32"/>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row>
    <row r="96" spans="1:50" ht="24.75" customHeight="1" x14ac:dyDescent="0.15">
      <c r="A96" s="202" t="s">
        <v>232</v>
      </c>
      <c r="B96" s="203"/>
      <c r="C96" s="203"/>
      <c r="D96" s="203"/>
      <c r="E96" s="203"/>
      <c r="F96" s="204"/>
      <c r="G96" s="186" t="s">
        <v>586</v>
      </c>
      <c r="H96" s="187"/>
      <c r="I96" s="187"/>
      <c r="J96" s="187"/>
      <c r="K96" s="187"/>
      <c r="L96" s="187"/>
      <c r="M96" s="187"/>
      <c r="N96" s="187"/>
      <c r="O96" s="187"/>
      <c r="P96" s="187"/>
      <c r="Q96" s="187"/>
      <c r="R96" s="187"/>
      <c r="S96" s="187"/>
      <c r="T96" s="187"/>
      <c r="U96" s="187"/>
      <c r="V96" s="187"/>
      <c r="W96" s="187"/>
      <c r="X96" s="187"/>
      <c r="Y96" s="187"/>
      <c r="Z96" s="187"/>
      <c r="AA96" s="187"/>
      <c r="AB96" s="188"/>
      <c r="AC96" s="186" t="s">
        <v>213</v>
      </c>
      <c r="AD96" s="187"/>
      <c r="AE96" s="187"/>
      <c r="AF96" s="187"/>
      <c r="AG96" s="187"/>
      <c r="AH96" s="187"/>
      <c r="AI96" s="187"/>
      <c r="AJ96" s="187"/>
      <c r="AK96" s="187"/>
      <c r="AL96" s="187"/>
      <c r="AM96" s="187"/>
      <c r="AN96" s="187"/>
      <c r="AO96" s="187"/>
      <c r="AP96" s="187"/>
      <c r="AQ96" s="187"/>
      <c r="AR96" s="187"/>
      <c r="AS96" s="187"/>
      <c r="AT96" s="187"/>
      <c r="AU96" s="187"/>
      <c r="AV96" s="187"/>
      <c r="AW96" s="187"/>
      <c r="AX96" s="189"/>
    </row>
    <row r="97" spans="1:50" ht="24.75" customHeight="1" x14ac:dyDescent="0.15">
      <c r="A97" s="205"/>
      <c r="B97" s="206"/>
      <c r="C97" s="206"/>
      <c r="D97" s="206"/>
      <c r="E97" s="206"/>
      <c r="F97" s="207"/>
      <c r="G97" s="190" t="s">
        <v>15</v>
      </c>
      <c r="H97" s="191"/>
      <c r="I97" s="191"/>
      <c r="J97" s="191"/>
      <c r="K97" s="191"/>
      <c r="L97" s="192" t="s">
        <v>16</v>
      </c>
      <c r="M97" s="191"/>
      <c r="N97" s="191"/>
      <c r="O97" s="191"/>
      <c r="P97" s="191"/>
      <c r="Q97" s="191"/>
      <c r="R97" s="191"/>
      <c r="S97" s="191"/>
      <c r="T97" s="191"/>
      <c r="U97" s="191"/>
      <c r="V97" s="191"/>
      <c r="W97" s="191"/>
      <c r="X97" s="193"/>
      <c r="Y97" s="194" t="s">
        <v>17</v>
      </c>
      <c r="Z97" s="195"/>
      <c r="AA97" s="195"/>
      <c r="AB97" s="196"/>
      <c r="AC97" s="190" t="s">
        <v>15</v>
      </c>
      <c r="AD97" s="191"/>
      <c r="AE97" s="191"/>
      <c r="AF97" s="191"/>
      <c r="AG97" s="191"/>
      <c r="AH97" s="192" t="s">
        <v>16</v>
      </c>
      <c r="AI97" s="191"/>
      <c r="AJ97" s="191"/>
      <c r="AK97" s="191"/>
      <c r="AL97" s="191"/>
      <c r="AM97" s="191"/>
      <c r="AN97" s="191"/>
      <c r="AO97" s="191"/>
      <c r="AP97" s="191"/>
      <c r="AQ97" s="191"/>
      <c r="AR97" s="191"/>
      <c r="AS97" s="191"/>
      <c r="AT97" s="193"/>
      <c r="AU97" s="194" t="s">
        <v>17</v>
      </c>
      <c r="AV97" s="195"/>
      <c r="AW97" s="195"/>
      <c r="AX97" s="197"/>
    </row>
    <row r="98" spans="1:50" ht="29.45" customHeight="1" x14ac:dyDescent="0.15">
      <c r="A98" s="205"/>
      <c r="B98" s="206"/>
      <c r="C98" s="206"/>
      <c r="D98" s="206"/>
      <c r="E98" s="206"/>
      <c r="F98" s="207"/>
      <c r="G98" s="176" t="s">
        <v>587</v>
      </c>
      <c r="H98" s="177"/>
      <c r="I98" s="177"/>
      <c r="J98" s="177"/>
      <c r="K98" s="178"/>
      <c r="L98" s="179" t="s">
        <v>589</v>
      </c>
      <c r="M98" s="180"/>
      <c r="N98" s="180"/>
      <c r="O98" s="180"/>
      <c r="P98" s="180"/>
      <c r="Q98" s="180"/>
      <c r="R98" s="180"/>
      <c r="S98" s="180"/>
      <c r="T98" s="180"/>
      <c r="U98" s="180"/>
      <c r="V98" s="180"/>
      <c r="W98" s="180"/>
      <c r="X98" s="181"/>
      <c r="Y98" s="182">
        <v>31.073599999999999</v>
      </c>
      <c r="Z98" s="183"/>
      <c r="AA98" s="183"/>
      <c r="AB98" s="184"/>
      <c r="AC98" s="176"/>
      <c r="AD98" s="177"/>
      <c r="AE98" s="177"/>
      <c r="AF98" s="177"/>
      <c r="AG98" s="178"/>
      <c r="AH98" s="179"/>
      <c r="AI98" s="180"/>
      <c r="AJ98" s="180"/>
      <c r="AK98" s="180"/>
      <c r="AL98" s="180"/>
      <c r="AM98" s="180"/>
      <c r="AN98" s="180"/>
      <c r="AO98" s="180"/>
      <c r="AP98" s="180"/>
      <c r="AQ98" s="180"/>
      <c r="AR98" s="180"/>
      <c r="AS98" s="180"/>
      <c r="AT98" s="181"/>
      <c r="AU98" s="182"/>
      <c r="AV98" s="183"/>
      <c r="AW98" s="183"/>
      <c r="AX98" s="185"/>
    </row>
    <row r="99" spans="1:50" ht="29.45" customHeight="1" x14ac:dyDescent="0.15">
      <c r="A99" s="205"/>
      <c r="B99" s="206"/>
      <c r="C99" s="206"/>
      <c r="D99" s="206"/>
      <c r="E99" s="206"/>
      <c r="F99" s="207"/>
      <c r="G99" s="166" t="s">
        <v>588</v>
      </c>
      <c r="H99" s="167"/>
      <c r="I99" s="167"/>
      <c r="J99" s="167"/>
      <c r="K99" s="168"/>
      <c r="L99" s="169" t="s">
        <v>590</v>
      </c>
      <c r="M99" s="170"/>
      <c r="N99" s="170"/>
      <c r="O99" s="170"/>
      <c r="P99" s="170"/>
      <c r="Q99" s="170"/>
      <c r="R99" s="170"/>
      <c r="S99" s="170"/>
      <c r="T99" s="170"/>
      <c r="U99" s="170"/>
      <c r="V99" s="170"/>
      <c r="W99" s="170"/>
      <c r="X99" s="171"/>
      <c r="Y99" s="172">
        <v>8.8864000000000001</v>
      </c>
      <c r="Z99" s="173"/>
      <c r="AA99" s="173"/>
      <c r="AB99" s="174"/>
      <c r="AC99" s="166"/>
      <c r="AD99" s="167"/>
      <c r="AE99" s="167"/>
      <c r="AF99" s="167"/>
      <c r="AG99" s="168"/>
      <c r="AH99" s="169"/>
      <c r="AI99" s="170"/>
      <c r="AJ99" s="170"/>
      <c r="AK99" s="170"/>
      <c r="AL99" s="170"/>
      <c r="AM99" s="170"/>
      <c r="AN99" s="170"/>
      <c r="AO99" s="170"/>
      <c r="AP99" s="170"/>
      <c r="AQ99" s="170"/>
      <c r="AR99" s="170"/>
      <c r="AS99" s="170"/>
      <c r="AT99" s="171"/>
      <c r="AU99" s="172"/>
      <c r="AV99" s="173"/>
      <c r="AW99" s="173"/>
      <c r="AX99" s="175"/>
    </row>
    <row r="100" spans="1:50" ht="30.6" customHeight="1" x14ac:dyDescent="0.15">
      <c r="A100" s="205"/>
      <c r="B100" s="206"/>
      <c r="C100" s="206"/>
      <c r="D100" s="206"/>
      <c r="E100" s="206"/>
      <c r="F100" s="207"/>
      <c r="G100" s="157" t="s">
        <v>18</v>
      </c>
      <c r="H100" s="158"/>
      <c r="I100" s="158"/>
      <c r="J100" s="158"/>
      <c r="K100" s="158"/>
      <c r="L100" s="159"/>
      <c r="M100" s="160"/>
      <c r="N100" s="160"/>
      <c r="O100" s="160"/>
      <c r="P100" s="160"/>
      <c r="Q100" s="160"/>
      <c r="R100" s="160"/>
      <c r="S100" s="160"/>
      <c r="T100" s="160"/>
      <c r="U100" s="160"/>
      <c r="V100" s="160"/>
      <c r="W100" s="160"/>
      <c r="X100" s="161"/>
      <c r="Y100" s="162">
        <f>SUM(Y98:AB99)</f>
        <v>39.96</v>
      </c>
      <c r="Z100" s="163"/>
      <c r="AA100" s="163"/>
      <c r="AB100" s="164"/>
      <c r="AC100" s="157" t="s">
        <v>18</v>
      </c>
      <c r="AD100" s="158"/>
      <c r="AE100" s="158"/>
      <c r="AF100" s="158"/>
      <c r="AG100" s="158"/>
      <c r="AH100" s="159"/>
      <c r="AI100" s="160"/>
      <c r="AJ100" s="160"/>
      <c r="AK100" s="160"/>
      <c r="AL100" s="160"/>
      <c r="AM100" s="160"/>
      <c r="AN100" s="160"/>
      <c r="AO100" s="160"/>
      <c r="AP100" s="160"/>
      <c r="AQ100" s="160"/>
      <c r="AR100" s="160"/>
      <c r="AS100" s="160"/>
      <c r="AT100" s="161"/>
      <c r="AU100" s="162">
        <f>SUM(AU98:AX99)</f>
        <v>0</v>
      </c>
      <c r="AV100" s="163"/>
      <c r="AW100" s="163"/>
      <c r="AX100" s="165"/>
    </row>
    <row r="101" spans="1:50" ht="24.75" customHeight="1" x14ac:dyDescent="0.15">
      <c r="A101" s="4"/>
      <c r="B101" s="4"/>
      <c r="C101" s="4"/>
      <c r="D101" s="4"/>
      <c r="E101" s="4"/>
      <c r="F101" s="4"/>
      <c r="G101" s="7"/>
      <c r="H101" s="7"/>
      <c r="I101" s="7"/>
      <c r="J101" s="7"/>
      <c r="K101" s="7"/>
      <c r="L101" s="3"/>
      <c r="M101" s="7"/>
      <c r="N101" s="7"/>
      <c r="O101" s="7"/>
      <c r="P101" s="7"/>
      <c r="Q101" s="7"/>
      <c r="R101" s="7"/>
      <c r="S101" s="7"/>
      <c r="T101" s="7"/>
      <c r="U101" s="7"/>
      <c r="V101" s="7"/>
      <c r="W101" s="7"/>
      <c r="X101" s="7"/>
      <c r="Y101" s="8"/>
      <c r="Z101" s="8"/>
      <c r="AA101" s="8"/>
      <c r="AB101" s="8"/>
      <c r="AC101" s="7"/>
      <c r="AD101" s="7"/>
      <c r="AE101" s="7"/>
      <c r="AF101" s="7"/>
      <c r="AG101" s="7"/>
      <c r="AH101" s="3"/>
      <c r="AI101" s="7"/>
      <c r="AJ101" s="7"/>
      <c r="AK101" s="7"/>
      <c r="AL101" s="7"/>
      <c r="AM101" s="7"/>
      <c r="AN101" s="7"/>
      <c r="AO101" s="7"/>
      <c r="AP101" s="7"/>
      <c r="AQ101" s="7"/>
      <c r="AR101" s="7"/>
      <c r="AS101" s="7"/>
      <c r="AT101" s="7"/>
      <c r="AU101" s="8"/>
      <c r="AV101" s="8"/>
      <c r="AW101" s="8"/>
      <c r="AX101" s="8"/>
    </row>
    <row r="102" spans="1:50" ht="24.75" customHeight="1" x14ac:dyDescent="0.15"/>
    <row r="103" spans="1:50" ht="24.75" customHeight="1" x14ac:dyDescent="0.15">
      <c r="A103" s="9"/>
      <c r="B103" s="1" t="s">
        <v>26</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24.75" customHeight="1" x14ac:dyDescent="0.15">
      <c r="A104" s="9"/>
      <c r="B104" s="35" t="s">
        <v>212</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59.25" customHeight="1" x14ac:dyDescent="0.15">
      <c r="A105" s="152"/>
      <c r="B105" s="152"/>
      <c r="C105" s="152" t="s">
        <v>24</v>
      </c>
      <c r="D105" s="152"/>
      <c r="E105" s="152"/>
      <c r="F105" s="152"/>
      <c r="G105" s="152"/>
      <c r="H105" s="152"/>
      <c r="I105" s="152"/>
      <c r="J105" s="145" t="s">
        <v>180</v>
      </c>
      <c r="K105" s="153"/>
      <c r="L105" s="153"/>
      <c r="M105" s="153"/>
      <c r="N105" s="153"/>
      <c r="O105" s="153"/>
      <c r="P105" s="78" t="s">
        <v>25</v>
      </c>
      <c r="Q105" s="78"/>
      <c r="R105" s="78"/>
      <c r="S105" s="78"/>
      <c r="T105" s="78"/>
      <c r="U105" s="78"/>
      <c r="V105" s="78"/>
      <c r="W105" s="78"/>
      <c r="X105" s="78"/>
      <c r="Y105" s="154" t="s">
        <v>179</v>
      </c>
      <c r="Z105" s="155"/>
      <c r="AA105" s="155"/>
      <c r="AB105" s="155"/>
      <c r="AC105" s="145" t="s">
        <v>204</v>
      </c>
      <c r="AD105" s="145"/>
      <c r="AE105" s="145"/>
      <c r="AF105" s="145"/>
      <c r="AG105" s="145"/>
      <c r="AH105" s="154" t="s">
        <v>218</v>
      </c>
      <c r="AI105" s="152"/>
      <c r="AJ105" s="152"/>
      <c r="AK105" s="152"/>
      <c r="AL105" s="152" t="s">
        <v>19</v>
      </c>
      <c r="AM105" s="152"/>
      <c r="AN105" s="152"/>
      <c r="AO105" s="156"/>
      <c r="AP105" s="146" t="s">
        <v>181</v>
      </c>
      <c r="AQ105" s="146"/>
      <c r="AR105" s="146"/>
      <c r="AS105" s="146"/>
      <c r="AT105" s="146"/>
      <c r="AU105" s="146"/>
      <c r="AV105" s="146"/>
      <c r="AW105" s="146"/>
      <c r="AX105" s="146"/>
    </row>
    <row r="106" spans="1:50" ht="30" customHeight="1" x14ac:dyDescent="0.15">
      <c r="A106" s="138">
        <v>1</v>
      </c>
      <c r="B106" s="138">
        <v>1</v>
      </c>
      <c r="C106" s="148" t="s">
        <v>591</v>
      </c>
      <c r="D106" s="147"/>
      <c r="E106" s="147"/>
      <c r="F106" s="147"/>
      <c r="G106" s="147"/>
      <c r="H106" s="147"/>
      <c r="I106" s="147"/>
      <c r="J106" s="139">
        <v>3010405009995</v>
      </c>
      <c r="K106" s="140"/>
      <c r="L106" s="140"/>
      <c r="M106" s="140"/>
      <c r="N106" s="140"/>
      <c r="O106" s="140"/>
      <c r="P106" s="149" t="s">
        <v>592</v>
      </c>
      <c r="Q106" s="141"/>
      <c r="R106" s="141"/>
      <c r="S106" s="141"/>
      <c r="T106" s="141"/>
      <c r="U106" s="141"/>
      <c r="V106" s="141"/>
      <c r="W106" s="141"/>
      <c r="X106" s="141"/>
      <c r="Y106" s="142">
        <v>39.96</v>
      </c>
      <c r="Z106" s="143"/>
      <c r="AA106" s="143"/>
      <c r="AB106" s="144"/>
      <c r="AC106" s="132" t="s">
        <v>220</v>
      </c>
      <c r="AD106" s="133"/>
      <c r="AE106" s="133"/>
      <c r="AF106" s="133"/>
      <c r="AG106" s="133"/>
      <c r="AH106" s="150">
        <v>2</v>
      </c>
      <c r="AI106" s="151"/>
      <c r="AJ106" s="151"/>
      <c r="AK106" s="151"/>
      <c r="AL106" s="134" t="s">
        <v>593</v>
      </c>
      <c r="AM106" s="135"/>
      <c r="AN106" s="135"/>
      <c r="AO106" s="136"/>
      <c r="AP106" s="137" t="s">
        <v>594</v>
      </c>
      <c r="AQ106" s="137"/>
      <c r="AR106" s="137"/>
      <c r="AS106" s="137"/>
      <c r="AT106" s="137"/>
      <c r="AU106" s="137"/>
      <c r="AV106" s="137"/>
      <c r="AW106" s="137"/>
      <c r="AX106" s="137"/>
    </row>
  </sheetData>
  <sheetProtection formatRows="0"/>
  <dataConsolidate link="1"/>
  <mergeCells count="402">
    <mergeCell ref="M67:N67"/>
    <mergeCell ref="O67:AF67"/>
    <mergeCell ref="O66:AF66"/>
    <mergeCell ref="C66:N66"/>
    <mergeCell ref="X81:Z81"/>
    <mergeCell ref="AJ81:AL81"/>
    <mergeCell ref="A70:AX70"/>
    <mergeCell ref="A71:AX71"/>
    <mergeCell ref="A72:AX72"/>
    <mergeCell ref="A73:E73"/>
    <mergeCell ref="F73:AX73"/>
    <mergeCell ref="A74:AX74"/>
    <mergeCell ref="A68:B69"/>
    <mergeCell ref="C68:F68"/>
    <mergeCell ref="G68:AX68"/>
    <mergeCell ref="C69:F69"/>
    <mergeCell ref="G69:AX69"/>
    <mergeCell ref="AT81:AU81"/>
    <mergeCell ref="AV81:AW81"/>
    <mergeCell ref="G41:V42"/>
    <mergeCell ref="U45:AX4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5"/>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P24:V24"/>
    <mergeCell ref="W24:AC24"/>
    <mergeCell ref="A22:F25"/>
    <mergeCell ref="G22:O22"/>
    <mergeCell ref="P22:V22"/>
    <mergeCell ref="W22:AC22"/>
    <mergeCell ref="G25:O25"/>
    <mergeCell ref="P25:V25"/>
    <mergeCell ref="W25:AC25"/>
    <mergeCell ref="A26:F26"/>
    <mergeCell ref="G26:AX26"/>
    <mergeCell ref="G28:O29"/>
    <mergeCell ref="P28:X29"/>
    <mergeCell ref="Y28:AA28"/>
    <mergeCell ref="AB28:AD28"/>
    <mergeCell ref="AE28:AH28"/>
    <mergeCell ref="AI28:AL28"/>
    <mergeCell ref="AU36:AX36"/>
    <mergeCell ref="G35:O37"/>
    <mergeCell ref="P35:X37"/>
    <mergeCell ref="Y35:AA35"/>
    <mergeCell ref="AB35:AD35"/>
    <mergeCell ref="AE35:AH35"/>
    <mergeCell ref="AI35:AL35"/>
    <mergeCell ref="Y37:AA37"/>
    <mergeCell ref="AB37:AD37"/>
    <mergeCell ref="AE37:AH37"/>
    <mergeCell ref="AW34:AX34"/>
    <mergeCell ref="AI36:AL36"/>
    <mergeCell ref="AM36:AP36"/>
    <mergeCell ref="AQ36:AT36"/>
    <mergeCell ref="G31:X32"/>
    <mergeCell ref="AE31:AH31"/>
    <mergeCell ref="AI31:AL31"/>
    <mergeCell ref="AM31:AP31"/>
    <mergeCell ref="AQ31:AX31"/>
    <mergeCell ref="Y32:AA32"/>
    <mergeCell ref="AM28:AP28"/>
    <mergeCell ref="AQ28:AT28"/>
    <mergeCell ref="AU28:AX28"/>
    <mergeCell ref="Y29:AA29"/>
    <mergeCell ref="AB29:AD29"/>
    <mergeCell ref="AE29:AH29"/>
    <mergeCell ref="AI29:AL29"/>
    <mergeCell ref="AM29:AP29"/>
    <mergeCell ref="AQ29:AT29"/>
    <mergeCell ref="AU29:AX29"/>
    <mergeCell ref="AI27:AL27"/>
    <mergeCell ref="AM27:AP27"/>
    <mergeCell ref="AQ27:AT27"/>
    <mergeCell ref="AU27:AX27"/>
    <mergeCell ref="AM30:AP30"/>
    <mergeCell ref="AQ30:AX30"/>
    <mergeCell ref="Y31:AA31"/>
    <mergeCell ref="AB31:AD31"/>
    <mergeCell ref="A27:F29"/>
    <mergeCell ref="G27:O27"/>
    <mergeCell ref="P27:X27"/>
    <mergeCell ref="Y27:AA27"/>
    <mergeCell ref="AB27:AD27"/>
    <mergeCell ref="AE27:AH27"/>
    <mergeCell ref="AM32:AP32"/>
    <mergeCell ref="AQ32:AX32"/>
    <mergeCell ref="AQ34:AR34"/>
    <mergeCell ref="AS34:AT34"/>
    <mergeCell ref="AU34:AV34"/>
    <mergeCell ref="A30:F32"/>
    <mergeCell ref="G30:X30"/>
    <mergeCell ref="Y30:AA30"/>
    <mergeCell ref="AB30:AD30"/>
    <mergeCell ref="AE30:AH30"/>
    <mergeCell ref="AI30:AL30"/>
    <mergeCell ref="AB32:AD32"/>
    <mergeCell ref="AE32:AH32"/>
    <mergeCell ref="AI32:AL32"/>
    <mergeCell ref="AQ33:AT33"/>
    <mergeCell ref="AU33:AX33"/>
    <mergeCell ref="A33:F37"/>
    <mergeCell ref="G33:O34"/>
    <mergeCell ref="P33:X34"/>
    <mergeCell ref="Y33:AA34"/>
    <mergeCell ref="AB33:AD34"/>
    <mergeCell ref="AE33:AH34"/>
    <mergeCell ref="AI33:AL34"/>
    <mergeCell ref="AM33:AP34"/>
    <mergeCell ref="AM35:AP35"/>
    <mergeCell ref="AQ35:AT35"/>
    <mergeCell ref="AU35:AX35"/>
    <mergeCell ref="Y36:AA36"/>
    <mergeCell ref="AB36:AD36"/>
    <mergeCell ref="AE36:AH36"/>
    <mergeCell ref="AI37:AL37"/>
    <mergeCell ref="AM37:AP37"/>
    <mergeCell ref="AQ37:AT37"/>
    <mergeCell ref="AU37:AX37"/>
    <mergeCell ref="A38:F39"/>
    <mergeCell ref="G38:AX39"/>
    <mergeCell ref="U44:AX44"/>
    <mergeCell ref="G45:T45"/>
    <mergeCell ref="A46:AX46"/>
    <mergeCell ref="C47:AC47"/>
    <mergeCell ref="AD47:AF47"/>
    <mergeCell ref="AG47:AX47"/>
    <mergeCell ref="W41:AA41"/>
    <mergeCell ref="AB41:AX41"/>
    <mergeCell ref="W42:AA42"/>
    <mergeCell ref="AB42:AX42"/>
    <mergeCell ref="C43:D45"/>
    <mergeCell ref="E43:F45"/>
    <mergeCell ref="G43:I43"/>
    <mergeCell ref="J43:T43"/>
    <mergeCell ref="U43:AX43"/>
    <mergeCell ref="G44:T44"/>
    <mergeCell ref="A40:B45"/>
    <mergeCell ref="C40:D42"/>
    <mergeCell ref="E40:F40"/>
    <mergeCell ref="G40:AX40"/>
    <mergeCell ref="E41:F42"/>
    <mergeCell ref="A51:B60"/>
    <mergeCell ref="C51:AC51"/>
    <mergeCell ref="AD51:AF51"/>
    <mergeCell ref="AG51:AX53"/>
    <mergeCell ref="C52:D53"/>
    <mergeCell ref="E52:AC52"/>
    <mergeCell ref="AD52:AF52"/>
    <mergeCell ref="E53:AC53"/>
    <mergeCell ref="AD53:AF53"/>
    <mergeCell ref="C54:AC54"/>
    <mergeCell ref="A48:B50"/>
    <mergeCell ref="C48:AC48"/>
    <mergeCell ref="AD48:AF48"/>
    <mergeCell ref="AG48:AX48"/>
    <mergeCell ref="C49:AC49"/>
    <mergeCell ref="AD49:AF49"/>
    <mergeCell ref="AG49:AX49"/>
    <mergeCell ref="C50:AC50"/>
    <mergeCell ref="AD50:AF50"/>
    <mergeCell ref="AG50:AX50"/>
    <mergeCell ref="C59:AC59"/>
    <mergeCell ref="AD59:AF59"/>
    <mergeCell ref="AG59:AX59"/>
    <mergeCell ref="C60:AC60"/>
    <mergeCell ref="AD60:AF60"/>
    <mergeCell ref="AG60:AX60"/>
    <mergeCell ref="C57:AC57"/>
    <mergeCell ref="AD57:AF57"/>
    <mergeCell ref="AG57:AX57"/>
    <mergeCell ref="C58:AC58"/>
    <mergeCell ref="AD58:AF58"/>
    <mergeCell ref="AG58:AX58"/>
    <mergeCell ref="AD54:AF54"/>
    <mergeCell ref="AG54:AX54"/>
    <mergeCell ref="C55:AC55"/>
    <mergeCell ref="AD55:AF55"/>
    <mergeCell ref="AG55:AX55"/>
    <mergeCell ref="C56:AC56"/>
    <mergeCell ref="AD56:AF56"/>
    <mergeCell ref="AG56:AX56"/>
    <mergeCell ref="AG64:AX64"/>
    <mergeCell ref="A61:B64"/>
    <mergeCell ref="C61:AC61"/>
    <mergeCell ref="AD61:AF61"/>
    <mergeCell ref="AG61:AX61"/>
    <mergeCell ref="C62:AC62"/>
    <mergeCell ref="AD62:AF62"/>
    <mergeCell ref="AG62:AX62"/>
    <mergeCell ref="C63:AC63"/>
    <mergeCell ref="AD63:AF63"/>
    <mergeCell ref="AG63:AX63"/>
    <mergeCell ref="C64:AC64"/>
    <mergeCell ref="AD64:AF64"/>
    <mergeCell ref="A65:B67"/>
    <mergeCell ref="C65:AC65"/>
    <mergeCell ref="AD65:AF65"/>
    <mergeCell ref="AG65:AX67"/>
    <mergeCell ref="C67:D67"/>
    <mergeCell ref="E67:G67"/>
    <mergeCell ref="H67:I67"/>
    <mergeCell ref="J67:L67"/>
    <mergeCell ref="A75:E75"/>
    <mergeCell ref="F75:AX75"/>
    <mergeCell ref="A76:AX76"/>
    <mergeCell ref="A77:AX77"/>
    <mergeCell ref="A78:AX78"/>
    <mergeCell ref="A79:D79"/>
    <mergeCell ref="AA79:AB79"/>
    <mergeCell ref="AC79:AE79"/>
    <mergeCell ref="AG79:AH79"/>
    <mergeCell ref="AJ79:AK79"/>
    <mergeCell ref="AM79:AN79"/>
    <mergeCell ref="AO79:AP79"/>
    <mergeCell ref="AM81:AN81"/>
    <mergeCell ref="AO81:AP81"/>
    <mergeCell ref="A82:F95"/>
    <mergeCell ref="A96:F100"/>
    <mergeCell ref="G96:AB96"/>
    <mergeCell ref="AC96:AX96"/>
    <mergeCell ref="G97:K97"/>
    <mergeCell ref="L97:X97"/>
    <mergeCell ref="AA81:AB81"/>
    <mergeCell ref="AM80:AN80"/>
    <mergeCell ref="AO80:AP80"/>
    <mergeCell ref="AR80:AS80"/>
    <mergeCell ref="AU80:AV80"/>
    <mergeCell ref="A81:D81"/>
    <mergeCell ref="O81:P81"/>
    <mergeCell ref="U80:V80"/>
    <mergeCell ref="X80:Y80"/>
    <mergeCell ref="AA80:AB80"/>
    <mergeCell ref="AC80:AE80"/>
    <mergeCell ref="AG80:AH80"/>
    <mergeCell ref="AJ80:AK80"/>
    <mergeCell ref="A80:D80"/>
    <mergeCell ref="E80:G80"/>
    <mergeCell ref="I80:J80"/>
    <mergeCell ref="L80:M80"/>
    <mergeCell ref="O80:P80"/>
    <mergeCell ref="Q80:S80"/>
    <mergeCell ref="L81:N81"/>
    <mergeCell ref="G99:K99"/>
    <mergeCell ref="L99:X99"/>
    <mergeCell ref="Y99:AB99"/>
    <mergeCell ref="AC99:AG99"/>
    <mergeCell ref="AH99:AT99"/>
    <mergeCell ref="AU99:AX99"/>
    <mergeCell ref="Y97:AB97"/>
    <mergeCell ref="AC97:AG97"/>
    <mergeCell ref="AH97:AT97"/>
    <mergeCell ref="AU97:AX97"/>
    <mergeCell ref="G98:K98"/>
    <mergeCell ref="L98:X98"/>
    <mergeCell ref="Y98:AB98"/>
    <mergeCell ref="AC98:AG98"/>
    <mergeCell ref="AH98:AT98"/>
    <mergeCell ref="AU98:AX98"/>
    <mergeCell ref="G100:K100"/>
    <mergeCell ref="L100:X100"/>
    <mergeCell ref="Y100:AB100"/>
    <mergeCell ref="AC100:AG100"/>
    <mergeCell ref="AH100:AT100"/>
    <mergeCell ref="AU100:AX100"/>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R79:AS79"/>
    <mergeCell ref="AU79:AV79"/>
    <mergeCell ref="E81:F81"/>
    <mergeCell ref="G81:I81"/>
    <mergeCell ref="J81:K81"/>
    <mergeCell ref="Q81:R81"/>
    <mergeCell ref="S81:U81"/>
    <mergeCell ref="V81:W81"/>
    <mergeCell ref="AC81:AD81"/>
    <mergeCell ref="AE81:AG81"/>
    <mergeCell ref="AH81:AI81"/>
    <mergeCell ref="AQ81:AS81"/>
    <mergeCell ref="E79:G79"/>
    <mergeCell ref="I79:J79"/>
    <mergeCell ref="L79:M79"/>
    <mergeCell ref="O79:P79"/>
    <mergeCell ref="Q79:S79"/>
    <mergeCell ref="U79:V79"/>
    <mergeCell ref="X79:Y79"/>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99">
    <cfRule type="expression" dxfId="799" priority="901">
      <formula>IF(RIGHT(TEXT(Y99,"0.#"),1)=".",FALSE,TRUE)</formula>
    </cfRule>
    <cfRule type="expression" dxfId="798" priority="902">
      <formula>IF(RIGHT(TEXT(Y99,"0.#"),1)=".",TRUE,FALSE)</formula>
    </cfRule>
  </conditionalFormatting>
  <conditionalFormatting sqref="Y100">
    <cfRule type="expression" dxfId="797" priority="899">
      <formula>IF(RIGHT(TEXT(Y100,"0.#"),1)=".",FALSE,TRUE)</formula>
    </cfRule>
    <cfRule type="expression" dxfId="796" priority="900">
      <formula>IF(RIGHT(TEXT(Y100,"0.#"),1)=".",TRUE,FALSE)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28 AQ28">
    <cfRule type="expression" dxfId="789" priority="893">
      <formula>IF(RIGHT(TEXT(AE28,"0.#"),1)=".",FALSE,TRUE)</formula>
    </cfRule>
    <cfRule type="expression" dxfId="788" priority="894">
      <formula>IF(RIGHT(TEXT(AE28,"0.#"),1)=".",TRUE,FALSE)</formula>
    </cfRule>
  </conditionalFormatting>
  <conditionalFormatting sqref="Y98">
    <cfRule type="expression" dxfId="787" priority="891">
      <formula>IF(RIGHT(TEXT(Y98,"0.#"),1)=".",FALSE,TRUE)</formula>
    </cfRule>
    <cfRule type="expression" dxfId="786" priority="892">
      <formula>IF(RIGHT(TEXT(Y98,"0.#"),1)=".",TRUE,FALSE)</formula>
    </cfRule>
  </conditionalFormatting>
  <conditionalFormatting sqref="AU99">
    <cfRule type="expression" dxfId="785" priority="889">
      <formula>IF(RIGHT(TEXT(AU99,"0.#"),1)=".",FALSE,TRUE)</formula>
    </cfRule>
    <cfRule type="expression" dxfId="784" priority="890">
      <formula>IF(RIGHT(TEXT(AU99,"0.#"),1)=".",TRUE,FALSE)</formula>
    </cfRule>
  </conditionalFormatting>
  <conditionalFormatting sqref="AU100">
    <cfRule type="expression" dxfId="783" priority="887">
      <formula>IF(RIGHT(TEXT(AU100,"0.#"),1)=".",FALSE,TRUE)</formula>
    </cfRule>
    <cfRule type="expression" dxfId="782" priority="888">
      <formula>IF(RIGHT(TEXT(AU100,"0.#"),1)=".",TRUE,FALSE)</formula>
    </cfRule>
  </conditionalFormatting>
  <conditionalFormatting sqref="AU98">
    <cfRule type="expression" dxfId="781" priority="885">
      <formula>IF(RIGHT(TEXT(AU98,"0.#"),1)=".",FALSE,TRUE)</formula>
    </cfRule>
    <cfRule type="expression" dxfId="780" priority="886">
      <formula>IF(RIGHT(TEXT(AU98,"0.#"),1)=".",TRUE,FALSE)</formula>
    </cfRule>
  </conditionalFormatting>
  <conditionalFormatting sqref="AI28">
    <cfRule type="expression" dxfId="769" priority="871">
      <formula>IF(RIGHT(TEXT(AI28,"0.#"),1)=".",FALSE,TRUE)</formula>
    </cfRule>
    <cfRule type="expression" dxfId="768" priority="872">
      <formula>IF(RIGHT(TEXT(AI28,"0.#"),1)=".",TRUE,FALSE)</formula>
    </cfRule>
  </conditionalFormatting>
  <conditionalFormatting sqref="AM28">
    <cfRule type="expression" dxfId="767" priority="869">
      <formula>IF(RIGHT(TEXT(AM28,"0.#"),1)=".",FALSE,TRUE)</formula>
    </cfRule>
    <cfRule type="expression" dxfId="766" priority="870">
      <formula>IF(RIGHT(TEXT(AM28,"0.#"),1)=".",TRUE,FALSE)</formula>
    </cfRule>
  </conditionalFormatting>
  <conditionalFormatting sqref="AE29">
    <cfRule type="expression" dxfId="765" priority="867">
      <formula>IF(RIGHT(TEXT(AE29,"0.#"),1)=".",FALSE,TRUE)</formula>
    </cfRule>
    <cfRule type="expression" dxfId="764" priority="868">
      <formula>IF(RIGHT(TEXT(AE29,"0.#"),1)=".",TRUE,FALSE)</formula>
    </cfRule>
  </conditionalFormatting>
  <conditionalFormatting sqref="AI29">
    <cfRule type="expression" dxfId="763" priority="865">
      <formula>IF(RIGHT(TEXT(AI29,"0.#"),1)=".",FALSE,TRUE)</formula>
    </cfRule>
    <cfRule type="expression" dxfId="762" priority="866">
      <formula>IF(RIGHT(TEXT(AI29,"0.#"),1)=".",TRUE,FALSE)</formula>
    </cfRule>
  </conditionalFormatting>
  <conditionalFormatting sqref="AM29">
    <cfRule type="expression" dxfId="761" priority="863">
      <formula>IF(RIGHT(TEXT(AM29,"0.#"),1)=".",FALSE,TRUE)</formula>
    </cfRule>
    <cfRule type="expression" dxfId="760" priority="864">
      <formula>IF(RIGHT(TEXT(AM29,"0.#"),1)=".",TRUE,FALSE)</formula>
    </cfRule>
  </conditionalFormatting>
  <conditionalFormatting sqref="AQ29">
    <cfRule type="expression" dxfId="759" priority="861">
      <formula>IF(RIGHT(TEXT(AQ29,"0.#"),1)=".",FALSE,TRUE)</formula>
    </cfRule>
    <cfRule type="expression" dxfId="758" priority="862">
      <formula>IF(RIGHT(TEXT(AQ29,"0.#"),1)=".",TRUE,FALSE)</formula>
    </cfRule>
  </conditionalFormatting>
  <conditionalFormatting sqref="AL106:AO106">
    <cfRule type="expression" dxfId="723" priority="823">
      <formula>IF(AND(AL106&gt;=0, RIGHT(TEXT(AL106,"0.#"),1)&lt;&gt;"."),TRUE,FALSE)</formula>
    </cfRule>
    <cfRule type="expression" dxfId="722" priority="824">
      <formula>IF(AND(AL106&gt;=0, RIGHT(TEXT(AL106,"0.#"),1)="."),TRUE,FALSE)</formula>
    </cfRule>
    <cfRule type="expression" dxfId="721" priority="825">
      <formula>IF(AND(AL106&lt;0, RIGHT(TEXT(AL106,"0.#"),1)&lt;&gt;"."),TRUE,FALSE)</formula>
    </cfRule>
    <cfRule type="expression" dxfId="720" priority="826">
      <formula>IF(AND(AL106&lt;0, RIGHT(TEXT(AL106,"0.#"),1)="."),TRUE,FALSE)</formula>
    </cfRule>
  </conditionalFormatting>
  <conditionalFormatting sqref="Y106">
    <cfRule type="expression" dxfId="719" priority="821">
      <formula>IF(RIGHT(TEXT(Y106,"0.#"),1)=".",FALSE,TRUE)</formula>
    </cfRule>
    <cfRule type="expression" dxfId="718" priority="822">
      <formula>IF(RIGHT(TEXT(Y106,"0.#"),1)=".",TRUE,FALSE)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
    <cfRule type="expression" dxfId="697" priority="817">
      <formula>IF(RIGHT(TEXT(W24,"0.#"),1)=".",FALSE,TRUE)</formula>
    </cfRule>
    <cfRule type="expression" dxfId="696" priority="818">
      <formula>IF(RIGHT(TEXT(W24,"0.#"),1)=".",TRUE,FALSE)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
    <cfRule type="expression" dxfId="691" priority="811">
      <formula>IF(RIGHT(TEXT(P24,"0.#"),1)=".",FALSE,TRUE)</formula>
    </cfRule>
    <cfRule type="expression" dxfId="690" priority="812">
      <formula>IF(RIGHT(TEXT(P24,"0.#"),1)=".",TRUE,FALSE)</formula>
    </cfRule>
  </conditionalFormatting>
  <conditionalFormatting sqref="AU29">
    <cfRule type="expression" dxfId="577" priority="677">
      <formula>IF(RIGHT(TEXT(AU29,"0.#"),1)=".",FALSE,TRUE)</formula>
    </cfRule>
    <cfRule type="expression" dxfId="576" priority="678">
      <formula>IF(RIGHT(TEXT(AU29,"0.#"),1)=".",TRUE,FALSE)</formula>
    </cfRule>
  </conditionalFormatting>
  <conditionalFormatting sqref="AU28">
    <cfRule type="expression" dxfId="575" priority="679">
      <formula>IF(RIGHT(TEXT(AU28,"0.#"),1)=".",FALSE,TRUE)</formula>
    </cfRule>
    <cfRule type="expression" dxfId="574" priority="680">
      <formula>IF(RIGHT(TEXT(AU28,"0.#"),1)=".",TRUE,FALSE)</formula>
    </cfRule>
  </conditionalFormatting>
  <conditionalFormatting sqref="P25:AC25">
    <cfRule type="expression" dxfId="573" priority="675">
      <formula>IF(RIGHT(TEXT(P25,"0.#"),1)=".",FALSE,TRUE)</formula>
    </cfRule>
    <cfRule type="expression" dxfId="572" priority="676">
      <formula>IF(RIGHT(TEXT(P25,"0.#"),1)=".",TRUE,FALSE)</formula>
    </cfRule>
  </conditionalFormatting>
  <conditionalFormatting sqref="AM37">
    <cfRule type="expression" dxfId="571" priority="657">
      <formula>IF(RIGHT(TEXT(AM37,"0.#"),1)=".",FALSE,TRUE)</formula>
    </cfRule>
    <cfRule type="expression" dxfId="570" priority="658">
      <formula>IF(RIGHT(TEXT(AM37,"0.#"),1)=".",TRUE,FALSE)</formula>
    </cfRule>
  </conditionalFormatting>
  <conditionalFormatting sqref="AM36">
    <cfRule type="expression" dxfId="569" priority="659">
      <formula>IF(RIGHT(TEXT(AM36,"0.#"),1)=".",FALSE,TRUE)</formula>
    </cfRule>
    <cfRule type="expression" dxfId="568" priority="660">
      <formula>IF(RIGHT(TEXT(AM36,"0.#"),1)=".",TRUE,FALSE)</formula>
    </cfRule>
  </conditionalFormatting>
  <conditionalFormatting sqref="AE35">
    <cfRule type="expression" dxfId="567" priority="673">
      <formula>IF(RIGHT(TEXT(AE35,"0.#"),1)=".",FALSE,TRUE)</formula>
    </cfRule>
    <cfRule type="expression" dxfId="566" priority="674">
      <formula>IF(RIGHT(TEXT(AE35,"0.#"),1)=".",TRUE,FALSE)</formula>
    </cfRule>
  </conditionalFormatting>
  <conditionalFormatting sqref="AQ35:AQ37">
    <cfRule type="expression" dxfId="565" priority="655">
      <formula>IF(RIGHT(TEXT(AQ35,"0.#"),1)=".",FALSE,TRUE)</formula>
    </cfRule>
    <cfRule type="expression" dxfId="564" priority="656">
      <formula>IF(RIGHT(TEXT(AQ35,"0.#"),1)=".",TRUE,FALSE)</formula>
    </cfRule>
  </conditionalFormatting>
  <conditionalFormatting sqref="AU35:AU37">
    <cfRule type="expression" dxfId="563" priority="653">
      <formula>IF(RIGHT(TEXT(AU35,"0.#"),1)=".",FALSE,TRUE)</formula>
    </cfRule>
    <cfRule type="expression" dxfId="562" priority="654">
      <formula>IF(RIGHT(TEXT(AU35,"0.#"),1)=".",TRUE,FALSE)</formula>
    </cfRule>
  </conditionalFormatting>
  <conditionalFormatting sqref="AI37">
    <cfRule type="expression" dxfId="561" priority="667">
      <formula>IF(RIGHT(TEXT(AI37,"0.#"),1)=".",FALSE,TRUE)</formula>
    </cfRule>
    <cfRule type="expression" dxfId="560" priority="668">
      <formula>IF(RIGHT(TEXT(AI37,"0.#"),1)=".",TRUE,FALSE)</formula>
    </cfRule>
  </conditionalFormatting>
  <conditionalFormatting sqref="AE36">
    <cfRule type="expression" dxfId="559" priority="671">
      <formula>IF(RIGHT(TEXT(AE36,"0.#"),1)=".",FALSE,TRUE)</formula>
    </cfRule>
    <cfRule type="expression" dxfId="558" priority="672">
      <formula>IF(RIGHT(TEXT(AE36,"0.#"),1)=".",TRUE,FALSE)</formula>
    </cfRule>
  </conditionalFormatting>
  <conditionalFormatting sqref="AE37">
    <cfRule type="expression" dxfId="557" priority="669">
      <formula>IF(RIGHT(TEXT(AE37,"0.#"),1)=".",FALSE,TRUE)</formula>
    </cfRule>
    <cfRule type="expression" dxfId="556" priority="670">
      <formula>IF(RIGHT(TEXT(AE37,"0.#"),1)=".",TRUE,FALSE)</formula>
    </cfRule>
  </conditionalFormatting>
  <conditionalFormatting sqref="AM35">
    <cfRule type="expression" dxfId="555" priority="661">
      <formula>IF(RIGHT(TEXT(AM35,"0.#"),1)=".",FALSE,TRUE)</formula>
    </cfRule>
    <cfRule type="expression" dxfId="554" priority="662">
      <formula>IF(RIGHT(TEXT(AM35,"0.#"),1)=".",TRUE,FALSE)</formula>
    </cfRule>
  </conditionalFormatting>
  <conditionalFormatting sqref="AI35">
    <cfRule type="expression" dxfId="553" priority="663">
      <formula>IF(RIGHT(TEXT(AI35,"0.#"),1)=".",FALSE,TRUE)</formula>
    </cfRule>
    <cfRule type="expression" dxfId="552" priority="664">
      <formula>IF(RIGHT(TEXT(AI35,"0.#"),1)=".",TRUE,FALSE)</formula>
    </cfRule>
  </conditionalFormatting>
  <conditionalFormatting sqref="AI36">
    <cfRule type="expression" dxfId="551" priority="665">
      <formula>IF(RIGHT(TEXT(AI36,"0.#"),1)=".",FALSE,TRUE)</formula>
    </cfRule>
    <cfRule type="expression" dxfId="550" priority="666">
      <formula>IF(RIGHT(TEXT(AI36,"0.#"),1)=".",TRUE,FALSE)</formula>
    </cfRule>
  </conditionalFormatting>
  <conditionalFormatting sqref="AM31">
    <cfRule type="expression" dxfId="501" priority="541">
      <formula>IF(RIGHT(TEXT(AM31,"0.#"),1)=".",FALSE,TRUE)</formula>
    </cfRule>
    <cfRule type="expression" dxfId="500" priority="542">
      <formula>IF(RIGHT(TEXT(AM31,"0.#"),1)=".",TRUE,FALSE)</formula>
    </cfRule>
  </conditionalFormatting>
  <conditionalFormatting sqref="AE32 AM32">
    <cfRule type="expression" dxfId="499" priority="539">
      <formula>IF(RIGHT(TEXT(AE32,"0.#"),1)=".",FALSE,TRUE)</formula>
    </cfRule>
    <cfRule type="expression" dxfId="498" priority="540">
      <formula>IF(RIGHT(TEXT(AE32,"0.#"),1)=".",TRUE,FALSE)</formula>
    </cfRule>
  </conditionalFormatting>
  <conditionalFormatting sqref="AI32">
    <cfRule type="expression" dxfId="497" priority="537">
      <formula>IF(RIGHT(TEXT(AI32,"0.#"),1)=".",FALSE,TRUE)</formula>
    </cfRule>
    <cfRule type="expression" dxfId="496" priority="538">
      <formula>IF(RIGHT(TEXT(AI32,"0.#"),1)=".",TRUE,FALSE)</formula>
    </cfRule>
  </conditionalFormatting>
  <conditionalFormatting sqref="AQ32">
    <cfRule type="expression" dxfId="495" priority="535">
      <formula>IF(RIGHT(TEXT(AQ32,"0.#"),1)=".",FALSE,TRUE)</formula>
    </cfRule>
    <cfRule type="expression" dxfId="494" priority="536">
      <formula>IF(RIGHT(TEXT(AQ32,"0.#"),1)=".",TRUE,FALSE)</formula>
    </cfRule>
  </conditionalFormatting>
  <conditionalFormatting sqref="AE31 AQ31">
    <cfRule type="expression" dxfId="493" priority="545">
      <formula>IF(RIGHT(TEXT(AE31,"0.#"),1)=".",FALSE,TRUE)</formula>
    </cfRule>
    <cfRule type="expression" dxfId="492" priority="546">
      <formula>IF(RIGHT(TEXT(AE31,"0.#"),1)=".",TRUE,FALSE)</formula>
    </cfRule>
  </conditionalFormatting>
  <conditionalFormatting sqref="AI31">
    <cfRule type="expression" dxfId="491" priority="543">
      <formula>IF(RIGHT(TEXT(AI31,"0.#"),1)=".",FALSE,TRUE)</formula>
    </cfRule>
    <cfRule type="expression" dxfId="490" priority="544">
      <formula>IF(RIGHT(TEXT(AI31,"0.#"),1)=".",TRUE,FALSE)</formula>
    </cfRule>
  </conditionalFormatting>
  <dataValidations count="16">
    <dataValidation type="whole" allowBlank="1" showInputMessage="1" showErrorMessage="1" sqref="O79:P80 AX79:AX81 AA79:AB80 AM79:AN80">
      <formula1>0</formula1>
      <formula2>99</formula2>
    </dataValidation>
    <dataValidation type="whole" allowBlank="1" showInputMessage="1" showErrorMessage="1" sqref="AJ79:AK80 X79:Y80 AJ81 L79:L81 M79:M80 X81 AU79:AV80 J6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E73">
      <formula1>T行政事業レビュー推進チームの所見</formula1>
    </dataValidation>
    <dataValidation type="custom" imeMode="disabled" allowBlank="1" showInputMessage="1" showErrorMessage="1" sqref="AH106:AK106">
      <formula1>OR(AND(MOD(IF(ISNUMBER(AH106), AH106, 0.5),1)=0, 0&lt;=AH106), AH106="-")</formula1>
    </dataValidation>
    <dataValidation type="whole" imeMode="disabled" allowBlank="1" showInputMessage="1" showErrorMessage="1" sqref="AW2:AX2">
      <formula1>0</formula1>
      <formula2>99</formula2>
    </dataValidation>
    <dataValidation type="list" allowBlank="1" showInputMessage="1" showErrorMessage="1" sqref="A75:E75">
      <formula1>T所見を踏まえた改善点</formula1>
    </dataValidation>
    <dataValidation type="list" allowBlank="1" showInputMessage="1" showErrorMessage="1" error="プルダウンリストから選択してください。" sqref="AD52:AF53">
      <formula1>"有,無"</formula1>
    </dataValidation>
    <dataValidation type="list" allowBlank="1" showInputMessage="1" showErrorMessage="1" error="プルダウンリストから選択してください。" sqref="AD48:AF51 AD54:AD65 AE54:AF58 AE60:AF65">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98:AB99 AU98:AX99 Y106:AB106 AL106:AO106 AQ34:AR34 AU34:AX34 AE35:AX37 AE28:AX29 AE31:AX31 P23:AC25">
      <formula1>OR(ISNUMBER(P13), P13="-")</formula1>
    </dataValidation>
    <dataValidation type="list" allowBlank="1" showInputMessage="1" showErrorMessage="1" sqref="Q81:R81 AC81:AD81 AO81:AP81">
      <formula1>#REF!</formula1>
    </dataValidation>
    <dataValidation type="custom" allowBlank="1" showInputMessage="1" showErrorMessage="1" errorTitle="法人番号チェック" error="法人番号は13桁の数字で入力してください。" sqref="J106:O106">
      <formula1>OR(J106="-",AND(LEN(J106)=13,IFERROR(SEARCH("-",J106),"")="",IFERROR(SEARCH(".",J106),"")="",ISNUMBER(J106)))</formula1>
    </dataValidation>
    <dataValidation type="list" allowBlank="1" showInputMessage="1" showErrorMessage="1" sqref="H67:I67">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2" max="16383" man="1"/>
    <brk id="60"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U80:V80 I80:J80 AG80:AH80 AR80:AS80</xm:sqref>
        </x14:dataValidation>
        <x14:dataValidation type="list" allowBlank="1" showInputMessage="1" showErrorMessage="1">
          <x14:formula1>
            <xm:f>入力規則等!$U$40:$U$42</xm:f>
          </x14:formula1>
          <xm:sqref>AG79:AH79 U79:V79 I79:J79 AR79:AS79</xm:sqref>
        </x14:dataValidation>
        <x14:dataValidation type="list" allowBlank="1" showInputMessage="1" showErrorMessage="1">
          <x14:formula1>
            <xm:f>入力規則等!$AG$2:$AG$13</xm:f>
          </x14:formula1>
          <xm:sqref>AC106:AG106</xm:sqref>
        </x14:dataValidation>
        <x14:dataValidation type="list" allowBlank="1" showInputMessage="1" showErrorMessage="1">
          <x14:formula1>
            <xm:f>入力規則等!$AI$2:$AI$8</xm:f>
          </x14:formula1>
          <xm:sqref>J43:T43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AO79:AP80 Q79:S80 AC79:AE80 E79:G80</xm:sqref>
        </x14:dataValidation>
        <x14:dataValidation type="list" allowBlank="1" showInputMessage="1" showErrorMessage="1">
          <x14:formula1>
            <xm:f>入力規則等!$U$48</xm:f>
          </x14:formula1>
          <xm:sqref>E81:F81</xm:sqref>
        </x14:dataValidation>
        <x14:dataValidation type="list" allowBlank="1" showInputMessage="1" showErrorMessage="1">
          <x14:formula1>
            <xm:f>入力規則等!$U$13:$U$35</xm:f>
          </x14:formula1>
          <xm:sqref>AJ2:AM2 AE81:AG81 G81:I81 AQ81:AS81 S81:U81 E67:G67</xm:sqref>
        </x14:dataValidation>
        <x14:dataValidation type="list" allowBlank="1" showInputMessage="1" showErrorMessage="1">
          <x14:formula1>
            <xm:f>入力規則等!$U$56:$U$58</xm:f>
          </x14:formula1>
          <xm:sqref>J81:K81 AT81:AU81 AH81:AI81 V81:W81</xm:sqref>
        </x14:dataValidation>
        <x14:dataValidation type="list" allowBlank="1" showInputMessage="1" showErrorMessage="1">
          <x14:formula1>
            <xm:f>入力規則等!$U$49</xm:f>
          </x14:formula1>
          <xm:sqref>C67:D67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5"/>
    <col min="22" max="22" width="3.375" style="25" customWidth="1"/>
    <col min="23" max="23" width="12.5" style="25" bestFit="1" customWidth="1"/>
    <col min="24" max="24" width="3.625" style="25" customWidth="1"/>
    <col min="25" max="25" width="12.5" style="30" bestFit="1" customWidth="1"/>
    <col min="26" max="26" width="12.125" style="25" customWidth="1"/>
    <col min="27" max="27" width="11.375" style="30" bestFit="1" customWidth="1"/>
    <col min="28" max="28" width="12.25" style="30" customWidth="1"/>
    <col min="29" max="29" width="24.125" style="30" bestFit="1" customWidth="1"/>
    <col min="30" max="30" width="3.75" style="30" customWidth="1"/>
    <col min="31" max="31" width="33.75" style="30" bestFit="1" customWidth="1"/>
    <col min="32" max="32" width="3" style="25" customWidth="1"/>
    <col min="33" max="33" width="30.625" style="25" customWidth="1"/>
    <col min="34" max="34" width="9" style="25"/>
    <col min="35" max="35" width="14.625" style="25" customWidth="1"/>
    <col min="36" max="41" width="9" style="25"/>
    <col min="42" max="42" width="13" style="25" customWidth="1"/>
    <col min="43" max="16384" width="9" style="25"/>
  </cols>
  <sheetData>
    <row r="1" spans="1:42" x14ac:dyDescent="0.15">
      <c r="A1" s="22" t="s">
        <v>75</v>
      </c>
      <c r="B1" s="22" t="s">
        <v>76</v>
      </c>
      <c r="F1" s="23" t="s">
        <v>4</v>
      </c>
      <c r="G1" s="23" t="s">
        <v>65</v>
      </c>
      <c r="K1" s="24" t="s">
        <v>93</v>
      </c>
      <c r="L1" s="22" t="s">
        <v>76</v>
      </c>
      <c r="O1" s="12"/>
      <c r="P1" s="23" t="s">
        <v>5</v>
      </c>
      <c r="Q1" s="23" t="s">
        <v>65</v>
      </c>
      <c r="T1" s="12"/>
      <c r="U1" s="26" t="s">
        <v>156</v>
      </c>
      <c r="W1" s="26" t="s">
        <v>155</v>
      </c>
      <c r="Y1" s="26" t="s">
        <v>73</v>
      </c>
      <c r="Z1" s="26" t="s">
        <v>375</v>
      </c>
      <c r="AA1" s="26" t="s">
        <v>74</v>
      </c>
      <c r="AB1" s="26" t="s">
        <v>376</v>
      </c>
      <c r="AC1" s="26" t="s">
        <v>31</v>
      </c>
      <c r="AD1" s="25"/>
      <c r="AE1" s="26" t="s">
        <v>43</v>
      </c>
      <c r="AF1" s="27"/>
      <c r="AG1" s="36" t="s">
        <v>167</v>
      </c>
      <c r="AI1" s="36" t="s">
        <v>170</v>
      </c>
      <c r="AK1" s="36" t="s">
        <v>174</v>
      </c>
      <c r="AM1" s="41"/>
      <c r="AN1" s="41"/>
      <c r="AP1" s="25" t="s">
        <v>210</v>
      </c>
    </row>
    <row r="2" spans="1:42" ht="13.5" customHeight="1" x14ac:dyDescent="0.15">
      <c r="A2" s="13" t="s">
        <v>77</v>
      </c>
      <c r="B2" s="14"/>
      <c r="C2" s="12" t="str">
        <f>IF(B2="","",A2)</f>
        <v/>
      </c>
      <c r="D2" s="12" t="str">
        <f>IF(C2="","",IF(D1&lt;&gt;"",CONCATENATE(D1,"、",C2),C2))</f>
        <v/>
      </c>
      <c r="F2" s="11" t="s">
        <v>64</v>
      </c>
      <c r="G2" s="16" t="s">
        <v>557</v>
      </c>
      <c r="H2" s="12" t="str">
        <f>IF(G2="","",F2)</f>
        <v>一般会計</v>
      </c>
      <c r="I2" s="12" t="str">
        <f>IF(H2="","",IF(I1&lt;&gt;"",CONCATENATE(I1,"、",H2),H2))</f>
        <v>一般会計</v>
      </c>
      <c r="K2" s="13" t="s">
        <v>94</v>
      </c>
      <c r="L2" s="14"/>
      <c r="M2" s="12" t="str">
        <f>IF(L2="","",K2)</f>
        <v/>
      </c>
      <c r="N2" s="12" t="str">
        <f>IF(M2="","",IF(N1&lt;&gt;"",CONCATENATE(N1,"、",M2),M2))</f>
        <v/>
      </c>
      <c r="O2" s="12"/>
      <c r="P2" s="11" t="s">
        <v>66</v>
      </c>
      <c r="Q2" s="16"/>
      <c r="R2" s="12" t="str">
        <f>IF(Q2="","",P2)</f>
        <v/>
      </c>
      <c r="S2" s="12" t="str">
        <f>IF(R2="","",IF(S1&lt;&gt;"",CONCATENATE(S1,"、",R2),R2))</f>
        <v/>
      </c>
      <c r="T2" s="12"/>
      <c r="U2" s="55">
        <v>21</v>
      </c>
      <c r="W2" s="29" t="s">
        <v>161</v>
      </c>
      <c r="Y2" s="29" t="s">
        <v>60</v>
      </c>
      <c r="Z2" s="29" t="s">
        <v>60</v>
      </c>
      <c r="AA2" s="49" t="s">
        <v>245</v>
      </c>
      <c r="AB2" s="49" t="s">
        <v>470</v>
      </c>
      <c r="AC2" s="50" t="s">
        <v>126</v>
      </c>
      <c r="AD2" s="25"/>
      <c r="AE2" s="31" t="s">
        <v>157</v>
      </c>
      <c r="AF2" s="27"/>
      <c r="AG2" s="37" t="s">
        <v>219</v>
      </c>
      <c r="AI2" s="36" t="s">
        <v>242</v>
      </c>
      <c r="AK2" s="36" t="s">
        <v>175</v>
      </c>
      <c r="AM2" s="41"/>
      <c r="AN2" s="41"/>
      <c r="AP2" s="37" t="s">
        <v>219</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t="s">
        <v>557</v>
      </c>
      <c r="R3" s="12" t="str">
        <f t="shared" ref="R3:R8" si="3">IF(Q3="","",P3)</f>
        <v>委託・請負</v>
      </c>
      <c r="S3" s="12" t="str">
        <f t="shared" ref="S3:S8" si="4">IF(R3="",S2,IF(S2&lt;&gt;"",CONCATENATE(S2,"、",R3),R3))</f>
        <v>委託・請負</v>
      </c>
      <c r="T3" s="12"/>
      <c r="U3" s="29" t="s">
        <v>501</v>
      </c>
      <c r="W3" s="29" t="s">
        <v>136</v>
      </c>
      <c r="Y3" s="29" t="s">
        <v>61</v>
      </c>
      <c r="Z3" s="29" t="s">
        <v>377</v>
      </c>
      <c r="AA3" s="49" t="s">
        <v>343</v>
      </c>
      <c r="AB3" s="49" t="s">
        <v>471</v>
      </c>
      <c r="AC3" s="50" t="s">
        <v>127</v>
      </c>
      <c r="AD3" s="25"/>
      <c r="AE3" s="31" t="s">
        <v>158</v>
      </c>
      <c r="AF3" s="27"/>
      <c r="AG3" s="37" t="s">
        <v>220</v>
      </c>
      <c r="AI3" s="36" t="s">
        <v>169</v>
      </c>
      <c r="AK3" s="36" t="str">
        <f>CHAR(CODE(AK2)+1)</f>
        <v>B</v>
      </c>
      <c r="AM3" s="41"/>
      <c r="AN3" s="41"/>
      <c r="AP3" s="37" t="s">
        <v>220</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委託・請負</v>
      </c>
      <c r="T4" s="12"/>
      <c r="U4" s="29" t="s">
        <v>554</v>
      </c>
      <c r="W4" s="29" t="s">
        <v>137</v>
      </c>
      <c r="Y4" s="29" t="s">
        <v>250</v>
      </c>
      <c r="Z4" s="29" t="s">
        <v>378</v>
      </c>
      <c r="AA4" s="49" t="s">
        <v>344</v>
      </c>
      <c r="AB4" s="49" t="s">
        <v>472</v>
      </c>
      <c r="AC4" s="49" t="s">
        <v>128</v>
      </c>
      <c r="AD4" s="25"/>
      <c r="AE4" s="31" t="s">
        <v>159</v>
      </c>
      <c r="AF4" s="27"/>
      <c r="AG4" s="37" t="s">
        <v>221</v>
      </c>
      <c r="AI4" s="36" t="s">
        <v>171</v>
      </c>
      <c r="AK4" s="36" t="str">
        <f t="shared" ref="AK4:AK49" si="7">CHAR(CODE(AK3)+1)</f>
        <v>C</v>
      </c>
      <c r="AM4" s="41"/>
      <c r="AN4" s="41"/>
      <c r="AP4" s="37" t="s">
        <v>221</v>
      </c>
    </row>
    <row r="5" spans="1:42" ht="13.5" customHeight="1" x14ac:dyDescent="0.15">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委託・請負</v>
      </c>
      <c r="T5" s="12"/>
      <c r="W5" s="29" t="s">
        <v>525</v>
      </c>
      <c r="Y5" s="29" t="s">
        <v>251</v>
      </c>
      <c r="Z5" s="29" t="s">
        <v>379</v>
      </c>
      <c r="AA5" s="49" t="s">
        <v>345</v>
      </c>
      <c r="AB5" s="49" t="s">
        <v>473</v>
      </c>
      <c r="AC5" s="49" t="s">
        <v>160</v>
      </c>
      <c r="AD5" s="28"/>
      <c r="AE5" s="31" t="s">
        <v>231</v>
      </c>
      <c r="AF5" s="27"/>
      <c r="AG5" s="37" t="s">
        <v>222</v>
      </c>
      <c r="AI5" s="36" t="s">
        <v>248</v>
      </c>
      <c r="AK5" s="36" t="str">
        <f t="shared" si="7"/>
        <v>D</v>
      </c>
      <c r="AP5" s="37" t="s">
        <v>222</v>
      </c>
    </row>
    <row r="6" spans="1:42" ht="13.5" customHeight="1" x14ac:dyDescent="0.15">
      <c r="A6" s="13" t="s">
        <v>81</v>
      </c>
      <c r="B6" s="14" t="s">
        <v>557</v>
      </c>
      <c r="C6" s="12" t="str">
        <f t="shared" si="0"/>
        <v>科学技術・イノベーション</v>
      </c>
      <c r="D6" s="12" t="str">
        <f t="shared" ref="D6:D21" si="8">IF(C6="",D5,IF(D5&lt;&gt;"",CONCATENATE(D5,"、",C6),C6))</f>
        <v>科学技術・イノベーション</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委託・請負</v>
      </c>
      <c r="T6" s="12"/>
      <c r="U6" s="29" t="s">
        <v>233</v>
      </c>
      <c r="W6" s="29" t="s">
        <v>527</v>
      </c>
      <c r="Y6" s="29" t="s">
        <v>252</v>
      </c>
      <c r="Z6" s="29" t="s">
        <v>380</v>
      </c>
      <c r="AA6" s="49" t="s">
        <v>346</v>
      </c>
      <c r="AB6" s="49" t="s">
        <v>474</v>
      </c>
      <c r="AC6" s="49" t="s">
        <v>129</v>
      </c>
      <c r="AD6" s="28"/>
      <c r="AE6" s="31" t="s">
        <v>229</v>
      </c>
      <c r="AF6" s="27"/>
      <c r="AG6" s="37" t="s">
        <v>223</v>
      </c>
      <c r="AI6" s="36" t="s">
        <v>249</v>
      </c>
      <c r="AK6" s="36" t="str">
        <f>CHAR(CODE(AK5)+1)</f>
        <v>E</v>
      </c>
      <c r="AP6" s="37" t="s">
        <v>223</v>
      </c>
    </row>
    <row r="7" spans="1:42" ht="13.5" customHeight="1" x14ac:dyDescent="0.15">
      <c r="A7" s="13" t="s">
        <v>82</v>
      </c>
      <c r="B7" s="14"/>
      <c r="C7" s="12" t="str">
        <f t="shared" si="0"/>
        <v/>
      </c>
      <c r="D7" s="12" t="str">
        <f t="shared" si="8"/>
        <v>科学技術・イノベーション</v>
      </c>
      <c r="F7" s="17" t="s">
        <v>182</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委託・請負</v>
      </c>
      <c r="T7" s="12"/>
      <c r="U7" s="29"/>
      <c r="W7" s="29" t="s">
        <v>138</v>
      </c>
      <c r="Y7" s="29" t="s">
        <v>253</v>
      </c>
      <c r="Z7" s="29" t="s">
        <v>381</v>
      </c>
      <c r="AA7" s="49" t="s">
        <v>347</v>
      </c>
      <c r="AB7" s="49" t="s">
        <v>475</v>
      </c>
      <c r="AC7" s="28"/>
      <c r="AD7" s="28"/>
      <c r="AE7" s="29" t="s">
        <v>129</v>
      </c>
      <c r="AF7" s="27"/>
      <c r="AG7" s="37" t="s">
        <v>224</v>
      </c>
      <c r="AH7" s="44"/>
      <c r="AI7" s="37" t="s">
        <v>238</v>
      </c>
      <c r="AK7" s="36" t="str">
        <f>CHAR(CODE(AK6)+1)</f>
        <v>F</v>
      </c>
      <c r="AP7" s="37" t="s">
        <v>224</v>
      </c>
    </row>
    <row r="8" spans="1:42" ht="13.5" customHeight="1" x14ac:dyDescent="0.15">
      <c r="A8" s="13" t="s">
        <v>83</v>
      </c>
      <c r="B8" s="14"/>
      <c r="C8" s="12" t="str">
        <f t="shared" si="0"/>
        <v/>
      </c>
      <c r="D8" s="12" t="str">
        <f t="shared" si="8"/>
        <v>科学技術・イノベーション</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委託・請負</v>
      </c>
      <c r="T8" s="12"/>
      <c r="U8" s="29" t="s">
        <v>246</v>
      </c>
      <c r="W8" s="29" t="s">
        <v>139</v>
      </c>
      <c r="Y8" s="29" t="s">
        <v>254</v>
      </c>
      <c r="Z8" s="29" t="s">
        <v>382</v>
      </c>
      <c r="AA8" s="49" t="s">
        <v>348</v>
      </c>
      <c r="AB8" s="49" t="s">
        <v>476</v>
      </c>
      <c r="AC8" s="28"/>
      <c r="AD8" s="28"/>
      <c r="AE8" s="28"/>
      <c r="AF8" s="27"/>
      <c r="AG8" s="37" t="s">
        <v>225</v>
      </c>
      <c r="AI8" s="36" t="s">
        <v>239</v>
      </c>
      <c r="AK8" s="36" t="str">
        <f t="shared" si="7"/>
        <v>G</v>
      </c>
      <c r="AP8" s="37" t="s">
        <v>225</v>
      </c>
    </row>
    <row r="9" spans="1:42" ht="13.5" customHeight="1" x14ac:dyDescent="0.15">
      <c r="A9" s="13" t="s">
        <v>84</v>
      </c>
      <c r="B9" s="14"/>
      <c r="C9" s="12" t="str">
        <f t="shared" si="0"/>
        <v/>
      </c>
      <c r="D9" s="12" t="str">
        <f t="shared" si="8"/>
        <v>科学技術・イノベーション</v>
      </c>
      <c r="F9" s="17" t="s">
        <v>183</v>
      </c>
      <c r="G9" s="16"/>
      <c r="H9" s="12" t="str">
        <f t="shared" si="1"/>
        <v/>
      </c>
      <c r="I9" s="12" t="str">
        <f t="shared" si="5"/>
        <v>一般会計</v>
      </c>
      <c r="K9" s="13" t="s">
        <v>101</v>
      </c>
      <c r="L9" s="14"/>
      <c r="M9" s="12" t="str">
        <f t="shared" si="2"/>
        <v/>
      </c>
      <c r="N9" s="12" t="str">
        <f t="shared" si="6"/>
        <v/>
      </c>
      <c r="O9" s="12"/>
      <c r="P9" s="12"/>
      <c r="Q9" s="18"/>
      <c r="T9" s="12"/>
      <c r="U9" s="29" t="s">
        <v>247</v>
      </c>
      <c r="W9" s="29" t="s">
        <v>140</v>
      </c>
      <c r="Y9" s="29" t="s">
        <v>255</v>
      </c>
      <c r="Z9" s="29" t="s">
        <v>383</v>
      </c>
      <c r="AA9" s="49" t="s">
        <v>349</v>
      </c>
      <c r="AB9" s="49" t="s">
        <v>477</v>
      </c>
      <c r="AC9" s="28"/>
      <c r="AD9" s="28"/>
      <c r="AE9" s="28"/>
      <c r="AF9" s="27"/>
      <c r="AG9" s="37" t="s">
        <v>226</v>
      </c>
      <c r="AI9" s="40"/>
      <c r="AK9" s="36" t="str">
        <f t="shared" si="7"/>
        <v>H</v>
      </c>
      <c r="AP9" s="37" t="s">
        <v>226</v>
      </c>
    </row>
    <row r="10" spans="1:42" ht="13.5" customHeight="1" x14ac:dyDescent="0.15">
      <c r="A10" s="13" t="s">
        <v>200</v>
      </c>
      <c r="B10" s="14"/>
      <c r="C10" s="12" t="str">
        <f t="shared" si="0"/>
        <v/>
      </c>
      <c r="D10" s="12" t="str">
        <f t="shared" si="8"/>
        <v>科学技術・イノベーション</v>
      </c>
      <c r="F10" s="17" t="s">
        <v>108</v>
      </c>
      <c r="G10" s="16"/>
      <c r="H10" s="12" t="str">
        <f t="shared" si="1"/>
        <v/>
      </c>
      <c r="I10" s="12" t="str">
        <f t="shared" si="5"/>
        <v>一般会計</v>
      </c>
      <c r="K10" s="13" t="s">
        <v>201</v>
      </c>
      <c r="L10" s="14"/>
      <c r="M10" s="12" t="str">
        <f t="shared" si="2"/>
        <v/>
      </c>
      <c r="N10" s="12" t="str">
        <f t="shared" si="6"/>
        <v/>
      </c>
      <c r="O10" s="12"/>
      <c r="P10" s="12" t="str">
        <f>S8</f>
        <v>委託・請負</v>
      </c>
      <c r="Q10" s="18"/>
      <c r="T10" s="12"/>
      <c r="W10" s="29" t="s">
        <v>141</v>
      </c>
      <c r="Y10" s="29" t="s">
        <v>256</v>
      </c>
      <c r="Z10" s="29" t="s">
        <v>384</v>
      </c>
      <c r="AA10" s="49" t="s">
        <v>350</v>
      </c>
      <c r="AB10" s="49" t="s">
        <v>478</v>
      </c>
      <c r="AC10" s="28"/>
      <c r="AD10" s="28"/>
      <c r="AE10" s="28"/>
      <c r="AF10" s="27"/>
      <c r="AG10" s="37" t="s">
        <v>214</v>
      </c>
      <c r="AK10" s="36" t="str">
        <f t="shared" si="7"/>
        <v>I</v>
      </c>
      <c r="AP10" s="36" t="s">
        <v>211</v>
      </c>
    </row>
    <row r="11" spans="1:42" ht="13.5" customHeight="1" x14ac:dyDescent="0.15">
      <c r="A11" s="13" t="s">
        <v>85</v>
      </c>
      <c r="B11" s="14"/>
      <c r="C11" s="12" t="str">
        <f t="shared" si="0"/>
        <v/>
      </c>
      <c r="D11" s="12" t="str">
        <f t="shared" si="8"/>
        <v>科学技術・イノベーション</v>
      </c>
      <c r="F11" s="17" t="s">
        <v>109</v>
      </c>
      <c r="G11" s="16"/>
      <c r="H11" s="12" t="str">
        <f t="shared" si="1"/>
        <v/>
      </c>
      <c r="I11" s="12" t="str">
        <f t="shared" si="5"/>
        <v>一般会計</v>
      </c>
      <c r="K11" s="13" t="s">
        <v>102</v>
      </c>
      <c r="L11" s="14" t="s">
        <v>557</v>
      </c>
      <c r="M11" s="12" t="str">
        <f t="shared" si="2"/>
        <v>その他の事項経費</v>
      </c>
      <c r="N11" s="12" t="str">
        <f t="shared" si="6"/>
        <v>その他の事項経費</v>
      </c>
      <c r="O11" s="12"/>
      <c r="P11" s="12"/>
      <c r="Q11" s="18"/>
      <c r="T11" s="12"/>
      <c r="W11" s="29" t="s">
        <v>551</v>
      </c>
      <c r="Y11" s="29" t="s">
        <v>257</v>
      </c>
      <c r="Z11" s="29" t="s">
        <v>385</v>
      </c>
      <c r="AA11" s="49" t="s">
        <v>351</v>
      </c>
      <c r="AB11" s="49" t="s">
        <v>479</v>
      </c>
      <c r="AC11" s="28"/>
      <c r="AD11" s="28"/>
      <c r="AE11" s="28"/>
      <c r="AF11" s="27"/>
      <c r="AG11" s="36" t="s">
        <v>217</v>
      </c>
      <c r="AK11" s="36" t="str">
        <f t="shared" si="7"/>
        <v>J</v>
      </c>
    </row>
    <row r="12" spans="1:42" ht="13.5" customHeight="1" x14ac:dyDescent="0.15">
      <c r="A12" s="13" t="s">
        <v>86</v>
      </c>
      <c r="B12" s="14"/>
      <c r="C12" s="12" t="str">
        <f t="shared" ref="C12:C23" si="9">IF(B12="","",A12)</f>
        <v/>
      </c>
      <c r="D12" s="12" t="str">
        <f t="shared" si="8"/>
        <v>科学技術・イノベーション</v>
      </c>
      <c r="F12" s="17" t="s">
        <v>110</v>
      </c>
      <c r="G12" s="16"/>
      <c r="H12" s="12" t="str">
        <f t="shared" si="1"/>
        <v/>
      </c>
      <c r="I12" s="12" t="str">
        <f t="shared" si="5"/>
        <v>一般会計</v>
      </c>
      <c r="K12" s="12"/>
      <c r="L12" s="12"/>
      <c r="O12" s="12"/>
      <c r="P12" s="12"/>
      <c r="Q12" s="18"/>
      <c r="T12" s="12"/>
      <c r="U12" s="26" t="s">
        <v>502</v>
      </c>
      <c r="W12" s="29" t="s">
        <v>142</v>
      </c>
      <c r="Y12" s="29" t="s">
        <v>258</v>
      </c>
      <c r="Z12" s="29" t="s">
        <v>386</v>
      </c>
      <c r="AA12" s="49" t="s">
        <v>352</v>
      </c>
      <c r="AB12" s="49" t="s">
        <v>480</v>
      </c>
      <c r="AC12" s="28"/>
      <c r="AD12" s="28"/>
      <c r="AE12" s="28"/>
      <c r="AF12" s="27"/>
      <c r="AG12" s="36" t="s">
        <v>215</v>
      </c>
      <c r="AK12" s="36" t="str">
        <f t="shared" si="7"/>
        <v>K</v>
      </c>
    </row>
    <row r="13" spans="1:42" ht="13.5" customHeight="1" x14ac:dyDescent="0.15">
      <c r="A13" s="13" t="s">
        <v>87</v>
      </c>
      <c r="B13" s="14"/>
      <c r="C13" s="12" t="str">
        <f t="shared" si="9"/>
        <v/>
      </c>
      <c r="D13" s="12" t="str">
        <f t="shared" si="8"/>
        <v>科学技術・イノベーション</v>
      </c>
      <c r="F13" s="17" t="s">
        <v>111</v>
      </c>
      <c r="G13" s="16"/>
      <c r="H13" s="12" t="str">
        <f t="shared" si="1"/>
        <v/>
      </c>
      <c r="I13" s="12" t="str">
        <f t="shared" si="5"/>
        <v>一般会計</v>
      </c>
      <c r="K13" s="12" t="str">
        <f>N11</f>
        <v>その他の事項経費</v>
      </c>
      <c r="L13" s="12"/>
      <c r="O13" s="12"/>
      <c r="P13" s="12"/>
      <c r="Q13" s="18"/>
      <c r="T13" s="12"/>
      <c r="U13" s="29" t="s">
        <v>161</v>
      </c>
      <c r="W13" s="29" t="s">
        <v>143</v>
      </c>
      <c r="Y13" s="29" t="s">
        <v>259</v>
      </c>
      <c r="Z13" s="29" t="s">
        <v>387</v>
      </c>
      <c r="AA13" s="49" t="s">
        <v>353</v>
      </c>
      <c r="AB13" s="49" t="s">
        <v>481</v>
      </c>
      <c r="AC13" s="28"/>
      <c r="AD13" s="28"/>
      <c r="AE13" s="28"/>
      <c r="AF13" s="27"/>
      <c r="AG13" s="36" t="s">
        <v>216</v>
      </c>
      <c r="AK13" s="36" t="str">
        <f t="shared" si="7"/>
        <v>L</v>
      </c>
    </row>
    <row r="14" spans="1:42" ht="13.5" customHeight="1" x14ac:dyDescent="0.15">
      <c r="A14" s="13" t="s">
        <v>88</v>
      </c>
      <c r="B14" s="14"/>
      <c r="C14" s="12" t="str">
        <f t="shared" si="9"/>
        <v/>
      </c>
      <c r="D14" s="12" t="str">
        <f t="shared" si="8"/>
        <v>科学技術・イノベーション</v>
      </c>
      <c r="F14" s="17" t="s">
        <v>112</v>
      </c>
      <c r="G14" s="16"/>
      <c r="H14" s="12" t="str">
        <f t="shared" si="1"/>
        <v/>
      </c>
      <c r="I14" s="12" t="str">
        <f t="shared" si="5"/>
        <v>一般会計</v>
      </c>
      <c r="K14" s="12"/>
      <c r="L14" s="12"/>
      <c r="O14" s="12"/>
      <c r="P14" s="12"/>
      <c r="Q14" s="18"/>
      <c r="T14" s="12"/>
      <c r="U14" s="29" t="s">
        <v>503</v>
      </c>
      <c r="W14" s="29" t="s">
        <v>144</v>
      </c>
      <c r="Y14" s="29" t="s">
        <v>260</v>
      </c>
      <c r="Z14" s="29" t="s">
        <v>388</v>
      </c>
      <c r="AA14" s="49" t="s">
        <v>354</v>
      </c>
      <c r="AB14" s="49" t="s">
        <v>482</v>
      </c>
      <c r="AC14" s="28"/>
      <c r="AD14" s="28"/>
      <c r="AE14" s="28"/>
      <c r="AF14" s="27"/>
      <c r="AG14" s="40"/>
      <c r="AK14" s="36" t="str">
        <f t="shared" si="7"/>
        <v>M</v>
      </c>
    </row>
    <row r="15" spans="1:42" ht="13.5" customHeight="1" x14ac:dyDescent="0.15">
      <c r="A15" s="13" t="s">
        <v>89</v>
      </c>
      <c r="B15" s="14"/>
      <c r="C15" s="12" t="str">
        <f t="shared" si="9"/>
        <v/>
      </c>
      <c r="D15" s="12" t="str">
        <f t="shared" si="8"/>
        <v>科学技術・イノベーション</v>
      </c>
      <c r="F15" s="17" t="s">
        <v>113</v>
      </c>
      <c r="G15" s="16"/>
      <c r="H15" s="12" t="str">
        <f t="shared" si="1"/>
        <v/>
      </c>
      <c r="I15" s="12" t="str">
        <f t="shared" si="5"/>
        <v>一般会計</v>
      </c>
      <c r="K15" s="12"/>
      <c r="L15" s="12"/>
      <c r="O15" s="12"/>
      <c r="P15" s="12"/>
      <c r="Q15" s="18"/>
      <c r="T15" s="12"/>
      <c r="U15" s="29" t="s">
        <v>504</v>
      </c>
      <c r="W15" s="29" t="s">
        <v>145</v>
      </c>
      <c r="Y15" s="29" t="s">
        <v>261</v>
      </c>
      <c r="Z15" s="29" t="s">
        <v>389</v>
      </c>
      <c r="AA15" s="49" t="s">
        <v>355</v>
      </c>
      <c r="AB15" s="49" t="s">
        <v>483</v>
      </c>
      <c r="AC15" s="28"/>
      <c r="AD15" s="28"/>
      <c r="AE15" s="28"/>
      <c r="AF15" s="27"/>
      <c r="AG15" s="41"/>
      <c r="AK15" s="36" t="str">
        <f t="shared" si="7"/>
        <v>N</v>
      </c>
    </row>
    <row r="16" spans="1:42" ht="13.5" customHeight="1" x14ac:dyDescent="0.15">
      <c r="A16" s="13" t="s">
        <v>90</v>
      </c>
      <c r="B16" s="14"/>
      <c r="C16" s="12" t="str">
        <f t="shared" si="9"/>
        <v/>
      </c>
      <c r="D16" s="12" t="str">
        <f t="shared" si="8"/>
        <v>科学技術・イノベーション</v>
      </c>
      <c r="F16" s="17" t="s">
        <v>114</v>
      </c>
      <c r="G16" s="16"/>
      <c r="H16" s="12" t="str">
        <f t="shared" si="1"/>
        <v/>
      </c>
      <c r="I16" s="12" t="str">
        <f t="shared" si="5"/>
        <v>一般会計</v>
      </c>
      <c r="K16" s="12"/>
      <c r="L16" s="12"/>
      <c r="O16" s="12"/>
      <c r="P16" s="12"/>
      <c r="Q16" s="18"/>
      <c r="T16" s="12"/>
      <c r="U16" s="29" t="s">
        <v>505</v>
      </c>
      <c r="W16" s="29" t="s">
        <v>146</v>
      </c>
      <c r="Y16" s="29" t="s">
        <v>262</v>
      </c>
      <c r="Z16" s="29" t="s">
        <v>390</v>
      </c>
      <c r="AA16" s="49" t="s">
        <v>356</v>
      </c>
      <c r="AB16" s="49" t="s">
        <v>484</v>
      </c>
      <c r="AC16" s="28"/>
      <c r="AD16" s="28"/>
      <c r="AE16" s="28"/>
      <c r="AF16" s="27"/>
      <c r="AG16" s="41"/>
      <c r="AK16" s="36" t="str">
        <f t="shared" si="7"/>
        <v>O</v>
      </c>
    </row>
    <row r="17" spans="1:37" ht="13.5" customHeight="1" x14ac:dyDescent="0.15">
      <c r="A17" s="13" t="s">
        <v>91</v>
      </c>
      <c r="B17" s="14"/>
      <c r="C17" s="12" t="str">
        <f t="shared" si="9"/>
        <v/>
      </c>
      <c r="D17" s="12" t="str">
        <f t="shared" si="8"/>
        <v>科学技術・イノベーション</v>
      </c>
      <c r="F17" s="17" t="s">
        <v>115</v>
      </c>
      <c r="G17" s="16"/>
      <c r="H17" s="12" t="str">
        <f t="shared" si="1"/>
        <v/>
      </c>
      <c r="I17" s="12" t="str">
        <f t="shared" si="5"/>
        <v>一般会計</v>
      </c>
      <c r="K17" s="12"/>
      <c r="L17" s="12"/>
      <c r="O17" s="12"/>
      <c r="P17" s="12"/>
      <c r="Q17" s="18"/>
      <c r="T17" s="12"/>
      <c r="U17" s="29" t="s">
        <v>523</v>
      </c>
      <c r="W17" s="29" t="s">
        <v>147</v>
      </c>
      <c r="Y17" s="29" t="s">
        <v>263</v>
      </c>
      <c r="Z17" s="29" t="s">
        <v>391</v>
      </c>
      <c r="AA17" s="49" t="s">
        <v>357</v>
      </c>
      <c r="AB17" s="49" t="s">
        <v>485</v>
      </c>
      <c r="AC17" s="28"/>
      <c r="AD17" s="28"/>
      <c r="AE17" s="28"/>
      <c r="AF17" s="27"/>
      <c r="AG17" s="41"/>
      <c r="AK17" s="36" t="str">
        <f t="shared" si="7"/>
        <v>P</v>
      </c>
    </row>
    <row r="18" spans="1:37" ht="13.5" customHeight="1" x14ac:dyDescent="0.15">
      <c r="A18" s="13" t="s">
        <v>92</v>
      </c>
      <c r="B18" s="14"/>
      <c r="C18" s="12" t="str">
        <f t="shared" si="9"/>
        <v/>
      </c>
      <c r="D18" s="12" t="str">
        <f t="shared" si="8"/>
        <v>科学技術・イノベーション</v>
      </c>
      <c r="F18" s="17" t="s">
        <v>116</v>
      </c>
      <c r="G18" s="16"/>
      <c r="H18" s="12" t="str">
        <f t="shared" si="1"/>
        <v/>
      </c>
      <c r="I18" s="12" t="str">
        <f t="shared" si="5"/>
        <v>一般会計</v>
      </c>
      <c r="K18" s="12"/>
      <c r="L18" s="12"/>
      <c r="O18" s="12"/>
      <c r="P18" s="12"/>
      <c r="Q18" s="18"/>
      <c r="T18" s="12"/>
      <c r="U18" s="29" t="s">
        <v>506</v>
      </c>
      <c r="W18" s="29" t="s">
        <v>148</v>
      </c>
      <c r="Y18" s="29" t="s">
        <v>264</v>
      </c>
      <c r="Z18" s="29" t="s">
        <v>392</v>
      </c>
      <c r="AA18" s="49" t="s">
        <v>358</v>
      </c>
      <c r="AB18" s="49" t="s">
        <v>486</v>
      </c>
      <c r="AC18" s="28"/>
      <c r="AD18" s="28"/>
      <c r="AE18" s="28"/>
      <c r="AF18" s="27"/>
      <c r="AK18" s="36" t="str">
        <f t="shared" si="7"/>
        <v>Q</v>
      </c>
    </row>
    <row r="19" spans="1:37" ht="13.5" customHeight="1" x14ac:dyDescent="0.15">
      <c r="A19" s="13" t="s">
        <v>193</v>
      </c>
      <c r="B19" s="14"/>
      <c r="C19" s="12" t="str">
        <f t="shared" si="9"/>
        <v/>
      </c>
      <c r="D19" s="12" t="str">
        <f t="shared" si="8"/>
        <v>科学技術・イノベーション</v>
      </c>
      <c r="F19" s="17" t="s">
        <v>117</v>
      </c>
      <c r="G19" s="16"/>
      <c r="H19" s="12" t="str">
        <f t="shared" si="1"/>
        <v/>
      </c>
      <c r="I19" s="12" t="str">
        <f t="shared" si="5"/>
        <v>一般会計</v>
      </c>
      <c r="K19" s="12"/>
      <c r="L19" s="12"/>
      <c r="O19" s="12"/>
      <c r="P19" s="12"/>
      <c r="Q19" s="18"/>
      <c r="T19" s="12"/>
      <c r="U19" s="29" t="s">
        <v>507</v>
      </c>
      <c r="W19" s="29" t="s">
        <v>149</v>
      </c>
      <c r="Y19" s="29" t="s">
        <v>265</v>
      </c>
      <c r="Z19" s="29" t="s">
        <v>393</v>
      </c>
      <c r="AA19" s="49" t="s">
        <v>359</v>
      </c>
      <c r="AB19" s="49" t="s">
        <v>487</v>
      </c>
      <c r="AC19" s="28"/>
      <c r="AD19" s="28"/>
      <c r="AE19" s="28"/>
      <c r="AF19" s="27"/>
      <c r="AK19" s="36" t="str">
        <f t="shared" si="7"/>
        <v>R</v>
      </c>
    </row>
    <row r="20" spans="1:37" ht="13.5" customHeight="1" x14ac:dyDescent="0.15">
      <c r="A20" s="13" t="s">
        <v>194</v>
      </c>
      <c r="B20" s="14"/>
      <c r="C20" s="12" t="str">
        <f t="shared" si="9"/>
        <v/>
      </c>
      <c r="D20" s="12" t="str">
        <f t="shared" si="8"/>
        <v>科学技術・イノベーション</v>
      </c>
      <c r="F20" s="17" t="s">
        <v>192</v>
      </c>
      <c r="G20" s="16"/>
      <c r="H20" s="12" t="str">
        <f t="shared" si="1"/>
        <v/>
      </c>
      <c r="I20" s="12" t="str">
        <f t="shared" si="5"/>
        <v>一般会計</v>
      </c>
      <c r="K20" s="12"/>
      <c r="L20" s="12"/>
      <c r="O20" s="12"/>
      <c r="P20" s="12"/>
      <c r="Q20" s="18"/>
      <c r="T20" s="12"/>
      <c r="U20" s="29" t="s">
        <v>508</v>
      </c>
      <c r="W20" s="29" t="s">
        <v>150</v>
      </c>
      <c r="Y20" s="29" t="s">
        <v>266</v>
      </c>
      <c r="Z20" s="29" t="s">
        <v>394</v>
      </c>
      <c r="AA20" s="49" t="s">
        <v>360</v>
      </c>
      <c r="AB20" s="49" t="s">
        <v>488</v>
      </c>
      <c r="AC20" s="28"/>
      <c r="AD20" s="28"/>
      <c r="AE20" s="28"/>
      <c r="AF20" s="27"/>
      <c r="AK20" s="36" t="str">
        <f t="shared" si="7"/>
        <v>S</v>
      </c>
    </row>
    <row r="21" spans="1:37" ht="13.5" customHeight="1" x14ac:dyDescent="0.15">
      <c r="A21" s="13" t="s">
        <v>195</v>
      </c>
      <c r="B21" s="14"/>
      <c r="C21" s="12" t="str">
        <f t="shared" si="9"/>
        <v/>
      </c>
      <c r="D21" s="12" t="str">
        <f t="shared" si="8"/>
        <v>科学技術・イノベーション</v>
      </c>
      <c r="F21" s="17" t="s">
        <v>118</v>
      </c>
      <c r="G21" s="16"/>
      <c r="H21" s="12" t="str">
        <f t="shared" si="1"/>
        <v/>
      </c>
      <c r="I21" s="12" t="str">
        <f t="shared" si="5"/>
        <v>一般会計</v>
      </c>
      <c r="K21" s="12"/>
      <c r="L21" s="12"/>
      <c r="O21" s="12"/>
      <c r="P21" s="12"/>
      <c r="Q21" s="18"/>
      <c r="T21" s="12"/>
      <c r="U21" s="29" t="s">
        <v>509</v>
      </c>
      <c r="W21" s="29" t="s">
        <v>151</v>
      </c>
      <c r="Y21" s="29" t="s">
        <v>267</v>
      </c>
      <c r="Z21" s="29" t="s">
        <v>395</v>
      </c>
      <c r="AA21" s="49" t="s">
        <v>361</v>
      </c>
      <c r="AB21" s="49" t="s">
        <v>489</v>
      </c>
      <c r="AC21" s="28"/>
      <c r="AD21" s="28"/>
      <c r="AE21" s="28"/>
      <c r="AF21" s="27"/>
      <c r="AK21" s="36" t="str">
        <f t="shared" si="7"/>
        <v>T</v>
      </c>
    </row>
    <row r="22" spans="1:37" ht="13.5" customHeight="1" x14ac:dyDescent="0.15">
      <c r="A22" s="13" t="s">
        <v>196</v>
      </c>
      <c r="B22" s="14"/>
      <c r="C22" s="12" t="str">
        <f t="shared" si="9"/>
        <v/>
      </c>
      <c r="D22" s="12" t="str">
        <f>IF(C22="",D21,IF(D21&lt;&gt;"",CONCATENATE(D21,"、",C22),C22))</f>
        <v>科学技術・イノベーション</v>
      </c>
      <c r="F22" s="17" t="s">
        <v>119</v>
      </c>
      <c r="G22" s="16"/>
      <c r="H22" s="12" t="str">
        <f t="shared" si="1"/>
        <v/>
      </c>
      <c r="I22" s="12" t="str">
        <f t="shared" si="5"/>
        <v>一般会計</v>
      </c>
      <c r="K22" s="12"/>
      <c r="L22" s="12"/>
      <c r="O22" s="12"/>
      <c r="P22" s="12"/>
      <c r="Q22" s="18"/>
      <c r="T22" s="12"/>
      <c r="U22" s="29" t="s">
        <v>553</v>
      </c>
      <c r="W22" s="29" t="s">
        <v>152</v>
      </c>
      <c r="Y22" s="29" t="s">
        <v>268</v>
      </c>
      <c r="Z22" s="29" t="s">
        <v>396</v>
      </c>
      <c r="AA22" s="49" t="s">
        <v>362</v>
      </c>
      <c r="AB22" s="49" t="s">
        <v>490</v>
      </c>
      <c r="AC22" s="28"/>
      <c r="AD22" s="28"/>
      <c r="AE22" s="28"/>
      <c r="AF22" s="27"/>
      <c r="AK22" s="36" t="str">
        <f t="shared" si="7"/>
        <v>U</v>
      </c>
    </row>
    <row r="23" spans="1:37" ht="13.5" customHeight="1" x14ac:dyDescent="0.15">
      <c r="A23" s="47" t="s">
        <v>240</v>
      </c>
      <c r="B23" s="14"/>
      <c r="C23" s="12" t="str">
        <f t="shared" si="9"/>
        <v/>
      </c>
      <c r="D23" s="12" t="str">
        <f>IF(C23="",D22,IF(D22&lt;&gt;"",CONCATENATE(D22,"、",C23),C23))</f>
        <v>科学技術・イノベーション</v>
      </c>
      <c r="F23" s="17" t="s">
        <v>120</v>
      </c>
      <c r="G23" s="16"/>
      <c r="H23" s="12" t="str">
        <f t="shared" si="1"/>
        <v/>
      </c>
      <c r="I23" s="12" t="str">
        <f t="shared" si="5"/>
        <v>一般会計</v>
      </c>
      <c r="K23" s="12"/>
      <c r="L23" s="12"/>
      <c r="O23" s="12"/>
      <c r="P23" s="12"/>
      <c r="Q23" s="18"/>
      <c r="T23" s="12"/>
      <c r="U23" s="29" t="s">
        <v>510</v>
      </c>
      <c r="W23" s="29" t="s">
        <v>153</v>
      </c>
      <c r="Y23" s="29" t="s">
        <v>269</v>
      </c>
      <c r="Z23" s="29" t="s">
        <v>397</v>
      </c>
      <c r="AA23" s="49" t="s">
        <v>363</v>
      </c>
      <c r="AB23" s="49" t="s">
        <v>491</v>
      </c>
      <c r="AC23" s="28"/>
      <c r="AD23" s="28"/>
      <c r="AE23" s="28"/>
      <c r="AF23" s="27"/>
      <c r="AK23" s="36" t="str">
        <f t="shared" si="7"/>
        <v>V</v>
      </c>
    </row>
    <row r="24" spans="1:37" ht="13.5" customHeight="1" x14ac:dyDescent="0.15">
      <c r="A24" s="57"/>
      <c r="B24" s="45"/>
      <c r="F24" s="17" t="s">
        <v>243</v>
      </c>
      <c r="G24" s="16"/>
      <c r="H24" s="12" t="str">
        <f t="shared" si="1"/>
        <v/>
      </c>
      <c r="I24" s="12" t="str">
        <f t="shared" si="5"/>
        <v>一般会計</v>
      </c>
      <c r="K24" s="12"/>
      <c r="L24" s="12"/>
      <c r="O24" s="12"/>
      <c r="P24" s="12"/>
      <c r="Q24" s="18"/>
      <c r="T24" s="12"/>
      <c r="U24" s="29" t="s">
        <v>511</v>
      </c>
      <c r="W24" s="29" t="s">
        <v>154</v>
      </c>
      <c r="Y24" s="29" t="s">
        <v>270</v>
      </c>
      <c r="Z24" s="29" t="s">
        <v>398</v>
      </c>
      <c r="AA24" s="49" t="s">
        <v>364</v>
      </c>
      <c r="AB24" s="49" t="s">
        <v>492</v>
      </c>
      <c r="AC24" s="28"/>
      <c r="AD24" s="28"/>
      <c r="AE24" s="28"/>
      <c r="AF24" s="27"/>
      <c r="AK24" s="36" t="str">
        <f>CHAR(CODE(AK23)+1)</f>
        <v>W</v>
      </c>
    </row>
    <row r="25" spans="1:37" ht="13.5" customHeight="1" x14ac:dyDescent="0.15">
      <c r="A25" s="46"/>
      <c r="B25" s="45"/>
      <c r="F25" s="17" t="s">
        <v>121</v>
      </c>
      <c r="G25" s="16"/>
      <c r="H25" s="12" t="str">
        <f t="shared" si="1"/>
        <v/>
      </c>
      <c r="I25" s="12" t="str">
        <f t="shared" si="5"/>
        <v>一般会計</v>
      </c>
      <c r="K25" s="12"/>
      <c r="L25" s="12"/>
      <c r="O25" s="12"/>
      <c r="P25" s="12"/>
      <c r="Q25" s="18"/>
      <c r="T25" s="12"/>
      <c r="U25" s="29" t="s">
        <v>512</v>
      </c>
      <c r="W25" s="39"/>
      <c r="Y25" s="29" t="s">
        <v>271</v>
      </c>
      <c r="Z25" s="29" t="s">
        <v>399</v>
      </c>
      <c r="AA25" s="49" t="s">
        <v>365</v>
      </c>
      <c r="AB25" s="49" t="s">
        <v>493</v>
      </c>
      <c r="AC25" s="28"/>
      <c r="AD25" s="28"/>
      <c r="AE25" s="28"/>
      <c r="AF25" s="27"/>
      <c r="AK25" s="36" t="str">
        <f t="shared" si="7"/>
        <v>X</v>
      </c>
    </row>
    <row r="26" spans="1:37" ht="13.5" customHeight="1" x14ac:dyDescent="0.15">
      <c r="A26" s="46"/>
      <c r="B26" s="45"/>
      <c r="F26" s="17" t="s">
        <v>122</v>
      </c>
      <c r="G26" s="16"/>
      <c r="H26" s="12" t="str">
        <f t="shared" si="1"/>
        <v/>
      </c>
      <c r="I26" s="12" t="str">
        <f t="shared" si="5"/>
        <v>一般会計</v>
      </c>
      <c r="K26" s="12"/>
      <c r="L26" s="12"/>
      <c r="O26" s="12"/>
      <c r="P26" s="12"/>
      <c r="Q26" s="18"/>
      <c r="T26" s="12"/>
      <c r="U26" s="29" t="s">
        <v>513</v>
      </c>
      <c r="Y26" s="29" t="s">
        <v>272</v>
      </c>
      <c r="Z26" s="29" t="s">
        <v>400</v>
      </c>
      <c r="AA26" s="49" t="s">
        <v>366</v>
      </c>
      <c r="AB26" s="49" t="s">
        <v>494</v>
      </c>
      <c r="AC26" s="28"/>
      <c r="AD26" s="28"/>
      <c r="AE26" s="28"/>
      <c r="AF26" s="27"/>
      <c r="AK26" s="36" t="str">
        <f t="shared" si="7"/>
        <v>Y</v>
      </c>
    </row>
    <row r="27" spans="1:37" ht="13.5" customHeight="1" x14ac:dyDescent="0.15">
      <c r="A27" s="12" t="str">
        <f>IF(D23="", "-", D23)</f>
        <v>科学技術・イノベーション</v>
      </c>
      <c r="B27" s="12"/>
      <c r="F27" s="17" t="s">
        <v>123</v>
      </c>
      <c r="G27" s="16"/>
      <c r="H27" s="12" t="str">
        <f t="shared" si="1"/>
        <v/>
      </c>
      <c r="I27" s="12" t="str">
        <f t="shared" si="5"/>
        <v>一般会計</v>
      </c>
      <c r="K27" s="12"/>
      <c r="L27" s="12"/>
      <c r="O27" s="12"/>
      <c r="P27" s="12"/>
      <c r="Q27" s="18"/>
      <c r="T27" s="12"/>
      <c r="U27" s="29" t="s">
        <v>514</v>
      </c>
      <c r="Y27" s="29" t="s">
        <v>273</v>
      </c>
      <c r="Z27" s="29" t="s">
        <v>401</v>
      </c>
      <c r="AA27" s="49" t="s">
        <v>367</v>
      </c>
      <c r="AB27" s="49" t="s">
        <v>495</v>
      </c>
      <c r="AC27" s="28"/>
      <c r="AD27" s="28"/>
      <c r="AE27" s="28"/>
      <c r="AF27" s="27"/>
      <c r="AK27" s="36" t="str">
        <f>CHAR(CODE(AK26)+1)</f>
        <v>Z</v>
      </c>
    </row>
    <row r="28" spans="1:37" ht="13.5" customHeight="1" x14ac:dyDescent="0.15">
      <c r="B28" s="12"/>
      <c r="F28" s="17" t="s">
        <v>124</v>
      </c>
      <c r="G28" s="16"/>
      <c r="H28" s="12" t="str">
        <f t="shared" si="1"/>
        <v/>
      </c>
      <c r="I28" s="12" t="str">
        <f t="shared" si="5"/>
        <v>一般会計</v>
      </c>
      <c r="K28" s="12"/>
      <c r="L28" s="12"/>
      <c r="O28" s="12"/>
      <c r="P28" s="12"/>
      <c r="Q28" s="18"/>
      <c r="T28" s="12"/>
      <c r="U28" s="29" t="s">
        <v>515</v>
      </c>
      <c r="Y28" s="29" t="s">
        <v>274</v>
      </c>
      <c r="Z28" s="29" t="s">
        <v>402</v>
      </c>
      <c r="AA28" s="49" t="s">
        <v>368</v>
      </c>
      <c r="AB28" s="49" t="s">
        <v>496</v>
      </c>
      <c r="AC28" s="28"/>
      <c r="AD28" s="28"/>
      <c r="AE28" s="28"/>
      <c r="AF28" s="27"/>
      <c r="AK28" s="36" t="s">
        <v>176</v>
      </c>
    </row>
    <row r="29" spans="1:37" ht="13.5" customHeight="1" x14ac:dyDescent="0.15">
      <c r="A29" s="12"/>
      <c r="B29" s="12"/>
      <c r="F29" s="17" t="s">
        <v>184</v>
      </c>
      <c r="G29" s="16"/>
      <c r="H29" s="12" t="str">
        <f t="shared" si="1"/>
        <v/>
      </c>
      <c r="I29" s="12" t="str">
        <f t="shared" si="5"/>
        <v>一般会計</v>
      </c>
      <c r="K29" s="12"/>
      <c r="L29" s="12"/>
      <c r="O29" s="12"/>
      <c r="P29" s="12"/>
      <c r="Q29" s="18"/>
      <c r="T29" s="12"/>
      <c r="U29" s="29" t="s">
        <v>516</v>
      </c>
      <c r="Y29" s="29" t="s">
        <v>275</v>
      </c>
      <c r="Z29" s="29" t="s">
        <v>403</v>
      </c>
      <c r="AA29" s="49" t="s">
        <v>369</v>
      </c>
      <c r="AB29" s="49" t="s">
        <v>497</v>
      </c>
      <c r="AC29" s="28"/>
      <c r="AD29" s="28"/>
      <c r="AE29" s="28"/>
      <c r="AF29" s="27"/>
      <c r="AK29" s="36" t="str">
        <f t="shared" si="7"/>
        <v>b</v>
      </c>
    </row>
    <row r="30" spans="1:37" ht="13.5" customHeight="1" x14ac:dyDescent="0.15">
      <c r="A30" s="12"/>
      <c r="B30" s="12"/>
      <c r="F30" s="17" t="s">
        <v>185</v>
      </c>
      <c r="G30" s="16"/>
      <c r="H30" s="12" t="str">
        <f t="shared" si="1"/>
        <v/>
      </c>
      <c r="I30" s="12" t="str">
        <f t="shared" si="5"/>
        <v>一般会計</v>
      </c>
      <c r="K30" s="12"/>
      <c r="L30" s="12"/>
      <c r="O30" s="12"/>
      <c r="P30" s="12"/>
      <c r="Q30" s="18"/>
      <c r="T30" s="12"/>
      <c r="U30" s="29" t="s">
        <v>517</v>
      </c>
      <c r="Y30" s="29" t="s">
        <v>276</v>
      </c>
      <c r="Z30" s="29" t="s">
        <v>404</v>
      </c>
      <c r="AA30" s="49" t="s">
        <v>370</v>
      </c>
      <c r="AB30" s="49" t="s">
        <v>498</v>
      </c>
      <c r="AC30" s="28"/>
      <c r="AD30" s="28"/>
      <c r="AE30" s="28"/>
      <c r="AF30" s="27"/>
      <c r="AK30" s="36" t="str">
        <f t="shared" si="7"/>
        <v>c</v>
      </c>
    </row>
    <row r="31" spans="1:37" ht="13.5" customHeight="1" x14ac:dyDescent="0.15">
      <c r="A31" s="12"/>
      <c r="B31" s="12"/>
      <c r="F31" s="17" t="s">
        <v>186</v>
      </c>
      <c r="G31" s="16"/>
      <c r="H31" s="12" t="str">
        <f t="shared" si="1"/>
        <v/>
      </c>
      <c r="I31" s="12" t="str">
        <f t="shared" si="5"/>
        <v>一般会計</v>
      </c>
      <c r="K31" s="12"/>
      <c r="L31" s="12"/>
      <c r="O31" s="12"/>
      <c r="P31" s="12"/>
      <c r="Q31" s="18"/>
      <c r="T31" s="12"/>
      <c r="U31" s="29" t="s">
        <v>518</v>
      </c>
      <c r="Y31" s="29" t="s">
        <v>277</v>
      </c>
      <c r="Z31" s="29" t="s">
        <v>405</v>
      </c>
      <c r="AA31" s="49" t="s">
        <v>371</v>
      </c>
      <c r="AB31" s="49" t="s">
        <v>499</v>
      </c>
      <c r="AC31" s="28"/>
      <c r="AD31" s="28"/>
      <c r="AE31" s="28"/>
      <c r="AF31" s="27"/>
      <c r="AK31" s="36" t="str">
        <f t="shared" si="7"/>
        <v>d</v>
      </c>
    </row>
    <row r="32" spans="1:37" ht="13.5" customHeight="1" x14ac:dyDescent="0.15">
      <c r="A32" s="12"/>
      <c r="B32" s="12"/>
      <c r="F32" s="17" t="s">
        <v>187</v>
      </c>
      <c r="G32" s="16"/>
      <c r="H32" s="12" t="str">
        <f t="shared" si="1"/>
        <v/>
      </c>
      <c r="I32" s="12" t="str">
        <f t="shared" si="5"/>
        <v>一般会計</v>
      </c>
      <c r="K32" s="12"/>
      <c r="L32" s="12"/>
      <c r="O32" s="12"/>
      <c r="P32" s="12"/>
      <c r="Q32" s="18"/>
      <c r="T32" s="12"/>
      <c r="U32" s="29" t="s">
        <v>519</v>
      </c>
      <c r="Y32" s="29" t="s">
        <v>278</v>
      </c>
      <c r="Z32" s="29" t="s">
        <v>406</v>
      </c>
      <c r="AA32" s="49" t="s">
        <v>62</v>
      </c>
      <c r="AB32" s="49" t="s">
        <v>62</v>
      </c>
      <c r="AC32" s="28"/>
      <c r="AD32" s="28"/>
      <c r="AE32" s="28"/>
      <c r="AF32" s="27"/>
      <c r="AK32" s="36" t="str">
        <f t="shared" si="7"/>
        <v>e</v>
      </c>
    </row>
    <row r="33" spans="1:37" ht="13.5" customHeight="1" x14ac:dyDescent="0.15">
      <c r="A33" s="12"/>
      <c r="B33" s="12"/>
      <c r="F33" s="17" t="s">
        <v>188</v>
      </c>
      <c r="G33" s="16"/>
      <c r="H33" s="12" t="str">
        <f t="shared" si="1"/>
        <v/>
      </c>
      <c r="I33" s="12" t="str">
        <f t="shared" si="5"/>
        <v>一般会計</v>
      </c>
      <c r="K33" s="12"/>
      <c r="L33" s="12"/>
      <c r="O33" s="12"/>
      <c r="P33" s="12"/>
      <c r="Q33" s="18"/>
      <c r="T33" s="12"/>
      <c r="U33" s="29" t="s">
        <v>520</v>
      </c>
      <c r="Y33" s="29" t="s">
        <v>279</v>
      </c>
      <c r="Z33" s="29" t="s">
        <v>407</v>
      </c>
      <c r="AA33" s="39"/>
      <c r="AB33" s="28"/>
      <c r="AC33" s="28"/>
      <c r="AD33" s="28"/>
      <c r="AE33" s="28"/>
      <c r="AF33" s="27"/>
      <c r="AK33" s="36" t="str">
        <f t="shared" si="7"/>
        <v>f</v>
      </c>
    </row>
    <row r="34" spans="1:37" ht="13.5" customHeight="1" x14ac:dyDescent="0.15">
      <c r="A34" s="12"/>
      <c r="B34" s="12"/>
      <c r="F34" s="17" t="s">
        <v>189</v>
      </c>
      <c r="G34" s="16"/>
      <c r="H34" s="12" t="str">
        <f t="shared" si="1"/>
        <v/>
      </c>
      <c r="I34" s="12" t="str">
        <f t="shared" si="5"/>
        <v>一般会計</v>
      </c>
      <c r="K34" s="12"/>
      <c r="L34" s="12"/>
      <c r="O34" s="12"/>
      <c r="P34" s="12"/>
      <c r="Q34" s="18"/>
      <c r="T34" s="12"/>
      <c r="U34" s="29" t="s">
        <v>521</v>
      </c>
      <c r="Y34" s="29" t="s">
        <v>280</v>
      </c>
      <c r="Z34" s="29" t="s">
        <v>408</v>
      </c>
      <c r="AB34" s="28"/>
      <c r="AC34" s="28"/>
      <c r="AD34" s="28"/>
      <c r="AE34" s="28"/>
      <c r="AF34" s="27"/>
      <c r="AK34" s="36" t="str">
        <f t="shared" si="7"/>
        <v>g</v>
      </c>
    </row>
    <row r="35" spans="1:37" ht="13.5" customHeight="1" x14ac:dyDescent="0.15">
      <c r="A35" s="12"/>
      <c r="B35" s="12"/>
      <c r="F35" s="17" t="s">
        <v>190</v>
      </c>
      <c r="G35" s="16"/>
      <c r="H35" s="12" t="str">
        <f t="shared" si="1"/>
        <v/>
      </c>
      <c r="I35" s="12" t="str">
        <f t="shared" si="5"/>
        <v>一般会計</v>
      </c>
      <c r="K35" s="12"/>
      <c r="L35" s="12"/>
      <c r="O35" s="12"/>
      <c r="P35" s="12"/>
      <c r="Q35" s="18"/>
      <c r="T35" s="12"/>
      <c r="U35" s="29" t="s">
        <v>522</v>
      </c>
      <c r="Y35" s="29" t="s">
        <v>281</v>
      </c>
      <c r="Z35" s="29" t="s">
        <v>409</v>
      </c>
      <c r="AC35" s="28"/>
      <c r="AF35" s="27"/>
      <c r="AK35" s="36" t="str">
        <f t="shared" si="7"/>
        <v>h</v>
      </c>
    </row>
    <row r="36" spans="1:37" ht="13.5" customHeight="1" x14ac:dyDescent="0.15">
      <c r="A36" s="12"/>
      <c r="B36" s="12"/>
      <c r="F36" s="17" t="s">
        <v>191</v>
      </c>
      <c r="G36" s="16"/>
      <c r="H36" s="12" t="str">
        <f t="shared" si="1"/>
        <v/>
      </c>
      <c r="I36" s="12" t="str">
        <f t="shared" si="5"/>
        <v>一般会計</v>
      </c>
      <c r="K36" s="12"/>
      <c r="L36" s="12"/>
      <c r="O36" s="12"/>
      <c r="P36" s="12"/>
      <c r="Q36" s="18"/>
      <c r="T36" s="12"/>
      <c r="Y36" s="29" t="s">
        <v>282</v>
      </c>
      <c r="Z36" s="29" t="s">
        <v>410</v>
      </c>
      <c r="AF36" s="27"/>
      <c r="AK36" s="36"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29" t="s">
        <v>283</v>
      </c>
      <c r="Z37" s="29" t="s">
        <v>411</v>
      </c>
      <c r="AF37" s="27"/>
      <c r="AK37" s="36" t="str">
        <f t="shared" si="7"/>
        <v>j</v>
      </c>
    </row>
    <row r="38" spans="1:37" x14ac:dyDescent="0.15">
      <c r="A38" s="12"/>
      <c r="B38" s="12"/>
      <c r="F38" s="12"/>
      <c r="G38" s="18"/>
      <c r="K38" s="12"/>
      <c r="L38" s="12"/>
      <c r="O38" s="12"/>
      <c r="P38" s="12"/>
      <c r="Q38" s="18"/>
      <c r="T38" s="12"/>
      <c r="Y38" s="29" t="s">
        <v>284</v>
      </c>
      <c r="Z38" s="29" t="s">
        <v>412</v>
      </c>
      <c r="AF38" s="27"/>
      <c r="AK38" s="36" t="str">
        <f t="shared" si="7"/>
        <v>k</v>
      </c>
    </row>
    <row r="39" spans="1:37" x14ac:dyDescent="0.15">
      <c r="A39" s="12"/>
      <c r="B39" s="12"/>
      <c r="F39" s="12" t="str">
        <f>I37</f>
        <v>一般会計</v>
      </c>
      <c r="G39" s="18"/>
      <c r="K39" s="12"/>
      <c r="L39" s="12"/>
      <c r="O39" s="12"/>
      <c r="P39" s="12"/>
      <c r="Q39" s="18"/>
      <c r="T39" s="12"/>
      <c r="U39" s="29" t="s">
        <v>524</v>
      </c>
      <c r="Y39" s="29" t="s">
        <v>285</v>
      </c>
      <c r="Z39" s="29" t="s">
        <v>413</v>
      </c>
      <c r="AF39" s="27"/>
      <c r="AK39" s="36" t="str">
        <f t="shared" si="7"/>
        <v>l</v>
      </c>
    </row>
    <row r="40" spans="1:37" x14ac:dyDescent="0.15">
      <c r="A40" s="12"/>
      <c r="B40" s="12"/>
      <c r="F40" s="12"/>
      <c r="G40" s="18"/>
      <c r="K40" s="12"/>
      <c r="L40" s="12"/>
      <c r="O40" s="12"/>
      <c r="P40" s="12"/>
      <c r="Q40" s="18"/>
      <c r="T40" s="12"/>
      <c r="U40" s="29"/>
      <c r="Y40" s="29" t="s">
        <v>286</v>
      </c>
      <c r="Z40" s="29" t="s">
        <v>414</v>
      </c>
      <c r="AF40" s="27"/>
      <c r="AK40" s="36" t="str">
        <f t="shared" si="7"/>
        <v>m</v>
      </c>
    </row>
    <row r="41" spans="1:37" x14ac:dyDescent="0.15">
      <c r="A41" s="12"/>
      <c r="B41" s="12"/>
      <c r="F41" s="12"/>
      <c r="G41" s="18"/>
      <c r="K41" s="12"/>
      <c r="L41" s="12"/>
      <c r="O41" s="12"/>
      <c r="P41" s="12"/>
      <c r="Q41" s="18"/>
      <c r="T41" s="12"/>
      <c r="U41" s="29" t="s">
        <v>234</v>
      </c>
      <c r="Y41" s="29" t="s">
        <v>287</v>
      </c>
      <c r="Z41" s="29" t="s">
        <v>415</v>
      </c>
      <c r="AF41" s="27"/>
      <c r="AK41" s="36" t="str">
        <f t="shared" si="7"/>
        <v>n</v>
      </c>
    </row>
    <row r="42" spans="1:37" x14ac:dyDescent="0.15">
      <c r="A42" s="12"/>
      <c r="B42" s="12"/>
      <c r="F42" s="12"/>
      <c r="G42" s="18"/>
      <c r="K42" s="12"/>
      <c r="L42" s="12"/>
      <c r="O42" s="12"/>
      <c r="P42" s="12"/>
      <c r="Q42" s="18"/>
      <c r="T42" s="12"/>
      <c r="U42" s="29" t="s">
        <v>236</v>
      </c>
      <c r="Y42" s="29" t="s">
        <v>288</v>
      </c>
      <c r="Z42" s="29" t="s">
        <v>416</v>
      </c>
      <c r="AF42" s="27"/>
      <c r="AK42" s="36" t="str">
        <f t="shared" si="7"/>
        <v>o</v>
      </c>
    </row>
    <row r="43" spans="1:37" x14ac:dyDescent="0.15">
      <c r="A43" s="12"/>
      <c r="B43" s="12"/>
      <c r="F43" s="12"/>
      <c r="G43" s="18"/>
      <c r="K43" s="12"/>
      <c r="L43" s="12"/>
      <c r="O43" s="12"/>
      <c r="P43" s="12"/>
      <c r="Q43" s="18"/>
      <c r="T43" s="12"/>
      <c r="Y43" s="29" t="s">
        <v>289</v>
      </c>
      <c r="Z43" s="29" t="s">
        <v>417</v>
      </c>
      <c r="AF43" s="27"/>
      <c r="AK43" s="36" t="str">
        <f t="shared" si="7"/>
        <v>p</v>
      </c>
    </row>
    <row r="44" spans="1:37" x14ac:dyDescent="0.15">
      <c r="A44" s="12"/>
      <c r="B44" s="12"/>
      <c r="F44" s="12"/>
      <c r="G44" s="18"/>
      <c r="K44" s="12"/>
      <c r="L44" s="12"/>
      <c r="O44" s="12"/>
      <c r="P44" s="12"/>
      <c r="Q44" s="18"/>
      <c r="T44" s="12"/>
      <c r="Y44" s="29" t="s">
        <v>290</v>
      </c>
      <c r="Z44" s="29" t="s">
        <v>418</v>
      </c>
      <c r="AF44" s="27"/>
      <c r="AK44" s="36" t="str">
        <f t="shared" si="7"/>
        <v>q</v>
      </c>
    </row>
    <row r="45" spans="1:37" x14ac:dyDescent="0.15">
      <c r="A45" s="12"/>
      <c r="B45" s="12"/>
      <c r="F45" s="12"/>
      <c r="G45" s="18"/>
      <c r="K45" s="12"/>
      <c r="L45" s="12"/>
      <c r="O45" s="12"/>
      <c r="P45" s="12"/>
      <c r="Q45" s="18"/>
      <c r="T45" s="12"/>
      <c r="U45" s="26" t="s">
        <v>156</v>
      </c>
      <c r="Y45" s="29" t="s">
        <v>291</v>
      </c>
      <c r="Z45" s="29" t="s">
        <v>419</v>
      </c>
      <c r="AF45" s="27"/>
      <c r="AK45" s="36" t="str">
        <f t="shared" si="7"/>
        <v>r</v>
      </c>
    </row>
    <row r="46" spans="1:37" x14ac:dyDescent="0.15">
      <c r="A46" s="12"/>
      <c r="B46" s="12"/>
      <c r="F46" s="12"/>
      <c r="G46" s="18"/>
      <c r="K46" s="12"/>
      <c r="L46" s="12"/>
      <c r="O46" s="12"/>
      <c r="P46" s="12"/>
      <c r="Q46" s="18"/>
      <c r="T46" s="12"/>
      <c r="U46" s="55" t="s">
        <v>552</v>
      </c>
      <c r="Y46" s="29" t="s">
        <v>292</v>
      </c>
      <c r="Z46" s="29" t="s">
        <v>420</v>
      </c>
      <c r="AF46" s="27"/>
      <c r="AK46" s="36" t="str">
        <f t="shared" si="7"/>
        <v>s</v>
      </c>
    </row>
    <row r="47" spans="1:37" x14ac:dyDescent="0.15">
      <c r="A47" s="12"/>
      <c r="B47" s="12"/>
      <c r="F47" s="12"/>
      <c r="G47" s="18"/>
      <c r="K47" s="12"/>
      <c r="L47" s="12"/>
      <c r="O47" s="12"/>
      <c r="P47" s="12"/>
      <c r="Q47" s="18"/>
      <c r="T47" s="12"/>
      <c r="Y47" s="29" t="s">
        <v>293</v>
      </c>
      <c r="Z47" s="29" t="s">
        <v>421</v>
      </c>
      <c r="AF47" s="27"/>
      <c r="AK47" s="36" t="str">
        <f t="shared" si="7"/>
        <v>t</v>
      </c>
    </row>
    <row r="48" spans="1:37" x14ac:dyDescent="0.15">
      <c r="A48" s="12"/>
      <c r="B48" s="12"/>
      <c r="F48" s="12"/>
      <c r="G48" s="18"/>
      <c r="K48" s="12"/>
      <c r="L48" s="12"/>
      <c r="O48" s="12"/>
      <c r="P48" s="12"/>
      <c r="Q48" s="18"/>
      <c r="T48" s="12"/>
      <c r="U48" s="55">
        <v>2021</v>
      </c>
      <c r="Y48" s="29" t="s">
        <v>294</v>
      </c>
      <c r="Z48" s="29" t="s">
        <v>422</v>
      </c>
      <c r="AF48" s="27"/>
      <c r="AK48" s="36" t="str">
        <f t="shared" si="7"/>
        <v>u</v>
      </c>
    </row>
    <row r="49" spans="1:37" x14ac:dyDescent="0.15">
      <c r="A49" s="12"/>
      <c r="B49" s="12"/>
      <c r="F49" s="12"/>
      <c r="G49" s="18"/>
      <c r="K49" s="12"/>
      <c r="L49" s="12"/>
      <c r="O49" s="12"/>
      <c r="P49" s="12"/>
      <c r="Q49" s="18"/>
      <c r="T49" s="12"/>
      <c r="U49" s="55">
        <v>2022</v>
      </c>
      <c r="Y49" s="29" t="s">
        <v>295</v>
      </c>
      <c r="Z49" s="29" t="s">
        <v>423</v>
      </c>
      <c r="AF49" s="27"/>
      <c r="AK49" s="36" t="str">
        <f t="shared" si="7"/>
        <v>v</v>
      </c>
    </row>
    <row r="50" spans="1:37" x14ac:dyDescent="0.15">
      <c r="A50" s="12"/>
      <c r="B50" s="12"/>
      <c r="F50" s="12"/>
      <c r="G50" s="18"/>
      <c r="K50" s="12"/>
      <c r="L50" s="12"/>
      <c r="O50" s="12"/>
      <c r="P50" s="12"/>
      <c r="Q50" s="18"/>
      <c r="T50" s="12"/>
      <c r="U50" s="55">
        <v>2023</v>
      </c>
      <c r="Y50" s="29" t="s">
        <v>296</v>
      </c>
      <c r="Z50" s="29" t="s">
        <v>424</v>
      </c>
      <c r="AF50" s="27"/>
    </row>
    <row r="51" spans="1:37" x14ac:dyDescent="0.15">
      <c r="A51" s="12"/>
      <c r="B51" s="12"/>
      <c r="F51" s="12"/>
      <c r="G51" s="18"/>
      <c r="K51" s="12"/>
      <c r="L51" s="12"/>
      <c r="O51" s="12"/>
      <c r="P51" s="12"/>
      <c r="Q51" s="18"/>
      <c r="T51" s="12"/>
      <c r="U51" s="55">
        <v>2024</v>
      </c>
      <c r="Y51" s="29" t="s">
        <v>297</v>
      </c>
      <c r="Z51" s="29" t="s">
        <v>425</v>
      </c>
      <c r="AF51" s="27"/>
    </row>
    <row r="52" spans="1:37" x14ac:dyDescent="0.15">
      <c r="A52" s="12"/>
      <c r="B52" s="12"/>
      <c r="F52" s="12"/>
      <c r="G52" s="18"/>
      <c r="K52" s="12"/>
      <c r="L52" s="12"/>
      <c r="O52" s="12"/>
      <c r="P52" s="12"/>
      <c r="Q52" s="18"/>
      <c r="T52" s="12"/>
      <c r="U52" s="55">
        <v>2025</v>
      </c>
      <c r="Y52" s="29" t="s">
        <v>298</v>
      </c>
      <c r="Z52" s="29" t="s">
        <v>426</v>
      </c>
      <c r="AF52" s="27"/>
    </row>
    <row r="53" spans="1:37" x14ac:dyDescent="0.15">
      <c r="A53" s="12"/>
      <c r="B53" s="12"/>
      <c r="F53" s="12"/>
      <c r="G53" s="18"/>
      <c r="K53" s="12"/>
      <c r="L53" s="12"/>
      <c r="O53" s="12"/>
      <c r="P53" s="12"/>
      <c r="Q53" s="18"/>
      <c r="T53" s="12"/>
      <c r="U53" s="55">
        <v>2026</v>
      </c>
      <c r="Y53" s="29" t="s">
        <v>299</v>
      </c>
      <c r="Z53" s="29" t="s">
        <v>427</v>
      </c>
      <c r="AF53" s="27"/>
    </row>
    <row r="54" spans="1:37" x14ac:dyDescent="0.15">
      <c r="A54" s="12"/>
      <c r="B54" s="12"/>
      <c r="F54" s="12"/>
      <c r="G54" s="18"/>
      <c r="K54" s="12"/>
      <c r="L54" s="12"/>
      <c r="O54" s="12"/>
      <c r="P54" s="19"/>
      <c r="Q54" s="18"/>
      <c r="T54" s="12"/>
      <c r="Y54" s="29" t="s">
        <v>300</v>
      </c>
      <c r="Z54" s="29" t="s">
        <v>428</v>
      </c>
      <c r="AF54" s="27"/>
    </row>
    <row r="55" spans="1:37" x14ac:dyDescent="0.15">
      <c r="A55" s="12"/>
      <c r="B55" s="12"/>
      <c r="F55" s="12"/>
      <c r="G55" s="18"/>
      <c r="K55" s="12"/>
      <c r="L55" s="12"/>
      <c r="O55" s="12"/>
      <c r="P55" s="12"/>
      <c r="Q55" s="18"/>
      <c r="T55" s="12"/>
      <c r="Y55" s="29" t="s">
        <v>301</v>
      </c>
      <c r="Z55" s="29" t="s">
        <v>429</v>
      </c>
      <c r="AF55" s="27"/>
    </row>
    <row r="56" spans="1:37" x14ac:dyDescent="0.15">
      <c r="A56" s="12"/>
      <c r="B56" s="12"/>
      <c r="F56" s="12"/>
      <c r="G56" s="18"/>
      <c r="K56" s="12"/>
      <c r="L56" s="12"/>
      <c r="O56" s="12"/>
      <c r="P56" s="12"/>
      <c r="Q56" s="18"/>
      <c r="T56" s="12"/>
      <c r="U56" s="55">
        <v>20</v>
      </c>
      <c r="Y56" s="29" t="s">
        <v>302</v>
      </c>
      <c r="Z56" s="29" t="s">
        <v>430</v>
      </c>
      <c r="AF56" s="27"/>
    </row>
    <row r="57" spans="1:37" x14ac:dyDescent="0.15">
      <c r="A57" s="12"/>
      <c r="B57" s="12"/>
      <c r="F57" s="12"/>
      <c r="G57" s="18"/>
      <c r="K57" s="12"/>
      <c r="L57" s="12"/>
      <c r="O57" s="12"/>
      <c r="P57" s="12"/>
      <c r="Q57" s="18"/>
      <c r="T57" s="12"/>
      <c r="U57" s="29" t="s">
        <v>500</v>
      </c>
      <c r="Y57" s="29" t="s">
        <v>303</v>
      </c>
      <c r="Z57" s="29" t="s">
        <v>431</v>
      </c>
      <c r="AF57" s="27"/>
    </row>
    <row r="58" spans="1:37" x14ac:dyDescent="0.15">
      <c r="A58" s="12"/>
      <c r="B58" s="12"/>
      <c r="F58" s="12"/>
      <c r="G58" s="18"/>
      <c r="K58" s="12"/>
      <c r="L58" s="12"/>
      <c r="O58" s="12"/>
      <c r="P58" s="12"/>
      <c r="Q58" s="18"/>
      <c r="T58" s="12"/>
      <c r="U58" s="29" t="s">
        <v>501</v>
      </c>
      <c r="Y58" s="29" t="s">
        <v>304</v>
      </c>
      <c r="Z58" s="29" t="s">
        <v>432</v>
      </c>
      <c r="AF58" s="27"/>
    </row>
    <row r="59" spans="1:37" x14ac:dyDescent="0.15">
      <c r="A59" s="12"/>
      <c r="B59" s="12"/>
      <c r="F59" s="12"/>
      <c r="G59" s="18"/>
      <c r="K59" s="12"/>
      <c r="L59" s="12"/>
      <c r="O59" s="12"/>
      <c r="P59" s="12"/>
      <c r="Q59" s="18"/>
      <c r="T59" s="12"/>
      <c r="Y59" s="29" t="s">
        <v>305</v>
      </c>
      <c r="Z59" s="29" t="s">
        <v>433</v>
      </c>
      <c r="AF59" s="27"/>
    </row>
    <row r="60" spans="1:37" x14ac:dyDescent="0.15">
      <c r="A60" s="12"/>
      <c r="B60" s="12"/>
      <c r="F60" s="12"/>
      <c r="G60" s="18"/>
      <c r="K60" s="12"/>
      <c r="L60" s="12"/>
      <c r="O60" s="12"/>
      <c r="P60" s="12"/>
      <c r="Q60" s="18"/>
      <c r="T60" s="12"/>
      <c r="Y60" s="29" t="s">
        <v>306</v>
      </c>
      <c r="Z60" s="29" t="s">
        <v>434</v>
      </c>
      <c r="AF60" s="27"/>
    </row>
    <row r="61" spans="1:37" x14ac:dyDescent="0.15">
      <c r="A61" s="12"/>
      <c r="B61" s="12"/>
      <c r="F61" s="12"/>
      <c r="G61" s="18"/>
      <c r="K61" s="12"/>
      <c r="L61" s="12"/>
      <c r="O61" s="12"/>
      <c r="P61" s="12"/>
      <c r="Q61" s="18"/>
      <c r="T61" s="12"/>
      <c r="Y61" s="29" t="s">
        <v>307</v>
      </c>
      <c r="Z61" s="29" t="s">
        <v>435</v>
      </c>
      <c r="AF61" s="27"/>
    </row>
    <row r="62" spans="1:37" x14ac:dyDescent="0.15">
      <c r="A62" s="12"/>
      <c r="B62" s="12"/>
      <c r="F62" s="12"/>
      <c r="G62" s="18"/>
      <c r="K62" s="12"/>
      <c r="L62" s="12"/>
      <c r="O62" s="12"/>
      <c r="P62" s="12"/>
      <c r="Q62" s="18"/>
      <c r="T62" s="12"/>
      <c r="Y62" s="29" t="s">
        <v>308</v>
      </c>
      <c r="Z62" s="29" t="s">
        <v>436</v>
      </c>
      <c r="AF62" s="27"/>
    </row>
    <row r="63" spans="1:37" x14ac:dyDescent="0.15">
      <c r="A63" s="12"/>
      <c r="B63" s="12"/>
      <c r="F63" s="12"/>
      <c r="G63" s="18"/>
      <c r="K63" s="12"/>
      <c r="L63" s="12"/>
      <c r="O63" s="12"/>
      <c r="P63" s="12"/>
      <c r="Q63" s="18"/>
      <c r="T63" s="12"/>
      <c r="Y63" s="29" t="s">
        <v>309</v>
      </c>
      <c r="Z63" s="29" t="s">
        <v>437</v>
      </c>
      <c r="AF63" s="27"/>
    </row>
    <row r="64" spans="1:37" x14ac:dyDescent="0.15">
      <c r="A64" s="12"/>
      <c r="B64" s="12"/>
      <c r="F64" s="12"/>
      <c r="G64" s="18"/>
      <c r="K64" s="12"/>
      <c r="L64" s="12"/>
      <c r="O64" s="12"/>
      <c r="P64" s="12"/>
      <c r="Q64" s="18"/>
      <c r="T64" s="12"/>
      <c r="Y64" s="29" t="s">
        <v>310</v>
      </c>
      <c r="Z64" s="29" t="s">
        <v>438</v>
      </c>
      <c r="AF64" s="27"/>
    </row>
    <row r="65" spans="1:32" x14ac:dyDescent="0.15">
      <c r="A65" s="12"/>
      <c r="B65" s="12"/>
      <c r="F65" s="12"/>
      <c r="G65" s="18"/>
      <c r="K65" s="12"/>
      <c r="L65" s="12"/>
      <c r="O65" s="12"/>
      <c r="P65" s="12"/>
      <c r="Q65" s="18"/>
      <c r="T65" s="12"/>
      <c r="Y65" s="29" t="s">
        <v>311</v>
      </c>
      <c r="Z65" s="29" t="s">
        <v>439</v>
      </c>
      <c r="AF65" s="27"/>
    </row>
    <row r="66" spans="1:32" x14ac:dyDescent="0.15">
      <c r="A66" s="12"/>
      <c r="B66" s="12"/>
      <c r="F66" s="12"/>
      <c r="G66" s="18"/>
      <c r="K66" s="12"/>
      <c r="L66" s="12"/>
      <c r="O66" s="12"/>
      <c r="P66" s="12"/>
      <c r="Q66" s="18"/>
      <c r="T66" s="12"/>
      <c r="Y66" s="29" t="s">
        <v>63</v>
      </c>
      <c r="Z66" s="29" t="s">
        <v>440</v>
      </c>
      <c r="AF66" s="27"/>
    </row>
    <row r="67" spans="1:32" x14ac:dyDescent="0.15">
      <c r="A67" s="12"/>
      <c r="B67" s="12"/>
      <c r="F67" s="12"/>
      <c r="G67" s="18"/>
      <c r="K67" s="12"/>
      <c r="L67" s="12"/>
      <c r="O67" s="12"/>
      <c r="P67" s="12"/>
      <c r="Q67" s="18"/>
      <c r="T67" s="12"/>
      <c r="Y67" s="29" t="s">
        <v>312</v>
      </c>
      <c r="Z67" s="29" t="s">
        <v>441</v>
      </c>
      <c r="AF67" s="27"/>
    </row>
    <row r="68" spans="1:32" x14ac:dyDescent="0.15">
      <c r="A68" s="12"/>
      <c r="B68" s="12"/>
      <c r="F68" s="12"/>
      <c r="G68" s="18"/>
      <c r="K68" s="12"/>
      <c r="L68" s="12"/>
      <c r="O68" s="12"/>
      <c r="P68" s="12"/>
      <c r="Q68" s="18"/>
      <c r="T68" s="12"/>
      <c r="Y68" s="29" t="s">
        <v>313</v>
      </c>
      <c r="Z68" s="29" t="s">
        <v>442</v>
      </c>
      <c r="AF68" s="27"/>
    </row>
    <row r="69" spans="1:32" x14ac:dyDescent="0.15">
      <c r="A69" s="12"/>
      <c r="B69" s="12"/>
      <c r="F69" s="12"/>
      <c r="G69" s="18"/>
      <c r="K69" s="12"/>
      <c r="L69" s="12"/>
      <c r="O69" s="12"/>
      <c r="P69" s="12"/>
      <c r="Q69" s="18"/>
      <c r="T69" s="12"/>
      <c r="Y69" s="29" t="s">
        <v>314</v>
      </c>
      <c r="Z69" s="29" t="s">
        <v>443</v>
      </c>
      <c r="AF69" s="27"/>
    </row>
    <row r="70" spans="1:32" x14ac:dyDescent="0.15">
      <c r="A70" s="12"/>
      <c r="B70" s="12"/>
      <c r="Y70" s="29" t="s">
        <v>315</v>
      </c>
      <c r="Z70" s="29" t="s">
        <v>444</v>
      </c>
    </row>
    <row r="71" spans="1:32" x14ac:dyDescent="0.15">
      <c r="Y71" s="29" t="s">
        <v>316</v>
      </c>
      <c r="Z71" s="29" t="s">
        <v>445</v>
      </c>
    </row>
    <row r="72" spans="1:32" x14ac:dyDescent="0.15">
      <c r="Y72" s="29" t="s">
        <v>317</v>
      </c>
      <c r="Z72" s="29" t="s">
        <v>446</v>
      </c>
    </row>
    <row r="73" spans="1:32" x14ac:dyDescent="0.15">
      <c r="Y73" s="29" t="s">
        <v>318</v>
      </c>
      <c r="Z73" s="29" t="s">
        <v>447</v>
      </c>
    </row>
    <row r="74" spans="1:32" x14ac:dyDescent="0.15">
      <c r="Y74" s="29" t="s">
        <v>319</v>
      </c>
      <c r="Z74" s="29" t="s">
        <v>448</v>
      </c>
    </row>
    <row r="75" spans="1:32" x14ac:dyDescent="0.15">
      <c r="Y75" s="29" t="s">
        <v>320</v>
      </c>
      <c r="Z75" s="29" t="s">
        <v>449</v>
      </c>
    </row>
    <row r="76" spans="1:32" x14ac:dyDescent="0.15">
      <c r="Y76" s="29" t="s">
        <v>321</v>
      </c>
      <c r="Z76" s="29" t="s">
        <v>450</v>
      </c>
    </row>
    <row r="77" spans="1:32" x14ac:dyDescent="0.15">
      <c r="Y77" s="29" t="s">
        <v>322</v>
      </c>
      <c r="Z77" s="29" t="s">
        <v>451</v>
      </c>
    </row>
    <row r="78" spans="1:32" x14ac:dyDescent="0.15">
      <c r="Y78" s="29" t="s">
        <v>323</v>
      </c>
      <c r="Z78" s="29" t="s">
        <v>452</v>
      </c>
    </row>
    <row r="79" spans="1:32" x14ac:dyDescent="0.15">
      <c r="Y79" s="29" t="s">
        <v>324</v>
      </c>
      <c r="Z79" s="29" t="s">
        <v>453</v>
      </c>
    </row>
    <row r="80" spans="1:32" x14ac:dyDescent="0.15">
      <c r="Y80" s="29" t="s">
        <v>325</v>
      </c>
      <c r="Z80" s="29" t="s">
        <v>454</v>
      </c>
    </row>
    <row r="81" spans="25:26" x14ac:dyDescent="0.15">
      <c r="Y81" s="29" t="s">
        <v>326</v>
      </c>
      <c r="Z81" s="29" t="s">
        <v>455</v>
      </c>
    </row>
    <row r="82" spans="25:26" x14ac:dyDescent="0.15">
      <c r="Y82" s="29" t="s">
        <v>327</v>
      </c>
      <c r="Z82" s="29" t="s">
        <v>456</v>
      </c>
    </row>
    <row r="83" spans="25:26" x14ac:dyDescent="0.15">
      <c r="Y83" s="29" t="s">
        <v>328</v>
      </c>
      <c r="Z83" s="29" t="s">
        <v>457</v>
      </c>
    </row>
    <row r="84" spans="25:26" x14ac:dyDescent="0.15">
      <c r="Y84" s="29" t="s">
        <v>329</v>
      </c>
      <c r="Z84" s="29" t="s">
        <v>458</v>
      </c>
    </row>
    <row r="85" spans="25:26" x14ac:dyDescent="0.15">
      <c r="Y85" s="29" t="s">
        <v>330</v>
      </c>
      <c r="Z85" s="29" t="s">
        <v>459</v>
      </c>
    </row>
    <row r="86" spans="25:26" x14ac:dyDescent="0.15">
      <c r="Y86" s="29" t="s">
        <v>331</v>
      </c>
      <c r="Z86" s="29" t="s">
        <v>460</v>
      </c>
    </row>
    <row r="87" spans="25:26" x14ac:dyDescent="0.15">
      <c r="Y87" s="29" t="s">
        <v>332</v>
      </c>
      <c r="Z87" s="29" t="s">
        <v>461</v>
      </c>
    </row>
    <row r="88" spans="25:26" x14ac:dyDescent="0.15">
      <c r="Y88" s="29" t="s">
        <v>333</v>
      </c>
      <c r="Z88" s="29" t="s">
        <v>462</v>
      </c>
    </row>
    <row r="89" spans="25:26" x14ac:dyDescent="0.15">
      <c r="Y89" s="29" t="s">
        <v>334</v>
      </c>
      <c r="Z89" s="29" t="s">
        <v>463</v>
      </c>
    </row>
    <row r="90" spans="25:26" x14ac:dyDescent="0.15">
      <c r="Y90" s="29" t="s">
        <v>335</v>
      </c>
      <c r="Z90" s="29" t="s">
        <v>464</v>
      </c>
    </row>
    <row r="91" spans="25:26" x14ac:dyDescent="0.15">
      <c r="Y91" s="29" t="s">
        <v>336</v>
      </c>
      <c r="Z91" s="29" t="s">
        <v>465</v>
      </c>
    </row>
    <row r="92" spans="25:26" x14ac:dyDescent="0.15">
      <c r="Y92" s="29" t="s">
        <v>337</v>
      </c>
      <c r="Z92" s="29" t="s">
        <v>466</v>
      </c>
    </row>
    <row r="93" spans="25:26" x14ac:dyDescent="0.15">
      <c r="Y93" s="29" t="s">
        <v>338</v>
      </c>
      <c r="Z93" s="29" t="s">
        <v>467</v>
      </c>
    </row>
    <row r="94" spans="25:26" x14ac:dyDescent="0.15">
      <c r="Y94" s="29" t="s">
        <v>339</v>
      </c>
      <c r="Z94" s="29" t="s">
        <v>468</v>
      </c>
    </row>
    <row r="95" spans="25:26" x14ac:dyDescent="0.15">
      <c r="Y95" s="29" t="s">
        <v>340</v>
      </c>
      <c r="Z95" s="29" t="s">
        <v>469</v>
      </c>
    </row>
    <row r="96" spans="25:26" x14ac:dyDescent="0.15">
      <c r="Y96" s="29" t="s">
        <v>244</v>
      </c>
      <c r="Z96" s="29" t="s">
        <v>470</v>
      </c>
    </row>
    <row r="97" spans="25:26" x14ac:dyDescent="0.15">
      <c r="Y97" s="29" t="s">
        <v>341</v>
      </c>
      <c r="Z97" s="29" t="s">
        <v>471</v>
      </c>
    </row>
    <row r="98" spans="25:26" x14ac:dyDescent="0.15">
      <c r="Y98" s="29" t="s">
        <v>342</v>
      </c>
      <c r="Z98" s="29" t="s">
        <v>472</v>
      </c>
    </row>
    <row r="99" spans="25:26" x14ac:dyDescent="0.15">
      <c r="Y99" s="29" t="s">
        <v>372</v>
      </c>
      <c r="Z99" s="29" t="s">
        <v>473</v>
      </c>
    </row>
    <row r="100" spans="25:26" x14ac:dyDescent="0.15">
      <c r="Y100" s="29" t="s">
        <v>556</v>
      </c>
      <c r="Z100" s="29" t="s">
        <v>474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2022-09-02T08:32:58Z</dcterms:created>
  <dcterms:modified xsi:type="dcterms:W3CDTF">2022-09-02T08:34:37Z</dcterms:modified>
</cp:coreProperties>
</file>