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740" windowHeight="12150"/>
  </bookViews>
  <sheets>
    <sheet name="行政事業レビューシート" sheetId="11" r:id="rId1"/>
    <sheet name="入力規則等" sheetId="4" r:id="rId2"/>
  </sheets>
  <definedNames>
    <definedName name="_xlnm._FilterDatabase" localSheetId="0" hidden="1">行政事業レビューシート!$A$2:$BH$132</definedName>
    <definedName name="_xlnm.Print_Area" localSheetId="0">行政事業レビューシート!$A$1:$AX$129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6" i="11" l="1"/>
  <c r="AY51" i="11" s="1"/>
  <c r="AY43" i="11"/>
  <c r="AY44" i="11" s="1"/>
  <c r="AY40" i="11"/>
  <c r="AY42" i="11" s="1"/>
  <c r="AY39" i="11"/>
  <c r="AY122" i="11"/>
  <c r="AY124" i="11" s="1"/>
  <c r="AY110" i="11"/>
  <c r="AY125" i="11" l="1"/>
  <c r="AY123" i="11"/>
  <c r="AY112" i="11"/>
  <c r="AY114" i="11"/>
  <c r="AY115" i="11"/>
  <c r="AY111" i="11"/>
  <c r="AY113" i="11"/>
  <c r="AY45" i="11"/>
  <c r="AY41" i="11"/>
  <c r="AY50" i="11"/>
  <c r="AY48" i="11"/>
  <c r="AY52" i="11"/>
  <c r="AY49" i="11"/>
  <c r="AY47" i="11"/>
  <c r="AW93" i="11" l="1"/>
  <c r="AT93" i="11"/>
  <c r="AQ93" i="11"/>
  <c r="AL93" i="11"/>
  <c r="AI93" i="11"/>
  <c r="AF93" i="11"/>
  <c r="Z93" i="11"/>
  <c r="W93" i="11"/>
  <c r="T93" i="11"/>
  <c r="N93" i="11"/>
  <c r="AW92" i="11"/>
  <c r="AT92" i="11"/>
  <c r="AQ92" i="11"/>
  <c r="AL92" i="11"/>
  <c r="AI92" i="11"/>
  <c r="AF92" i="11"/>
  <c r="Z92" i="11"/>
  <c r="W92" i="11"/>
  <c r="T92" i="11"/>
  <c r="N92" i="11"/>
  <c r="K92" i="11"/>
  <c r="H92" i="11"/>
  <c r="AY126" i="11" l="1"/>
  <c r="AY129" i="11" s="1"/>
  <c r="AU115" i="11"/>
  <c r="Y115" i="11"/>
  <c r="AU109" i="11"/>
  <c r="Y109" i="11"/>
  <c r="P24" i="11"/>
  <c r="AD21" i="11"/>
  <c r="W21" i="11"/>
  <c r="P21" i="11"/>
  <c r="AR18" i="11"/>
  <c r="W24" i="11" s="1"/>
  <c r="AK18" i="11"/>
  <c r="AD18" i="11"/>
  <c r="AD20" i="11" s="1"/>
  <c r="W18" i="11"/>
  <c r="W20" i="11" s="1"/>
  <c r="P18" i="11"/>
  <c r="P20" i="11" s="1"/>
  <c r="AV2" i="11"/>
  <c r="AY128" i="11" l="1"/>
  <c r="AY12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<sst xmlns="http://schemas.openxmlformats.org/spreadsheetml/2006/main" count="843" uniqueCount="633">
  <si>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</si>
  <si>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</si>
  <si>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</si>
  <si>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</si>
  <si>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</si>
  <si>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</si>
  <si>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</si>
  <si>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</si>
  <si>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</si>
  <si>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</si>
  <si>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</si>
  <si>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</si>
  <si>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</si>
  <si>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</si>
  <si>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</si>
  <si>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</si>
  <si>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</si>
  <si>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</si>
  <si>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</si>
  <si>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</si>
  <si>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</si>
  <si>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</si>
  <si>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</si>
  <si>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</si>
  <si>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</si>
  <si>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</si>
  <si>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</si>
  <si>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</si>
  <si>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</si>
  <si>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</si>
  <si>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</si>
  <si>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</si>
  <si>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</si>
  <si>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</si>
  <si>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</si>
  <si>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</si>
  <si>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</si>
  <si>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</si>
  <si>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</si>
  <si>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</si>
  <si>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</si>
  <si>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</si>
  <si>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</si>
  <si>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</si>
  <si>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</si>
  <si>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</si>
  <si>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</si>
  <si>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</si>
  <si>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</si>
  <si>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</si>
  <si>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</si>
  <si>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</si>
  <si>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</si>
  <si>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</si>
  <si>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</si>
  <si>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</si>
  <si>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</si>
  <si>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</si>
  <si>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</si>
  <si>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</si>
  <si>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</si>
  <si>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</si>
  <si>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</si>
  <si>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</si>
  <si>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</si>
  <si>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</si>
  <si>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</si>
  <si>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</si>
  <si>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</si>
  <si>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</si>
  <si>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</si>
  <si>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</si>
  <si>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</si>
  <si>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</si>
  <si>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</si>
  <si>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</si>
  <si>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</si>
  <si>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</si>
  <si>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</si>
  <si>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</si>
  <si>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</si>
  <si>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</si>
  <si>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</si>
  <si>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</si>
  <si>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</si>
  <si>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</si>
  <si>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</si>
  <si>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</si>
  <si>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</si>
  <si>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</si>
  <si>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</si>
  <si>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</si>
  <si>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</si>
  <si>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</si>
  <si>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</si>
  <si>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</si>
  <si>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</si>
  <si>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</si>
  <si>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</si>
  <si>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</si>
  <si>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</si>
  <si>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</si>
  <si>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</si>
  <si>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</si>
  <si>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</si>
  <si>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</si>
  <si>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</si>
  <si>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</si>
  <si>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</si>
  <si>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</si>
  <si>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</si>
  <si>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</si>
  <si>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</si>
  <si>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</si>
  <si>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</si>
  <si>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</si>
  <si>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</si>
  <si>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</si>
  <si>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</si>
  <si>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</si>
  <si>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</si>
  <si>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</si>
  <si>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</si>
  <si>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</si>
  <si>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</si>
  <si>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</si>
  <si>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</si>
  <si>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</si>
  <si>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</si>
  <si>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</si>
  <si>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</si>
  <si>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</si>
  <si>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</si>
  <si>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</si>
  <si>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</si>
  <si>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</si>
  <si>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</si>
  <si>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</si>
  <si>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</si>
  <si>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</si>
  <si>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</si>
  <si>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</si>
  <si>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</si>
  <si>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</si>
  <si>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</si>
  <si>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</si>
  <si>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</si>
  <si>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</si>
  <si>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</si>
  <si>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</si>
  <si>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</si>
  <si>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</si>
  <si>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</si>
  <si>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</si>
  <si>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</si>
  <si>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</si>
  <si>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</si>
  <si>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</si>
  <si>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</si>
  <si>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</si>
  <si>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</si>
  <si>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</si>
  <si>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</si>
  <si>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</si>
  <si>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</si>
  <si>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</si>
  <si>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</si>
  <si>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</si>
  <si>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</si>
  <si>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</si>
  <si>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</si>
  <si>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</si>
  <si>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</si>
  <si>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</si>
  <si>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</si>
  <si>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</si>
  <si>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</si>
  <si>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</si>
  <si>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</si>
  <si>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</si>
  <si>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</si>
  <si>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</si>
  <si>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</si>
  <si>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</si>
  <si>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</si>
  <si>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</si>
  <si>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</si>
  <si>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</si>
  <si>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</si>
  <si>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</si>
  <si>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</si>
  <si>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</si>
  <si>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</si>
  <si>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</si>
  <si>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</si>
  <si>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</si>
  <si>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</si>
  <si>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</si>
  <si>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</si>
  <si>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</si>
  <si>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</si>
  <si>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</si>
  <si>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</si>
  <si>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</si>
  <si>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</si>
  <si>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</si>
  <si>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</si>
  <si>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</si>
  <si>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</si>
  <si>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</si>
  <si>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</si>
  <si>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</si>
  <si>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</si>
  <si>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</si>
  <si>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</si>
  <si>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</si>
  <si>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</si>
  <si>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</si>
  <si>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</si>
  <si>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</si>
  <si>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</si>
  <si>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</si>
  <si>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</si>
  <si>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</si>
  <si>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</si>
  <si>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</si>
  <si>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</si>
  <si>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</si>
  <si>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</si>
  <si>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</si>
  <si>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</si>
  <si>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</si>
  <si>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</si>
  <si>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</si>
  <si>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</si>
  <si>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</si>
  <si>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</si>
  <si>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</si>
  <si>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</si>
  <si>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</si>
  <si>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</si>
  <si>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</si>
  <si>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</si>
  <si>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</si>
  <si>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</si>
  <si>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</si>
  <si>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</si>
  <si>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</si>
  <si>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</si>
  <si>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</si>
  <si>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</si>
  <si>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</si>
  <si>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</si>
  <si>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</si>
  <si>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</si>
  <si>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</si>
  <si>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</si>
  <si>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</si>
  <si>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</si>
  <si>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</si>
  <si>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</si>
  <si>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</si>
  <si>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</si>
  <si>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</si>
  <si>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</si>
  <si>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</si>
  <si>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</si>
  <si>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</si>
  <si>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</si>
  <si>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</si>
  <si>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</si>
  <si>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</si>
  <si>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</si>
  <si>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</si>
  <si>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</si>
  <si>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</si>
  <si>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</si>
  <si>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</si>
  <si>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</si>
  <si>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</si>
  <si>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</si>
  <si>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</si>
  <si>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</si>
  <si>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</si>
  <si>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</si>
  <si>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</si>
  <si>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</si>
  <si>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</si>
  <si>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</si>
  <si>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</si>
  <si>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</si>
  <si>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</si>
  <si>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</si>
  <si>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</si>
  <si>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</si>
  <si>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</si>
  <si>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</si>
  <si>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</si>
  <si>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</si>
  <si>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</si>
  <si>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</si>
  <si>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</si>
  <si>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</si>
  <si>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</si>
  <si>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</si>
  <si>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</si>
  <si>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</si>
  <si>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</si>
  <si>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</si>
  <si>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</si>
  <si>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</si>
  <si>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</si>
  <si>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</si>
  <si>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</si>
  <si>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</si>
  <si>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</si>
  <si>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</si>
  <si>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</si>
  <si>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</si>
  <si>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</si>
  <si>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</si>
  <si>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</si>
  <si>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</si>
  <si>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</si>
  <si>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</si>
  <si>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</si>
  <si>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</si>
  <si>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</si>
  <si>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</si>
  <si>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</si>
  <si>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</si>
  <si>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</si>
  <si>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</si>
  <si>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</si>
  <si>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</si>
  <si>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</si>
  <si>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</si>
  <si>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</si>
  <si>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</si>
  <si>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</si>
  <si>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</si>
  <si>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</si>
  <si>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</si>
  <si>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</si>
  <si>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</si>
  <si>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</si>
  <si>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</si>
  <si>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</si>
  <si>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</si>
  <si>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</si>
  <si>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</si>
  <si>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</si>
  <si>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</si>
  <si>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</si>
  <si>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</si>
  <si>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</si>
  <si>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</si>
  <si>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</si>
  <si>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</si>
  <si>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</si>
  <si>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</si>
  <si>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</si>
  <si>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</si>
  <si>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</si>
  <si>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</si>
  <si>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</si>
  <si>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</si>
  <si>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</si>
  <si>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</si>
  <si>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</si>
  <si>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</si>
  <si>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</si>
  <si>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</si>
  <si>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</si>
  <si>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</si>
  <si>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</si>
  <si>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</si>
  <si>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</si>
  <si>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</si>
  <si>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</si>
  <si>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</si>
  <si>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</si>
  <si>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</si>
  <si>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</si>
  <si>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</si>
  <si>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</si>
  <si>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</si>
  <si>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</si>
  <si>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</si>
  <si>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</si>
  <si>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</si>
  <si>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</si>
  <si>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</si>
  <si>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</si>
  <si>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</si>
  <si>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</si>
  <si>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</si>
  <si>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</si>
  <si>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</si>
  <si>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</si>
  <si>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</si>
  <si>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</si>
  <si>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</si>
  <si>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</si>
  <si>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</si>
  <si>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</si>
  <si>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</si>
  <si>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</si>
  <si>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</si>
  <si>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</si>
  <si>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</si>
  <si>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</si>
  <si>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</si>
  <si>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</si>
  <si>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</si>
  <si>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</si>
  <si>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</si>
  <si>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</si>
  <si>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</si>
  <si>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</si>
  <si>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</si>
  <si>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</si>
  <si>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</si>
  <si>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</si>
  <si>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</si>
  <si>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</si>
  <si>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</si>
  <si>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</si>
  <si>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</si>
  <si>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</si>
  <si>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</si>
  <si>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</si>
  <si>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</si>
  <si>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</si>
  <si>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</si>
  <si>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</si>
  <si>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</si>
  <si>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</si>
  <si>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</si>
  <si>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</si>
  <si>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</si>
  <si>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</si>
  <si>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</si>
  <si>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</si>
  <si>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</si>
  <si>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</si>
  <si>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</si>
  <si>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</si>
  <si>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</si>
  <si>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</si>
  <si>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</si>
  <si>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</si>
  <si>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</si>
  <si>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</si>
  <si>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</si>
  <si>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</si>
  <si>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</si>
  <si>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</si>
  <si>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</si>
  <si>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</si>
  <si>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</si>
  <si>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</si>
  <si>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</si>
  <si>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</si>
  <si>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</si>
  <si>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</si>
  <si>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</si>
  <si>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</si>
  <si>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</si>
  <si>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</si>
  <si>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</si>
  <si>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</si>
  <si>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</si>
  <si>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</si>
  <si>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</si>
  <si>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</si>
  <si>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</si>
  <si>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</si>
  <si>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</si>
  <si>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</si>
  <si>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</si>
  <si>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</si>
  <si>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</si>
  <si>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</si>
  <si>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</si>
  <si>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</si>
  <si>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</si>
  <si>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</si>
  <si>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</si>
  <si>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</si>
  <si>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</si>
  <si>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</si>
  <si>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</si>
  <si>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</si>
  <si>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</si>
  <si>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</si>
  <si>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</si>
  <si>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</si>
  <si>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</si>
  <si>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</si>
  <si>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</si>
  <si>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</si>
  <si>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</si>
  <si>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</si>
  <si>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</si>
  <si>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</si>
  <si>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</si>
  <si>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</si>
  <si>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</si>
  <si>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</si>
  <si>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</si>
  <si>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</si>
  <si>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</si>
  <si>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</si>
  <si>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</si>
  <si>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</si>
  <si>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</si>
  <si>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</si>
  <si>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</si>
  <si>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</si>
  <si>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</si>
  <si>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</si>
  <si>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</si>
  <si>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</si>
  <si>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</si>
  <si>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</si>
  <si>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</si>
  <si>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</si>
  <si>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</si>
  <si>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</si>
  <si>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</si>
  <si>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</si>
  <si>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</si>
  <si>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</si>
  <si>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</si>
  <si>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</si>
  <si>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</si>
  <si>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</si>
  <si>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</si>
  <si>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</si>
  <si>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</si>
  <si>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</si>
  <si>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</si>
  <si>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</si>
  <si>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</si>
  <si>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</si>
  <si>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</si>
  <si>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</si>
  <si>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</si>
  <si>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</si>
  <si>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</si>
  <si>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</si>
  <si>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</si>
  <si>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</si>
  <si>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</si>
  <si>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</si>
  <si>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</si>
  <si>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</si>
  <si>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</si>
  <si>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内閣府</t>
  </si>
  <si>
    <t>府</t>
  </si>
  <si>
    <t>科学技術・イノベーション推進事務局</t>
    <rPh sb="0" eb="2">
      <t>カガク</t>
    </rPh>
    <rPh sb="2" eb="4">
      <t>ギジュツ</t>
    </rPh>
    <rPh sb="12" eb="14">
      <t>スイシン</t>
    </rPh>
    <rPh sb="14" eb="17">
      <t>ジムキョク</t>
    </rPh>
    <phoneticPr fontId="5"/>
  </si>
  <si>
    <t>途上国等における STI for SDGs の推進</t>
    <phoneticPr fontId="5"/>
  </si>
  <si>
    <t>参事官（国際担当）</t>
    <rPh sb="0" eb="3">
      <t>サンジカン</t>
    </rPh>
    <rPh sb="4" eb="6">
      <t>コクサイ</t>
    </rPh>
    <rPh sb="6" eb="8">
      <t>タントウ</t>
    </rPh>
    <phoneticPr fontId="5"/>
  </si>
  <si>
    <t>有賀　理</t>
    <rPh sb="0" eb="2">
      <t>アルガ</t>
    </rPh>
    <rPh sb="3" eb="4">
      <t>オサム</t>
    </rPh>
    <phoneticPr fontId="5"/>
  </si>
  <si>
    <t>-</t>
  </si>
  <si>
    <t>-</t>
    <phoneticPr fontId="5"/>
  </si>
  <si>
    <t>産官・国際機関等の関係ステークホルダーが集う場の開催</t>
    <phoneticPr fontId="5"/>
  </si>
  <si>
    <t>会議の開催数</t>
    <rPh sb="0" eb="2">
      <t>カイギ</t>
    </rPh>
    <rPh sb="3" eb="5">
      <t>カイサイ</t>
    </rPh>
    <rPh sb="5" eb="6">
      <t>スウ</t>
    </rPh>
    <phoneticPr fontId="5"/>
  </si>
  <si>
    <t>回数</t>
  </si>
  <si>
    <t>産官・国際機関等の関係ステークホルダーが集う場の
開催経費／開催回数</t>
    <phoneticPr fontId="5"/>
  </si>
  <si>
    <t>万円</t>
  </si>
  <si>
    <t>　　経費/回</t>
    <phoneticPr fontId="5"/>
  </si>
  <si>
    <t>45万円/4回</t>
  </si>
  <si>
    <t>60万円/3回</t>
    <phoneticPr fontId="5"/>
  </si>
  <si>
    <t>　　拠出額/対象国数</t>
    <phoneticPr fontId="5"/>
  </si>
  <si>
    <t>国数</t>
  </si>
  <si>
    <t>2015年９月の国連サミットにおいて全会一致で採択された「持続可能な開発目標：Sustainable Development Goals（SDGs）」は、持続可能で包摂性・多様性のある社会の実現のために設定された17の国際共通目標であり、2030年までの達成に向け、途上国のみならず我が国を含むすべての国が活動を求められている。
国連は、SDGs達成に科学技術イノベーション（STI）の活用が非常に重要であると認め、STI for SDGs推進のための仕組みを構築している。
SDGsの重要性とその目標達成に向けた取り組みに対する機運は国内外で高まっている。我が国の優れたSTIを国際展開し、世界のSDGs達成に貢献するとの本事業の目的は、国民や社会のニーズを反映している。</t>
    <phoneticPr fontId="5"/>
  </si>
  <si>
    <t>・STI for SDGsプラットフォームの調査・検討について、効率化を図った。</t>
    <rPh sb="36" eb="37">
      <t>ハカ</t>
    </rPh>
    <phoneticPr fontId="5"/>
  </si>
  <si>
    <t>・本事業の費目・使途は、いずれも、我が国の優れたSTIを国際展開し、世界のSDGs達成に貢献するという目的に即した、真に必要なものである。</t>
    <rPh sb="1" eb="2">
      <t>ホン</t>
    </rPh>
    <rPh sb="2" eb="4">
      <t>ジギョウ</t>
    </rPh>
    <rPh sb="5" eb="7">
      <t>ヒモク</t>
    </rPh>
    <rPh sb="8" eb="10">
      <t>シト</t>
    </rPh>
    <rPh sb="51" eb="53">
      <t>モクテキ</t>
    </rPh>
    <rPh sb="54" eb="55">
      <t>ソク</t>
    </rPh>
    <rPh sb="58" eb="59">
      <t>シン</t>
    </rPh>
    <rPh sb="60" eb="62">
      <t>ヒツヨウ</t>
    </rPh>
    <phoneticPr fontId="5"/>
  </si>
  <si>
    <t>無</t>
  </si>
  <si>
    <t>‐</t>
  </si>
  <si>
    <t>A.国連開発計画</t>
    <rPh sb="2" eb="4">
      <t>コクレン</t>
    </rPh>
    <rPh sb="4" eb="6">
      <t>カイハツ</t>
    </rPh>
    <rPh sb="6" eb="8">
      <t>ケイカク</t>
    </rPh>
    <phoneticPr fontId="5"/>
  </si>
  <si>
    <t>B.世界銀行</t>
    <rPh sb="2" eb="4">
      <t>セカイ</t>
    </rPh>
    <rPh sb="4" eb="6">
      <t>ギンコウ</t>
    </rPh>
    <phoneticPr fontId="5"/>
  </si>
  <si>
    <t>国連開発計画への拠出金</t>
    <rPh sb="0" eb="2">
      <t>コクレン</t>
    </rPh>
    <rPh sb="2" eb="4">
      <t>カイハツ</t>
    </rPh>
    <rPh sb="4" eb="6">
      <t>ケイカク</t>
    </rPh>
    <rPh sb="8" eb="10">
      <t>キョシュツ</t>
    </rPh>
    <rPh sb="10" eb="11">
      <t>キン</t>
    </rPh>
    <phoneticPr fontId="5"/>
  </si>
  <si>
    <t>世界銀行への拠出金</t>
    <rPh sb="0" eb="2">
      <t>セカイ</t>
    </rPh>
    <rPh sb="2" eb="4">
      <t>ギンコウ</t>
    </rPh>
    <rPh sb="6" eb="8">
      <t>キョシュツ</t>
    </rPh>
    <rPh sb="8" eb="9">
      <t>キン</t>
    </rPh>
    <phoneticPr fontId="5"/>
  </si>
  <si>
    <t>C.ＰｗＣコンサルティング合同会社</t>
    <phoneticPr fontId="5"/>
  </si>
  <si>
    <t>国連開発計画</t>
    <rPh sb="0" eb="2">
      <t>コクレン</t>
    </rPh>
    <rPh sb="2" eb="4">
      <t>カイハツ</t>
    </rPh>
    <rPh sb="4" eb="6">
      <t>ケイカク</t>
    </rPh>
    <phoneticPr fontId="5"/>
  </si>
  <si>
    <t>国連拠出を前提とした事業であり、支出先が限定されるため。</t>
    <rPh sb="0" eb="2">
      <t>コクレン</t>
    </rPh>
    <rPh sb="2" eb="4">
      <t>キョシュツ</t>
    </rPh>
    <rPh sb="5" eb="7">
      <t>ゼンテイ</t>
    </rPh>
    <rPh sb="10" eb="12">
      <t>ジギョウ</t>
    </rPh>
    <rPh sb="16" eb="18">
      <t>シシュツ</t>
    </rPh>
    <rPh sb="18" eb="19">
      <t>サキ</t>
    </rPh>
    <rPh sb="20" eb="22">
      <t>ゲンテイ</t>
    </rPh>
    <phoneticPr fontId="5"/>
  </si>
  <si>
    <t>世界銀行</t>
    <rPh sb="0" eb="2">
      <t>セカイ</t>
    </rPh>
    <rPh sb="2" eb="4">
      <t>ギンコウ</t>
    </rPh>
    <phoneticPr fontId="5"/>
  </si>
  <si>
    <t>途上国におけるＳＴＩ　ｆｏｒ　ＳＤＧｓの推進</t>
    <phoneticPr fontId="5"/>
  </si>
  <si>
    <t>・ＳＴＩ　ｆｏｒ　ＳＤＧｓ　プラットフォームの構築に向けた調査・分析</t>
    <rPh sb="23" eb="25">
      <t>コウチク</t>
    </rPh>
    <rPh sb="26" eb="27">
      <t>ム</t>
    </rPh>
    <rPh sb="29" eb="31">
      <t>チョウサ</t>
    </rPh>
    <phoneticPr fontId="5"/>
  </si>
  <si>
    <t>落札率については、予定価格が推測されるため非公開</t>
    <phoneticPr fontId="5"/>
  </si>
  <si>
    <t>ＰｗＣコンサルティング合同会社</t>
    <phoneticPr fontId="5"/>
  </si>
  <si>
    <t>国際会議等での発信数</t>
  </si>
  <si>
    <t>SDGsの達成は、第６期科学技術基本計画で掲げられている、人間中心の持続的な社会の構築を目指す「Society 5.0」と親和性が高い。STI for SDGsの推進は、我が国の科学技術政策の柱である「Society 5.0」の実現のために、必要かつ不可欠である。昨年6月に閣議決定された「統合イノベーション戦略2021」においても、本施策を推進するとされている。
また、「持続可能な開発目標（SDGs）推進本部（本部長：内閣総理大臣）」が決定した「SDGsアクションプラン」においても、「SDGsと連動する「Society 5.0」の推進」、すなわち「STI for SDGs」を3本柱の一つに位置付けている。
以上のとおり、本事業は、科学技術政策及びSDGsに関する政策の推進の上で、必要、適切、かつ優先度の高い事業である。　</t>
    <phoneticPr fontId="5"/>
  </si>
  <si>
    <t>途上国SDGsの課題分析支援にあたり、年5回以上のアウトリーチ活動によりSDGsの認知の深化</t>
    <rPh sb="8" eb="10">
      <t>カダイ</t>
    </rPh>
    <rPh sb="10" eb="12">
      <t>ブンセキ</t>
    </rPh>
    <phoneticPr fontId="5"/>
  </si>
  <si>
    <t>9,180万円/
7ヶ国</t>
    <rPh sb="5" eb="7">
      <t>マンエン</t>
    </rPh>
    <rPh sb="11" eb="12">
      <t>コク</t>
    </rPh>
    <phoneticPr fontId="5"/>
  </si>
  <si>
    <t>・STI for SDGsプラットフォームは、事業として成立し得るか等、検討すべき事項が多いため、国がプラットフォームの実現可能性等について調査・分析を行う必要がある。
・途上国におけるSTI for SDGsのロードマップ作成等の支援は、相手国の政府の政策形成への支援を行うものであり、地方自治体、民間等では実施できない。</t>
    <rPh sb="76" eb="77">
      <t>オコナ</t>
    </rPh>
    <rPh sb="78" eb="80">
      <t>ヒツヨウ</t>
    </rPh>
    <rPh sb="112" eb="114">
      <t>サクセイ</t>
    </rPh>
    <rPh sb="114" eb="115">
      <t>トウ</t>
    </rPh>
    <rPh sb="116" eb="118">
      <t>シエン</t>
    </rPh>
    <phoneticPr fontId="5"/>
  </si>
  <si>
    <t>人件費</t>
    <rPh sb="0" eb="3">
      <t>ジンケンヒ</t>
    </rPh>
    <phoneticPr fontId="5"/>
  </si>
  <si>
    <t>一般管理費</t>
    <rPh sb="0" eb="2">
      <t>イッパン</t>
    </rPh>
    <rPh sb="2" eb="5">
      <t>カンリヒ</t>
    </rPh>
    <phoneticPr fontId="5"/>
  </si>
  <si>
    <t>STI for SDGsに関する事業化検討支援</t>
    <rPh sb="13" eb="14">
      <t>カン</t>
    </rPh>
    <rPh sb="16" eb="19">
      <t>ジギョウカ</t>
    </rPh>
    <rPh sb="19" eb="21">
      <t>ケントウ</t>
    </rPh>
    <rPh sb="21" eb="23">
      <t>シエン</t>
    </rPh>
    <phoneticPr fontId="5"/>
  </si>
  <si>
    <t>途上国におけるSDGｓ課題解決の促進</t>
    <rPh sb="0" eb="3">
      <t>トジョウコク</t>
    </rPh>
    <rPh sb="11" eb="13">
      <t>カダイ</t>
    </rPh>
    <rPh sb="13" eb="15">
      <t>カイケツ</t>
    </rPh>
    <rPh sb="16" eb="18">
      <t>ソクシン</t>
    </rPh>
    <phoneticPr fontId="5"/>
  </si>
  <si>
    <t>事業化検討に結び付いた件数</t>
    <rPh sb="0" eb="2">
      <t>ジギョウ</t>
    </rPh>
    <rPh sb="2" eb="3">
      <t>カ</t>
    </rPh>
    <rPh sb="3" eb="5">
      <t>ケントウ</t>
    </rPh>
    <rPh sb="6" eb="7">
      <t>ムス</t>
    </rPh>
    <rPh sb="8" eb="9">
      <t>ツ</t>
    </rPh>
    <rPh sb="11" eb="13">
      <t>ケンスウ</t>
    </rPh>
    <phoneticPr fontId="5"/>
  </si>
  <si>
    <t>9,180万円/
9ヶ国</t>
    <rPh sb="5" eb="7">
      <t>マンエン</t>
    </rPh>
    <rPh sb="11" eb="12">
      <t>コク</t>
    </rPh>
    <phoneticPr fontId="5"/>
  </si>
  <si>
    <t>成果目標に対する実績は満たしている。</t>
    <rPh sb="0" eb="2">
      <t>セイカ</t>
    </rPh>
    <rPh sb="2" eb="4">
      <t>モクヒョウ</t>
    </rPh>
    <rPh sb="5" eb="6">
      <t>タイ</t>
    </rPh>
    <rPh sb="8" eb="10">
      <t>ジッセキ</t>
    </rPh>
    <rPh sb="11" eb="12">
      <t>ミ</t>
    </rPh>
    <phoneticPr fontId="5"/>
  </si>
  <si>
    <t>令和元年度より開始した「STI for SDGsプラットフォーム」については、現地の課題の認知促進と日本のステークホルダが課題分析する機会を創出することができ今年度で終了する。この成果を下に国連機関等への拠出を通じた支援では、現地課題と日本企業の有するノウハウのマッチングが実施できており、効率的・効果的な予算執行となっている。</t>
    <rPh sb="45" eb="47">
      <t>ニンチ</t>
    </rPh>
    <rPh sb="47" eb="49">
      <t>ソクシン</t>
    </rPh>
    <rPh sb="61" eb="63">
      <t>カダイ</t>
    </rPh>
    <rPh sb="63" eb="65">
      <t>ブンセキ</t>
    </rPh>
    <rPh sb="67" eb="69">
      <t>キカイ</t>
    </rPh>
    <rPh sb="70" eb="72">
      <t>ソウシュツ</t>
    </rPh>
    <rPh sb="79" eb="82">
      <t>コンネンド</t>
    </rPh>
    <rPh sb="83" eb="85">
      <t>シュウリョウ</t>
    </rPh>
    <rPh sb="90" eb="92">
      <t>セイカ</t>
    </rPh>
    <rPh sb="93" eb="94">
      <t>モト</t>
    </rPh>
    <rPh sb="95" eb="97">
      <t>コクレン</t>
    </rPh>
    <rPh sb="97" eb="99">
      <t>キカン</t>
    </rPh>
    <rPh sb="99" eb="100">
      <t>ナド</t>
    </rPh>
    <rPh sb="113" eb="115">
      <t>ゲンチ</t>
    </rPh>
    <rPh sb="115" eb="117">
      <t>カダイ</t>
    </rPh>
    <rPh sb="118" eb="120">
      <t>ニホン</t>
    </rPh>
    <rPh sb="120" eb="122">
      <t>キギョウ</t>
    </rPh>
    <rPh sb="123" eb="124">
      <t>ユウ</t>
    </rPh>
    <phoneticPr fontId="5"/>
  </si>
  <si>
    <t>今後も引き続き効果的な事業と効率的な執行に努めていく。
途上国と日本との間でSDGｓを促進したい民間企業と協働して現地課題の抽出を行い、解決に資するビジネスモデル開発の支援の拡大を目指す。</t>
    <rPh sb="0" eb="2">
      <t>コンゴ</t>
    </rPh>
    <rPh sb="3" eb="4">
      <t>ヒ</t>
    </rPh>
    <rPh sb="5" eb="6">
      <t>ツヅ</t>
    </rPh>
    <rPh sb="7" eb="10">
      <t>コウカテキ</t>
    </rPh>
    <rPh sb="11" eb="13">
      <t>ジギョウ</t>
    </rPh>
    <rPh sb="14" eb="17">
      <t>コウリツテキ</t>
    </rPh>
    <rPh sb="18" eb="20">
      <t>シッコウ</t>
    </rPh>
    <rPh sb="21" eb="22">
      <t>ツト</t>
    </rPh>
    <rPh sb="28" eb="31">
      <t>トジョウコク</t>
    </rPh>
    <rPh sb="32" eb="34">
      <t>ニホン</t>
    </rPh>
    <rPh sb="36" eb="37">
      <t>アイダ</t>
    </rPh>
    <rPh sb="43" eb="45">
      <t>ソクシン</t>
    </rPh>
    <rPh sb="48" eb="50">
      <t>ミンカン</t>
    </rPh>
    <rPh sb="50" eb="52">
      <t>キギョウ</t>
    </rPh>
    <rPh sb="53" eb="55">
      <t>キョウドウ</t>
    </rPh>
    <rPh sb="57" eb="59">
      <t>ゲンチ</t>
    </rPh>
    <rPh sb="59" eb="61">
      <t>カダイ</t>
    </rPh>
    <rPh sb="62" eb="64">
      <t>チュウシュツ</t>
    </rPh>
    <rPh sb="65" eb="66">
      <t>オコナ</t>
    </rPh>
    <rPh sb="68" eb="70">
      <t>カイケツ</t>
    </rPh>
    <rPh sb="71" eb="72">
      <t>シ</t>
    </rPh>
    <rPh sb="81" eb="83">
      <t>カイハツ</t>
    </rPh>
    <rPh sb="84" eb="86">
      <t>シエン</t>
    </rPh>
    <rPh sb="87" eb="89">
      <t>カクダイ</t>
    </rPh>
    <rPh sb="90" eb="92">
      <t>メザ</t>
    </rPh>
    <phoneticPr fontId="5"/>
  </si>
  <si>
    <t>日本のステークホルダー（企業、NPO他）による途上国等のSDGｓ課題分析機会の創出　※令和3年度で活動終了</t>
    <rPh sb="23" eb="26">
      <t>トジョウコク</t>
    </rPh>
    <rPh sb="26" eb="27">
      <t>ナド</t>
    </rPh>
    <rPh sb="36" eb="38">
      <t>キカイ</t>
    </rPh>
    <rPh sb="39" eb="41">
      <t>ソウシュツ</t>
    </rPh>
    <rPh sb="43" eb="45">
      <t>レイワ</t>
    </rPh>
    <rPh sb="46" eb="48">
      <t>ネンド</t>
    </rPh>
    <rPh sb="49" eb="51">
      <t>カツドウ</t>
    </rPh>
    <rPh sb="51" eb="53">
      <t>シュウリョウ</t>
    </rPh>
    <phoneticPr fontId="5"/>
  </si>
  <si>
    <t>国連機関等への拠出を通じたSTIを利用した途上国等におけるSDGｓ達成支援</t>
    <rPh sb="0" eb="2">
      <t>コクレン</t>
    </rPh>
    <rPh sb="2" eb="4">
      <t>キカン</t>
    </rPh>
    <rPh sb="4" eb="5">
      <t>ナド</t>
    </rPh>
    <rPh sb="7" eb="9">
      <t>キョシュツ</t>
    </rPh>
    <rPh sb="10" eb="11">
      <t>ツウ</t>
    </rPh>
    <rPh sb="17" eb="19">
      <t>リヨウ</t>
    </rPh>
    <rPh sb="21" eb="24">
      <t>トジョウコク</t>
    </rPh>
    <rPh sb="24" eb="25">
      <t>ナド</t>
    </rPh>
    <rPh sb="33" eb="35">
      <t>タッセイ</t>
    </rPh>
    <phoneticPr fontId="5"/>
  </si>
  <si>
    <t>支援を実施する途上国等の数</t>
    <rPh sb="0" eb="2">
      <t>シエン</t>
    </rPh>
    <rPh sb="3" eb="5">
      <t>ジッシ</t>
    </rPh>
    <rPh sb="10" eb="11">
      <t>ナド</t>
    </rPh>
    <phoneticPr fontId="5"/>
  </si>
  <si>
    <t>国際機関等への拠出を除き、一般競争入札により複数社に対して技術審査を実施、総合評価にて最高得点を得た一社を選定している。</t>
    <rPh sb="0" eb="2">
      <t>コクサイ</t>
    </rPh>
    <rPh sb="2" eb="4">
      <t>キカン</t>
    </rPh>
    <rPh sb="4" eb="5">
      <t>ナド</t>
    </rPh>
    <rPh sb="7" eb="9">
      <t>キョシュツ</t>
    </rPh>
    <rPh sb="10" eb="11">
      <t>ノゾ</t>
    </rPh>
    <phoneticPr fontId="5"/>
  </si>
  <si>
    <t>国連機関等への拠出額／STI for SDGs策定支援等を行う途上国数　　　　　　　　　　　</t>
    <rPh sb="0" eb="2">
      <t>コクレン</t>
    </rPh>
    <rPh sb="2" eb="4">
      <t>キカン</t>
    </rPh>
    <rPh sb="4" eb="5">
      <t>ナド</t>
    </rPh>
    <phoneticPr fontId="5"/>
  </si>
  <si>
    <t>540万円/4回</t>
    <phoneticPr fontId="5"/>
  </si>
  <si>
    <t>我が国の優れた科学技術イノベーションを国際展開し、世界のSDGs達成に貢献するため、我が国の科学技術シーズと国内外のSDGsニーズをつなぐプラットフォームの構築検討、国連機関が主導するSTI for SDGs（SDGs達成のための科学技術イノベーション）推進のための「グローバル・パイロット・プログラム」や国連開発計画（UNDP）が実施する「J-SIC（Japan SDGs Inovation Challenge)」等を通じて、途上国におけるSTI for SDGsに関する事業化検討を行う。</t>
    <rPh sb="80" eb="82">
      <t>ケントウ</t>
    </rPh>
    <rPh sb="153" eb="155">
      <t>コクレン</t>
    </rPh>
    <rPh sb="155" eb="157">
      <t>カイハツ</t>
    </rPh>
    <rPh sb="157" eb="159">
      <t>ケイカク</t>
    </rPh>
    <rPh sb="166" eb="168">
      <t>ジッシ</t>
    </rPh>
    <rPh sb="209" eb="210">
      <t>ナド</t>
    </rPh>
    <rPh sb="235" eb="236">
      <t>カン</t>
    </rPh>
    <rPh sb="238" eb="241">
      <t>ジギョウカ</t>
    </rPh>
    <rPh sb="241" eb="243">
      <t>ケントウ</t>
    </rPh>
    <rPh sb="244" eb="245">
      <t>オコナ</t>
    </rPh>
    <phoneticPr fontId="5"/>
  </si>
  <si>
    <t>件数</t>
    <rPh sb="0" eb="2">
      <t>ケンスウ</t>
    </rPh>
    <phoneticPr fontId="5"/>
  </si>
  <si>
    <t>回数</t>
    <phoneticPr fontId="5"/>
  </si>
  <si>
    <t>我が国の優れた科学技術（シーズ）によって途上国等のSDGs達成上の課題（ニーズ）の解決を促進するための枠組み（STI for SDGsプラットフォーム）の在り方を検討する。令和元年度、２年度の検討結果から、令和3年度は日本が途上国等においてSTI for SDGsを推進するために課題分析のプロセスの重要性が示された。この結果に基づき、日本の企業等の組織が参画することを前提としたプログラムを開発し、実証により効果検証を行う。また、令和２年度から継続して国際開発計画（UNDP）および世界銀行と連携する。国連開発計画との連携においては、特定された途上国のニーズを日本企業による事業機会の創出につなげる仕組みを検討する。世界銀行との連携においては、国連の「パイロット・プログラム」に選定された途上国のうち、ケニアとインドについて、STI for SDGsロードマップの策定等への支援を行う。</t>
    <rPh sb="103" eb="105">
      <t>レイワ</t>
    </rPh>
    <rPh sb="106" eb="108">
      <t>ネンド</t>
    </rPh>
    <rPh sb="109" eb="111">
      <t>ニホン</t>
    </rPh>
    <rPh sb="227" eb="229">
      <t>コクサイ</t>
    </rPh>
    <rPh sb="229" eb="231">
      <t>カイハツ</t>
    </rPh>
    <rPh sb="231" eb="233">
      <t>ケイカク</t>
    </rPh>
    <rPh sb="242" eb="244">
      <t>セカイ</t>
    </rPh>
    <rPh sb="244" eb="246">
      <t>ギンコウ</t>
    </rPh>
    <phoneticPr fontId="5"/>
  </si>
  <si>
    <t>活動実績は見込みを達しているといえる。</t>
    <rPh sb="0" eb="2">
      <t>カツドウ</t>
    </rPh>
    <rPh sb="2" eb="4">
      <t>ジッセキ</t>
    </rPh>
    <rPh sb="5" eb="7">
      <t>ミコ</t>
    </rPh>
    <rPh sb="9" eb="10">
      <t>タッ</t>
    </rPh>
    <phoneticPr fontId="5"/>
  </si>
  <si>
    <t>-</t>
    <phoneticPr fontId="5"/>
  </si>
  <si>
    <t>ー</t>
    <phoneticPr fontId="5"/>
  </si>
  <si>
    <t>【令和３年度公開プロセス（2021-府-20-0178)の概要及び対応状況】
(指摘の概要）
本事業自体の実施の結果として求められる「変化」をアウトカムに設定し、それを目指して事業展開がなされていくものでなければ、本事業の意義、位置付けが充分には理解され難いように思われる。
（対応状況）
対応状況の概要：行政事業レビュー公開プロセスでの指摘を受けて作成したロジックチャート（https://www.cao.go.jp/yosan/pdf/r3/logicmodel3_naikakufu_kokai_sankou.pdf）において、途上国におけるSDGｓ課題解決の促進支援より展開される事業化検討数を成果指標として設定した。</t>
    <rPh sb="29" eb="31">
      <t>ガイヨウ</t>
    </rPh>
    <rPh sb="31" eb="32">
      <t>オヨ</t>
    </rPh>
    <rPh sb="33" eb="35">
      <t>タイオウ</t>
    </rPh>
    <rPh sb="35" eb="37">
      <t>ジョウキョウ</t>
    </rPh>
    <rPh sb="40" eb="42">
      <t>シテキ</t>
    </rPh>
    <rPh sb="43" eb="45">
      <t>ガイヨウ</t>
    </rPh>
    <rPh sb="139" eb="141">
      <t>タイオウ</t>
    </rPh>
    <rPh sb="141" eb="143">
      <t>ジョウキョウ</t>
    </rPh>
    <phoneticPr fontId="5"/>
  </si>
  <si>
    <t>第６期科学技術・イノベーション基本計画
（令和3年3月26日閣議決定）
統合イノベーション戦略2022
（令和4年6月3日閣議決定）</t>
    <phoneticPr fontId="5"/>
  </si>
  <si>
    <t>-</t>
    <phoneticPr fontId="5"/>
  </si>
  <si>
    <t>拠出金</t>
    <rPh sb="0" eb="3">
      <t>キョシュツキン</t>
    </rPh>
    <phoneticPr fontId="5"/>
  </si>
  <si>
    <t>内閣府設置法（平11法89）第４条、第40条の４</t>
    <phoneticPr fontId="5"/>
  </si>
  <si>
    <t>国際連合開発計画等拠出金</t>
    <rPh sb="0" eb="2">
      <t>コクサイ</t>
    </rPh>
    <rPh sb="2" eb="4">
      <t>レンゴウ</t>
    </rPh>
    <rPh sb="4" eb="6">
      <t>カイハツ</t>
    </rPh>
    <rPh sb="6" eb="8">
      <t>ケイカク</t>
    </rPh>
    <rPh sb="8" eb="9">
      <t>トウ</t>
    </rPh>
    <rPh sb="9" eb="11">
      <t>キョシュツ</t>
    </rPh>
    <rPh sb="11" eb="12">
      <t>キン</t>
    </rPh>
    <phoneticPr fontId="5"/>
  </si>
  <si>
    <t>その他の経費</t>
  </si>
  <si>
    <t>人件費及びその他の経費の10%</t>
    <rPh sb="0" eb="3">
      <t>ジンケンヒ</t>
    </rPh>
    <rPh sb="3" eb="4">
      <t>オヨ</t>
    </rPh>
    <rPh sb="7" eb="8">
      <t>タ</t>
    </rPh>
    <rPh sb="9" eb="11">
      <t>ケイヒ</t>
    </rPh>
    <phoneticPr fontId="5"/>
  </si>
  <si>
    <t>パートナー・シニアマネジャー・マネジャー・シニアアソシエイト・アソシエイト</t>
    <phoneticPr fontId="5"/>
  </si>
  <si>
    <t>会議運営補助、同時通訳、国内ヒアリング謝礼金、消費税相当額等</t>
    <rPh sb="0" eb="2">
      <t>カイギ</t>
    </rPh>
    <rPh sb="2" eb="4">
      <t>ウンエイ</t>
    </rPh>
    <rPh sb="4" eb="6">
      <t>ホジョ</t>
    </rPh>
    <rPh sb="7" eb="9">
      <t>ドウジ</t>
    </rPh>
    <rPh sb="9" eb="11">
      <t>ツウヤク</t>
    </rPh>
    <rPh sb="12" eb="14">
      <t>コクナイ</t>
    </rPh>
    <rPh sb="19" eb="21">
      <t>シャレイ</t>
    </rPh>
    <rPh sb="21" eb="22">
      <t>キン</t>
    </rPh>
    <rPh sb="23" eb="26">
      <t>ショウヒゼイ</t>
    </rPh>
    <rPh sb="26" eb="28">
      <t>ソウトウ</t>
    </rPh>
    <rPh sb="28" eb="29">
      <t>ガク</t>
    </rPh>
    <rPh sb="29" eb="30">
      <t>ナド</t>
    </rPh>
    <phoneticPr fontId="5"/>
  </si>
  <si>
    <t>過去の公開プロセスの議論、有識者の所見を踏まえ、引き続き効果的・効率的な事業の実施に努めること。</t>
    <rPh sb="3" eb="5">
      <t>コウカイ</t>
    </rPh>
    <rPh sb="10" eb="12">
      <t>ギロン</t>
    </rPh>
    <phoneticPr fontId="5"/>
  </si>
  <si>
    <t>事業の適切な進捗管理、予算の効率的執行に努める。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</si>
</sst>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32" fillId="0" borderId="1" xfId="1" applyFont="1" applyFill="1" applyBorder="1" applyAlignment="1" applyProtection="1">
      <alignment vertical="top"/>
      <protection locked="0"/>
    </xf>
    <xf numFmtId="0" fontId="32" fillId="0" borderId="0" xfId="1" applyFont="1" applyFill="1" applyBorder="1" applyAlignment="1" applyProtection="1">
      <alignment vertical="top"/>
      <protection locked="0"/>
    </xf>
    <xf numFmtId="0" fontId="32" fillId="0" borderId="2" xfId="1" applyFont="1" applyFill="1" applyBorder="1" applyAlignment="1" applyProtection="1">
      <alignment vertical="top"/>
      <protection locked="0"/>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30" fillId="0" borderId="41" xfId="0" applyFont="1" applyFill="1" applyBorder="1" applyAlignment="1" applyProtection="1">
      <alignment horizontal="left" vertical="center" wrapText="1"/>
      <protection locked="0"/>
    </xf>
    <xf numFmtId="0" fontId="3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30" fillId="0" borderId="56" xfId="0" applyFont="1" applyFill="1" applyBorder="1" applyAlignment="1" applyProtection="1">
      <alignment horizontal="left" vertical="center" wrapText="1"/>
      <protection locked="0"/>
    </xf>
    <xf numFmtId="0" fontId="3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32" fillId="0" borderId="66" xfId="1" applyFont="1" applyFill="1" applyBorder="1" applyAlignment="1" applyProtection="1">
      <alignment horizontal="left" vertical="top" wrapText="1"/>
      <protection locked="0"/>
    </xf>
    <xf numFmtId="0" fontId="32" fillId="0" borderId="17" xfId="1" applyFont="1" applyFill="1" applyBorder="1" applyAlignment="1" applyProtection="1">
      <alignment horizontal="left" vertical="top" wrapText="1"/>
      <protection locked="0"/>
    </xf>
    <xf numFmtId="0" fontId="32" fillId="0" borderId="31" xfId="1" applyFont="1" applyFill="1" applyBorder="1" applyAlignment="1" applyProtection="1">
      <alignment horizontal="left" vertical="top" wrapText="1"/>
      <protection locked="0"/>
    </xf>
    <xf numFmtId="0" fontId="30" fillId="0" borderId="41" xfId="0" applyFont="1" applyBorder="1" applyAlignment="1" applyProtection="1">
      <alignment horizontal="left" vertical="center" wrapText="1" shrinkToFit="1"/>
      <protection locked="0"/>
    </xf>
    <xf numFmtId="0" fontId="30" fillId="0" borderId="42" xfId="0" applyFont="1" applyBorder="1" applyAlignment="1" applyProtection="1">
      <alignment horizontal="left" vertical="center" wrapText="1" shrinkToFit="1"/>
      <protection locked="0"/>
    </xf>
    <xf numFmtId="0" fontId="31" fillId="0" borderId="40" xfId="2" applyFont="1" applyFill="1" applyBorder="1" applyAlignment="1" applyProtection="1">
      <alignment horizontal="left" vertical="center" wrapText="1" shrinkToFit="1"/>
      <protection locked="0"/>
    </xf>
    <xf numFmtId="0" fontId="31" fillId="0" borderId="41" xfId="2" applyFont="1" applyFill="1" applyBorder="1" applyAlignment="1" applyProtection="1">
      <alignment horizontal="left" vertical="center" wrapText="1" shrinkToFit="1"/>
      <protection locked="0"/>
    </xf>
    <xf numFmtId="0" fontId="31"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32" fillId="0" borderId="33" xfId="1" applyFont="1" applyFill="1" applyBorder="1" applyAlignment="1" applyProtection="1">
      <alignment horizontal="left" vertical="top" wrapText="1"/>
      <protection locked="0"/>
    </xf>
    <xf numFmtId="0" fontId="32" fillId="0" borderId="25" xfId="1" applyFont="1" applyFill="1" applyBorder="1" applyAlignment="1" applyProtection="1">
      <alignment horizontal="left" vertical="top" wrapText="1"/>
      <protection locked="0"/>
    </xf>
    <xf numFmtId="0" fontId="32"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30" fillId="0" borderId="80" xfId="0" applyFont="1" applyFill="1" applyBorder="1" applyAlignment="1" applyProtection="1">
      <alignment horizontal="center" vertical="center" wrapText="1"/>
      <protection locked="0"/>
    </xf>
    <xf numFmtId="0" fontId="30" fillId="0" borderId="71" xfId="0" applyFont="1" applyFill="1" applyBorder="1" applyAlignment="1" applyProtection="1">
      <alignment horizontal="center" vertical="center" wrapText="1"/>
      <protection locked="0"/>
    </xf>
    <xf numFmtId="0" fontId="30" fillId="0" borderId="93" xfId="0" applyFont="1" applyFill="1" applyBorder="1" applyAlignment="1" applyProtection="1">
      <alignment horizontal="center" vertical="center" wrapText="1"/>
      <protection locked="0"/>
    </xf>
    <xf numFmtId="177" fontId="30" fillId="0" borderId="70" xfId="0" applyNumberFormat="1" applyFont="1" applyFill="1" applyBorder="1" applyAlignment="1" applyProtection="1">
      <alignment horizontal="center" vertical="center"/>
      <protection locked="0"/>
    </xf>
    <xf numFmtId="177" fontId="30" fillId="0" borderId="71" xfId="0" applyNumberFormat="1" applyFont="1" applyFill="1" applyBorder="1" applyAlignment="1" applyProtection="1">
      <alignment horizontal="center" vertical="center"/>
      <protection locked="0"/>
    </xf>
    <xf numFmtId="177" fontId="30" fillId="0" borderId="93"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0" fillId="0" borderId="11" xfId="0" applyFont="1" applyBorder="1" applyAlignment="1" applyProtection="1">
      <alignment horizontal="center" vertical="center" shrinkToFit="1"/>
      <protection locked="0"/>
    </xf>
    <xf numFmtId="177" fontId="30" fillId="0" borderId="11"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0" fillId="0" borderId="24" xfId="0" applyNumberFormat="1" applyFont="1" applyFill="1" applyBorder="1" applyAlignment="1" applyProtection="1">
      <alignment horizontal="center" vertical="center" shrinkToFit="1"/>
      <protection locked="0"/>
    </xf>
    <xf numFmtId="177" fontId="30" fillId="0" borderId="25"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3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30" fillId="0" borderId="24" xfId="0" applyFont="1" applyFill="1" applyBorder="1" applyAlignment="1" applyProtection="1">
      <alignment horizontal="center" vertical="center" shrinkToFit="1"/>
      <protection locked="0"/>
    </xf>
    <xf numFmtId="0" fontId="30" fillId="0" borderId="25" xfId="0" applyFont="1" applyFill="1" applyBorder="1" applyAlignment="1" applyProtection="1">
      <alignment horizontal="center" vertical="center" shrinkToFit="1"/>
      <protection locked="0"/>
    </xf>
    <xf numFmtId="0" fontId="30" fillId="0" borderId="26"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30" fillId="0" borderId="24" xfId="0" applyFont="1" applyBorder="1" applyAlignment="1" applyProtection="1">
      <alignment horizontal="center" vertical="center" shrinkToFit="1"/>
      <protection locked="0"/>
    </xf>
    <xf numFmtId="0" fontId="30" fillId="0" borderId="25" xfId="0" applyFont="1" applyBorder="1" applyAlignment="1" applyProtection="1">
      <alignment horizontal="center" vertical="center" shrinkToFit="1"/>
      <protection locked="0"/>
    </xf>
    <xf numFmtId="0" fontId="30" fillId="0" borderId="26" xfId="0" applyFont="1" applyBorder="1" applyAlignment="1" applyProtection="1">
      <alignment horizontal="center" vertical="center" shrinkToFit="1"/>
      <protection locked="0"/>
    </xf>
    <xf numFmtId="0" fontId="30" fillId="0" borderId="40" xfId="0" applyFont="1" applyBorder="1" applyAlignment="1" applyProtection="1">
      <alignment horizontal="center" vertical="center" shrinkToFit="1"/>
      <protection locked="0"/>
    </xf>
    <xf numFmtId="0" fontId="30" fillId="0" borderId="41" xfId="0" applyFont="1" applyBorder="1" applyAlignment="1" applyProtection="1">
      <alignment horizontal="center" vertical="center" shrinkToFit="1"/>
      <protection locked="0"/>
    </xf>
    <xf numFmtId="0" fontId="30" fillId="0" borderId="42" xfId="0" applyFont="1" applyBorder="1" applyAlignment="1" applyProtection="1">
      <alignment horizontal="center" vertical="center" shrinkToFit="1"/>
      <protection locked="0"/>
    </xf>
    <xf numFmtId="49" fontId="3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3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3" fillId="0" borderId="24" xfId="0" applyFont="1" applyFill="1" applyBorder="1" applyAlignment="1" applyProtection="1">
      <alignment vertical="center" wrapText="1"/>
      <protection locked="0"/>
    </xf>
    <xf numFmtId="0" fontId="33" fillId="0" borderId="25" xfId="0" applyFont="1" applyFill="1" applyBorder="1" applyAlignment="1" applyProtection="1">
      <alignment vertical="center" wrapText="1"/>
      <protection locked="0"/>
    </xf>
    <xf numFmtId="0" fontId="33"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49" fontId="3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wrapText="1"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30" fillId="5" borderId="40" xfId="0" applyFont="1" applyFill="1" applyBorder="1" applyAlignment="1" applyProtection="1">
      <alignment horizontal="center" vertical="center"/>
      <protection locked="0"/>
    </xf>
    <xf numFmtId="0" fontId="30" fillId="5" borderId="41" xfId="0" applyFont="1" applyFill="1" applyBorder="1" applyAlignment="1" applyProtection="1">
      <alignment horizontal="center" vertical="center"/>
      <protection locked="0"/>
    </xf>
    <xf numFmtId="0" fontId="30" fillId="5" borderId="40" xfId="0" applyFont="1" applyFill="1" applyBorder="1" applyAlignment="1" applyProtection="1">
      <alignment horizontal="left" vertical="center" wrapText="1"/>
      <protection locked="0"/>
    </xf>
    <xf numFmtId="0" fontId="30" fillId="5" borderId="41" xfId="0" applyFont="1" applyFill="1" applyBorder="1" applyAlignment="1" applyProtection="1">
      <alignment horizontal="left" vertical="center" wrapText="1"/>
      <protection locked="0"/>
    </xf>
    <xf numFmtId="0" fontId="30" fillId="5" borderId="62" xfId="0" applyFont="1" applyFill="1" applyBorder="1" applyAlignment="1" applyProtection="1">
      <alignment horizontal="left" vertical="center" wrapText="1"/>
      <protection locked="0"/>
    </xf>
    <xf numFmtId="0" fontId="30" fillId="5" borderId="63" xfId="0" applyFont="1" applyFill="1" applyBorder="1" applyAlignment="1" applyProtection="1">
      <alignment horizontal="left" vertical="center" wrapText="1"/>
      <protection locked="0"/>
    </xf>
    <xf numFmtId="0" fontId="30" fillId="5" borderId="0" xfId="0" applyFont="1" applyFill="1" applyBorder="1" applyAlignment="1" applyProtection="1">
      <alignment horizontal="left" vertical="center" wrapText="1"/>
      <protection locked="0"/>
    </xf>
    <xf numFmtId="0" fontId="3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30" fillId="5" borderId="13" xfId="0" applyFont="1" applyFill="1" applyBorder="1" applyAlignment="1" applyProtection="1">
      <alignment horizontal="center" vertical="center"/>
      <protection locked="0"/>
    </xf>
    <xf numFmtId="0" fontId="30" fillId="5" borderId="14" xfId="0" applyFont="1" applyFill="1" applyBorder="1" applyAlignment="1" applyProtection="1">
      <alignment horizontal="center" vertical="center"/>
      <protection locked="0"/>
    </xf>
    <xf numFmtId="0" fontId="3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30" fillId="5" borderId="63" xfId="0" applyFont="1" applyFill="1" applyBorder="1" applyAlignment="1" applyProtection="1">
      <alignment horizontal="center" vertical="center"/>
      <protection locked="0"/>
    </xf>
    <xf numFmtId="0" fontId="3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30" fillId="5" borderId="27" xfId="0" applyFont="1" applyFill="1" applyBorder="1" applyAlignment="1" applyProtection="1">
      <alignment horizontal="center" vertical="center"/>
      <protection locked="0"/>
    </xf>
    <xf numFmtId="0" fontId="30" fillId="5" borderId="28" xfId="0" applyFont="1" applyFill="1" applyBorder="1" applyAlignment="1" applyProtection="1">
      <alignment horizontal="center" vertical="center"/>
      <protection locked="0"/>
    </xf>
    <xf numFmtId="0" fontId="30" fillId="5" borderId="27" xfId="0" applyFont="1" applyFill="1" applyBorder="1" applyAlignment="1" applyProtection="1">
      <alignment horizontal="left" vertical="center" wrapText="1"/>
      <protection locked="0"/>
    </xf>
    <xf numFmtId="0" fontId="30" fillId="5" borderId="28" xfId="0" applyFont="1" applyFill="1" applyBorder="1" applyAlignment="1" applyProtection="1">
      <alignment horizontal="left" vertical="center" wrapText="1"/>
      <protection locked="0"/>
    </xf>
    <xf numFmtId="0" fontId="3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30" fillId="5" borderId="13" xfId="0" applyFont="1" applyFill="1" applyBorder="1" applyAlignment="1" applyProtection="1">
      <alignment horizontal="left" vertical="center" wrapText="1"/>
      <protection locked="0"/>
    </xf>
    <xf numFmtId="0" fontId="30" fillId="5" borderId="14" xfId="0" applyFont="1" applyFill="1" applyBorder="1" applyAlignment="1" applyProtection="1">
      <alignment horizontal="left" vertical="center" wrapText="1"/>
      <protection locked="0"/>
    </xf>
    <xf numFmtId="0" fontId="3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30" fillId="5" borderId="102" xfId="0" applyFont="1" applyFill="1" applyBorder="1" applyAlignment="1" applyProtection="1">
      <alignment horizontal="center" vertical="center"/>
      <protection locked="0"/>
    </xf>
    <xf numFmtId="0" fontId="3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30" fillId="5" borderId="19" xfId="0" applyFont="1" applyFill="1" applyBorder="1" applyAlignment="1" applyProtection="1">
      <alignment horizontal="center" vertical="center"/>
      <protection locked="0"/>
    </xf>
    <xf numFmtId="0" fontId="30" fillId="5" borderId="20" xfId="0" applyFont="1" applyFill="1" applyBorder="1" applyAlignment="1" applyProtection="1">
      <alignment horizontal="center" vertical="center"/>
      <protection locked="0"/>
    </xf>
    <xf numFmtId="0" fontId="30" fillId="5" borderId="67" xfId="0" applyFont="1" applyFill="1" applyBorder="1" applyAlignment="1" applyProtection="1">
      <alignment horizontal="center" vertical="center"/>
      <protection locked="0"/>
    </xf>
    <xf numFmtId="0" fontId="30" fillId="5" borderId="19" xfId="0" applyFont="1" applyFill="1" applyBorder="1" applyAlignment="1" applyProtection="1">
      <alignment horizontal="left" vertical="center" wrapText="1"/>
      <protection locked="0"/>
    </xf>
    <xf numFmtId="0" fontId="30" fillId="5" borderId="20" xfId="0" applyFont="1" applyFill="1" applyBorder="1" applyAlignment="1" applyProtection="1">
      <alignment horizontal="left" vertical="center" wrapText="1"/>
      <protection locked="0"/>
    </xf>
    <xf numFmtId="0" fontId="3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30" fillId="5" borderId="59" xfId="0" applyFont="1" applyFill="1" applyBorder="1" applyAlignment="1" applyProtection="1">
      <alignment horizontal="left" vertical="center" wrapText="1"/>
      <protection locked="0"/>
    </xf>
    <xf numFmtId="0" fontId="30" fillId="5" borderId="60" xfId="0" applyFont="1" applyFill="1" applyBorder="1" applyAlignment="1" applyProtection="1">
      <alignment horizontal="left" vertical="center" wrapText="1"/>
      <protection locked="0"/>
    </xf>
    <xf numFmtId="0" fontId="30" fillId="5" borderId="61" xfId="0" applyFont="1" applyFill="1" applyBorder="1" applyAlignment="1" applyProtection="1">
      <alignment horizontal="left" vertical="center" wrapText="1"/>
      <protection locked="0"/>
    </xf>
    <xf numFmtId="0" fontId="30" fillId="5" borderId="70" xfId="0" applyFont="1" applyFill="1" applyBorder="1" applyAlignment="1" applyProtection="1">
      <alignment horizontal="center" vertical="center"/>
      <protection locked="0"/>
    </xf>
    <xf numFmtId="0" fontId="30" fillId="5" borderId="71" xfId="0" applyFont="1" applyFill="1" applyBorder="1" applyAlignment="1" applyProtection="1">
      <alignment horizontal="center" vertical="center"/>
      <protection locked="0"/>
    </xf>
    <xf numFmtId="0" fontId="30" fillId="5" borderId="70" xfId="0" applyFont="1" applyFill="1" applyBorder="1" applyAlignment="1" applyProtection="1">
      <alignment horizontal="left" vertical="center" wrapText="1"/>
      <protection locked="0"/>
    </xf>
    <xf numFmtId="0" fontId="30" fillId="5" borderId="71" xfId="0" applyFont="1" applyFill="1" applyBorder="1" applyAlignment="1" applyProtection="1">
      <alignment horizontal="left" vertical="center" wrapText="1"/>
      <protection locked="0"/>
    </xf>
    <xf numFmtId="0" fontId="30" fillId="5" borderId="94" xfId="0" applyFont="1" applyFill="1" applyBorder="1" applyAlignment="1" applyProtection="1">
      <alignment horizontal="left" vertical="center" wrapText="1"/>
      <protection locked="0"/>
    </xf>
    <xf numFmtId="0" fontId="30" fillId="5" borderId="16" xfId="0" applyFont="1" applyFill="1" applyBorder="1" applyAlignment="1" applyProtection="1">
      <alignment horizontal="left" vertical="center" wrapText="1"/>
      <protection locked="0"/>
    </xf>
    <xf numFmtId="0" fontId="30" fillId="5" borderId="17" xfId="0" applyFont="1" applyFill="1" applyBorder="1" applyAlignment="1" applyProtection="1">
      <alignment horizontal="left" vertical="center" wrapText="1"/>
      <protection locked="0"/>
    </xf>
    <xf numFmtId="0" fontId="3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3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30" fillId="5" borderId="59" xfId="0" applyFont="1" applyFill="1" applyBorder="1" applyAlignment="1" applyProtection="1">
      <alignment horizontal="center" vertical="center"/>
      <protection locked="0"/>
    </xf>
    <xf numFmtId="0" fontId="3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34" fillId="0" borderId="84" xfId="0" applyFont="1" applyFill="1" applyBorder="1" applyAlignment="1" applyProtection="1">
      <alignment horizontal="center" vertical="center" wrapText="1"/>
      <protection locked="0"/>
    </xf>
    <xf numFmtId="0" fontId="34" fillId="0" borderId="50" xfId="0" applyFont="1" applyBorder="1" applyAlignment="1" applyProtection="1">
      <alignment horizontal="center" vertical="center" wrapText="1"/>
      <protection locked="0"/>
    </xf>
    <xf numFmtId="0" fontId="34" fillId="0" borderId="85" xfId="0" applyFont="1" applyBorder="1" applyAlignment="1" applyProtection="1">
      <alignment horizontal="center" vertical="center" wrapText="1"/>
      <protection locked="0"/>
    </xf>
    <xf numFmtId="0" fontId="34"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2" fillId="0" borderId="70" xfId="0" applyFont="1" applyBorder="1" applyAlignment="1" applyProtection="1">
      <alignment horizontal="left" vertical="center" wrapText="1"/>
      <protection locked="0"/>
    </xf>
    <xf numFmtId="0" fontId="30" fillId="0" borderId="71" xfId="0" applyFont="1" applyBorder="1" applyAlignment="1" applyProtection="1">
      <alignment horizontal="left" vertical="center"/>
      <protection locked="0"/>
    </xf>
    <xf numFmtId="0" fontId="30" fillId="0" borderId="93" xfId="0" applyFont="1" applyBorder="1" applyAlignment="1" applyProtection="1">
      <alignment horizontal="left" vertical="center"/>
      <protection locked="0"/>
    </xf>
    <xf numFmtId="177" fontId="30" fillId="0" borderId="70" xfId="0" applyNumberFormat="1" applyFont="1" applyFill="1" applyBorder="1" applyAlignment="1" applyProtection="1">
      <alignment horizontal="right" vertical="center"/>
      <protection locked="0"/>
    </xf>
    <xf numFmtId="177" fontId="30" fillId="0" borderId="71" xfId="0" applyNumberFormat="1" applyFont="1" applyFill="1" applyBorder="1" applyAlignment="1" applyProtection="1">
      <alignment horizontal="right" vertical="center"/>
      <protection locked="0"/>
    </xf>
    <xf numFmtId="177" fontId="30" fillId="0" borderId="119" xfId="0" applyNumberFormat="1" applyFont="1" applyFill="1" applyBorder="1" applyAlignment="1" applyProtection="1">
      <alignment horizontal="right" vertical="center"/>
      <protection locked="0"/>
    </xf>
    <xf numFmtId="177" fontId="3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2" borderId="11" xfId="0" applyFont="1" applyFill="1" applyBorder="1" applyAlignment="1">
      <alignment vertical="center" wrapText="1"/>
    </xf>
    <xf numFmtId="0" fontId="0" fillId="6" borderId="11" xfId="0" applyFill="1" applyBorder="1" applyAlignment="1">
      <alignment horizontal="center" vertical="center" wrapText="1"/>
    </xf>
    <xf numFmtId="0" fontId="30" fillId="0" borderId="11" xfId="0" applyFont="1" applyBorder="1" applyAlignment="1" applyProtection="1">
      <alignment horizontal="left" vertical="center" wrapText="1"/>
      <protection locked="0"/>
    </xf>
    <xf numFmtId="181" fontId="30" fillId="5" borderId="11" xfId="0" applyNumberFormat="1" applyFont="1" applyFill="1" applyBorder="1" applyAlignment="1" applyProtection="1">
      <alignment horizontal="center" vertical="center" wrapText="1"/>
      <protection locked="0"/>
    </xf>
    <xf numFmtId="176" fontId="30" fillId="5" borderId="11" xfId="0" applyNumberFormat="1" applyFont="1" applyFill="1" applyBorder="1" applyAlignment="1" applyProtection="1">
      <alignment horizontal="left" vertical="center" wrapText="1"/>
      <protection locked="0"/>
    </xf>
    <xf numFmtId="177" fontId="30" fillId="0" borderId="24" xfId="0" applyNumberFormat="1" applyFont="1" applyFill="1" applyBorder="1" applyAlignment="1" applyProtection="1">
      <alignment horizontal="right" vertical="center"/>
      <protection locked="0"/>
    </xf>
    <xf numFmtId="177" fontId="30" fillId="0" borderId="25" xfId="0" applyNumberFormat="1" applyFont="1" applyFill="1" applyBorder="1" applyAlignment="1" applyProtection="1">
      <alignment horizontal="right" vertical="center"/>
      <protection locked="0"/>
    </xf>
    <xf numFmtId="177" fontId="30" fillId="0" borderId="26" xfId="0" applyNumberFormat="1" applyFont="1" applyFill="1" applyBorder="1" applyAlignment="1" applyProtection="1">
      <alignment horizontal="right" vertical="center"/>
      <protection locked="0"/>
    </xf>
    <xf numFmtId="177" fontId="30" fillId="5" borderId="11" xfId="0" applyNumberFormat="1" applyFont="1" applyFill="1" applyBorder="1" applyAlignment="1" applyProtection="1">
      <alignment horizontal="center" vertical="center" wrapText="1" shrinkToFit="1"/>
      <protection locked="0"/>
    </xf>
    <xf numFmtId="177" fontId="30" fillId="5" borderId="11" xfId="0" applyNumberFormat="1" applyFont="1" applyFill="1" applyBorder="1" applyAlignment="1" applyProtection="1">
      <alignment horizontal="center" vertical="center" shrinkToFit="1"/>
      <protection locked="0"/>
    </xf>
    <xf numFmtId="182" fontId="30" fillId="0" borderId="11" xfId="0" applyNumberFormat="1" applyFont="1" applyFill="1" applyBorder="1" applyAlignment="1" applyProtection="1">
      <alignment horizontal="right" vertical="center" wrapText="1"/>
      <protection locked="0"/>
    </xf>
    <xf numFmtId="177" fontId="30" fillId="0" borderId="24" xfId="0" applyNumberFormat="1" applyFont="1" applyFill="1" applyBorder="1" applyAlignment="1" applyProtection="1">
      <alignment horizontal="right" vertical="center" wrapText="1"/>
      <protection locked="0"/>
    </xf>
    <xf numFmtId="177" fontId="30" fillId="0" borderId="25" xfId="0" applyNumberFormat="1" applyFont="1" applyFill="1" applyBorder="1" applyAlignment="1" applyProtection="1">
      <alignment horizontal="right" vertical="center" wrapText="1"/>
      <protection locked="0"/>
    </xf>
    <xf numFmtId="177" fontId="30" fillId="0" borderId="26" xfId="0" applyNumberFormat="1" applyFont="1" applyFill="1" applyBorder="1" applyAlignment="1" applyProtection="1">
      <alignment horizontal="right" vertical="center" wrapText="1"/>
      <protection locked="0"/>
    </xf>
    <xf numFmtId="0" fontId="30" fillId="5" borderId="11" xfId="0" applyFont="1" applyFill="1" applyBorder="1" applyAlignment="1" applyProtection="1">
      <alignment horizontal="left" vertical="center" wrapText="1"/>
      <protection locked="0"/>
    </xf>
    <xf numFmtId="49" fontId="30" fillId="5" borderId="11" xfId="0" applyNumberFormat="1" applyFont="1" applyFill="1" applyBorder="1" applyAlignment="1" applyProtection="1">
      <alignment horizontal="left" vertical="center" wrapText="1"/>
      <protection locked="0"/>
    </xf>
    <xf numFmtId="49" fontId="30" fillId="5" borderId="11" xfId="0" applyNumberFormat="1" applyFont="1" applyFill="1" applyBorder="1" applyAlignment="1" applyProtection="1">
      <alignment horizontal="center" vertical="center" wrapText="1" shrinkToFit="1"/>
      <protection locked="0"/>
    </xf>
    <xf numFmtId="49" fontId="30" fillId="5" borderId="11"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7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172232</xdr:colOff>
      <xdr:row>95</xdr:row>
      <xdr:rowOff>247650</xdr:rowOff>
    </xdr:from>
    <xdr:to>
      <xdr:col>35</xdr:col>
      <xdr:colOff>156815</xdr:colOff>
      <xdr:row>97</xdr:row>
      <xdr:rowOff>170588</xdr:rowOff>
    </xdr:to>
    <xdr:sp macro="" textlink="">
      <xdr:nvSpPr>
        <xdr:cNvPr id="2" name="AutoShape 2"/>
        <xdr:cNvSpPr>
          <a:spLocks noChangeArrowheads="1"/>
        </xdr:cNvSpPr>
      </xdr:nvSpPr>
      <xdr:spPr bwMode="auto">
        <a:xfrm>
          <a:off x="4206350" y="94332238"/>
          <a:ext cx="3010171" cy="61770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科学技術・イノベーション推進事務局</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１１９．３百万円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36</xdr:col>
      <xdr:colOff>9730</xdr:colOff>
      <xdr:row>99</xdr:row>
      <xdr:rowOff>147159</xdr:rowOff>
    </xdr:from>
    <xdr:to>
      <xdr:col>49</xdr:col>
      <xdr:colOff>136413</xdr:colOff>
      <xdr:row>103</xdr:row>
      <xdr:rowOff>305772</xdr:rowOff>
    </xdr:to>
    <xdr:grpSp>
      <xdr:nvGrpSpPr>
        <xdr:cNvPr id="3" name="グループ化 2"/>
        <xdr:cNvGrpSpPr/>
      </xdr:nvGrpSpPr>
      <xdr:grpSpPr>
        <a:xfrm>
          <a:off x="7324930" y="40380759"/>
          <a:ext cx="2768283" cy="1581013"/>
          <a:chOff x="1815783" y="56820910"/>
          <a:chExt cx="3005351" cy="1558204"/>
        </a:xfrm>
      </xdr:grpSpPr>
      <xdr:grpSp>
        <xdr:nvGrpSpPr>
          <xdr:cNvPr id="4" name="グループ化 3"/>
          <xdr:cNvGrpSpPr/>
        </xdr:nvGrpSpPr>
        <xdr:grpSpPr>
          <a:xfrm>
            <a:off x="1815783" y="56820910"/>
            <a:ext cx="3005351" cy="1558204"/>
            <a:chOff x="3623590" y="56811191"/>
            <a:chExt cx="3005351" cy="1558204"/>
          </a:xfrm>
        </xdr:grpSpPr>
        <xdr:sp macro="" textlink="">
          <xdr:nvSpPr>
            <xdr:cNvPr id="6" name="AutoShape 21"/>
            <xdr:cNvSpPr>
              <a:spLocks noChangeArrowheads="1"/>
            </xdr:cNvSpPr>
          </xdr:nvSpPr>
          <xdr:spPr bwMode="auto">
            <a:xfrm>
              <a:off x="3623590" y="57055941"/>
              <a:ext cx="3005351" cy="6703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C.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ＰｗＣコンサルティング合同会社</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２７．５百万円</a:t>
              </a:r>
            </a:p>
          </xdr:txBody>
        </xdr:sp>
        <xdr:sp macro="" textlink="">
          <xdr:nvSpPr>
            <xdr:cNvPr id="7" name="Rectangle 131"/>
            <xdr:cNvSpPr>
              <a:spLocks noChangeArrowheads="1"/>
            </xdr:cNvSpPr>
          </xdr:nvSpPr>
          <xdr:spPr bwMode="auto">
            <a:xfrm>
              <a:off x="3732286" y="56811191"/>
              <a:ext cx="2828500" cy="3390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委託</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一般競争契約（総合評価）</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8" name="AutoShape 20"/>
            <xdr:cNvSpPr>
              <a:spLocks noChangeArrowheads="1"/>
            </xdr:cNvSpPr>
          </xdr:nvSpPr>
          <xdr:spPr bwMode="auto">
            <a:xfrm>
              <a:off x="3796882" y="57871166"/>
              <a:ext cx="2658767" cy="498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5" name="AutoShape 19"/>
          <xdr:cNvSpPr>
            <a:spLocks noChangeArrowheads="1"/>
          </xdr:cNvSpPr>
        </xdr:nvSpPr>
        <xdr:spPr bwMode="auto">
          <a:xfrm>
            <a:off x="2165434" y="57876816"/>
            <a:ext cx="2344929" cy="44514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・ＳＴＩ　ｆｏｒ　ＳＤＧｓ プラットフォームの構築に向けた調査・分析</a:t>
            </a:r>
            <a:endParaRPr kumimoji="0" lang="ja-JP" altLang="ja-JP" sz="6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6</xdr:col>
      <xdr:colOff>145800</xdr:colOff>
      <xdr:row>99</xdr:row>
      <xdr:rowOff>144049</xdr:rowOff>
    </xdr:from>
    <xdr:to>
      <xdr:col>20</xdr:col>
      <xdr:colOff>65252</xdr:colOff>
      <xdr:row>103</xdr:row>
      <xdr:rowOff>302662</xdr:rowOff>
    </xdr:to>
    <xdr:grpSp>
      <xdr:nvGrpSpPr>
        <xdr:cNvPr id="9" name="グループ化 8"/>
        <xdr:cNvGrpSpPr/>
      </xdr:nvGrpSpPr>
      <xdr:grpSpPr>
        <a:xfrm>
          <a:off x="1365000" y="40377649"/>
          <a:ext cx="2764252" cy="1581013"/>
          <a:chOff x="1815783" y="56820910"/>
          <a:chExt cx="3005351" cy="1558204"/>
        </a:xfrm>
      </xdr:grpSpPr>
      <xdr:grpSp>
        <xdr:nvGrpSpPr>
          <xdr:cNvPr id="10" name="グループ化 9"/>
          <xdr:cNvGrpSpPr/>
        </xdr:nvGrpSpPr>
        <xdr:grpSpPr>
          <a:xfrm>
            <a:off x="1815783" y="56820910"/>
            <a:ext cx="3005351" cy="1558204"/>
            <a:chOff x="3623590" y="56811191"/>
            <a:chExt cx="3005351" cy="1558204"/>
          </a:xfrm>
        </xdr:grpSpPr>
        <xdr:sp macro="" textlink="">
          <xdr:nvSpPr>
            <xdr:cNvPr id="12" name="AutoShape 21"/>
            <xdr:cNvSpPr>
              <a:spLocks noChangeArrowheads="1"/>
            </xdr:cNvSpPr>
          </xdr:nvSpPr>
          <xdr:spPr bwMode="auto">
            <a:xfrm>
              <a:off x="3623590" y="57055941"/>
              <a:ext cx="3005351" cy="6703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国連開発計画</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b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４８．６百万円</a:t>
              </a:r>
            </a:p>
          </xdr:txBody>
        </xdr:sp>
        <xdr:sp macro="" textlink="">
          <xdr:nvSpPr>
            <xdr:cNvPr id="13" name="Rectangle 131"/>
            <xdr:cNvSpPr>
              <a:spLocks noChangeArrowheads="1"/>
            </xdr:cNvSpPr>
          </xdr:nvSpPr>
          <xdr:spPr bwMode="auto">
            <a:xfrm>
              <a:off x="4036700" y="56811191"/>
              <a:ext cx="2179131" cy="3390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随意契約（その他）</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14" name="AutoShape 20"/>
            <xdr:cNvSpPr>
              <a:spLocks noChangeArrowheads="1"/>
            </xdr:cNvSpPr>
          </xdr:nvSpPr>
          <xdr:spPr bwMode="auto">
            <a:xfrm>
              <a:off x="3796882" y="57871166"/>
              <a:ext cx="2658767" cy="498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11" name="AutoShape 19"/>
          <xdr:cNvSpPr>
            <a:spLocks noChangeArrowheads="1"/>
          </xdr:cNvSpPr>
        </xdr:nvSpPr>
        <xdr:spPr bwMode="auto">
          <a:xfrm>
            <a:off x="2067224" y="57910652"/>
            <a:ext cx="2559664" cy="44514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・途上国におけるＳＴＩ　ｆｏｒ　ＳＤＧｓの推進</a:t>
            </a:r>
            <a:endParaRPr kumimoji="0" lang="ja-JP" altLang="ja-JP" sz="6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21</xdr:col>
      <xdr:colOff>103809</xdr:colOff>
      <xdr:row>99</xdr:row>
      <xdr:rowOff>140938</xdr:rowOff>
    </xdr:from>
    <xdr:to>
      <xdr:col>35</xdr:col>
      <xdr:colOff>23261</xdr:colOff>
      <xdr:row>103</xdr:row>
      <xdr:rowOff>299551</xdr:rowOff>
    </xdr:to>
    <xdr:grpSp>
      <xdr:nvGrpSpPr>
        <xdr:cNvPr id="15" name="グループ化 14"/>
        <xdr:cNvGrpSpPr/>
      </xdr:nvGrpSpPr>
      <xdr:grpSpPr>
        <a:xfrm>
          <a:off x="4371009" y="40374538"/>
          <a:ext cx="2764252" cy="1581013"/>
          <a:chOff x="1815783" y="56820910"/>
          <a:chExt cx="3005351" cy="1558204"/>
        </a:xfrm>
      </xdr:grpSpPr>
      <xdr:grpSp>
        <xdr:nvGrpSpPr>
          <xdr:cNvPr id="16" name="グループ化 15"/>
          <xdr:cNvGrpSpPr/>
        </xdr:nvGrpSpPr>
        <xdr:grpSpPr>
          <a:xfrm>
            <a:off x="1815783" y="56820910"/>
            <a:ext cx="3005351" cy="1558204"/>
            <a:chOff x="3623590" y="56811191"/>
            <a:chExt cx="3005351" cy="1558204"/>
          </a:xfrm>
        </xdr:grpSpPr>
        <xdr:sp macro="" textlink="">
          <xdr:nvSpPr>
            <xdr:cNvPr id="18" name="AutoShape 21"/>
            <xdr:cNvSpPr>
              <a:spLocks noChangeArrowheads="1"/>
            </xdr:cNvSpPr>
          </xdr:nvSpPr>
          <xdr:spPr bwMode="auto">
            <a:xfrm>
              <a:off x="3623590" y="57055941"/>
              <a:ext cx="3005351" cy="6703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B.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世界銀行</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b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４３．２百万円</a:t>
              </a:r>
            </a:p>
          </xdr:txBody>
        </xdr:sp>
        <xdr:sp macro="" textlink="">
          <xdr:nvSpPr>
            <xdr:cNvPr id="19" name="Rectangle 131"/>
            <xdr:cNvSpPr>
              <a:spLocks noChangeArrowheads="1"/>
            </xdr:cNvSpPr>
          </xdr:nvSpPr>
          <xdr:spPr bwMode="auto">
            <a:xfrm>
              <a:off x="4036700" y="56811191"/>
              <a:ext cx="2179131" cy="3390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随意契約（その他）</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20" name="AutoShape 20"/>
            <xdr:cNvSpPr>
              <a:spLocks noChangeArrowheads="1"/>
            </xdr:cNvSpPr>
          </xdr:nvSpPr>
          <xdr:spPr bwMode="auto">
            <a:xfrm>
              <a:off x="3760053" y="57871166"/>
              <a:ext cx="2720643" cy="498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17" name="AutoShape 19"/>
          <xdr:cNvSpPr>
            <a:spLocks noChangeArrowheads="1"/>
          </xdr:cNvSpPr>
        </xdr:nvSpPr>
        <xdr:spPr bwMode="auto">
          <a:xfrm>
            <a:off x="2067223" y="57921932"/>
            <a:ext cx="2495179" cy="44514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・途上国におけるＳＴＩ　ｆｏｒ　ＳＤＧｓの推進</a:t>
            </a:r>
            <a:endParaRPr kumimoji="0" lang="ja-JP" altLang="ja-JP" sz="600" b="0" i="0" u="none" strike="noStrike" kern="0" cap="none" spc="0" normalizeH="0" baseline="0" noProof="0">
              <a:ln>
                <a:noFill/>
              </a:ln>
              <a:solidFill>
                <a:sysClr val="windowText" lastClr="000000"/>
              </a:solidFill>
              <a:effectLst/>
              <a:uLnTx/>
              <a:uFillTx/>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29"/>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9.6" customHeight="1" x14ac:dyDescent="0.15">
      <c r="AP1" s="10"/>
      <c r="AQ1" s="10"/>
      <c r="AR1" s="10"/>
      <c r="AS1" s="10"/>
      <c r="AT1" s="10"/>
      <c r="AU1" s="10"/>
      <c r="AV1" s="10"/>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3" t="s">
        <v>0</v>
      </c>
      <c r="Y2" s="55"/>
      <c r="Z2" s="40"/>
      <c r="AA2" s="40"/>
      <c r="AB2" s="40"/>
      <c r="AC2" s="40"/>
      <c r="AD2" s="149">
        <v>2022</v>
      </c>
      <c r="AE2" s="149"/>
      <c r="AF2" s="149"/>
      <c r="AG2" s="149"/>
      <c r="AH2" s="149"/>
      <c r="AI2" s="64" t="s">
        <v>244</v>
      </c>
      <c r="AJ2" s="149" t="s">
        <v>560</v>
      </c>
      <c r="AK2" s="149"/>
      <c r="AL2" s="149"/>
      <c r="AM2" s="149"/>
      <c r="AN2" s="64" t="s">
        <v>244</v>
      </c>
      <c r="AO2" s="149">
        <v>21</v>
      </c>
      <c r="AP2" s="149"/>
      <c r="AQ2" s="149"/>
      <c r="AR2" s="65" t="s">
        <v>244</v>
      </c>
      <c r="AS2" s="150">
        <v>179</v>
      </c>
      <c r="AT2" s="150"/>
      <c r="AU2" s="150"/>
      <c r="AV2" s="64" t="str">
        <f>IF(AW2="","","-")</f>
        <v/>
      </c>
      <c r="AW2" s="151"/>
      <c r="AX2" s="151"/>
    </row>
    <row r="3" spans="1:50" ht="21" customHeight="1" thickBot="1" x14ac:dyDescent="0.2">
      <c r="A3" s="152" t="s">
        <v>548</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20" t="s">
        <v>56</v>
      </c>
      <c r="AJ3" s="154" t="s">
        <v>559</v>
      </c>
      <c r="AK3" s="154"/>
      <c r="AL3" s="154"/>
      <c r="AM3" s="154"/>
      <c r="AN3" s="154"/>
      <c r="AO3" s="154"/>
      <c r="AP3" s="154"/>
      <c r="AQ3" s="154"/>
      <c r="AR3" s="154"/>
      <c r="AS3" s="154"/>
      <c r="AT3" s="154"/>
      <c r="AU3" s="154"/>
      <c r="AV3" s="154"/>
      <c r="AW3" s="154"/>
      <c r="AX3" s="21" t="s">
        <v>57</v>
      </c>
    </row>
    <row r="4" spans="1:50" ht="24.75" customHeight="1" x14ac:dyDescent="0.15">
      <c r="A4" s="124" t="s">
        <v>23</v>
      </c>
      <c r="B4" s="125"/>
      <c r="C4" s="125"/>
      <c r="D4" s="125"/>
      <c r="E4" s="125"/>
      <c r="F4" s="125"/>
      <c r="G4" s="126" t="s">
        <v>562</v>
      </c>
      <c r="H4" s="127"/>
      <c r="I4" s="127"/>
      <c r="J4" s="127"/>
      <c r="K4" s="127"/>
      <c r="L4" s="127"/>
      <c r="M4" s="127"/>
      <c r="N4" s="127"/>
      <c r="O4" s="127"/>
      <c r="P4" s="127"/>
      <c r="Q4" s="127"/>
      <c r="R4" s="127"/>
      <c r="S4" s="127"/>
      <c r="T4" s="127"/>
      <c r="U4" s="127"/>
      <c r="V4" s="127"/>
      <c r="W4" s="127"/>
      <c r="X4" s="127"/>
      <c r="Y4" s="128" t="s">
        <v>1</v>
      </c>
      <c r="Z4" s="129"/>
      <c r="AA4" s="129"/>
      <c r="AB4" s="129"/>
      <c r="AC4" s="129"/>
      <c r="AD4" s="130"/>
      <c r="AE4" s="131" t="s">
        <v>561</v>
      </c>
      <c r="AF4" s="132"/>
      <c r="AG4" s="132"/>
      <c r="AH4" s="132"/>
      <c r="AI4" s="132"/>
      <c r="AJ4" s="132"/>
      <c r="AK4" s="132"/>
      <c r="AL4" s="132"/>
      <c r="AM4" s="132"/>
      <c r="AN4" s="132"/>
      <c r="AO4" s="132"/>
      <c r="AP4" s="133"/>
      <c r="AQ4" s="134" t="s">
        <v>2</v>
      </c>
      <c r="AR4" s="129"/>
      <c r="AS4" s="129"/>
      <c r="AT4" s="129"/>
      <c r="AU4" s="129"/>
      <c r="AV4" s="129"/>
      <c r="AW4" s="129"/>
      <c r="AX4" s="135"/>
    </row>
    <row r="5" spans="1:50" ht="25.15" customHeight="1" x14ac:dyDescent="0.15">
      <c r="A5" s="136" t="s">
        <v>59</v>
      </c>
      <c r="B5" s="137"/>
      <c r="C5" s="137"/>
      <c r="D5" s="137"/>
      <c r="E5" s="137"/>
      <c r="F5" s="138"/>
      <c r="G5" s="139" t="s">
        <v>246</v>
      </c>
      <c r="H5" s="140"/>
      <c r="I5" s="140"/>
      <c r="J5" s="140"/>
      <c r="K5" s="140"/>
      <c r="L5" s="140"/>
      <c r="M5" s="141" t="s">
        <v>58</v>
      </c>
      <c r="N5" s="142"/>
      <c r="O5" s="142"/>
      <c r="P5" s="142"/>
      <c r="Q5" s="142"/>
      <c r="R5" s="143"/>
      <c r="S5" s="144" t="s">
        <v>62</v>
      </c>
      <c r="T5" s="140"/>
      <c r="U5" s="140"/>
      <c r="V5" s="140"/>
      <c r="W5" s="140"/>
      <c r="X5" s="145"/>
      <c r="Y5" s="146" t="s">
        <v>3</v>
      </c>
      <c r="Z5" s="147"/>
      <c r="AA5" s="147"/>
      <c r="AB5" s="147"/>
      <c r="AC5" s="147"/>
      <c r="AD5" s="148"/>
      <c r="AE5" s="171" t="s">
        <v>563</v>
      </c>
      <c r="AF5" s="171"/>
      <c r="AG5" s="171"/>
      <c r="AH5" s="171"/>
      <c r="AI5" s="171"/>
      <c r="AJ5" s="171"/>
      <c r="AK5" s="171"/>
      <c r="AL5" s="171"/>
      <c r="AM5" s="171"/>
      <c r="AN5" s="171"/>
      <c r="AO5" s="171"/>
      <c r="AP5" s="172"/>
      <c r="AQ5" s="173" t="s">
        <v>564</v>
      </c>
      <c r="AR5" s="174"/>
      <c r="AS5" s="174"/>
      <c r="AT5" s="174"/>
      <c r="AU5" s="174"/>
      <c r="AV5" s="174"/>
      <c r="AW5" s="174"/>
      <c r="AX5" s="175"/>
    </row>
    <row r="6" spans="1:50" ht="17.45" customHeight="1" x14ac:dyDescent="0.15">
      <c r="A6" s="176" t="s">
        <v>4</v>
      </c>
      <c r="B6" s="177"/>
      <c r="C6" s="177"/>
      <c r="D6" s="177"/>
      <c r="E6" s="177"/>
      <c r="F6" s="177"/>
      <c r="G6" s="178" t="str">
        <f>入力規則等!F39</f>
        <v>一般会計</v>
      </c>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80"/>
    </row>
    <row r="7" spans="1:50" ht="64.150000000000006" customHeight="1" x14ac:dyDescent="0.15">
      <c r="A7" s="155" t="s">
        <v>20</v>
      </c>
      <c r="B7" s="156"/>
      <c r="C7" s="156"/>
      <c r="D7" s="156"/>
      <c r="E7" s="156"/>
      <c r="F7" s="157"/>
      <c r="G7" s="181" t="s">
        <v>625</v>
      </c>
      <c r="H7" s="182"/>
      <c r="I7" s="182"/>
      <c r="J7" s="182"/>
      <c r="K7" s="182"/>
      <c r="L7" s="182"/>
      <c r="M7" s="182"/>
      <c r="N7" s="182"/>
      <c r="O7" s="182"/>
      <c r="P7" s="182"/>
      <c r="Q7" s="182"/>
      <c r="R7" s="182"/>
      <c r="S7" s="182"/>
      <c r="T7" s="182"/>
      <c r="U7" s="182"/>
      <c r="V7" s="182"/>
      <c r="W7" s="182"/>
      <c r="X7" s="183"/>
      <c r="Y7" s="184" t="s">
        <v>237</v>
      </c>
      <c r="Z7" s="185"/>
      <c r="AA7" s="185"/>
      <c r="AB7" s="185"/>
      <c r="AC7" s="185"/>
      <c r="AD7" s="186"/>
      <c r="AE7" s="187" t="s">
        <v>622</v>
      </c>
      <c r="AF7" s="188"/>
      <c r="AG7" s="188"/>
      <c r="AH7" s="188"/>
      <c r="AI7" s="188"/>
      <c r="AJ7" s="188"/>
      <c r="AK7" s="188"/>
      <c r="AL7" s="188"/>
      <c r="AM7" s="188"/>
      <c r="AN7" s="188"/>
      <c r="AO7" s="188"/>
      <c r="AP7" s="188"/>
      <c r="AQ7" s="188"/>
      <c r="AR7" s="188"/>
      <c r="AS7" s="188"/>
      <c r="AT7" s="188"/>
      <c r="AU7" s="188"/>
      <c r="AV7" s="188"/>
      <c r="AW7" s="188"/>
      <c r="AX7" s="189"/>
    </row>
    <row r="8" spans="1:50" ht="25.9" customHeight="1" x14ac:dyDescent="0.15">
      <c r="A8" s="155" t="s">
        <v>173</v>
      </c>
      <c r="B8" s="156"/>
      <c r="C8" s="156"/>
      <c r="D8" s="156"/>
      <c r="E8" s="156"/>
      <c r="F8" s="157"/>
      <c r="G8" s="158" t="str">
        <f>入力規則等!A27</f>
        <v>科学技術・イノベーション</v>
      </c>
      <c r="H8" s="159"/>
      <c r="I8" s="159"/>
      <c r="J8" s="159"/>
      <c r="K8" s="159"/>
      <c r="L8" s="159"/>
      <c r="M8" s="159"/>
      <c r="N8" s="159"/>
      <c r="O8" s="159"/>
      <c r="P8" s="159"/>
      <c r="Q8" s="159"/>
      <c r="R8" s="159"/>
      <c r="S8" s="159"/>
      <c r="T8" s="159"/>
      <c r="U8" s="159"/>
      <c r="V8" s="159"/>
      <c r="W8" s="159"/>
      <c r="X8" s="160"/>
      <c r="Y8" s="161" t="s">
        <v>174</v>
      </c>
      <c r="Z8" s="162"/>
      <c r="AA8" s="162"/>
      <c r="AB8" s="162"/>
      <c r="AC8" s="162"/>
      <c r="AD8" s="163"/>
      <c r="AE8" s="164" t="str">
        <f>入力規則等!K13</f>
        <v>その他の事項経費</v>
      </c>
      <c r="AF8" s="159"/>
      <c r="AG8" s="159"/>
      <c r="AH8" s="159"/>
      <c r="AI8" s="159"/>
      <c r="AJ8" s="159"/>
      <c r="AK8" s="159"/>
      <c r="AL8" s="159"/>
      <c r="AM8" s="159"/>
      <c r="AN8" s="159"/>
      <c r="AO8" s="159"/>
      <c r="AP8" s="159"/>
      <c r="AQ8" s="159"/>
      <c r="AR8" s="159"/>
      <c r="AS8" s="159"/>
      <c r="AT8" s="159"/>
      <c r="AU8" s="159"/>
      <c r="AV8" s="159"/>
      <c r="AW8" s="159"/>
      <c r="AX8" s="165"/>
    </row>
    <row r="9" spans="1:50" ht="58.5" customHeight="1" x14ac:dyDescent="0.15">
      <c r="A9" s="166" t="s">
        <v>21</v>
      </c>
      <c r="B9" s="167"/>
      <c r="C9" s="167"/>
      <c r="D9" s="167"/>
      <c r="E9" s="167"/>
      <c r="F9" s="167"/>
      <c r="G9" s="168" t="s">
        <v>614</v>
      </c>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70"/>
    </row>
    <row r="10" spans="1:50" ht="77.45" customHeight="1" x14ac:dyDescent="0.15">
      <c r="A10" s="211" t="s">
        <v>27</v>
      </c>
      <c r="B10" s="212"/>
      <c r="C10" s="212"/>
      <c r="D10" s="212"/>
      <c r="E10" s="212"/>
      <c r="F10" s="212"/>
      <c r="G10" s="213" t="s">
        <v>617</v>
      </c>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5"/>
    </row>
    <row r="11" spans="1:50" ht="21" customHeight="1" x14ac:dyDescent="0.15">
      <c r="A11" s="211" t="s">
        <v>5</v>
      </c>
      <c r="B11" s="212"/>
      <c r="C11" s="212"/>
      <c r="D11" s="212"/>
      <c r="E11" s="212"/>
      <c r="F11" s="216"/>
      <c r="G11" s="217" t="str">
        <f>入力規則等!P10</f>
        <v>委託・請負、その他</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9"/>
    </row>
    <row r="12" spans="1:50" ht="21" customHeight="1" x14ac:dyDescent="0.15">
      <c r="A12" s="220" t="s">
        <v>22</v>
      </c>
      <c r="B12" s="221"/>
      <c r="C12" s="221"/>
      <c r="D12" s="221"/>
      <c r="E12" s="221"/>
      <c r="F12" s="222"/>
      <c r="G12" s="227"/>
      <c r="H12" s="228"/>
      <c r="I12" s="228"/>
      <c r="J12" s="228"/>
      <c r="K12" s="228"/>
      <c r="L12" s="228"/>
      <c r="M12" s="228"/>
      <c r="N12" s="228"/>
      <c r="O12" s="228"/>
      <c r="P12" s="199" t="s">
        <v>376</v>
      </c>
      <c r="Q12" s="200"/>
      <c r="R12" s="200"/>
      <c r="S12" s="200"/>
      <c r="T12" s="200"/>
      <c r="U12" s="200"/>
      <c r="V12" s="229"/>
      <c r="W12" s="199" t="s">
        <v>528</v>
      </c>
      <c r="X12" s="200"/>
      <c r="Y12" s="200"/>
      <c r="Z12" s="200"/>
      <c r="AA12" s="200"/>
      <c r="AB12" s="200"/>
      <c r="AC12" s="229"/>
      <c r="AD12" s="199" t="s">
        <v>530</v>
      </c>
      <c r="AE12" s="200"/>
      <c r="AF12" s="200"/>
      <c r="AG12" s="200"/>
      <c r="AH12" s="200"/>
      <c r="AI12" s="200"/>
      <c r="AJ12" s="229"/>
      <c r="AK12" s="199" t="s">
        <v>540</v>
      </c>
      <c r="AL12" s="200"/>
      <c r="AM12" s="200"/>
      <c r="AN12" s="200"/>
      <c r="AO12" s="200"/>
      <c r="AP12" s="200"/>
      <c r="AQ12" s="229"/>
      <c r="AR12" s="199" t="s">
        <v>541</v>
      </c>
      <c r="AS12" s="200"/>
      <c r="AT12" s="200"/>
      <c r="AU12" s="200"/>
      <c r="AV12" s="200"/>
      <c r="AW12" s="200"/>
      <c r="AX12" s="201"/>
    </row>
    <row r="13" spans="1:50" ht="20.45" customHeight="1" x14ac:dyDescent="0.15">
      <c r="A13" s="223"/>
      <c r="B13" s="224"/>
      <c r="C13" s="224"/>
      <c r="D13" s="224"/>
      <c r="E13" s="224"/>
      <c r="F13" s="225"/>
      <c r="G13" s="243" t="s">
        <v>6</v>
      </c>
      <c r="H13" s="244"/>
      <c r="I13" s="202" t="s">
        <v>7</v>
      </c>
      <c r="J13" s="203"/>
      <c r="K13" s="203"/>
      <c r="L13" s="203"/>
      <c r="M13" s="203"/>
      <c r="N13" s="203"/>
      <c r="O13" s="204"/>
      <c r="P13" s="193">
        <v>73.5</v>
      </c>
      <c r="Q13" s="194"/>
      <c r="R13" s="194"/>
      <c r="S13" s="194"/>
      <c r="T13" s="194"/>
      <c r="U13" s="194"/>
      <c r="V13" s="195"/>
      <c r="W13" s="193">
        <v>135.30000000000001</v>
      </c>
      <c r="X13" s="194"/>
      <c r="Y13" s="194"/>
      <c r="Z13" s="194"/>
      <c r="AA13" s="194"/>
      <c r="AB13" s="194"/>
      <c r="AC13" s="195"/>
      <c r="AD13" s="193">
        <v>123.6</v>
      </c>
      <c r="AE13" s="194"/>
      <c r="AF13" s="194"/>
      <c r="AG13" s="194"/>
      <c r="AH13" s="194"/>
      <c r="AI13" s="194"/>
      <c r="AJ13" s="195"/>
      <c r="AK13" s="193">
        <v>91.8</v>
      </c>
      <c r="AL13" s="194"/>
      <c r="AM13" s="194"/>
      <c r="AN13" s="194"/>
      <c r="AO13" s="194"/>
      <c r="AP13" s="194"/>
      <c r="AQ13" s="195"/>
      <c r="AR13" s="205">
        <v>91.8</v>
      </c>
      <c r="AS13" s="206"/>
      <c r="AT13" s="206"/>
      <c r="AU13" s="206"/>
      <c r="AV13" s="206"/>
      <c r="AW13" s="206"/>
      <c r="AX13" s="207"/>
    </row>
    <row r="14" spans="1:50" ht="20.45" customHeight="1" x14ac:dyDescent="0.15">
      <c r="A14" s="223"/>
      <c r="B14" s="224"/>
      <c r="C14" s="224"/>
      <c r="D14" s="224"/>
      <c r="E14" s="224"/>
      <c r="F14" s="225"/>
      <c r="G14" s="245"/>
      <c r="H14" s="246"/>
      <c r="I14" s="190" t="s">
        <v>8</v>
      </c>
      <c r="J14" s="208"/>
      <c r="K14" s="208"/>
      <c r="L14" s="208"/>
      <c r="M14" s="208"/>
      <c r="N14" s="208"/>
      <c r="O14" s="209"/>
      <c r="P14" s="193" t="s">
        <v>566</v>
      </c>
      <c r="Q14" s="194"/>
      <c r="R14" s="194"/>
      <c r="S14" s="194"/>
      <c r="T14" s="194"/>
      <c r="U14" s="194"/>
      <c r="V14" s="195"/>
      <c r="W14" s="193" t="s">
        <v>566</v>
      </c>
      <c r="X14" s="194"/>
      <c r="Y14" s="194"/>
      <c r="Z14" s="194"/>
      <c r="AA14" s="194"/>
      <c r="AB14" s="194"/>
      <c r="AC14" s="195"/>
      <c r="AD14" s="193" t="s">
        <v>566</v>
      </c>
      <c r="AE14" s="194"/>
      <c r="AF14" s="194"/>
      <c r="AG14" s="194"/>
      <c r="AH14" s="194"/>
      <c r="AI14" s="194"/>
      <c r="AJ14" s="195"/>
      <c r="AK14" s="193" t="s">
        <v>566</v>
      </c>
      <c r="AL14" s="194"/>
      <c r="AM14" s="194"/>
      <c r="AN14" s="194"/>
      <c r="AO14" s="194"/>
      <c r="AP14" s="194"/>
      <c r="AQ14" s="195"/>
      <c r="AR14" s="249"/>
      <c r="AS14" s="249"/>
      <c r="AT14" s="249"/>
      <c r="AU14" s="249"/>
      <c r="AV14" s="249"/>
      <c r="AW14" s="249"/>
      <c r="AX14" s="250"/>
    </row>
    <row r="15" spans="1:50" ht="20.45" customHeight="1" x14ac:dyDescent="0.15">
      <c r="A15" s="223"/>
      <c r="B15" s="224"/>
      <c r="C15" s="224"/>
      <c r="D15" s="224"/>
      <c r="E15" s="224"/>
      <c r="F15" s="225"/>
      <c r="G15" s="245"/>
      <c r="H15" s="246"/>
      <c r="I15" s="190" t="s">
        <v>47</v>
      </c>
      <c r="J15" s="191"/>
      <c r="K15" s="191"/>
      <c r="L15" s="191"/>
      <c r="M15" s="191"/>
      <c r="N15" s="191"/>
      <c r="O15" s="192"/>
      <c r="P15" s="193" t="s">
        <v>566</v>
      </c>
      <c r="Q15" s="194"/>
      <c r="R15" s="194"/>
      <c r="S15" s="194"/>
      <c r="T15" s="194"/>
      <c r="U15" s="194"/>
      <c r="V15" s="195"/>
      <c r="W15" s="193" t="s">
        <v>566</v>
      </c>
      <c r="X15" s="194"/>
      <c r="Y15" s="194"/>
      <c r="Z15" s="194"/>
      <c r="AA15" s="194"/>
      <c r="AB15" s="194"/>
      <c r="AC15" s="195"/>
      <c r="AD15" s="193" t="s">
        <v>566</v>
      </c>
      <c r="AE15" s="194"/>
      <c r="AF15" s="194"/>
      <c r="AG15" s="194"/>
      <c r="AH15" s="194"/>
      <c r="AI15" s="194"/>
      <c r="AJ15" s="195"/>
      <c r="AK15" s="193" t="s">
        <v>566</v>
      </c>
      <c r="AL15" s="194"/>
      <c r="AM15" s="194"/>
      <c r="AN15" s="194"/>
      <c r="AO15" s="194"/>
      <c r="AP15" s="194"/>
      <c r="AQ15" s="195"/>
      <c r="AR15" s="193"/>
      <c r="AS15" s="194"/>
      <c r="AT15" s="194"/>
      <c r="AU15" s="194"/>
      <c r="AV15" s="194"/>
      <c r="AW15" s="194"/>
      <c r="AX15" s="210"/>
    </row>
    <row r="16" spans="1:50" ht="20.45" customHeight="1" x14ac:dyDescent="0.15">
      <c r="A16" s="223"/>
      <c r="B16" s="224"/>
      <c r="C16" s="224"/>
      <c r="D16" s="224"/>
      <c r="E16" s="224"/>
      <c r="F16" s="225"/>
      <c r="G16" s="245"/>
      <c r="H16" s="246"/>
      <c r="I16" s="190" t="s">
        <v>48</v>
      </c>
      <c r="J16" s="191"/>
      <c r="K16" s="191"/>
      <c r="L16" s="191"/>
      <c r="M16" s="191"/>
      <c r="N16" s="191"/>
      <c r="O16" s="192"/>
      <c r="P16" s="193" t="s">
        <v>566</v>
      </c>
      <c r="Q16" s="194"/>
      <c r="R16" s="194"/>
      <c r="S16" s="194"/>
      <c r="T16" s="194"/>
      <c r="U16" s="194"/>
      <c r="V16" s="195"/>
      <c r="W16" s="193" t="s">
        <v>566</v>
      </c>
      <c r="X16" s="194"/>
      <c r="Y16" s="194"/>
      <c r="Z16" s="194"/>
      <c r="AA16" s="194"/>
      <c r="AB16" s="194"/>
      <c r="AC16" s="195"/>
      <c r="AD16" s="193" t="s">
        <v>566</v>
      </c>
      <c r="AE16" s="194"/>
      <c r="AF16" s="194"/>
      <c r="AG16" s="194"/>
      <c r="AH16" s="194"/>
      <c r="AI16" s="194"/>
      <c r="AJ16" s="195"/>
      <c r="AK16" s="193" t="s">
        <v>566</v>
      </c>
      <c r="AL16" s="194"/>
      <c r="AM16" s="194"/>
      <c r="AN16" s="194"/>
      <c r="AO16" s="194"/>
      <c r="AP16" s="194"/>
      <c r="AQ16" s="195"/>
      <c r="AR16" s="196"/>
      <c r="AS16" s="197"/>
      <c r="AT16" s="197"/>
      <c r="AU16" s="197"/>
      <c r="AV16" s="197"/>
      <c r="AW16" s="197"/>
      <c r="AX16" s="198"/>
    </row>
    <row r="17" spans="1:50" ht="20.45" customHeight="1" x14ac:dyDescent="0.15">
      <c r="A17" s="223"/>
      <c r="B17" s="224"/>
      <c r="C17" s="224"/>
      <c r="D17" s="224"/>
      <c r="E17" s="224"/>
      <c r="F17" s="225"/>
      <c r="G17" s="245"/>
      <c r="H17" s="246"/>
      <c r="I17" s="190" t="s">
        <v>46</v>
      </c>
      <c r="J17" s="208"/>
      <c r="K17" s="208"/>
      <c r="L17" s="208"/>
      <c r="M17" s="208"/>
      <c r="N17" s="208"/>
      <c r="O17" s="209"/>
      <c r="P17" s="193" t="s">
        <v>566</v>
      </c>
      <c r="Q17" s="194"/>
      <c r="R17" s="194"/>
      <c r="S17" s="194"/>
      <c r="T17" s="194"/>
      <c r="U17" s="194"/>
      <c r="V17" s="195"/>
      <c r="W17" s="193" t="s">
        <v>566</v>
      </c>
      <c r="X17" s="194"/>
      <c r="Y17" s="194"/>
      <c r="Z17" s="194"/>
      <c r="AA17" s="194"/>
      <c r="AB17" s="194"/>
      <c r="AC17" s="195"/>
      <c r="AD17" s="193" t="s">
        <v>566</v>
      </c>
      <c r="AE17" s="194"/>
      <c r="AF17" s="194"/>
      <c r="AG17" s="194"/>
      <c r="AH17" s="194"/>
      <c r="AI17" s="194"/>
      <c r="AJ17" s="195"/>
      <c r="AK17" s="193" t="s">
        <v>566</v>
      </c>
      <c r="AL17" s="194"/>
      <c r="AM17" s="194"/>
      <c r="AN17" s="194"/>
      <c r="AO17" s="194"/>
      <c r="AP17" s="194"/>
      <c r="AQ17" s="195"/>
      <c r="AR17" s="241"/>
      <c r="AS17" s="241"/>
      <c r="AT17" s="241"/>
      <c r="AU17" s="241"/>
      <c r="AV17" s="241"/>
      <c r="AW17" s="241"/>
      <c r="AX17" s="242"/>
    </row>
    <row r="18" spans="1:50" ht="20.45" customHeight="1" x14ac:dyDescent="0.15">
      <c r="A18" s="223"/>
      <c r="B18" s="224"/>
      <c r="C18" s="224"/>
      <c r="D18" s="224"/>
      <c r="E18" s="224"/>
      <c r="F18" s="225"/>
      <c r="G18" s="247"/>
      <c r="H18" s="248"/>
      <c r="I18" s="234" t="s">
        <v>18</v>
      </c>
      <c r="J18" s="235"/>
      <c r="K18" s="235"/>
      <c r="L18" s="235"/>
      <c r="M18" s="235"/>
      <c r="N18" s="235"/>
      <c r="O18" s="236"/>
      <c r="P18" s="237">
        <f>SUM(P13:V17)</f>
        <v>73.5</v>
      </c>
      <c r="Q18" s="238"/>
      <c r="R18" s="238"/>
      <c r="S18" s="238"/>
      <c r="T18" s="238"/>
      <c r="U18" s="238"/>
      <c r="V18" s="239"/>
      <c r="W18" s="237">
        <f>SUM(W13:AC17)</f>
        <v>135.30000000000001</v>
      </c>
      <c r="X18" s="238"/>
      <c r="Y18" s="238"/>
      <c r="Z18" s="238"/>
      <c r="AA18" s="238"/>
      <c r="AB18" s="238"/>
      <c r="AC18" s="239"/>
      <c r="AD18" s="237">
        <f>SUM(AD13:AJ17)</f>
        <v>123.6</v>
      </c>
      <c r="AE18" s="238"/>
      <c r="AF18" s="238"/>
      <c r="AG18" s="238"/>
      <c r="AH18" s="238"/>
      <c r="AI18" s="238"/>
      <c r="AJ18" s="239"/>
      <c r="AK18" s="237">
        <f>SUM(AK13:AQ17)</f>
        <v>91.8</v>
      </c>
      <c r="AL18" s="238"/>
      <c r="AM18" s="238"/>
      <c r="AN18" s="238"/>
      <c r="AO18" s="238"/>
      <c r="AP18" s="238"/>
      <c r="AQ18" s="239"/>
      <c r="AR18" s="237">
        <f>SUM(AR13:AX17)</f>
        <v>91.8</v>
      </c>
      <c r="AS18" s="238"/>
      <c r="AT18" s="238"/>
      <c r="AU18" s="238"/>
      <c r="AV18" s="238"/>
      <c r="AW18" s="238"/>
      <c r="AX18" s="240"/>
    </row>
    <row r="19" spans="1:50" ht="20.45" customHeight="1" x14ac:dyDescent="0.15">
      <c r="A19" s="223"/>
      <c r="B19" s="224"/>
      <c r="C19" s="224"/>
      <c r="D19" s="224"/>
      <c r="E19" s="224"/>
      <c r="F19" s="225"/>
      <c r="G19" s="230" t="s">
        <v>9</v>
      </c>
      <c r="H19" s="231"/>
      <c r="I19" s="231"/>
      <c r="J19" s="231"/>
      <c r="K19" s="231"/>
      <c r="L19" s="231"/>
      <c r="M19" s="231"/>
      <c r="N19" s="231"/>
      <c r="O19" s="231"/>
      <c r="P19" s="193">
        <v>62.9</v>
      </c>
      <c r="Q19" s="194"/>
      <c r="R19" s="194"/>
      <c r="S19" s="194"/>
      <c r="T19" s="194"/>
      <c r="U19" s="194"/>
      <c r="V19" s="195"/>
      <c r="W19" s="193">
        <v>127.6</v>
      </c>
      <c r="X19" s="194"/>
      <c r="Y19" s="194"/>
      <c r="Z19" s="194"/>
      <c r="AA19" s="194"/>
      <c r="AB19" s="194"/>
      <c r="AC19" s="195"/>
      <c r="AD19" s="193">
        <v>119.3</v>
      </c>
      <c r="AE19" s="194"/>
      <c r="AF19" s="194"/>
      <c r="AG19" s="194"/>
      <c r="AH19" s="194"/>
      <c r="AI19" s="194"/>
      <c r="AJ19" s="195"/>
      <c r="AK19" s="232"/>
      <c r="AL19" s="232"/>
      <c r="AM19" s="232"/>
      <c r="AN19" s="232"/>
      <c r="AO19" s="232"/>
      <c r="AP19" s="232"/>
      <c r="AQ19" s="232"/>
      <c r="AR19" s="232"/>
      <c r="AS19" s="232"/>
      <c r="AT19" s="232"/>
      <c r="AU19" s="232"/>
      <c r="AV19" s="232"/>
      <c r="AW19" s="232"/>
      <c r="AX19" s="233"/>
    </row>
    <row r="20" spans="1:50" ht="20.45" customHeight="1" x14ac:dyDescent="0.15">
      <c r="A20" s="223"/>
      <c r="B20" s="224"/>
      <c r="C20" s="224"/>
      <c r="D20" s="224"/>
      <c r="E20" s="224"/>
      <c r="F20" s="225"/>
      <c r="G20" s="230" t="s">
        <v>10</v>
      </c>
      <c r="H20" s="231"/>
      <c r="I20" s="231"/>
      <c r="J20" s="231"/>
      <c r="K20" s="231"/>
      <c r="L20" s="231"/>
      <c r="M20" s="231"/>
      <c r="N20" s="231"/>
      <c r="O20" s="231"/>
      <c r="P20" s="268">
        <f>IF(P18=0, "-", SUM(P19)/P18)</f>
        <v>0.85578231292517004</v>
      </c>
      <c r="Q20" s="268"/>
      <c r="R20" s="268"/>
      <c r="S20" s="268"/>
      <c r="T20" s="268"/>
      <c r="U20" s="268"/>
      <c r="V20" s="268"/>
      <c r="W20" s="268">
        <f>IF(W18=0, "-", SUM(W19)/W18)</f>
        <v>0.94308943089430886</v>
      </c>
      <c r="X20" s="268"/>
      <c r="Y20" s="268"/>
      <c r="Z20" s="268"/>
      <c r="AA20" s="268"/>
      <c r="AB20" s="268"/>
      <c r="AC20" s="268"/>
      <c r="AD20" s="268">
        <f>IF(AD18=0, "-", SUM(AD19)/AD18)</f>
        <v>0.96521035598705507</v>
      </c>
      <c r="AE20" s="268"/>
      <c r="AF20" s="268"/>
      <c r="AG20" s="268"/>
      <c r="AH20" s="268"/>
      <c r="AI20" s="268"/>
      <c r="AJ20" s="268"/>
      <c r="AK20" s="232"/>
      <c r="AL20" s="232"/>
      <c r="AM20" s="232"/>
      <c r="AN20" s="232"/>
      <c r="AO20" s="232"/>
      <c r="AP20" s="232"/>
      <c r="AQ20" s="269"/>
      <c r="AR20" s="269"/>
      <c r="AS20" s="269"/>
      <c r="AT20" s="269"/>
      <c r="AU20" s="232"/>
      <c r="AV20" s="232"/>
      <c r="AW20" s="232"/>
      <c r="AX20" s="233"/>
    </row>
    <row r="21" spans="1:50" ht="28.9" customHeight="1" x14ac:dyDescent="0.15">
      <c r="A21" s="166"/>
      <c r="B21" s="167"/>
      <c r="C21" s="167"/>
      <c r="D21" s="167"/>
      <c r="E21" s="167"/>
      <c r="F21" s="226"/>
      <c r="G21" s="266" t="s">
        <v>212</v>
      </c>
      <c r="H21" s="267"/>
      <c r="I21" s="267"/>
      <c r="J21" s="267"/>
      <c r="K21" s="267"/>
      <c r="L21" s="267"/>
      <c r="M21" s="267"/>
      <c r="N21" s="267"/>
      <c r="O21" s="267"/>
      <c r="P21" s="268">
        <f>IF(P19=0, "-", SUM(P19)/SUM(P13,P14))</f>
        <v>0.85578231292517004</v>
      </c>
      <c r="Q21" s="268"/>
      <c r="R21" s="268"/>
      <c r="S21" s="268"/>
      <c r="T21" s="268"/>
      <c r="U21" s="268"/>
      <c r="V21" s="268"/>
      <c r="W21" s="268">
        <f>IF(W19=0, "-", SUM(W19)/SUM(W13,W14))</f>
        <v>0.94308943089430886</v>
      </c>
      <c r="X21" s="268"/>
      <c r="Y21" s="268"/>
      <c r="Z21" s="268"/>
      <c r="AA21" s="268"/>
      <c r="AB21" s="268"/>
      <c r="AC21" s="268"/>
      <c r="AD21" s="268">
        <f>IF(AD19=0, "-", SUM(AD19)/SUM(AD13,AD14))</f>
        <v>0.96521035598705507</v>
      </c>
      <c r="AE21" s="268"/>
      <c r="AF21" s="268"/>
      <c r="AG21" s="268"/>
      <c r="AH21" s="268"/>
      <c r="AI21" s="268"/>
      <c r="AJ21" s="268"/>
      <c r="AK21" s="232"/>
      <c r="AL21" s="232"/>
      <c r="AM21" s="232"/>
      <c r="AN21" s="232"/>
      <c r="AO21" s="232"/>
      <c r="AP21" s="232"/>
      <c r="AQ21" s="269"/>
      <c r="AR21" s="269"/>
      <c r="AS21" s="269"/>
      <c r="AT21" s="269"/>
      <c r="AU21" s="232"/>
      <c r="AV21" s="232"/>
      <c r="AW21" s="232"/>
      <c r="AX21" s="233"/>
    </row>
    <row r="22" spans="1:50" ht="18.75" customHeight="1" x14ac:dyDescent="0.15">
      <c r="A22" s="270" t="s">
        <v>544</v>
      </c>
      <c r="B22" s="271"/>
      <c r="C22" s="271"/>
      <c r="D22" s="271"/>
      <c r="E22" s="271"/>
      <c r="F22" s="272"/>
      <c r="G22" s="276" t="s">
        <v>206</v>
      </c>
      <c r="H22" s="252"/>
      <c r="I22" s="252"/>
      <c r="J22" s="252"/>
      <c r="K22" s="252"/>
      <c r="L22" s="252"/>
      <c r="M22" s="252"/>
      <c r="N22" s="252"/>
      <c r="O22" s="277"/>
      <c r="P22" s="251" t="s">
        <v>542</v>
      </c>
      <c r="Q22" s="252"/>
      <c r="R22" s="252"/>
      <c r="S22" s="252"/>
      <c r="T22" s="252"/>
      <c r="U22" s="252"/>
      <c r="V22" s="277"/>
      <c r="W22" s="251" t="s">
        <v>543</v>
      </c>
      <c r="X22" s="252"/>
      <c r="Y22" s="252"/>
      <c r="Z22" s="252"/>
      <c r="AA22" s="252"/>
      <c r="AB22" s="252"/>
      <c r="AC22" s="277"/>
      <c r="AD22" s="251" t="s">
        <v>205</v>
      </c>
      <c r="AE22" s="252"/>
      <c r="AF22" s="252"/>
      <c r="AG22" s="252"/>
      <c r="AH22" s="252"/>
      <c r="AI22" s="252"/>
      <c r="AJ22" s="252"/>
      <c r="AK22" s="252"/>
      <c r="AL22" s="252"/>
      <c r="AM22" s="252"/>
      <c r="AN22" s="252"/>
      <c r="AO22" s="252"/>
      <c r="AP22" s="252"/>
      <c r="AQ22" s="252"/>
      <c r="AR22" s="252"/>
      <c r="AS22" s="252"/>
      <c r="AT22" s="252"/>
      <c r="AU22" s="252"/>
      <c r="AV22" s="252"/>
      <c r="AW22" s="252"/>
      <c r="AX22" s="253"/>
    </row>
    <row r="23" spans="1:50" ht="27.6" customHeight="1" x14ac:dyDescent="0.15">
      <c r="A23" s="273"/>
      <c r="B23" s="274"/>
      <c r="C23" s="274"/>
      <c r="D23" s="274"/>
      <c r="E23" s="274"/>
      <c r="F23" s="275"/>
      <c r="G23" s="254" t="s">
        <v>626</v>
      </c>
      <c r="H23" s="255"/>
      <c r="I23" s="255"/>
      <c r="J23" s="255"/>
      <c r="K23" s="255"/>
      <c r="L23" s="255"/>
      <c r="M23" s="255"/>
      <c r="N23" s="255"/>
      <c r="O23" s="256"/>
      <c r="P23" s="257">
        <v>91.8</v>
      </c>
      <c r="Q23" s="258"/>
      <c r="R23" s="258"/>
      <c r="S23" s="258"/>
      <c r="T23" s="258"/>
      <c r="U23" s="258"/>
      <c r="V23" s="259"/>
      <c r="W23" s="205">
        <v>91.8</v>
      </c>
      <c r="X23" s="206"/>
      <c r="Y23" s="206"/>
      <c r="Z23" s="206"/>
      <c r="AA23" s="206"/>
      <c r="AB23" s="206"/>
      <c r="AC23" s="260"/>
      <c r="AD23" s="261" t="s">
        <v>244</v>
      </c>
      <c r="AE23" s="262"/>
      <c r="AF23" s="262"/>
      <c r="AG23" s="262"/>
      <c r="AH23" s="262"/>
      <c r="AI23" s="262"/>
      <c r="AJ23" s="262"/>
      <c r="AK23" s="262"/>
      <c r="AL23" s="262"/>
      <c r="AM23" s="262"/>
      <c r="AN23" s="262"/>
      <c r="AO23" s="262"/>
      <c r="AP23" s="262"/>
      <c r="AQ23" s="262"/>
      <c r="AR23" s="262"/>
      <c r="AS23" s="262"/>
      <c r="AT23" s="262"/>
      <c r="AU23" s="262"/>
      <c r="AV23" s="262"/>
      <c r="AW23" s="262"/>
      <c r="AX23" s="263"/>
    </row>
    <row r="24" spans="1:50" ht="24.6" customHeight="1" thickBot="1" x14ac:dyDescent="0.2">
      <c r="A24" s="273"/>
      <c r="B24" s="274"/>
      <c r="C24" s="274"/>
      <c r="D24" s="274"/>
      <c r="E24" s="274"/>
      <c r="F24" s="275"/>
      <c r="G24" s="103" t="s">
        <v>18</v>
      </c>
      <c r="H24" s="104"/>
      <c r="I24" s="104"/>
      <c r="J24" s="104"/>
      <c r="K24" s="104"/>
      <c r="L24" s="104"/>
      <c r="M24" s="104"/>
      <c r="N24" s="104"/>
      <c r="O24" s="105"/>
      <c r="P24" s="294">
        <f>AK13</f>
        <v>91.8</v>
      </c>
      <c r="Q24" s="295"/>
      <c r="R24" s="295"/>
      <c r="S24" s="295"/>
      <c r="T24" s="295"/>
      <c r="U24" s="295"/>
      <c r="V24" s="296"/>
      <c r="W24" s="297">
        <f>AR18</f>
        <v>91.8</v>
      </c>
      <c r="X24" s="298"/>
      <c r="Y24" s="298"/>
      <c r="Z24" s="298"/>
      <c r="AA24" s="298"/>
      <c r="AB24" s="298"/>
      <c r="AC24" s="299"/>
      <c r="AD24" s="264"/>
      <c r="AE24" s="264"/>
      <c r="AF24" s="264"/>
      <c r="AG24" s="264"/>
      <c r="AH24" s="264"/>
      <c r="AI24" s="264"/>
      <c r="AJ24" s="264"/>
      <c r="AK24" s="264"/>
      <c r="AL24" s="264"/>
      <c r="AM24" s="264"/>
      <c r="AN24" s="264"/>
      <c r="AO24" s="264"/>
      <c r="AP24" s="264"/>
      <c r="AQ24" s="264"/>
      <c r="AR24" s="264"/>
      <c r="AS24" s="264"/>
      <c r="AT24" s="264"/>
      <c r="AU24" s="264"/>
      <c r="AV24" s="264"/>
      <c r="AW24" s="264"/>
      <c r="AX24" s="265"/>
    </row>
    <row r="25" spans="1:50" ht="47.25" customHeight="1" x14ac:dyDescent="0.15">
      <c r="A25" s="300" t="s">
        <v>533</v>
      </c>
      <c r="B25" s="301"/>
      <c r="C25" s="301"/>
      <c r="D25" s="301"/>
      <c r="E25" s="301"/>
      <c r="F25" s="302"/>
      <c r="G25" s="303" t="s">
        <v>608</v>
      </c>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9"/>
    </row>
    <row r="26" spans="1:50" ht="27.6" customHeight="1" x14ac:dyDescent="0.15">
      <c r="A26" s="305" t="s">
        <v>534</v>
      </c>
      <c r="B26" s="281"/>
      <c r="C26" s="281"/>
      <c r="D26" s="281"/>
      <c r="E26" s="281"/>
      <c r="F26" s="282"/>
      <c r="G26" s="307" t="s">
        <v>532</v>
      </c>
      <c r="H26" s="308"/>
      <c r="I26" s="308"/>
      <c r="J26" s="308"/>
      <c r="K26" s="308"/>
      <c r="L26" s="308"/>
      <c r="M26" s="308"/>
      <c r="N26" s="308"/>
      <c r="O26" s="308"/>
      <c r="P26" s="309" t="s">
        <v>531</v>
      </c>
      <c r="Q26" s="308"/>
      <c r="R26" s="308"/>
      <c r="S26" s="308"/>
      <c r="T26" s="308"/>
      <c r="U26" s="308"/>
      <c r="V26" s="308"/>
      <c r="W26" s="308"/>
      <c r="X26" s="310"/>
      <c r="Y26" s="311"/>
      <c r="Z26" s="312"/>
      <c r="AA26" s="313"/>
      <c r="AB26" s="360" t="s">
        <v>11</v>
      </c>
      <c r="AC26" s="360"/>
      <c r="AD26" s="360"/>
      <c r="AE26" s="361" t="s">
        <v>376</v>
      </c>
      <c r="AF26" s="362"/>
      <c r="AG26" s="362"/>
      <c r="AH26" s="363"/>
      <c r="AI26" s="361" t="s">
        <v>528</v>
      </c>
      <c r="AJ26" s="362"/>
      <c r="AK26" s="362"/>
      <c r="AL26" s="363"/>
      <c r="AM26" s="361" t="s">
        <v>344</v>
      </c>
      <c r="AN26" s="362"/>
      <c r="AO26" s="362"/>
      <c r="AP26" s="363"/>
      <c r="AQ26" s="367" t="s">
        <v>375</v>
      </c>
      <c r="AR26" s="368"/>
      <c r="AS26" s="368"/>
      <c r="AT26" s="369"/>
      <c r="AU26" s="367" t="s">
        <v>545</v>
      </c>
      <c r="AV26" s="368"/>
      <c r="AW26" s="368"/>
      <c r="AX26" s="370"/>
    </row>
    <row r="27" spans="1:50" ht="21" customHeight="1" x14ac:dyDescent="0.15">
      <c r="A27" s="305"/>
      <c r="B27" s="281"/>
      <c r="C27" s="281"/>
      <c r="D27" s="281"/>
      <c r="E27" s="281"/>
      <c r="F27" s="282"/>
      <c r="G27" s="314" t="s">
        <v>567</v>
      </c>
      <c r="H27" s="315"/>
      <c r="I27" s="315"/>
      <c r="J27" s="315"/>
      <c r="K27" s="315"/>
      <c r="L27" s="315"/>
      <c r="M27" s="315"/>
      <c r="N27" s="315"/>
      <c r="O27" s="315"/>
      <c r="P27" s="318" t="s">
        <v>568</v>
      </c>
      <c r="Q27" s="319"/>
      <c r="R27" s="319"/>
      <c r="S27" s="319"/>
      <c r="T27" s="319"/>
      <c r="U27" s="319"/>
      <c r="V27" s="319"/>
      <c r="W27" s="319"/>
      <c r="X27" s="320"/>
      <c r="Y27" s="324" t="s">
        <v>51</v>
      </c>
      <c r="Z27" s="325"/>
      <c r="AA27" s="326"/>
      <c r="AB27" s="327" t="s">
        <v>569</v>
      </c>
      <c r="AC27" s="327"/>
      <c r="AD27" s="327"/>
      <c r="AE27" s="328">
        <v>4</v>
      </c>
      <c r="AF27" s="328"/>
      <c r="AG27" s="328"/>
      <c r="AH27" s="328"/>
      <c r="AI27" s="328">
        <v>3</v>
      </c>
      <c r="AJ27" s="328"/>
      <c r="AK27" s="328"/>
      <c r="AL27" s="328"/>
      <c r="AM27" s="347">
        <v>4</v>
      </c>
      <c r="AN27" s="347"/>
      <c r="AO27" s="347"/>
      <c r="AP27" s="347"/>
      <c r="AQ27" s="329" t="s">
        <v>244</v>
      </c>
      <c r="AR27" s="330"/>
      <c r="AS27" s="330"/>
      <c r="AT27" s="331"/>
      <c r="AU27" s="329" t="s">
        <v>244</v>
      </c>
      <c r="AV27" s="330"/>
      <c r="AW27" s="330"/>
      <c r="AX27" s="331"/>
    </row>
    <row r="28" spans="1:50" ht="21" customHeight="1" x14ac:dyDescent="0.15">
      <c r="A28" s="306"/>
      <c r="B28" s="284"/>
      <c r="C28" s="284"/>
      <c r="D28" s="284"/>
      <c r="E28" s="284"/>
      <c r="F28" s="285"/>
      <c r="G28" s="316"/>
      <c r="H28" s="317"/>
      <c r="I28" s="317"/>
      <c r="J28" s="317"/>
      <c r="K28" s="317"/>
      <c r="L28" s="317"/>
      <c r="M28" s="317"/>
      <c r="N28" s="317"/>
      <c r="O28" s="317"/>
      <c r="P28" s="321"/>
      <c r="Q28" s="322"/>
      <c r="R28" s="322"/>
      <c r="S28" s="322"/>
      <c r="T28" s="322"/>
      <c r="U28" s="322"/>
      <c r="V28" s="322"/>
      <c r="W28" s="322"/>
      <c r="X28" s="323"/>
      <c r="Y28" s="364" t="s">
        <v>52</v>
      </c>
      <c r="Z28" s="365"/>
      <c r="AA28" s="366"/>
      <c r="AB28" s="327" t="s">
        <v>569</v>
      </c>
      <c r="AC28" s="327"/>
      <c r="AD28" s="327"/>
      <c r="AE28" s="328">
        <v>4</v>
      </c>
      <c r="AF28" s="328"/>
      <c r="AG28" s="328"/>
      <c r="AH28" s="328"/>
      <c r="AI28" s="328">
        <v>3</v>
      </c>
      <c r="AJ28" s="328"/>
      <c r="AK28" s="328"/>
      <c r="AL28" s="328"/>
      <c r="AM28" s="347">
        <v>3</v>
      </c>
      <c r="AN28" s="347"/>
      <c r="AO28" s="347"/>
      <c r="AP28" s="347"/>
      <c r="AQ28" s="329" t="s">
        <v>244</v>
      </c>
      <c r="AR28" s="330"/>
      <c r="AS28" s="330"/>
      <c r="AT28" s="331"/>
      <c r="AU28" s="329" t="s">
        <v>244</v>
      </c>
      <c r="AV28" s="330"/>
      <c r="AW28" s="330"/>
      <c r="AX28" s="331"/>
    </row>
    <row r="29" spans="1:50" ht="17.45" customHeight="1" x14ac:dyDescent="0.15">
      <c r="A29" s="397" t="s">
        <v>535</v>
      </c>
      <c r="B29" s="398"/>
      <c r="C29" s="398"/>
      <c r="D29" s="398"/>
      <c r="E29" s="398"/>
      <c r="F29" s="399"/>
      <c r="G29" s="200" t="s">
        <v>536</v>
      </c>
      <c r="H29" s="200"/>
      <c r="I29" s="200"/>
      <c r="J29" s="200"/>
      <c r="K29" s="200"/>
      <c r="L29" s="200"/>
      <c r="M29" s="200"/>
      <c r="N29" s="200"/>
      <c r="O29" s="200"/>
      <c r="P29" s="200"/>
      <c r="Q29" s="200"/>
      <c r="R29" s="200"/>
      <c r="S29" s="200"/>
      <c r="T29" s="200"/>
      <c r="U29" s="200"/>
      <c r="V29" s="200"/>
      <c r="W29" s="200"/>
      <c r="X29" s="229"/>
      <c r="Y29" s="405"/>
      <c r="Z29" s="406"/>
      <c r="AA29" s="407"/>
      <c r="AB29" s="199" t="s">
        <v>11</v>
      </c>
      <c r="AC29" s="200"/>
      <c r="AD29" s="229"/>
      <c r="AE29" s="199" t="s">
        <v>376</v>
      </c>
      <c r="AF29" s="200"/>
      <c r="AG29" s="200"/>
      <c r="AH29" s="229"/>
      <c r="AI29" s="199" t="s">
        <v>528</v>
      </c>
      <c r="AJ29" s="200"/>
      <c r="AK29" s="200"/>
      <c r="AL29" s="229"/>
      <c r="AM29" s="199" t="s">
        <v>344</v>
      </c>
      <c r="AN29" s="200"/>
      <c r="AO29" s="200"/>
      <c r="AP29" s="229"/>
      <c r="AQ29" s="374" t="s">
        <v>546</v>
      </c>
      <c r="AR29" s="375"/>
      <c r="AS29" s="375"/>
      <c r="AT29" s="375"/>
      <c r="AU29" s="375"/>
      <c r="AV29" s="375"/>
      <c r="AW29" s="375"/>
      <c r="AX29" s="376"/>
    </row>
    <row r="30" spans="1:50" ht="21" customHeight="1" x14ac:dyDescent="0.15">
      <c r="A30" s="400"/>
      <c r="B30" s="401"/>
      <c r="C30" s="401"/>
      <c r="D30" s="401"/>
      <c r="E30" s="401"/>
      <c r="F30" s="402"/>
      <c r="G30" s="353" t="s">
        <v>570</v>
      </c>
      <c r="H30" s="354"/>
      <c r="I30" s="354"/>
      <c r="J30" s="354"/>
      <c r="K30" s="354"/>
      <c r="L30" s="354"/>
      <c r="M30" s="354"/>
      <c r="N30" s="354"/>
      <c r="O30" s="354"/>
      <c r="P30" s="354"/>
      <c r="Q30" s="354"/>
      <c r="R30" s="354"/>
      <c r="S30" s="354"/>
      <c r="T30" s="354"/>
      <c r="U30" s="354"/>
      <c r="V30" s="354"/>
      <c r="W30" s="354"/>
      <c r="X30" s="354"/>
      <c r="Y30" s="377" t="s">
        <v>535</v>
      </c>
      <c r="Z30" s="378"/>
      <c r="AA30" s="379"/>
      <c r="AB30" s="380" t="s">
        <v>571</v>
      </c>
      <c r="AC30" s="381"/>
      <c r="AD30" s="382"/>
      <c r="AE30" s="328">
        <v>11</v>
      </c>
      <c r="AF30" s="328"/>
      <c r="AG30" s="328"/>
      <c r="AH30" s="328"/>
      <c r="AI30" s="328">
        <v>20</v>
      </c>
      <c r="AJ30" s="328"/>
      <c r="AK30" s="328"/>
      <c r="AL30" s="328"/>
      <c r="AM30" s="346">
        <v>135</v>
      </c>
      <c r="AN30" s="346"/>
      <c r="AO30" s="346"/>
      <c r="AP30" s="346"/>
      <c r="AQ30" s="351" t="s">
        <v>619</v>
      </c>
      <c r="AR30" s="352"/>
      <c r="AS30" s="352"/>
      <c r="AT30" s="352"/>
      <c r="AU30" s="352"/>
      <c r="AV30" s="352"/>
      <c r="AW30" s="352"/>
      <c r="AX30" s="357"/>
    </row>
    <row r="31" spans="1:50" ht="21.6" customHeight="1" x14ac:dyDescent="0.15">
      <c r="A31" s="403"/>
      <c r="B31" s="185"/>
      <c r="C31" s="185"/>
      <c r="D31" s="185"/>
      <c r="E31" s="185"/>
      <c r="F31" s="404"/>
      <c r="G31" s="355"/>
      <c r="H31" s="356"/>
      <c r="I31" s="356"/>
      <c r="J31" s="356"/>
      <c r="K31" s="356"/>
      <c r="L31" s="356"/>
      <c r="M31" s="356"/>
      <c r="N31" s="356"/>
      <c r="O31" s="356"/>
      <c r="P31" s="356"/>
      <c r="Q31" s="356"/>
      <c r="R31" s="356"/>
      <c r="S31" s="356"/>
      <c r="T31" s="356"/>
      <c r="U31" s="356"/>
      <c r="V31" s="356"/>
      <c r="W31" s="356"/>
      <c r="X31" s="356"/>
      <c r="Y31" s="343" t="s">
        <v>537</v>
      </c>
      <c r="Z31" s="358"/>
      <c r="AA31" s="359"/>
      <c r="AB31" s="412" t="s">
        <v>572</v>
      </c>
      <c r="AC31" s="413"/>
      <c r="AD31" s="414"/>
      <c r="AE31" s="390" t="s">
        <v>573</v>
      </c>
      <c r="AF31" s="390"/>
      <c r="AG31" s="390"/>
      <c r="AH31" s="390"/>
      <c r="AI31" s="390" t="s">
        <v>574</v>
      </c>
      <c r="AJ31" s="390"/>
      <c r="AK31" s="390"/>
      <c r="AL31" s="390"/>
      <c r="AM31" s="390" t="s">
        <v>613</v>
      </c>
      <c r="AN31" s="390"/>
      <c r="AO31" s="390"/>
      <c r="AP31" s="390"/>
      <c r="AQ31" s="383" t="s">
        <v>620</v>
      </c>
      <c r="AR31" s="383"/>
      <c r="AS31" s="383"/>
      <c r="AT31" s="383"/>
      <c r="AU31" s="383"/>
      <c r="AV31" s="383"/>
      <c r="AW31" s="383"/>
      <c r="AX31" s="391"/>
    </row>
    <row r="32" spans="1:50" ht="18.75" customHeight="1" x14ac:dyDescent="0.15">
      <c r="A32" s="419" t="s">
        <v>210</v>
      </c>
      <c r="B32" s="420"/>
      <c r="C32" s="420"/>
      <c r="D32" s="420"/>
      <c r="E32" s="420"/>
      <c r="F32" s="421"/>
      <c r="G32" s="429" t="s">
        <v>135</v>
      </c>
      <c r="H32" s="286"/>
      <c r="I32" s="286"/>
      <c r="J32" s="286"/>
      <c r="K32" s="286"/>
      <c r="L32" s="286"/>
      <c r="M32" s="286"/>
      <c r="N32" s="286"/>
      <c r="O32" s="287"/>
      <c r="P32" s="290" t="s">
        <v>55</v>
      </c>
      <c r="Q32" s="286"/>
      <c r="R32" s="286"/>
      <c r="S32" s="286"/>
      <c r="T32" s="286"/>
      <c r="U32" s="286"/>
      <c r="V32" s="286"/>
      <c r="W32" s="286"/>
      <c r="X32" s="287"/>
      <c r="Y32" s="430"/>
      <c r="Z32" s="431"/>
      <c r="AA32" s="432"/>
      <c r="AB32" s="436" t="s">
        <v>11</v>
      </c>
      <c r="AC32" s="437"/>
      <c r="AD32" s="438"/>
      <c r="AE32" s="436" t="s">
        <v>376</v>
      </c>
      <c r="AF32" s="437"/>
      <c r="AG32" s="437"/>
      <c r="AH32" s="438"/>
      <c r="AI32" s="441" t="s">
        <v>528</v>
      </c>
      <c r="AJ32" s="441"/>
      <c r="AK32" s="441"/>
      <c r="AL32" s="436"/>
      <c r="AM32" s="441" t="s">
        <v>344</v>
      </c>
      <c r="AN32" s="441"/>
      <c r="AO32" s="441"/>
      <c r="AP32" s="436"/>
      <c r="AQ32" s="415" t="s">
        <v>164</v>
      </c>
      <c r="AR32" s="416"/>
      <c r="AS32" s="416"/>
      <c r="AT32" s="417"/>
      <c r="AU32" s="286" t="s">
        <v>125</v>
      </c>
      <c r="AV32" s="286"/>
      <c r="AW32" s="286"/>
      <c r="AX32" s="291"/>
    </row>
    <row r="33" spans="1:51" ht="18.75" customHeight="1" x14ac:dyDescent="0.15">
      <c r="A33" s="422"/>
      <c r="B33" s="423"/>
      <c r="C33" s="423"/>
      <c r="D33" s="423"/>
      <c r="E33" s="423"/>
      <c r="F33" s="424"/>
      <c r="G33" s="304"/>
      <c r="H33" s="288"/>
      <c r="I33" s="288"/>
      <c r="J33" s="288"/>
      <c r="K33" s="288"/>
      <c r="L33" s="288"/>
      <c r="M33" s="288"/>
      <c r="N33" s="288"/>
      <c r="O33" s="289"/>
      <c r="P33" s="292"/>
      <c r="Q33" s="288"/>
      <c r="R33" s="288"/>
      <c r="S33" s="288"/>
      <c r="T33" s="288"/>
      <c r="U33" s="288"/>
      <c r="V33" s="288"/>
      <c r="W33" s="288"/>
      <c r="X33" s="289"/>
      <c r="Y33" s="433"/>
      <c r="Z33" s="434"/>
      <c r="AA33" s="435"/>
      <c r="AB33" s="361"/>
      <c r="AC33" s="439"/>
      <c r="AD33" s="440"/>
      <c r="AE33" s="361"/>
      <c r="AF33" s="439"/>
      <c r="AG33" s="439"/>
      <c r="AH33" s="440"/>
      <c r="AI33" s="442"/>
      <c r="AJ33" s="442"/>
      <c r="AK33" s="442"/>
      <c r="AL33" s="361"/>
      <c r="AM33" s="442"/>
      <c r="AN33" s="442"/>
      <c r="AO33" s="442"/>
      <c r="AP33" s="361"/>
      <c r="AQ33" s="392" t="s">
        <v>566</v>
      </c>
      <c r="AR33" s="393"/>
      <c r="AS33" s="394" t="s">
        <v>165</v>
      </c>
      <c r="AT33" s="395"/>
      <c r="AU33" s="396" t="s">
        <v>619</v>
      </c>
      <c r="AV33" s="396"/>
      <c r="AW33" s="288" t="s">
        <v>162</v>
      </c>
      <c r="AX33" s="293"/>
    </row>
    <row r="34" spans="1:51" ht="21" customHeight="1" x14ac:dyDescent="0.15">
      <c r="A34" s="425"/>
      <c r="B34" s="423"/>
      <c r="C34" s="423"/>
      <c r="D34" s="423"/>
      <c r="E34" s="423"/>
      <c r="F34" s="424"/>
      <c r="G34" s="332" t="s">
        <v>596</v>
      </c>
      <c r="H34" s="333"/>
      <c r="I34" s="333"/>
      <c r="J34" s="333"/>
      <c r="K34" s="333"/>
      <c r="L34" s="333"/>
      <c r="M34" s="333"/>
      <c r="N34" s="333"/>
      <c r="O34" s="334"/>
      <c r="P34" s="116" t="s">
        <v>594</v>
      </c>
      <c r="Q34" s="116"/>
      <c r="R34" s="116"/>
      <c r="S34" s="116"/>
      <c r="T34" s="116"/>
      <c r="U34" s="116"/>
      <c r="V34" s="116"/>
      <c r="W34" s="116"/>
      <c r="X34" s="117"/>
      <c r="Y34" s="343" t="s">
        <v>12</v>
      </c>
      <c r="Z34" s="344"/>
      <c r="AA34" s="345"/>
      <c r="AB34" s="327" t="s">
        <v>616</v>
      </c>
      <c r="AC34" s="327"/>
      <c r="AD34" s="327"/>
      <c r="AE34" s="346" t="s">
        <v>244</v>
      </c>
      <c r="AF34" s="347"/>
      <c r="AG34" s="347"/>
      <c r="AH34" s="347"/>
      <c r="AI34" s="348">
        <v>6</v>
      </c>
      <c r="AJ34" s="349"/>
      <c r="AK34" s="349"/>
      <c r="AL34" s="349"/>
      <c r="AM34" s="351">
        <v>5</v>
      </c>
      <c r="AN34" s="352"/>
      <c r="AO34" s="352"/>
      <c r="AP34" s="352"/>
      <c r="AQ34" s="329" t="s">
        <v>566</v>
      </c>
      <c r="AR34" s="330"/>
      <c r="AS34" s="330"/>
      <c r="AT34" s="331"/>
      <c r="AU34" s="352" t="s">
        <v>566</v>
      </c>
      <c r="AV34" s="352"/>
      <c r="AW34" s="352"/>
      <c r="AX34" s="357"/>
    </row>
    <row r="35" spans="1:51" ht="21" customHeight="1" x14ac:dyDescent="0.15">
      <c r="A35" s="426"/>
      <c r="B35" s="427"/>
      <c r="C35" s="427"/>
      <c r="D35" s="427"/>
      <c r="E35" s="427"/>
      <c r="F35" s="428"/>
      <c r="G35" s="335"/>
      <c r="H35" s="336"/>
      <c r="I35" s="336"/>
      <c r="J35" s="336"/>
      <c r="K35" s="336"/>
      <c r="L35" s="336"/>
      <c r="M35" s="336"/>
      <c r="N35" s="336"/>
      <c r="O35" s="337"/>
      <c r="P35" s="341"/>
      <c r="Q35" s="341"/>
      <c r="R35" s="341"/>
      <c r="S35" s="341"/>
      <c r="T35" s="341"/>
      <c r="U35" s="341"/>
      <c r="V35" s="341"/>
      <c r="W35" s="341"/>
      <c r="X35" s="342"/>
      <c r="Y35" s="199" t="s">
        <v>50</v>
      </c>
      <c r="Z35" s="200"/>
      <c r="AA35" s="229"/>
      <c r="AB35" s="408" t="s">
        <v>616</v>
      </c>
      <c r="AC35" s="408"/>
      <c r="AD35" s="408"/>
      <c r="AE35" s="346" t="s">
        <v>244</v>
      </c>
      <c r="AF35" s="347"/>
      <c r="AG35" s="347"/>
      <c r="AH35" s="347"/>
      <c r="AI35" s="348">
        <v>5</v>
      </c>
      <c r="AJ35" s="349"/>
      <c r="AK35" s="349"/>
      <c r="AL35" s="349"/>
      <c r="AM35" s="351">
        <v>5</v>
      </c>
      <c r="AN35" s="352"/>
      <c r="AO35" s="352"/>
      <c r="AP35" s="352"/>
      <c r="AQ35" s="329" t="s">
        <v>566</v>
      </c>
      <c r="AR35" s="330"/>
      <c r="AS35" s="330"/>
      <c r="AT35" s="331"/>
      <c r="AU35" s="329" t="s">
        <v>244</v>
      </c>
      <c r="AV35" s="330"/>
      <c r="AW35" s="330"/>
      <c r="AX35" s="331"/>
    </row>
    <row r="36" spans="1:51" ht="21" customHeight="1" x14ac:dyDescent="0.15">
      <c r="A36" s="425"/>
      <c r="B36" s="423"/>
      <c r="C36" s="423"/>
      <c r="D36" s="423"/>
      <c r="E36" s="423"/>
      <c r="F36" s="424"/>
      <c r="G36" s="338"/>
      <c r="H36" s="339"/>
      <c r="I36" s="339"/>
      <c r="J36" s="339"/>
      <c r="K36" s="339"/>
      <c r="L36" s="339"/>
      <c r="M36" s="339"/>
      <c r="N36" s="339"/>
      <c r="O36" s="340"/>
      <c r="P36" s="119"/>
      <c r="Q36" s="119"/>
      <c r="R36" s="119"/>
      <c r="S36" s="119"/>
      <c r="T36" s="119"/>
      <c r="U36" s="119"/>
      <c r="V36" s="119"/>
      <c r="W36" s="119"/>
      <c r="X36" s="120"/>
      <c r="Y36" s="199" t="s">
        <v>13</v>
      </c>
      <c r="Z36" s="200"/>
      <c r="AA36" s="229"/>
      <c r="AB36" s="350" t="s">
        <v>14</v>
      </c>
      <c r="AC36" s="350"/>
      <c r="AD36" s="350"/>
      <c r="AE36" s="351"/>
      <c r="AF36" s="352"/>
      <c r="AG36" s="352"/>
      <c r="AH36" s="352"/>
      <c r="AI36" s="348">
        <v>120</v>
      </c>
      <c r="AJ36" s="349"/>
      <c r="AK36" s="349"/>
      <c r="AL36" s="349"/>
      <c r="AM36" s="351">
        <v>40</v>
      </c>
      <c r="AN36" s="352"/>
      <c r="AO36" s="352"/>
      <c r="AP36" s="352"/>
      <c r="AQ36" s="329" t="s">
        <v>566</v>
      </c>
      <c r="AR36" s="330"/>
      <c r="AS36" s="330"/>
      <c r="AT36" s="331"/>
      <c r="AU36" s="329" t="s">
        <v>244</v>
      </c>
      <c r="AV36" s="330"/>
      <c r="AW36" s="330"/>
      <c r="AX36" s="331"/>
    </row>
    <row r="37" spans="1:51" ht="22.9" customHeight="1" x14ac:dyDescent="0.15">
      <c r="A37" s="418" t="s">
        <v>229</v>
      </c>
      <c r="B37" s="410"/>
      <c r="C37" s="410"/>
      <c r="D37" s="410"/>
      <c r="E37" s="410"/>
      <c r="F37" s="411"/>
      <c r="G37" s="443" t="s">
        <v>566</v>
      </c>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5"/>
    </row>
    <row r="38" spans="1:51" ht="33" customHeight="1" thickBot="1" x14ac:dyDescent="0.2">
      <c r="A38" s="306"/>
      <c r="B38" s="284"/>
      <c r="C38" s="284"/>
      <c r="D38" s="284"/>
      <c r="E38" s="284"/>
      <c r="F38" s="285"/>
      <c r="G38" s="446"/>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8"/>
    </row>
    <row r="39" spans="1:51" ht="47.25" customHeight="1" x14ac:dyDescent="0.15">
      <c r="A39" s="300" t="s">
        <v>533</v>
      </c>
      <c r="B39" s="301"/>
      <c r="C39" s="301"/>
      <c r="D39" s="301"/>
      <c r="E39" s="301"/>
      <c r="F39" s="302"/>
      <c r="G39" s="303" t="s">
        <v>609</v>
      </c>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c r="AY39">
        <f>COUNTA($G$39)</f>
        <v>1</v>
      </c>
    </row>
    <row r="40" spans="1:51" ht="31.5" customHeight="1" x14ac:dyDescent="0.15">
      <c r="A40" s="305" t="s">
        <v>534</v>
      </c>
      <c r="B40" s="281"/>
      <c r="C40" s="281"/>
      <c r="D40" s="281"/>
      <c r="E40" s="281"/>
      <c r="F40" s="282"/>
      <c r="G40" s="307" t="s">
        <v>532</v>
      </c>
      <c r="H40" s="308"/>
      <c r="I40" s="308"/>
      <c r="J40" s="308"/>
      <c r="K40" s="308"/>
      <c r="L40" s="308"/>
      <c r="M40" s="308"/>
      <c r="N40" s="308"/>
      <c r="O40" s="308"/>
      <c r="P40" s="309" t="s">
        <v>531</v>
      </c>
      <c r="Q40" s="308"/>
      <c r="R40" s="308"/>
      <c r="S40" s="308"/>
      <c r="T40" s="308"/>
      <c r="U40" s="308"/>
      <c r="V40" s="308"/>
      <c r="W40" s="308"/>
      <c r="X40" s="310"/>
      <c r="Y40" s="311"/>
      <c r="Z40" s="312"/>
      <c r="AA40" s="313"/>
      <c r="AB40" s="360" t="s">
        <v>11</v>
      </c>
      <c r="AC40" s="360"/>
      <c r="AD40" s="360"/>
      <c r="AE40" s="361" t="s">
        <v>376</v>
      </c>
      <c r="AF40" s="362"/>
      <c r="AG40" s="362"/>
      <c r="AH40" s="363"/>
      <c r="AI40" s="361" t="s">
        <v>528</v>
      </c>
      <c r="AJ40" s="362"/>
      <c r="AK40" s="362"/>
      <c r="AL40" s="363"/>
      <c r="AM40" s="361" t="s">
        <v>344</v>
      </c>
      <c r="AN40" s="362"/>
      <c r="AO40" s="362"/>
      <c r="AP40" s="363"/>
      <c r="AQ40" s="367" t="s">
        <v>375</v>
      </c>
      <c r="AR40" s="368"/>
      <c r="AS40" s="368"/>
      <c r="AT40" s="369"/>
      <c r="AU40" s="367" t="s">
        <v>545</v>
      </c>
      <c r="AV40" s="368"/>
      <c r="AW40" s="368"/>
      <c r="AX40" s="370"/>
      <c r="AY40">
        <f>COUNTA($G$41)</f>
        <v>1</v>
      </c>
    </row>
    <row r="41" spans="1:51" ht="23.25" customHeight="1" x14ac:dyDescent="0.15">
      <c r="A41" s="305"/>
      <c r="B41" s="281"/>
      <c r="C41" s="281"/>
      <c r="D41" s="281"/>
      <c r="E41" s="281"/>
      <c r="F41" s="282"/>
      <c r="G41" s="314" t="s">
        <v>601</v>
      </c>
      <c r="H41" s="315"/>
      <c r="I41" s="315"/>
      <c r="J41" s="315"/>
      <c r="K41" s="315"/>
      <c r="L41" s="315"/>
      <c r="M41" s="315"/>
      <c r="N41" s="315"/>
      <c r="O41" s="315"/>
      <c r="P41" s="318" t="s">
        <v>610</v>
      </c>
      <c r="Q41" s="319"/>
      <c r="R41" s="319"/>
      <c r="S41" s="319"/>
      <c r="T41" s="319"/>
      <c r="U41" s="319"/>
      <c r="V41" s="319"/>
      <c r="W41" s="319"/>
      <c r="X41" s="320"/>
      <c r="Y41" s="324" t="s">
        <v>51</v>
      </c>
      <c r="Z41" s="325"/>
      <c r="AA41" s="326"/>
      <c r="AB41" s="387" t="s">
        <v>576</v>
      </c>
      <c r="AC41" s="388"/>
      <c r="AD41" s="389"/>
      <c r="AE41" s="346" t="s">
        <v>566</v>
      </c>
      <c r="AF41" s="347"/>
      <c r="AG41" s="347"/>
      <c r="AH41" s="347"/>
      <c r="AI41" s="328">
        <v>7</v>
      </c>
      <c r="AJ41" s="328"/>
      <c r="AK41" s="328"/>
      <c r="AL41" s="328"/>
      <c r="AM41" s="347">
        <v>9</v>
      </c>
      <c r="AN41" s="347"/>
      <c r="AO41" s="347"/>
      <c r="AP41" s="347"/>
      <c r="AQ41" s="346" t="s">
        <v>619</v>
      </c>
      <c r="AR41" s="347"/>
      <c r="AS41" s="347"/>
      <c r="AT41" s="347"/>
      <c r="AU41" s="351" t="s">
        <v>619</v>
      </c>
      <c r="AV41" s="371"/>
      <c r="AW41" s="371"/>
      <c r="AX41" s="372"/>
      <c r="AY41">
        <f>$AY$40</f>
        <v>1</v>
      </c>
    </row>
    <row r="42" spans="1:51" ht="23.25" customHeight="1" x14ac:dyDescent="0.15">
      <c r="A42" s="306"/>
      <c r="B42" s="284"/>
      <c r="C42" s="284"/>
      <c r="D42" s="284"/>
      <c r="E42" s="284"/>
      <c r="F42" s="285"/>
      <c r="G42" s="316"/>
      <c r="H42" s="317"/>
      <c r="I42" s="317"/>
      <c r="J42" s="317"/>
      <c r="K42" s="317"/>
      <c r="L42" s="317"/>
      <c r="M42" s="317"/>
      <c r="N42" s="317"/>
      <c r="O42" s="317"/>
      <c r="P42" s="321"/>
      <c r="Q42" s="322"/>
      <c r="R42" s="322"/>
      <c r="S42" s="322"/>
      <c r="T42" s="322"/>
      <c r="U42" s="322"/>
      <c r="V42" s="322"/>
      <c r="W42" s="322"/>
      <c r="X42" s="323"/>
      <c r="Y42" s="364" t="s">
        <v>52</v>
      </c>
      <c r="Z42" s="365"/>
      <c r="AA42" s="366"/>
      <c r="AB42" s="384" t="s">
        <v>576</v>
      </c>
      <c r="AC42" s="385"/>
      <c r="AD42" s="386"/>
      <c r="AE42" s="346" t="s">
        <v>566</v>
      </c>
      <c r="AF42" s="347"/>
      <c r="AG42" s="347"/>
      <c r="AH42" s="347"/>
      <c r="AI42" s="328">
        <v>7</v>
      </c>
      <c r="AJ42" s="328"/>
      <c r="AK42" s="328"/>
      <c r="AL42" s="328"/>
      <c r="AM42" s="347">
        <v>7</v>
      </c>
      <c r="AN42" s="347"/>
      <c r="AO42" s="347"/>
      <c r="AP42" s="347"/>
      <c r="AQ42" s="347">
        <v>9</v>
      </c>
      <c r="AR42" s="347"/>
      <c r="AS42" s="347"/>
      <c r="AT42" s="347"/>
      <c r="AU42" s="351" t="s">
        <v>619</v>
      </c>
      <c r="AV42" s="371"/>
      <c r="AW42" s="371"/>
      <c r="AX42" s="372"/>
      <c r="AY42">
        <f>$AY$40</f>
        <v>1</v>
      </c>
    </row>
    <row r="43" spans="1:51" ht="23.25" customHeight="1" x14ac:dyDescent="0.15">
      <c r="A43" s="397" t="s">
        <v>535</v>
      </c>
      <c r="B43" s="398"/>
      <c r="C43" s="398"/>
      <c r="D43" s="398"/>
      <c r="E43" s="398"/>
      <c r="F43" s="399"/>
      <c r="G43" s="200" t="s">
        <v>536</v>
      </c>
      <c r="H43" s="200"/>
      <c r="I43" s="200"/>
      <c r="J43" s="200"/>
      <c r="K43" s="200"/>
      <c r="L43" s="200"/>
      <c r="M43" s="200"/>
      <c r="N43" s="200"/>
      <c r="O43" s="200"/>
      <c r="P43" s="200"/>
      <c r="Q43" s="200"/>
      <c r="R43" s="200"/>
      <c r="S43" s="200"/>
      <c r="T43" s="200"/>
      <c r="U43" s="200"/>
      <c r="V43" s="200"/>
      <c r="W43" s="200"/>
      <c r="X43" s="229"/>
      <c r="Y43" s="405"/>
      <c r="Z43" s="406"/>
      <c r="AA43" s="407"/>
      <c r="AB43" s="199" t="s">
        <v>11</v>
      </c>
      <c r="AC43" s="200"/>
      <c r="AD43" s="229"/>
      <c r="AE43" s="373" t="s">
        <v>376</v>
      </c>
      <c r="AF43" s="373"/>
      <c r="AG43" s="373"/>
      <c r="AH43" s="373"/>
      <c r="AI43" s="373" t="s">
        <v>528</v>
      </c>
      <c r="AJ43" s="373"/>
      <c r="AK43" s="373"/>
      <c r="AL43" s="373"/>
      <c r="AM43" s="373" t="s">
        <v>344</v>
      </c>
      <c r="AN43" s="373"/>
      <c r="AO43" s="373"/>
      <c r="AP43" s="373"/>
      <c r="AQ43" s="374" t="s">
        <v>546</v>
      </c>
      <c r="AR43" s="375"/>
      <c r="AS43" s="375"/>
      <c r="AT43" s="375"/>
      <c r="AU43" s="375"/>
      <c r="AV43" s="375"/>
      <c r="AW43" s="375"/>
      <c r="AX43" s="376"/>
      <c r="AY43">
        <f>IF(SUBSTITUTE(SUBSTITUTE($G$44,"／",""),"　","")="",0,1)</f>
        <v>1</v>
      </c>
    </row>
    <row r="44" spans="1:51" ht="23.25" customHeight="1" x14ac:dyDescent="0.15">
      <c r="A44" s="400"/>
      <c r="B44" s="401"/>
      <c r="C44" s="401"/>
      <c r="D44" s="401"/>
      <c r="E44" s="401"/>
      <c r="F44" s="402"/>
      <c r="G44" s="353" t="s">
        <v>612</v>
      </c>
      <c r="H44" s="354"/>
      <c r="I44" s="354"/>
      <c r="J44" s="354"/>
      <c r="K44" s="354"/>
      <c r="L44" s="354"/>
      <c r="M44" s="354"/>
      <c r="N44" s="354"/>
      <c r="O44" s="354"/>
      <c r="P44" s="354"/>
      <c r="Q44" s="354"/>
      <c r="R44" s="354"/>
      <c r="S44" s="354"/>
      <c r="T44" s="354"/>
      <c r="U44" s="354"/>
      <c r="V44" s="354"/>
      <c r="W44" s="354"/>
      <c r="X44" s="354"/>
      <c r="Y44" s="377" t="s">
        <v>535</v>
      </c>
      <c r="Z44" s="378"/>
      <c r="AA44" s="379"/>
      <c r="AB44" s="380" t="s">
        <v>571</v>
      </c>
      <c r="AC44" s="381"/>
      <c r="AD44" s="382"/>
      <c r="AE44" s="328" t="s">
        <v>566</v>
      </c>
      <c r="AF44" s="328"/>
      <c r="AG44" s="328"/>
      <c r="AH44" s="328"/>
      <c r="AI44" s="328">
        <v>1311</v>
      </c>
      <c r="AJ44" s="328"/>
      <c r="AK44" s="328"/>
      <c r="AL44" s="328"/>
      <c r="AM44" s="328">
        <v>1020</v>
      </c>
      <c r="AN44" s="328"/>
      <c r="AO44" s="328"/>
      <c r="AP44" s="328"/>
      <c r="AQ44" s="351">
        <v>1020</v>
      </c>
      <c r="AR44" s="352"/>
      <c r="AS44" s="352"/>
      <c r="AT44" s="352"/>
      <c r="AU44" s="352"/>
      <c r="AV44" s="352"/>
      <c r="AW44" s="352"/>
      <c r="AX44" s="357"/>
      <c r="AY44">
        <f>$AY$43</f>
        <v>1</v>
      </c>
    </row>
    <row r="45" spans="1:51" ht="30" customHeight="1" x14ac:dyDescent="0.15">
      <c r="A45" s="403"/>
      <c r="B45" s="185"/>
      <c r="C45" s="185"/>
      <c r="D45" s="185"/>
      <c r="E45" s="185"/>
      <c r="F45" s="404"/>
      <c r="G45" s="355"/>
      <c r="H45" s="356"/>
      <c r="I45" s="356"/>
      <c r="J45" s="356"/>
      <c r="K45" s="356"/>
      <c r="L45" s="356"/>
      <c r="M45" s="356"/>
      <c r="N45" s="356"/>
      <c r="O45" s="356"/>
      <c r="P45" s="356"/>
      <c r="Q45" s="356"/>
      <c r="R45" s="356"/>
      <c r="S45" s="356"/>
      <c r="T45" s="356"/>
      <c r="U45" s="356"/>
      <c r="V45" s="356"/>
      <c r="W45" s="356"/>
      <c r="X45" s="356"/>
      <c r="Y45" s="343" t="s">
        <v>537</v>
      </c>
      <c r="Z45" s="358"/>
      <c r="AA45" s="359"/>
      <c r="AB45" s="412" t="s">
        <v>575</v>
      </c>
      <c r="AC45" s="413"/>
      <c r="AD45" s="414"/>
      <c r="AE45" s="459" t="s">
        <v>566</v>
      </c>
      <c r="AF45" s="390"/>
      <c r="AG45" s="390"/>
      <c r="AH45" s="390"/>
      <c r="AI45" s="459" t="s">
        <v>597</v>
      </c>
      <c r="AJ45" s="390"/>
      <c r="AK45" s="390"/>
      <c r="AL45" s="390"/>
      <c r="AM45" s="459" t="s">
        <v>604</v>
      </c>
      <c r="AN45" s="390"/>
      <c r="AO45" s="390"/>
      <c r="AP45" s="390"/>
      <c r="AQ45" s="460" t="s">
        <v>604</v>
      </c>
      <c r="AR45" s="383"/>
      <c r="AS45" s="383"/>
      <c r="AT45" s="383"/>
      <c r="AU45" s="383"/>
      <c r="AV45" s="383"/>
      <c r="AW45" s="383"/>
      <c r="AX45" s="391"/>
      <c r="AY45">
        <f>$AY$43</f>
        <v>1</v>
      </c>
    </row>
    <row r="46" spans="1:51" ht="18.75" customHeight="1" x14ac:dyDescent="0.15">
      <c r="A46" s="449" t="s">
        <v>210</v>
      </c>
      <c r="B46" s="450"/>
      <c r="C46" s="450"/>
      <c r="D46" s="450"/>
      <c r="E46" s="450"/>
      <c r="F46" s="451"/>
      <c r="G46" s="429" t="s">
        <v>135</v>
      </c>
      <c r="H46" s="286"/>
      <c r="I46" s="286"/>
      <c r="J46" s="286"/>
      <c r="K46" s="286"/>
      <c r="L46" s="286"/>
      <c r="M46" s="286"/>
      <c r="N46" s="286"/>
      <c r="O46" s="287"/>
      <c r="P46" s="290" t="s">
        <v>55</v>
      </c>
      <c r="Q46" s="286"/>
      <c r="R46" s="286"/>
      <c r="S46" s="286"/>
      <c r="T46" s="286"/>
      <c r="U46" s="286"/>
      <c r="V46" s="286"/>
      <c r="W46" s="286"/>
      <c r="X46" s="287"/>
      <c r="Y46" s="430"/>
      <c r="Z46" s="431"/>
      <c r="AA46" s="432"/>
      <c r="AB46" s="436" t="s">
        <v>11</v>
      </c>
      <c r="AC46" s="437"/>
      <c r="AD46" s="438"/>
      <c r="AE46" s="373" t="s">
        <v>376</v>
      </c>
      <c r="AF46" s="373"/>
      <c r="AG46" s="373"/>
      <c r="AH46" s="373"/>
      <c r="AI46" s="373" t="s">
        <v>528</v>
      </c>
      <c r="AJ46" s="373"/>
      <c r="AK46" s="373"/>
      <c r="AL46" s="373"/>
      <c r="AM46" s="373" t="s">
        <v>344</v>
      </c>
      <c r="AN46" s="373"/>
      <c r="AO46" s="373"/>
      <c r="AP46" s="373"/>
      <c r="AQ46" s="415" t="s">
        <v>164</v>
      </c>
      <c r="AR46" s="416"/>
      <c r="AS46" s="416"/>
      <c r="AT46" s="417"/>
      <c r="AU46" s="286" t="s">
        <v>125</v>
      </c>
      <c r="AV46" s="286"/>
      <c r="AW46" s="286"/>
      <c r="AX46" s="291"/>
      <c r="AY46">
        <f>COUNTA($G$48)</f>
        <v>1</v>
      </c>
    </row>
    <row r="47" spans="1:51" ht="18.75" customHeight="1" x14ac:dyDescent="0.15">
      <c r="A47" s="452"/>
      <c r="B47" s="453"/>
      <c r="C47" s="453"/>
      <c r="D47" s="453"/>
      <c r="E47" s="453"/>
      <c r="F47" s="454"/>
      <c r="G47" s="304"/>
      <c r="H47" s="288"/>
      <c r="I47" s="288"/>
      <c r="J47" s="288"/>
      <c r="K47" s="288"/>
      <c r="L47" s="288"/>
      <c r="M47" s="288"/>
      <c r="N47" s="288"/>
      <c r="O47" s="289"/>
      <c r="P47" s="292"/>
      <c r="Q47" s="288"/>
      <c r="R47" s="288"/>
      <c r="S47" s="288"/>
      <c r="T47" s="288"/>
      <c r="U47" s="288"/>
      <c r="V47" s="288"/>
      <c r="W47" s="288"/>
      <c r="X47" s="289"/>
      <c r="Y47" s="433"/>
      <c r="Z47" s="434"/>
      <c r="AA47" s="435"/>
      <c r="AB47" s="361"/>
      <c r="AC47" s="439"/>
      <c r="AD47" s="440"/>
      <c r="AE47" s="373"/>
      <c r="AF47" s="373"/>
      <c r="AG47" s="373"/>
      <c r="AH47" s="373"/>
      <c r="AI47" s="373"/>
      <c r="AJ47" s="373"/>
      <c r="AK47" s="373"/>
      <c r="AL47" s="373"/>
      <c r="AM47" s="373"/>
      <c r="AN47" s="373"/>
      <c r="AO47" s="373"/>
      <c r="AP47" s="373"/>
      <c r="AQ47" s="392">
        <v>4</v>
      </c>
      <c r="AR47" s="393"/>
      <c r="AS47" s="394" t="s">
        <v>165</v>
      </c>
      <c r="AT47" s="395"/>
      <c r="AU47" s="396">
        <v>7</v>
      </c>
      <c r="AV47" s="396"/>
      <c r="AW47" s="288" t="s">
        <v>162</v>
      </c>
      <c r="AX47" s="293"/>
      <c r="AY47">
        <f t="shared" ref="AY47:AY52" si="0">$AY$46</f>
        <v>1</v>
      </c>
    </row>
    <row r="48" spans="1:51" ht="20.45" customHeight="1" x14ac:dyDescent="0.15">
      <c r="A48" s="455"/>
      <c r="B48" s="453"/>
      <c r="C48" s="453"/>
      <c r="D48" s="453"/>
      <c r="E48" s="453"/>
      <c r="F48" s="454"/>
      <c r="G48" s="332" t="s">
        <v>602</v>
      </c>
      <c r="H48" s="333"/>
      <c r="I48" s="333"/>
      <c r="J48" s="333"/>
      <c r="K48" s="333"/>
      <c r="L48" s="333"/>
      <c r="M48" s="333"/>
      <c r="N48" s="333"/>
      <c r="O48" s="334"/>
      <c r="P48" s="116" t="s">
        <v>603</v>
      </c>
      <c r="Q48" s="116"/>
      <c r="R48" s="116"/>
      <c r="S48" s="116"/>
      <c r="T48" s="116"/>
      <c r="U48" s="116"/>
      <c r="V48" s="116"/>
      <c r="W48" s="116"/>
      <c r="X48" s="117"/>
      <c r="Y48" s="343" t="s">
        <v>12</v>
      </c>
      <c r="Z48" s="344"/>
      <c r="AA48" s="345"/>
      <c r="AB48" s="327" t="s">
        <v>615</v>
      </c>
      <c r="AC48" s="327"/>
      <c r="AD48" s="327"/>
      <c r="AE48" s="348" t="s">
        <v>565</v>
      </c>
      <c r="AF48" s="349"/>
      <c r="AG48" s="349"/>
      <c r="AH48" s="349"/>
      <c r="AI48" s="348">
        <v>6</v>
      </c>
      <c r="AJ48" s="349"/>
      <c r="AK48" s="349"/>
      <c r="AL48" s="349"/>
      <c r="AM48" s="351">
        <v>8</v>
      </c>
      <c r="AN48" s="352"/>
      <c r="AO48" s="352"/>
      <c r="AP48" s="352"/>
      <c r="AQ48" s="329" t="s">
        <v>619</v>
      </c>
      <c r="AR48" s="330"/>
      <c r="AS48" s="330"/>
      <c r="AT48" s="331"/>
      <c r="AU48" s="352" t="s">
        <v>619</v>
      </c>
      <c r="AV48" s="352"/>
      <c r="AW48" s="352"/>
      <c r="AX48" s="357"/>
      <c r="AY48">
        <f t="shared" si="0"/>
        <v>1</v>
      </c>
    </row>
    <row r="49" spans="1:51" ht="20.45" customHeight="1" x14ac:dyDescent="0.15">
      <c r="A49" s="456"/>
      <c r="B49" s="457"/>
      <c r="C49" s="457"/>
      <c r="D49" s="457"/>
      <c r="E49" s="457"/>
      <c r="F49" s="458"/>
      <c r="G49" s="335"/>
      <c r="H49" s="336"/>
      <c r="I49" s="336"/>
      <c r="J49" s="336"/>
      <c r="K49" s="336"/>
      <c r="L49" s="336"/>
      <c r="M49" s="336"/>
      <c r="N49" s="336"/>
      <c r="O49" s="337"/>
      <c r="P49" s="341"/>
      <c r="Q49" s="341"/>
      <c r="R49" s="341"/>
      <c r="S49" s="341"/>
      <c r="T49" s="341"/>
      <c r="U49" s="341"/>
      <c r="V49" s="341"/>
      <c r="W49" s="341"/>
      <c r="X49" s="342"/>
      <c r="Y49" s="199" t="s">
        <v>50</v>
      </c>
      <c r="Z49" s="200"/>
      <c r="AA49" s="229"/>
      <c r="AB49" s="408" t="s">
        <v>615</v>
      </c>
      <c r="AC49" s="408"/>
      <c r="AD49" s="408"/>
      <c r="AE49" s="348" t="s">
        <v>565</v>
      </c>
      <c r="AF49" s="349"/>
      <c r="AG49" s="349"/>
      <c r="AH49" s="349"/>
      <c r="AI49" s="348">
        <v>7</v>
      </c>
      <c r="AJ49" s="349"/>
      <c r="AK49" s="349"/>
      <c r="AL49" s="349"/>
      <c r="AM49" s="351">
        <v>7</v>
      </c>
      <c r="AN49" s="352"/>
      <c r="AO49" s="352"/>
      <c r="AP49" s="352"/>
      <c r="AQ49" s="329">
        <v>8</v>
      </c>
      <c r="AR49" s="330"/>
      <c r="AS49" s="330"/>
      <c r="AT49" s="331"/>
      <c r="AU49" s="352">
        <v>14</v>
      </c>
      <c r="AV49" s="352"/>
      <c r="AW49" s="352"/>
      <c r="AX49" s="357"/>
      <c r="AY49">
        <f t="shared" si="0"/>
        <v>1</v>
      </c>
    </row>
    <row r="50" spans="1:51" ht="20.45" customHeight="1" x14ac:dyDescent="0.15">
      <c r="A50" s="455"/>
      <c r="B50" s="453"/>
      <c r="C50" s="453"/>
      <c r="D50" s="453"/>
      <c r="E50" s="453"/>
      <c r="F50" s="454"/>
      <c r="G50" s="338"/>
      <c r="H50" s="339"/>
      <c r="I50" s="339"/>
      <c r="J50" s="339"/>
      <c r="K50" s="339"/>
      <c r="L50" s="339"/>
      <c r="M50" s="339"/>
      <c r="N50" s="339"/>
      <c r="O50" s="340"/>
      <c r="P50" s="119"/>
      <c r="Q50" s="119"/>
      <c r="R50" s="119"/>
      <c r="S50" s="119"/>
      <c r="T50" s="119"/>
      <c r="U50" s="119"/>
      <c r="V50" s="119"/>
      <c r="W50" s="119"/>
      <c r="X50" s="120"/>
      <c r="Y50" s="199" t="s">
        <v>13</v>
      </c>
      <c r="Z50" s="200"/>
      <c r="AA50" s="229"/>
      <c r="AB50" s="350" t="s">
        <v>14</v>
      </c>
      <c r="AC50" s="350"/>
      <c r="AD50" s="350"/>
      <c r="AE50" s="348" t="s">
        <v>565</v>
      </c>
      <c r="AF50" s="349"/>
      <c r="AG50" s="349"/>
      <c r="AH50" s="349"/>
      <c r="AI50" s="348">
        <v>120</v>
      </c>
      <c r="AJ50" s="349"/>
      <c r="AK50" s="349"/>
      <c r="AL50" s="349"/>
      <c r="AM50" s="351">
        <v>100</v>
      </c>
      <c r="AN50" s="352"/>
      <c r="AO50" s="352"/>
      <c r="AP50" s="352"/>
      <c r="AQ50" s="329" t="s">
        <v>619</v>
      </c>
      <c r="AR50" s="330"/>
      <c r="AS50" s="330"/>
      <c r="AT50" s="331"/>
      <c r="AU50" s="352" t="s">
        <v>619</v>
      </c>
      <c r="AV50" s="352"/>
      <c r="AW50" s="352"/>
      <c r="AX50" s="357"/>
      <c r="AY50">
        <f t="shared" si="0"/>
        <v>1</v>
      </c>
    </row>
    <row r="51" spans="1:51" ht="27.6" customHeight="1" x14ac:dyDescent="0.15">
      <c r="A51" s="418" t="s">
        <v>229</v>
      </c>
      <c r="B51" s="410"/>
      <c r="C51" s="410"/>
      <c r="D51" s="410"/>
      <c r="E51" s="410"/>
      <c r="F51" s="411"/>
      <c r="G51" s="443" t="s">
        <v>566</v>
      </c>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J51" s="444"/>
      <c r="AK51" s="444"/>
      <c r="AL51" s="444"/>
      <c r="AM51" s="444"/>
      <c r="AN51" s="444"/>
      <c r="AO51" s="444"/>
      <c r="AP51" s="444"/>
      <c r="AQ51" s="444"/>
      <c r="AR51" s="444"/>
      <c r="AS51" s="444"/>
      <c r="AT51" s="444"/>
      <c r="AU51" s="444"/>
      <c r="AV51" s="444"/>
      <c r="AW51" s="444"/>
      <c r="AX51" s="445"/>
      <c r="AY51">
        <f t="shared" si="0"/>
        <v>1</v>
      </c>
    </row>
    <row r="52" spans="1:51" ht="34.15" customHeight="1" thickBot="1" x14ac:dyDescent="0.2">
      <c r="A52" s="306"/>
      <c r="B52" s="284"/>
      <c r="C52" s="284"/>
      <c r="D52" s="284"/>
      <c r="E52" s="284"/>
      <c r="F52" s="285"/>
      <c r="G52" s="446"/>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8"/>
      <c r="AY52">
        <f t="shared" si="0"/>
        <v>1</v>
      </c>
    </row>
    <row r="53" spans="1:51" ht="45" customHeight="1" x14ac:dyDescent="0.15">
      <c r="A53" s="490" t="s">
        <v>243</v>
      </c>
      <c r="B53" s="491"/>
      <c r="C53" s="493" t="s">
        <v>166</v>
      </c>
      <c r="D53" s="491"/>
      <c r="E53" s="494" t="s">
        <v>179</v>
      </c>
      <c r="F53" s="495"/>
      <c r="G53" s="496" t="s">
        <v>623</v>
      </c>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8"/>
    </row>
    <row r="54" spans="1:51" ht="32.25" customHeight="1" x14ac:dyDescent="0.15">
      <c r="A54" s="492"/>
      <c r="B54" s="486"/>
      <c r="C54" s="485"/>
      <c r="D54" s="486"/>
      <c r="E54" s="409" t="s">
        <v>178</v>
      </c>
      <c r="F54" s="411"/>
      <c r="G54" s="115" t="s">
        <v>623</v>
      </c>
      <c r="H54" s="116"/>
      <c r="I54" s="116"/>
      <c r="J54" s="116"/>
      <c r="K54" s="116"/>
      <c r="L54" s="116"/>
      <c r="M54" s="116"/>
      <c r="N54" s="116"/>
      <c r="O54" s="116"/>
      <c r="P54" s="116"/>
      <c r="Q54" s="116"/>
      <c r="R54" s="116"/>
      <c r="S54" s="116"/>
      <c r="T54" s="116"/>
      <c r="U54" s="116"/>
      <c r="V54" s="117"/>
      <c r="W54" s="474" t="s">
        <v>538</v>
      </c>
      <c r="X54" s="475"/>
      <c r="Y54" s="475"/>
      <c r="Z54" s="475"/>
      <c r="AA54" s="476"/>
      <c r="AB54" s="477" t="s">
        <v>623</v>
      </c>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9"/>
    </row>
    <row r="55" spans="1:51" ht="21" customHeight="1" x14ac:dyDescent="0.15">
      <c r="A55" s="492"/>
      <c r="B55" s="486"/>
      <c r="C55" s="485"/>
      <c r="D55" s="486"/>
      <c r="E55" s="283"/>
      <c r="F55" s="285"/>
      <c r="G55" s="118"/>
      <c r="H55" s="119"/>
      <c r="I55" s="119"/>
      <c r="J55" s="119"/>
      <c r="K55" s="119"/>
      <c r="L55" s="119"/>
      <c r="M55" s="119"/>
      <c r="N55" s="119"/>
      <c r="O55" s="119"/>
      <c r="P55" s="119"/>
      <c r="Q55" s="119"/>
      <c r="R55" s="119"/>
      <c r="S55" s="119"/>
      <c r="T55" s="119"/>
      <c r="U55" s="119"/>
      <c r="V55" s="120"/>
      <c r="W55" s="480" t="s">
        <v>539</v>
      </c>
      <c r="X55" s="481"/>
      <c r="Y55" s="481"/>
      <c r="Z55" s="481"/>
      <c r="AA55" s="482"/>
      <c r="AB55" s="477" t="s">
        <v>623</v>
      </c>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9"/>
    </row>
    <row r="56" spans="1:51" ht="51" customHeight="1" x14ac:dyDescent="0.15">
      <c r="A56" s="492"/>
      <c r="B56" s="486"/>
      <c r="C56" s="483" t="s">
        <v>550</v>
      </c>
      <c r="D56" s="484"/>
      <c r="E56" s="409" t="s">
        <v>239</v>
      </c>
      <c r="F56" s="411"/>
      <c r="G56" s="464" t="s">
        <v>169</v>
      </c>
      <c r="H56" s="465"/>
      <c r="I56" s="465"/>
      <c r="J56" s="487" t="s">
        <v>565</v>
      </c>
      <c r="K56" s="488"/>
      <c r="L56" s="488"/>
      <c r="M56" s="488"/>
      <c r="N56" s="488"/>
      <c r="O56" s="488"/>
      <c r="P56" s="488"/>
      <c r="Q56" s="488"/>
      <c r="R56" s="488"/>
      <c r="S56" s="488"/>
      <c r="T56" s="489"/>
      <c r="U56" s="462" t="s">
        <v>623</v>
      </c>
      <c r="V56" s="462"/>
      <c r="W56" s="462"/>
      <c r="X56" s="462"/>
      <c r="Y56" s="462"/>
      <c r="Z56" s="462"/>
      <c r="AA56" s="462"/>
      <c r="AB56" s="462"/>
      <c r="AC56" s="462"/>
      <c r="AD56" s="462"/>
      <c r="AE56" s="462"/>
      <c r="AF56" s="462"/>
      <c r="AG56" s="462"/>
      <c r="AH56" s="462"/>
      <c r="AI56" s="462"/>
      <c r="AJ56" s="462"/>
      <c r="AK56" s="462"/>
      <c r="AL56" s="462"/>
      <c r="AM56" s="462"/>
      <c r="AN56" s="462"/>
      <c r="AO56" s="462"/>
      <c r="AP56" s="462"/>
      <c r="AQ56" s="462"/>
      <c r="AR56" s="462"/>
      <c r="AS56" s="462"/>
      <c r="AT56" s="462"/>
      <c r="AU56" s="462"/>
      <c r="AV56" s="462"/>
      <c r="AW56" s="462"/>
      <c r="AX56" s="463"/>
      <c r="AY56" s="60"/>
    </row>
    <row r="57" spans="1:51" ht="51" customHeight="1" x14ac:dyDescent="0.15">
      <c r="A57" s="492"/>
      <c r="B57" s="486"/>
      <c r="C57" s="485"/>
      <c r="D57" s="486"/>
      <c r="E57" s="280"/>
      <c r="F57" s="282"/>
      <c r="G57" s="464" t="s">
        <v>551</v>
      </c>
      <c r="H57" s="465"/>
      <c r="I57" s="465"/>
      <c r="J57" s="465"/>
      <c r="K57" s="465"/>
      <c r="L57" s="465"/>
      <c r="M57" s="465"/>
      <c r="N57" s="465"/>
      <c r="O57" s="465"/>
      <c r="P57" s="465"/>
      <c r="Q57" s="465"/>
      <c r="R57" s="465"/>
      <c r="S57" s="465"/>
      <c r="T57" s="465"/>
      <c r="U57" s="461" t="s">
        <v>623</v>
      </c>
      <c r="V57" s="462"/>
      <c r="W57" s="462"/>
      <c r="X57" s="462"/>
      <c r="Y57" s="462"/>
      <c r="Z57" s="462"/>
      <c r="AA57" s="462"/>
      <c r="AB57" s="462"/>
      <c r="AC57" s="462"/>
      <c r="AD57" s="462"/>
      <c r="AE57" s="462"/>
      <c r="AF57" s="462"/>
      <c r="AG57" s="462"/>
      <c r="AH57" s="462"/>
      <c r="AI57" s="462"/>
      <c r="AJ57" s="462"/>
      <c r="AK57" s="462"/>
      <c r="AL57" s="462"/>
      <c r="AM57" s="462"/>
      <c r="AN57" s="462"/>
      <c r="AO57" s="462"/>
      <c r="AP57" s="462"/>
      <c r="AQ57" s="462"/>
      <c r="AR57" s="462"/>
      <c r="AS57" s="462"/>
      <c r="AT57" s="462"/>
      <c r="AU57" s="462"/>
      <c r="AV57" s="462"/>
      <c r="AW57" s="462"/>
      <c r="AX57" s="463"/>
      <c r="AY57" s="60"/>
    </row>
    <row r="58" spans="1:51" ht="51" customHeight="1" thickBot="1" x14ac:dyDescent="0.2">
      <c r="A58" s="492"/>
      <c r="B58" s="486"/>
      <c r="C58" s="485"/>
      <c r="D58" s="486"/>
      <c r="E58" s="283"/>
      <c r="F58" s="285"/>
      <c r="G58" s="464" t="s">
        <v>539</v>
      </c>
      <c r="H58" s="465"/>
      <c r="I58" s="465"/>
      <c r="J58" s="465"/>
      <c r="K58" s="465"/>
      <c r="L58" s="465"/>
      <c r="M58" s="465"/>
      <c r="N58" s="465"/>
      <c r="O58" s="465"/>
      <c r="P58" s="465"/>
      <c r="Q58" s="465"/>
      <c r="R58" s="465"/>
      <c r="S58" s="465"/>
      <c r="T58" s="465"/>
      <c r="U58" s="121" t="s">
        <v>623</v>
      </c>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3"/>
      <c r="AY58" s="60"/>
    </row>
    <row r="59" spans="1:51" ht="27" customHeight="1" x14ac:dyDescent="0.15">
      <c r="A59" s="466" t="s">
        <v>44</v>
      </c>
      <c r="B59" s="467"/>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467"/>
      <c r="AV59" s="467"/>
      <c r="AW59" s="467"/>
      <c r="AX59" s="468"/>
    </row>
    <row r="60" spans="1:51" ht="27" customHeight="1" x14ac:dyDescent="0.15">
      <c r="A60" s="5"/>
      <c r="B60" s="6"/>
      <c r="C60" s="469" t="s">
        <v>29</v>
      </c>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1"/>
      <c r="AD60" s="470" t="s">
        <v>33</v>
      </c>
      <c r="AE60" s="470"/>
      <c r="AF60" s="470"/>
      <c r="AG60" s="472" t="s">
        <v>28</v>
      </c>
      <c r="AH60" s="470"/>
      <c r="AI60" s="470"/>
      <c r="AJ60" s="470"/>
      <c r="AK60" s="470"/>
      <c r="AL60" s="470"/>
      <c r="AM60" s="470"/>
      <c r="AN60" s="470"/>
      <c r="AO60" s="470"/>
      <c r="AP60" s="470"/>
      <c r="AQ60" s="470"/>
      <c r="AR60" s="470"/>
      <c r="AS60" s="470"/>
      <c r="AT60" s="470"/>
      <c r="AU60" s="470"/>
      <c r="AV60" s="470"/>
      <c r="AW60" s="470"/>
      <c r="AX60" s="473"/>
    </row>
    <row r="61" spans="1:51" ht="179.25" customHeight="1" x14ac:dyDescent="0.15">
      <c r="A61" s="534" t="s">
        <v>130</v>
      </c>
      <c r="B61" s="535"/>
      <c r="C61" s="540" t="s">
        <v>131</v>
      </c>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2"/>
      <c r="AD61" s="543" t="s">
        <v>558</v>
      </c>
      <c r="AE61" s="544"/>
      <c r="AF61" s="544"/>
      <c r="AG61" s="545" t="s">
        <v>577</v>
      </c>
      <c r="AH61" s="546"/>
      <c r="AI61" s="546"/>
      <c r="AJ61" s="546"/>
      <c r="AK61" s="546"/>
      <c r="AL61" s="546"/>
      <c r="AM61" s="546"/>
      <c r="AN61" s="546"/>
      <c r="AO61" s="546"/>
      <c r="AP61" s="546"/>
      <c r="AQ61" s="546"/>
      <c r="AR61" s="546"/>
      <c r="AS61" s="546"/>
      <c r="AT61" s="546"/>
      <c r="AU61" s="546"/>
      <c r="AV61" s="546"/>
      <c r="AW61" s="546"/>
      <c r="AX61" s="547"/>
    </row>
    <row r="62" spans="1:51" ht="90.75" customHeight="1" x14ac:dyDescent="0.15">
      <c r="A62" s="536"/>
      <c r="B62" s="537"/>
      <c r="C62" s="548" t="s">
        <v>34</v>
      </c>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50"/>
      <c r="AD62" s="524" t="s">
        <v>558</v>
      </c>
      <c r="AE62" s="525"/>
      <c r="AF62" s="525"/>
      <c r="AG62" s="551" t="s">
        <v>598</v>
      </c>
      <c r="AH62" s="552"/>
      <c r="AI62" s="552"/>
      <c r="AJ62" s="552"/>
      <c r="AK62" s="552"/>
      <c r="AL62" s="552"/>
      <c r="AM62" s="552"/>
      <c r="AN62" s="552"/>
      <c r="AO62" s="552"/>
      <c r="AP62" s="552"/>
      <c r="AQ62" s="552"/>
      <c r="AR62" s="552"/>
      <c r="AS62" s="552"/>
      <c r="AT62" s="552"/>
      <c r="AU62" s="552"/>
      <c r="AV62" s="552"/>
      <c r="AW62" s="552"/>
      <c r="AX62" s="553"/>
    </row>
    <row r="63" spans="1:51" ht="196.9" customHeight="1" x14ac:dyDescent="0.15">
      <c r="A63" s="538"/>
      <c r="B63" s="539"/>
      <c r="C63" s="554" t="s">
        <v>132</v>
      </c>
      <c r="D63" s="555"/>
      <c r="E63" s="555"/>
      <c r="F63" s="555"/>
      <c r="G63" s="555"/>
      <c r="H63" s="555"/>
      <c r="I63" s="555"/>
      <c r="J63" s="555"/>
      <c r="K63" s="555"/>
      <c r="L63" s="555"/>
      <c r="M63" s="555"/>
      <c r="N63" s="555"/>
      <c r="O63" s="555"/>
      <c r="P63" s="555"/>
      <c r="Q63" s="555"/>
      <c r="R63" s="555"/>
      <c r="S63" s="555"/>
      <c r="T63" s="555"/>
      <c r="U63" s="555"/>
      <c r="V63" s="555"/>
      <c r="W63" s="555"/>
      <c r="X63" s="555"/>
      <c r="Y63" s="555"/>
      <c r="Z63" s="555"/>
      <c r="AA63" s="555"/>
      <c r="AB63" s="555"/>
      <c r="AC63" s="556"/>
      <c r="AD63" s="557" t="s">
        <v>558</v>
      </c>
      <c r="AE63" s="558"/>
      <c r="AF63" s="558"/>
      <c r="AG63" s="514" t="s">
        <v>595</v>
      </c>
      <c r="AH63" s="515"/>
      <c r="AI63" s="515"/>
      <c r="AJ63" s="515"/>
      <c r="AK63" s="515"/>
      <c r="AL63" s="515"/>
      <c r="AM63" s="515"/>
      <c r="AN63" s="515"/>
      <c r="AO63" s="515"/>
      <c r="AP63" s="515"/>
      <c r="AQ63" s="515"/>
      <c r="AR63" s="515"/>
      <c r="AS63" s="515"/>
      <c r="AT63" s="515"/>
      <c r="AU63" s="515"/>
      <c r="AV63" s="515"/>
      <c r="AW63" s="515"/>
      <c r="AX63" s="516"/>
    </row>
    <row r="64" spans="1:51" ht="27" customHeight="1" x14ac:dyDescent="0.15">
      <c r="A64" s="99" t="s">
        <v>36</v>
      </c>
      <c r="B64" s="499"/>
      <c r="C64" s="505" t="s">
        <v>38</v>
      </c>
      <c r="D64" s="506"/>
      <c r="E64" s="507"/>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8"/>
      <c r="AD64" s="509" t="s">
        <v>558</v>
      </c>
      <c r="AE64" s="510"/>
      <c r="AF64" s="510"/>
      <c r="AG64" s="511" t="s">
        <v>611</v>
      </c>
      <c r="AH64" s="512"/>
      <c r="AI64" s="512"/>
      <c r="AJ64" s="512"/>
      <c r="AK64" s="512"/>
      <c r="AL64" s="512"/>
      <c r="AM64" s="512"/>
      <c r="AN64" s="512"/>
      <c r="AO64" s="512"/>
      <c r="AP64" s="512"/>
      <c r="AQ64" s="512"/>
      <c r="AR64" s="512"/>
      <c r="AS64" s="512"/>
      <c r="AT64" s="512"/>
      <c r="AU64" s="512"/>
      <c r="AV64" s="512"/>
      <c r="AW64" s="512"/>
      <c r="AX64" s="513"/>
    </row>
    <row r="65" spans="1:50" ht="35.25" customHeight="1" x14ac:dyDescent="0.15">
      <c r="A65" s="500"/>
      <c r="B65" s="501"/>
      <c r="C65" s="517"/>
      <c r="D65" s="518"/>
      <c r="E65" s="521" t="s">
        <v>230</v>
      </c>
      <c r="F65" s="522"/>
      <c r="G65" s="522"/>
      <c r="H65" s="522"/>
      <c r="I65" s="522"/>
      <c r="J65" s="522"/>
      <c r="K65" s="522"/>
      <c r="L65" s="522"/>
      <c r="M65" s="522"/>
      <c r="N65" s="522"/>
      <c r="O65" s="522"/>
      <c r="P65" s="522"/>
      <c r="Q65" s="522"/>
      <c r="R65" s="522"/>
      <c r="S65" s="522"/>
      <c r="T65" s="522"/>
      <c r="U65" s="522"/>
      <c r="V65" s="522"/>
      <c r="W65" s="522"/>
      <c r="X65" s="522"/>
      <c r="Y65" s="522"/>
      <c r="Z65" s="522"/>
      <c r="AA65" s="522"/>
      <c r="AB65" s="522"/>
      <c r="AC65" s="523"/>
      <c r="AD65" s="524" t="s">
        <v>580</v>
      </c>
      <c r="AE65" s="525"/>
      <c r="AF65" s="526"/>
      <c r="AG65" s="514"/>
      <c r="AH65" s="515"/>
      <c r="AI65" s="515"/>
      <c r="AJ65" s="515"/>
      <c r="AK65" s="515"/>
      <c r="AL65" s="515"/>
      <c r="AM65" s="515"/>
      <c r="AN65" s="515"/>
      <c r="AO65" s="515"/>
      <c r="AP65" s="515"/>
      <c r="AQ65" s="515"/>
      <c r="AR65" s="515"/>
      <c r="AS65" s="515"/>
      <c r="AT65" s="515"/>
      <c r="AU65" s="515"/>
      <c r="AV65" s="515"/>
      <c r="AW65" s="515"/>
      <c r="AX65" s="516"/>
    </row>
    <row r="66" spans="1:50" ht="26.25" customHeight="1" x14ac:dyDescent="0.15">
      <c r="A66" s="500"/>
      <c r="B66" s="501"/>
      <c r="C66" s="519"/>
      <c r="D66" s="520"/>
      <c r="E66" s="527" t="s">
        <v>198</v>
      </c>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9"/>
      <c r="AD66" s="530" t="s">
        <v>580</v>
      </c>
      <c r="AE66" s="531"/>
      <c r="AF66" s="531"/>
      <c r="AG66" s="514"/>
      <c r="AH66" s="515"/>
      <c r="AI66" s="515"/>
      <c r="AJ66" s="515"/>
      <c r="AK66" s="515"/>
      <c r="AL66" s="515"/>
      <c r="AM66" s="515"/>
      <c r="AN66" s="515"/>
      <c r="AO66" s="515"/>
      <c r="AP66" s="515"/>
      <c r="AQ66" s="515"/>
      <c r="AR66" s="515"/>
      <c r="AS66" s="515"/>
      <c r="AT66" s="515"/>
      <c r="AU66" s="515"/>
      <c r="AV66" s="515"/>
      <c r="AW66" s="515"/>
      <c r="AX66" s="516"/>
    </row>
    <row r="67" spans="1:50" ht="26.25" customHeight="1" x14ac:dyDescent="0.15">
      <c r="A67" s="500"/>
      <c r="B67" s="502"/>
      <c r="C67" s="532" t="s">
        <v>39</v>
      </c>
      <c r="D67" s="533"/>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76" t="s">
        <v>581</v>
      </c>
      <c r="AE67" s="577"/>
      <c r="AF67" s="577"/>
      <c r="AG67" s="578"/>
      <c r="AH67" s="579"/>
      <c r="AI67" s="579"/>
      <c r="AJ67" s="579"/>
      <c r="AK67" s="579"/>
      <c r="AL67" s="579"/>
      <c r="AM67" s="579"/>
      <c r="AN67" s="579"/>
      <c r="AO67" s="579"/>
      <c r="AP67" s="579"/>
      <c r="AQ67" s="579"/>
      <c r="AR67" s="579"/>
      <c r="AS67" s="579"/>
      <c r="AT67" s="579"/>
      <c r="AU67" s="579"/>
      <c r="AV67" s="579"/>
      <c r="AW67" s="579"/>
      <c r="AX67" s="580"/>
    </row>
    <row r="68" spans="1:50" ht="26.25" customHeight="1" x14ac:dyDescent="0.15">
      <c r="A68" s="500"/>
      <c r="B68" s="502"/>
      <c r="C68" s="571" t="s">
        <v>133</v>
      </c>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24" t="s">
        <v>558</v>
      </c>
      <c r="AE68" s="525"/>
      <c r="AF68" s="525"/>
      <c r="AG68" s="551" t="s">
        <v>578</v>
      </c>
      <c r="AH68" s="552"/>
      <c r="AI68" s="552"/>
      <c r="AJ68" s="552"/>
      <c r="AK68" s="552"/>
      <c r="AL68" s="552"/>
      <c r="AM68" s="552"/>
      <c r="AN68" s="552"/>
      <c r="AO68" s="552"/>
      <c r="AP68" s="552"/>
      <c r="AQ68" s="552"/>
      <c r="AR68" s="552"/>
      <c r="AS68" s="552"/>
      <c r="AT68" s="552"/>
      <c r="AU68" s="552"/>
      <c r="AV68" s="552"/>
      <c r="AW68" s="552"/>
      <c r="AX68" s="553"/>
    </row>
    <row r="69" spans="1:50" ht="19.899999999999999" customHeight="1" x14ac:dyDescent="0.15">
      <c r="A69" s="500"/>
      <c r="B69" s="502"/>
      <c r="C69" s="571" t="s">
        <v>35</v>
      </c>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24" t="s">
        <v>581</v>
      </c>
      <c r="AE69" s="525"/>
      <c r="AF69" s="525"/>
      <c r="AG69" s="551"/>
      <c r="AH69" s="552"/>
      <c r="AI69" s="552"/>
      <c r="AJ69" s="552"/>
      <c r="AK69" s="552"/>
      <c r="AL69" s="552"/>
      <c r="AM69" s="552"/>
      <c r="AN69" s="552"/>
      <c r="AO69" s="552"/>
      <c r="AP69" s="552"/>
      <c r="AQ69" s="552"/>
      <c r="AR69" s="552"/>
      <c r="AS69" s="552"/>
      <c r="AT69" s="552"/>
      <c r="AU69" s="552"/>
      <c r="AV69" s="552"/>
      <c r="AW69" s="552"/>
      <c r="AX69" s="553"/>
    </row>
    <row r="70" spans="1:50" ht="42.6" customHeight="1" x14ac:dyDescent="0.15">
      <c r="A70" s="500"/>
      <c r="B70" s="502"/>
      <c r="C70" s="571" t="s">
        <v>40</v>
      </c>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72"/>
      <c r="AD70" s="524" t="s">
        <v>558</v>
      </c>
      <c r="AE70" s="525"/>
      <c r="AF70" s="525"/>
      <c r="AG70" s="551" t="s">
        <v>579</v>
      </c>
      <c r="AH70" s="552"/>
      <c r="AI70" s="552"/>
      <c r="AJ70" s="552"/>
      <c r="AK70" s="552"/>
      <c r="AL70" s="552"/>
      <c r="AM70" s="552"/>
      <c r="AN70" s="552"/>
      <c r="AO70" s="552"/>
      <c r="AP70" s="552"/>
      <c r="AQ70" s="552"/>
      <c r="AR70" s="552"/>
      <c r="AS70" s="552"/>
      <c r="AT70" s="552"/>
      <c r="AU70" s="552"/>
      <c r="AV70" s="552"/>
      <c r="AW70" s="552"/>
      <c r="AX70" s="553"/>
    </row>
    <row r="71" spans="1:50" ht="18.600000000000001" customHeight="1" x14ac:dyDescent="0.15">
      <c r="A71" s="500"/>
      <c r="B71" s="502"/>
      <c r="C71" s="571" t="s">
        <v>208</v>
      </c>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72"/>
      <c r="AD71" s="557" t="s">
        <v>581</v>
      </c>
      <c r="AE71" s="558"/>
      <c r="AF71" s="558"/>
      <c r="AG71" s="573"/>
      <c r="AH71" s="574"/>
      <c r="AI71" s="574"/>
      <c r="AJ71" s="574"/>
      <c r="AK71" s="574"/>
      <c r="AL71" s="574"/>
      <c r="AM71" s="574"/>
      <c r="AN71" s="574"/>
      <c r="AO71" s="574"/>
      <c r="AP71" s="574"/>
      <c r="AQ71" s="574"/>
      <c r="AR71" s="574"/>
      <c r="AS71" s="574"/>
      <c r="AT71" s="574"/>
      <c r="AU71" s="574"/>
      <c r="AV71" s="574"/>
      <c r="AW71" s="574"/>
      <c r="AX71" s="575"/>
    </row>
    <row r="72" spans="1:50" ht="18.600000000000001" customHeight="1" x14ac:dyDescent="0.15">
      <c r="A72" s="500"/>
      <c r="B72" s="502"/>
      <c r="C72" s="559" t="s">
        <v>209</v>
      </c>
      <c r="D72" s="560"/>
      <c r="E72" s="560"/>
      <c r="F72" s="560"/>
      <c r="G72" s="560"/>
      <c r="H72" s="560"/>
      <c r="I72" s="560"/>
      <c r="J72" s="560"/>
      <c r="K72" s="560"/>
      <c r="L72" s="560"/>
      <c r="M72" s="560"/>
      <c r="N72" s="560"/>
      <c r="O72" s="560"/>
      <c r="P72" s="560"/>
      <c r="Q72" s="560"/>
      <c r="R72" s="560"/>
      <c r="S72" s="560"/>
      <c r="T72" s="560"/>
      <c r="U72" s="560"/>
      <c r="V72" s="560"/>
      <c r="W72" s="560"/>
      <c r="X72" s="560"/>
      <c r="Y72" s="560"/>
      <c r="Z72" s="560"/>
      <c r="AA72" s="560"/>
      <c r="AB72" s="560"/>
      <c r="AC72" s="561"/>
      <c r="AD72" s="524" t="s">
        <v>581</v>
      </c>
      <c r="AE72" s="525"/>
      <c r="AF72" s="526"/>
      <c r="AG72" s="551"/>
      <c r="AH72" s="552"/>
      <c r="AI72" s="552"/>
      <c r="AJ72" s="552"/>
      <c r="AK72" s="552"/>
      <c r="AL72" s="552"/>
      <c r="AM72" s="552"/>
      <c r="AN72" s="552"/>
      <c r="AO72" s="552"/>
      <c r="AP72" s="552"/>
      <c r="AQ72" s="552"/>
      <c r="AR72" s="552"/>
      <c r="AS72" s="552"/>
      <c r="AT72" s="552"/>
      <c r="AU72" s="552"/>
      <c r="AV72" s="552"/>
      <c r="AW72" s="552"/>
      <c r="AX72" s="553"/>
    </row>
    <row r="73" spans="1:50" ht="18.600000000000001" customHeight="1" x14ac:dyDescent="0.15">
      <c r="A73" s="503"/>
      <c r="B73" s="504"/>
      <c r="C73" s="562" t="s">
        <v>201</v>
      </c>
      <c r="D73" s="563"/>
      <c r="E73" s="563"/>
      <c r="F73" s="563"/>
      <c r="G73" s="563"/>
      <c r="H73" s="563"/>
      <c r="I73" s="563"/>
      <c r="J73" s="563"/>
      <c r="K73" s="563"/>
      <c r="L73" s="563"/>
      <c r="M73" s="563"/>
      <c r="N73" s="563"/>
      <c r="O73" s="563"/>
      <c r="P73" s="563"/>
      <c r="Q73" s="563"/>
      <c r="R73" s="563"/>
      <c r="S73" s="563"/>
      <c r="T73" s="563"/>
      <c r="U73" s="563"/>
      <c r="V73" s="563"/>
      <c r="W73" s="563"/>
      <c r="X73" s="563"/>
      <c r="Y73" s="563"/>
      <c r="Z73" s="563"/>
      <c r="AA73" s="563"/>
      <c r="AB73" s="563"/>
      <c r="AC73" s="564"/>
      <c r="AD73" s="565" t="s">
        <v>581</v>
      </c>
      <c r="AE73" s="566"/>
      <c r="AF73" s="567"/>
      <c r="AG73" s="568"/>
      <c r="AH73" s="569"/>
      <c r="AI73" s="569"/>
      <c r="AJ73" s="569"/>
      <c r="AK73" s="569"/>
      <c r="AL73" s="569"/>
      <c r="AM73" s="569"/>
      <c r="AN73" s="569"/>
      <c r="AO73" s="569"/>
      <c r="AP73" s="569"/>
      <c r="AQ73" s="569"/>
      <c r="AR73" s="569"/>
      <c r="AS73" s="569"/>
      <c r="AT73" s="569"/>
      <c r="AU73" s="569"/>
      <c r="AV73" s="569"/>
      <c r="AW73" s="569"/>
      <c r="AX73" s="570"/>
    </row>
    <row r="74" spans="1:50" ht="15" customHeight="1" x14ac:dyDescent="0.15">
      <c r="A74" s="99" t="s">
        <v>37</v>
      </c>
      <c r="B74" s="584"/>
      <c r="C74" s="585" t="s">
        <v>202</v>
      </c>
      <c r="D74" s="586"/>
      <c r="E74" s="586"/>
      <c r="F74" s="586"/>
      <c r="G74" s="586"/>
      <c r="H74" s="586"/>
      <c r="I74" s="586"/>
      <c r="J74" s="586"/>
      <c r="K74" s="586"/>
      <c r="L74" s="586"/>
      <c r="M74" s="586"/>
      <c r="N74" s="586"/>
      <c r="O74" s="586"/>
      <c r="P74" s="586"/>
      <c r="Q74" s="586"/>
      <c r="R74" s="586"/>
      <c r="S74" s="586"/>
      <c r="T74" s="586"/>
      <c r="U74" s="586"/>
      <c r="V74" s="586"/>
      <c r="W74" s="586"/>
      <c r="X74" s="586"/>
      <c r="Y74" s="586"/>
      <c r="Z74" s="586"/>
      <c r="AA74" s="586"/>
      <c r="AB74" s="586"/>
      <c r="AC74" s="587"/>
      <c r="AD74" s="576" t="s">
        <v>558</v>
      </c>
      <c r="AE74" s="577"/>
      <c r="AF74" s="588"/>
      <c r="AG74" s="578" t="s">
        <v>605</v>
      </c>
      <c r="AH74" s="579"/>
      <c r="AI74" s="579"/>
      <c r="AJ74" s="579"/>
      <c r="AK74" s="579"/>
      <c r="AL74" s="579"/>
      <c r="AM74" s="579"/>
      <c r="AN74" s="579"/>
      <c r="AO74" s="579"/>
      <c r="AP74" s="579"/>
      <c r="AQ74" s="579"/>
      <c r="AR74" s="579"/>
      <c r="AS74" s="579"/>
      <c r="AT74" s="579"/>
      <c r="AU74" s="579"/>
      <c r="AV74" s="579"/>
      <c r="AW74" s="579"/>
      <c r="AX74" s="580"/>
    </row>
    <row r="75" spans="1:50" ht="35.25" customHeight="1" x14ac:dyDescent="0.15">
      <c r="A75" s="500"/>
      <c r="B75" s="502"/>
      <c r="C75" s="589" t="s">
        <v>42</v>
      </c>
      <c r="D75" s="590"/>
      <c r="E75" s="590"/>
      <c r="F75" s="590"/>
      <c r="G75" s="590"/>
      <c r="H75" s="590"/>
      <c r="I75" s="590"/>
      <c r="J75" s="590"/>
      <c r="K75" s="590"/>
      <c r="L75" s="590"/>
      <c r="M75" s="590"/>
      <c r="N75" s="590"/>
      <c r="O75" s="590"/>
      <c r="P75" s="590"/>
      <c r="Q75" s="590"/>
      <c r="R75" s="590"/>
      <c r="S75" s="590"/>
      <c r="T75" s="590"/>
      <c r="U75" s="590"/>
      <c r="V75" s="590"/>
      <c r="W75" s="590"/>
      <c r="X75" s="590"/>
      <c r="Y75" s="590"/>
      <c r="Z75" s="590"/>
      <c r="AA75" s="590"/>
      <c r="AB75" s="590"/>
      <c r="AC75" s="591"/>
      <c r="AD75" s="592" t="s">
        <v>581</v>
      </c>
      <c r="AE75" s="593"/>
      <c r="AF75" s="593"/>
      <c r="AG75" s="551"/>
      <c r="AH75" s="552"/>
      <c r="AI75" s="552"/>
      <c r="AJ75" s="552"/>
      <c r="AK75" s="552"/>
      <c r="AL75" s="552"/>
      <c r="AM75" s="552"/>
      <c r="AN75" s="552"/>
      <c r="AO75" s="552"/>
      <c r="AP75" s="552"/>
      <c r="AQ75" s="552"/>
      <c r="AR75" s="552"/>
      <c r="AS75" s="552"/>
      <c r="AT75" s="552"/>
      <c r="AU75" s="552"/>
      <c r="AV75" s="552"/>
      <c r="AW75" s="552"/>
      <c r="AX75" s="553"/>
    </row>
    <row r="76" spans="1:50" ht="23.45" customHeight="1" x14ac:dyDescent="0.15">
      <c r="A76" s="500"/>
      <c r="B76" s="502"/>
      <c r="C76" s="571" t="s">
        <v>167</v>
      </c>
      <c r="D76" s="550"/>
      <c r="E76" s="550"/>
      <c r="F76" s="550"/>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24" t="s">
        <v>558</v>
      </c>
      <c r="AE76" s="525"/>
      <c r="AF76" s="525"/>
      <c r="AG76" s="551" t="s">
        <v>618</v>
      </c>
      <c r="AH76" s="552"/>
      <c r="AI76" s="552"/>
      <c r="AJ76" s="552"/>
      <c r="AK76" s="552"/>
      <c r="AL76" s="552"/>
      <c r="AM76" s="552"/>
      <c r="AN76" s="552"/>
      <c r="AO76" s="552"/>
      <c r="AP76" s="552"/>
      <c r="AQ76" s="552"/>
      <c r="AR76" s="552"/>
      <c r="AS76" s="552"/>
      <c r="AT76" s="552"/>
      <c r="AU76" s="552"/>
      <c r="AV76" s="552"/>
      <c r="AW76" s="552"/>
      <c r="AX76" s="553"/>
    </row>
    <row r="77" spans="1:50" ht="20.45" customHeight="1" x14ac:dyDescent="0.15">
      <c r="A77" s="503"/>
      <c r="B77" s="504"/>
      <c r="C77" s="571" t="s">
        <v>41</v>
      </c>
      <c r="D77" s="550"/>
      <c r="E77" s="550"/>
      <c r="F77" s="550"/>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24" t="s">
        <v>581</v>
      </c>
      <c r="AE77" s="525"/>
      <c r="AF77" s="525"/>
      <c r="AG77" s="581"/>
      <c r="AH77" s="582"/>
      <c r="AI77" s="582"/>
      <c r="AJ77" s="582"/>
      <c r="AK77" s="582"/>
      <c r="AL77" s="582"/>
      <c r="AM77" s="582"/>
      <c r="AN77" s="582"/>
      <c r="AO77" s="582"/>
      <c r="AP77" s="582"/>
      <c r="AQ77" s="582"/>
      <c r="AR77" s="582"/>
      <c r="AS77" s="582"/>
      <c r="AT77" s="582"/>
      <c r="AU77" s="582"/>
      <c r="AV77" s="582"/>
      <c r="AW77" s="582"/>
      <c r="AX77" s="583"/>
    </row>
    <row r="78" spans="1:50" ht="41.25" customHeight="1" x14ac:dyDescent="0.15">
      <c r="A78" s="594" t="s">
        <v>54</v>
      </c>
      <c r="B78" s="595"/>
      <c r="C78" s="600" t="s">
        <v>134</v>
      </c>
      <c r="D78" s="601"/>
      <c r="E78" s="601"/>
      <c r="F78" s="601"/>
      <c r="G78" s="601"/>
      <c r="H78" s="601"/>
      <c r="I78" s="601"/>
      <c r="J78" s="601"/>
      <c r="K78" s="601"/>
      <c r="L78" s="601"/>
      <c r="M78" s="601"/>
      <c r="N78" s="601"/>
      <c r="O78" s="601"/>
      <c r="P78" s="601"/>
      <c r="Q78" s="601"/>
      <c r="R78" s="601"/>
      <c r="S78" s="601"/>
      <c r="T78" s="601"/>
      <c r="U78" s="601"/>
      <c r="V78" s="601"/>
      <c r="W78" s="601"/>
      <c r="X78" s="601"/>
      <c r="Y78" s="601"/>
      <c r="Z78" s="601"/>
      <c r="AA78" s="601"/>
      <c r="AB78" s="601"/>
      <c r="AC78" s="506"/>
      <c r="AD78" s="602" t="s">
        <v>581</v>
      </c>
      <c r="AE78" s="603"/>
      <c r="AF78" s="604"/>
      <c r="AG78" s="318"/>
      <c r="AH78" s="116"/>
      <c r="AI78" s="116"/>
      <c r="AJ78" s="116"/>
      <c r="AK78" s="116"/>
      <c r="AL78" s="116"/>
      <c r="AM78" s="116"/>
      <c r="AN78" s="116"/>
      <c r="AO78" s="116"/>
      <c r="AP78" s="116"/>
      <c r="AQ78" s="116"/>
      <c r="AR78" s="116"/>
      <c r="AS78" s="116"/>
      <c r="AT78" s="116"/>
      <c r="AU78" s="116"/>
      <c r="AV78" s="116"/>
      <c r="AW78" s="116"/>
      <c r="AX78" s="605"/>
    </row>
    <row r="79" spans="1:50" ht="19.7" customHeight="1" x14ac:dyDescent="0.15">
      <c r="A79" s="596"/>
      <c r="B79" s="597"/>
      <c r="C79" s="83" t="s">
        <v>0</v>
      </c>
      <c r="D79" s="84"/>
      <c r="E79" s="84"/>
      <c r="F79" s="84"/>
      <c r="G79" s="84"/>
      <c r="H79" s="84"/>
      <c r="I79" s="84"/>
      <c r="J79" s="84"/>
      <c r="K79" s="84"/>
      <c r="L79" s="84"/>
      <c r="M79" s="84"/>
      <c r="N79" s="84"/>
      <c r="O79" s="80" t="s">
        <v>556</v>
      </c>
      <c r="P79" s="81"/>
      <c r="Q79" s="81"/>
      <c r="R79" s="81"/>
      <c r="S79" s="81"/>
      <c r="T79" s="81"/>
      <c r="U79" s="81"/>
      <c r="V79" s="81"/>
      <c r="W79" s="81"/>
      <c r="X79" s="81"/>
      <c r="Y79" s="81"/>
      <c r="Z79" s="81"/>
      <c r="AA79" s="81"/>
      <c r="AB79" s="81"/>
      <c r="AC79" s="81"/>
      <c r="AD79" s="81"/>
      <c r="AE79" s="81"/>
      <c r="AF79" s="82"/>
      <c r="AG79" s="606"/>
      <c r="AH79" s="341"/>
      <c r="AI79" s="341"/>
      <c r="AJ79" s="341"/>
      <c r="AK79" s="341"/>
      <c r="AL79" s="341"/>
      <c r="AM79" s="341"/>
      <c r="AN79" s="341"/>
      <c r="AO79" s="341"/>
      <c r="AP79" s="341"/>
      <c r="AQ79" s="341"/>
      <c r="AR79" s="341"/>
      <c r="AS79" s="341"/>
      <c r="AT79" s="341"/>
      <c r="AU79" s="341"/>
      <c r="AV79" s="341"/>
      <c r="AW79" s="341"/>
      <c r="AX79" s="607"/>
    </row>
    <row r="80" spans="1:50" ht="24.75" customHeight="1" x14ac:dyDescent="0.15">
      <c r="A80" s="598"/>
      <c r="B80" s="599"/>
      <c r="C80" s="610"/>
      <c r="D80" s="611"/>
      <c r="E80" s="75"/>
      <c r="F80" s="75"/>
      <c r="G80" s="75"/>
      <c r="H80" s="76"/>
      <c r="I80" s="76"/>
      <c r="J80" s="612"/>
      <c r="K80" s="612"/>
      <c r="L80" s="612"/>
      <c r="M80" s="73"/>
      <c r="N80" s="74"/>
      <c r="O80" s="77"/>
      <c r="P80" s="78"/>
      <c r="Q80" s="78"/>
      <c r="R80" s="78"/>
      <c r="S80" s="78"/>
      <c r="T80" s="78"/>
      <c r="U80" s="78"/>
      <c r="V80" s="78"/>
      <c r="W80" s="78"/>
      <c r="X80" s="78"/>
      <c r="Y80" s="78"/>
      <c r="Z80" s="78"/>
      <c r="AA80" s="78"/>
      <c r="AB80" s="78"/>
      <c r="AC80" s="78"/>
      <c r="AD80" s="78"/>
      <c r="AE80" s="78"/>
      <c r="AF80" s="79"/>
      <c r="AG80" s="608"/>
      <c r="AH80" s="119"/>
      <c r="AI80" s="119"/>
      <c r="AJ80" s="119"/>
      <c r="AK80" s="119"/>
      <c r="AL80" s="119"/>
      <c r="AM80" s="119"/>
      <c r="AN80" s="119"/>
      <c r="AO80" s="119"/>
      <c r="AP80" s="119"/>
      <c r="AQ80" s="119"/>
      <c r="AR80" s="119"/>
      <c r="AS80" s="119"/>
      <c r="AT80" s="119"/>
      <c r="AU80" s="119"/>
      <c r="AV80" s="119"/>
      <c r="AW80" s="119"/>
      <c r="AX80" s="609"/>
    </row>
    <row r="81" spans="1:50" ht="49.9" customHeight="1" x14ac:dyDescent="0.15">
      <c r="A81" s="99" t="s">
        <v>45</v>
      </c>
      <c r="B81" s="100"/>
      <c r="C81" s="103" t="s">
        <v>49</v>
      </c>
      <c r="D81" s="104"/>
      <c r="E81" s="104"/>
      <c r="F81" s="105"/>
      <c r="G81" s="106" t="s">
        <v>606</v>
      </c>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7"/>
    </row>
    <row r="82" spans="1:50" ht="45" customHeight="1" thickBot="1" x14ac:dyDescent="0.2">
      <c r="A82" s="101"/>
      <c r="B82" s="102"/>
      <c r="C82" s="108" t="s">
        <v>53</v>
      </c>
      <c r="D82" s="109"/>
      <c r="E82" s="109"/>
      <c r="F82" s="110"/>
      <c r="G82" s="111" t="s">
        <v>607</v>
      </c>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2"/>
    </row>
    <row r="83" spans="1:50" ht="24" customHeight="1" x14ac:dyDescent="0.15">
      <c r="A83" s="86" t="s">
        <v>30</v>
      </c>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8"/>
    </row>
    <row r="84" spans="1:50" ht="29.45" customHeight="1" thickBot="1" x14ac:dyDescent="0.2">
      <c r="A84" s="89"/>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1"/>
    </row>
    <row r="85" spans="1:50" ht="24.75" customHeight="1" x14ac:dyDescent="0.15">
      <c r="A85" s="92" t="s">
        <v>31</v>
      </c>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4"/>
    </row>
    <row r="86" spans="1:50" ht="36.6" customHeight="1" thickBot="1" x14ac:dyDescent="0.2">
      <c r="A86" s="95" t="s">
        <v>129</v>
      </c>
      <c r="B86" s="96"/>
      <c r="C86" s="96"/>
      <c r="D86" s="96"/>
      <c r="E86" s="97"/>
      <c r="F86" s="98" t="s">
        <v>631</v>
      </c>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1"/>
    </row>
    <row r="87" spans="1:50" ht="24.75" customHeight="1" x14ac:dyDescent="0.15">
      <c r="A87" s="92" t="s">
        <v>43</v>
      </c>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4"/>
    </row>
    <row r="88" spans="1:50" ht="35.450000000000003" customHeight="1" thickBot="1" x14ac:dyDescent="0.2">
      <c r="A88" s="95" t="s">
        <v>129</v>
      </c>
      <c r="B88" s="96"/>
      <c r="C88" s="96"/>
      <c r="D88" s="96"/>
      <c r="E88" s="97"/>
      <c r="F88" s="613" t="s">
        <v>632</v>
      </c>
      <c r="G88" s="614"/>
      <c r="H88" s="614"/>
      <c r="I88" s="614"/>
      <c r="J88" s="614"/>
      <c r="K88" s="614"/>
      <c r="L88" s="614"/>
      <c r="M88" s="614"/>
      <c r="N88" s="614"/>
      <c r="O88" s="614"/>
      <c r="P88" s="614"/>
      <c r="Q88" s="614"/>
      <c r="R88" s="614"/>
      <c r="S88" s="614"/>
      <c r="T88" s="614"/>
      <c r="U88" s="614"/>
      <c r="V88" s="614"/>
      <c r="W88" s="614"/>
      <c r="X88" s="614"/>
      <c r="Y88" s="614"/>
      <c r="Z88" s="614"/>
      <c r="AA88" s="614"/>
      <c r="AB88" s="614"/>
      <c r="AC88" s="614"/>
      <c r="AD88" s="614"/>
      <c r="AE88" s="614"/>
      <c r="AF88" s="614"/>
      <c r="AG88" s="614"/>
      <c r="AH88" s="614"/>
      <c r="AI88" s="614"/>
      <c r="AJ88" s="614"/>
      <c r="AK88" s="614"/>
      <c r="AL88" s="614"/>
      <c r="AM88" s="614"/>
      <c r="AN88" s="614"/>
      <c r="AO88" s="614"/>
      <c r="AP88" s="614"/>
      <c r="AQ88" s="614"/>
      <c r="AR88" s="614"/>
      <c r="AS88" s="614"/>
      <c r="AT88" s="614"/>
      <c r="AU88" s="614"/>
      <c r="AV88" s="614"/>
      <c r="AW88" s="614"/>
      <c r="AX88" s="615"/>
    </row>
    <row r="89" spans="1:50" ht="24.75" customHeight="1" x14ac:dyDescent="0.15">
      <c r="A89" s="616" t="s">
        <v>32</v>
      </c>
      <c r="B89" s="617"/>
      <c r="C89" s="617"/>
      <c r="D89" s="617"/>
      <c r="E89" s="617"/>
      <c r="F89" s="617"/>
      <c r="G89" s="617"/>
      <c r="H89" s="617"/>
      <c r="I89" s="617"/>
      <c r="J89" s="617"/>
      <c r="K89" s="617"/>
      <c r="L89" s="617"/>
      <c r="M89" s="617"/>
      <c r="N89" s="617"/>
      <c r="O89" s="617"/>
      <c r="P89" s="617"/>
      <c r="Q89" s="617"/>
      <c r="R89" s="617"/>
      <c r="S89" s="617"/>
      <c r="T89" s="617"/>
      <c r="U89" s="617"/>
      <c r="V89" s="617"/>
      <c r="W89" s="617"/>
      <c r="X89" s="617"/>
      <c r="Y89" s="617"/>
      <c r="Z89" s="617"/>
      <c r="AA89" s="617"/>
      <c r="AB89" s="617"/>
      <c r="AC89" s="617"/>
      <c r="AD89" s="617"/>
      <c r="AE89" s="617"/>
      <c r="AF89" s="617"/>
      <c r="AG89" s="617"/>
      <c r="AH89" s="617"/>
      <c r="AI89" s="617"/>
      <c r="AJ89" s="617"/>
      <c r="AK89" s="617"/>
      <c r="AL89" s="617"/>
      <c r="AM89" s="617"/>
      <c r="AN89" s="617"/>
      <c r="AO89" s="617"/>
      <c r="AP89" s="617"/>
      <c r="AQ89" s="617"/>
      <c r="AR89" s="617"/>
      <c r="AS89" s="617"/>
      <c r="AT89" s="617"/>
      <c r="AU89" s="617"/>
      <c r="AV89" s="617"/>
      <c r="AW89" s="617"/>
      <c r="AX89" s="618"/>
    </row>
    <row r="90" spans="1:50" ht="113.45" customHeight="1" thickBot="1" x14ac:dyDescent="0.2">
      <c r="A90" s="619" t="s">
        <v>621</v>
      </c>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3"/>
    </row>
    <row r="91" spans="1:50" ht="24.75" customHeight="1" x14ac:dyDescent="0.15">
      <c r="A91" s="620" t="s">
        <v>211</v>
      </c>
      <c r="B91" s="621"/>
      <c r="C91" s="621"/>
      <c r="D91" s="621"/>
      <c r="E91" s="621"/>
      <c r="F91" s="621"/>
      <c r="G91" s="621"/>
      <c r="H91" s="621"/>
      <c r="I91" s="621"/>
      <c r="J91" s="621"/>
      <c r="K91" s="621"/>
      <c r="L91" s="621"/>
      <c r="M91" s="621"/>
      <c r="N91" s="621"/>
      <c r="O91" s="621"/>
      <c r="P91" s="621"/>
      <c r="Q91" s="621"/>
      <c r="R91" s="621"/>
      <c r="S91" s="621"/>
      <c r="T91" s="621"/>
      <c r="U91" s="621"/>
      <c r="V91" s="621"/>
      <c r="W91" s="621"/>
      <c r="X91" s="621"/>
      <c r="Y91" s="621"/>
      <c r="Z91" s="621"/>
      <c r="AA91" s="621"/>
      <c r="AB91" s="621"/>
      <c r="AC91" s="621"/>
      <c r="AD91" s="621"/>
      <c r="AE91" s="621"/>
      <c r="AF91" s="621"/>
      <c r="AG91" s="621"/>
      <c r="AH91" s="621"/>
      <c r="AI91" s="621"/>
      <c r="AJ91" s="621"/>
      <c r="AK91" s="621"/>
      <c r="AL91" s="621"/>
      <c r="AM91" s="621"/>
      <c r="AN91" s="621"/>
      <c r="AO91" s="621"/>
      <c r="AP91" s="621"/>
      <c r="AQ91" s="621"/>
      <c r="AR91" s="621"/>
      <c r="AS91" s="621"/>
      <c r="AT91" s="621"/>
      <c r="AU91" s="621"/>
      <c r="AV91" s="621"/>
      <c r="AW91" s="621"/>
      <c r="AX91" s="622"/>
    </row>
    <row r="92" spans="1:50" ht="24.75" customHeight="1" x14ac:dyDescent="0.15">
      <c r="A92" s="113" t="s">
        <v>376</v>
      </c>
      <c r="B92" s="113"/>
      <c r="C92" s="113"/>
      <c r="D92" s="113"/>
      <c r="E92" s="625" t="s">
        <v>559</v>
      </c>
      <c r="F92" s="626"/>
      <c r="G92" s="626"/>
      <c r="H92" s="66" t="str">
        <f>IF(E92="","","-")</f>
        <v>-</v>
      </c>
      <c r="I92" s="626" t="s">
        <v>236</v>
      </c>
      <c r="J92" s="626"/>
      <c r="K92" s="66" t="str">
        <f>IF(I92="","","-")</f>
        <v>-</v>
      </c>
      <c r="L92" s="85">
        <v>9</v>
      </c>
      <c r="M92" s="85"/>
      <c r="N92" s="66" t="str">
        <f>IF(O92="","","-")</f>
        <v/>
      </c>
      <c r="O92" s="623"/>
      <c r="P92" s="624"/>
      <c r="Q92" s="625"/>
      <c r="R92" s="626"/>
      <c r="S92" s="626"/>
      <c r="T92" s="66" t="str">
        <f>IF(Q92="","","-")</f>
        <v/>
      </c>
      <c r="U92" s="626"/>
      <c r="V92" s="626"/>
      <c r="W92" s="66" t="str">
        <f>IF(U92="","","-")</f>
        <v/>
      </c>
      <c r="X92" s="85"/>
      <c r="Y92" s="85"/>
      <c r="Z92" s="66" t="str">
        <f>IF(AA92="","","-")</f>
        <v/>
      </c>
      <c r="AA92" s="623"/>
      <c r="AB92" s="624"/>
      <c r="AC92" s="625"/>
      <c r="AD92" s="626"/>
      <c r="AE92" s="626"/>
      <c r="AF92" s="66" t="str">
        <f>IF(AC92="","","-")</f>
        <v/>
      </c>
      <c r="AG92" s="626"/>
      <c r="AH92" s="626"/>
      <c r="AI92" s="66" t="str">
        <f>IF(AG92="","","-")</f>
        <v/>
      </c>
      <c r="AJ92" s="85"/>
      <c r="AK92" s="85"/>
      <c r="AL92" s="66" t="str">
        <f>IF(AM92="","","-")</f>
        <v/>
      </c>
      <c r="AM92" s="623"/>
      <c r="AN92" s="624"/>
      <c r="AO92" s="625"/>
      <c r="AP92" s="626"/>
      <c r="AQ92" s="66" t="str">
        <f>IF(AO92="","","-")</f>
        <v/>
      </c>
      <c r="AR92" s="626"/>
      <c r="AS92" s="626"/>
      <c r="AT92" s="66" t="str">
        <f>IF(AR92="","","-")</f>
        <v/>
      </c>
      <c r="AU92" s="85"/>
      <c r="AV92" s="85"/>
      <c r="AW92" s="66" t="str">
        <f>IF(AX92="","","-")</f>
        <v/>
      </c>
      <c r="AX92" s="68"/>
    </row>
    <row r="93" spans="1:50" ht="24.75" customHeight="1" x14ac:dyDescent="0.15">
      <c r="A93" s="113" t="s">
        <v>547</v>
      </c>
      <c r="B93" s="113"/>
      <c r="C93" s="113"/>
      <c r="D93" s="113"/>
      <c r="E93" s="625" t="s">
        <v>559</v>
      </c>
      <c r="F93" s="626"/>
      <c r="G93" s="626"/>
      <c r="H93" s="66"/>
      <c r="I93" s="626"/>
      <c r="J93" s="626"/>
      <c r="K93" s="66"/>
      <c r="L93" s="85">
        <v>188</v>
      </c>
      <c r="M93" s="85"/>
      <c r="N93" s="66" t="str">
        <f>IF(O93="","","-")</f>
        <v/>
      </c>
      <c r="O93" s="623"/>
      <c r="P93" s="624"/>
      <c r="Q93" s="625"/>
      <c r="R93" s="626"/>
      <c r="S93" s="626"/>
      <c r="T93" s="66" t="str">
        <f>IF(Q93="","","-")</f>
        <v/>
      </c>
      <c r="U93" s="626"/>
      <c r="V93" s="626"/>
      <c r="W93" s="66" t="str">
        <f>IF(U93="","","-")</f>
        <v/>
      </c>
      <c r="X93" s="85"/>
      <c r="Y93" s="85"/>
      <c r="Z93" s="66" t="str">
        <f>IF(AA93="","","-")</f>
        <v/>
      </c>
      <c r="AA93" s="623"/>
      <c r="AB93" s="624"/>
      <c r="AC93" s="625"/>
      <c r="AD93" s="626"/>
      <c r="AE93" s="626"/>
      <c r="AF93" s="66" t="str">
        <f>IF(AC93="","","-")</f>
        <v/>
      </c>
      <c r="AG93" s="626"/>
      <c r="AH93" s="626"/>
      <c r="AI93" s="66" t="str">
        <f>IF(AG93="","","-")</f>
        <v/>
      </c>
      <c r="AJ93" s="85"/>
      <c r="AK93" s="85"/>
      <c r="AL93" s="66" t="str">
        <f>IF(AM93="","","-")</f>
        <v/>
      </c>
      <c r="AM93" s="623"/>
      <c r="AN93" s="624"/>
      <c r="AO93" s="625"/>
      <c r="AP93" s="626"/>
      <c r="AQ93" s="66" t="str">
        <f>IF(AO93="","","-")</f>
        <v/>
      </c>
      <c r="AR93" s="626"/>
      <c r="AS93" s="626"/>
      <c r="AT93" s="66" t="str">
        <f>IF(AR93="","","-")</f>
        <v/>
      </c>
      <c r="AU93" s="85"/>
      <c r="AV93" s="85"/>
      <c r="AW93" s="66" t="str">
        <f>IF(AX93="","","-")</f>
        <v/>
      </c>
      <c r="AX93" s="68"/>
    </row>
    <row r="94" spans="1:50" ht="24.75" customHeight="1" x14ac:dyDescent="0.15">
      <c r="A94" s="113" t="s">
        <v>344</v>
      </c>
      <c r="B94" s="113"/>
      <c r="C94" s="113"/>
      <c r="D94" s="113"/>
      <c r="E94" s="628">
        <v>2021</v>
      </c>
      <c r="F94" s="114"/>
      <c r="G94" s="626" t="s">
        <v>560</v>
      </c>
      <c r="H94" s="626"/>
      <c r="I94" s="626"/>
      <c r="J94" s="114">
        <v>20</v>
      </c>
      <c r="K94" s="114"/>
      <c r="L94" s="85">
        <v>178</v>
      </c>
      <c r="M94" s="85"/>
      <c r="N94" s="85"/>
      <c r="O94" s="114"/>
      <c r="P94" s="114"/>
      <c r="Q94" s="628"/>
      <c r="R94" s="114"/>
      <c r="S94" s="626"/>
      <c r="T94" s="626"/>
      <c r="U94" s="626"/>
      <c r="V94" s="114"/>
      <c r="W94" s="114"/>
      <c r="X94" s="85"/>
      <c r="Y94" s="85"/>
      <c r="Z94" s="85"/>
      <c r="AA94" s="114"/>
      <c r="AB94" s="627"/>
      <c r="AC94" s="628"/>
      <c r="AD94" s="114"/>
      <c r="AE94" s="626"/>
      <c r="AF94" s="626"/>
      <c r="AG94" s="626"/>
      <c r="AH94" s="114"/>
      <c r="AI94" s="114"/>
      <c r="AJ94" s="85"/>
      <c r="AK94" s="85"/>
      <c r="AL94" s="85"/>
      <c r="AM94" s="114"/>
      <c r="AN94" s="627"/>
      <c r="AO94" s="628"/>
      <c r="AP94" s="114"/>
      <c r="AQ94" s="626"/>
      <c r="AR94" s="626"/>
      <c r="AS94" s="626"/>
      <c r="AT94" s="114"/>
      <c r="AU94" s="114"/>
      <c r="AV94" s="85"/>
      <c r="AW94" s="85"/>
      <c r="AX94" s="68"/>
    </row>
    <row r="95" spans="1:50" ht="16.899999999999999" customHeight="1" x14ac:dyDescent="0.15">
      <c r="A95" s="223" t="s">
        <v>232</v>
      </c>
      <c r="B95" s="224"/>
      <c r="C95" s="224"/>
      <c r="D95" s="224"/>
      <c r="E95" s="224"/>
      <c r="F95" s="225"/>
      <c r="G95" s="54" t="s">
        <v>549</v>
      </c>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3"/>
    </row>
    <row r="96" spans="1:50" ht="15" customHeight="1" x14ac:dyDescent="0.15">
      <c r="A96" s="223"/>
      <c r="B96" s="224"/>
      <c r="C96" s="224"/>
      <c r="D96" s="224"/>
      <c r="E96" s="224"/>
      <c r="F96" s="225"/>
      <c r="G96" s="70"/>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2"/>
    </row>
    <row r="97" spans="1:51" ht="28.35" customHeight="1" x14ac:dyDescent="0.15">
      <c r="A97" s="223"/>
      <c r="B97" s="224"/>
      <c r="C97" s="224"/>
      <c r="D97" s="224"/>
      <c r="E97" s="224"/>
      <c r="F97" s="225"/>
      <c r="G97" s="70"/>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2"/>
    </row>
    <row r="98" spans="1:51" ht="27.75" customHeight="1" x14ac:dyDescent="0.15">
      <c r="A98" s="223"/>
      <c r="B98" s="224"/>
      <c r="C98" s="224"/>
      <c r="D98" s="224"/>
      <c r="E98" s="224"/>
      <c r="F98" s="225"/>
      <c r="G98" s="70"/>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2"/>
    </row>
    <row r="99" spans="1:51" ht="28.35" customHeight="1" x14ac:dyDescent="0.15">
      <c r="A99" s="223"/>
      <c r="B99" s="224"/>
      <c r="C99" s="224"/>
      <c r="D99" s="224"/>
      <c r="E99" s="224"/>
      <c r="F99" s="225"/>
      <c r="G99" s="70"/>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2"/>
    </row>
    <row r="100" spans="1:51" ht="28.35" customHeight="1" x14ac:dyDescent="0.15">
      <c r="A100" s="223"/>
      <c r="B100" s="224"/>
      <c r="C100" s="224"/>
      <c r="D100" s="224"/>
      <c r="E100" s="224"/>
      <c r="F100" s="225"/>
      <c r="G100" s="70"/>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2"/>
    </row>
    <row r="101" spans="1:51" ht="27.75" customHeight="1" x14ac:dyDescent="0.15">
      <c r="A101" s="223"/>
      <c r="B101" s="224"/>
      <c r="C101" s="224"/>
      <c r="D101" s="224"/>
      <c r="E101" s="224"/>
      <c r="F101" s="225"/>
      <c r="G101" s="70"/>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2"/>
    </row>
    <row r="102" spans="1:51" ht="28.35" customHeight="1" x14ac:dyDescent="0.15">
      <c r="A102" s="223"/>
      <c r="B102" s="224"/>
      <c r="C102" s="224"/>
      <c r="D102" s="224"/>
      <c r="E102" s="224"/>
      <c r="F102" s="225"/>
      <c r="G102" s="70"/>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2"/>
    </row>
    <row r="103" spans="1:51" ht="28.35" customHeight="1" x14ac:dyDescent="0.15">
      <c r="A103" s="223"/>
      <c r="B103" s="224"/>
      <c r="C103" s="224"/>
      <c r="D103" s="224"/>
      <c r="E103" s="224"/>
      <c r="F103" s="225"/>
      <c r="G103" s="70"/>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2"/>
    </row>
    <row r="104" spans="1:51" ht="28.35" customHeight="1" x14ac:dyDescent="0.15">
      <c r="A104" s="223"/>
      <c r="B104" s="224"/>
      <c r="C104" s="224"/>
      <c r="D104" s="224"/>
      <c r="E104" s="224"/>
      <c r="F104" s="225"/>
      <c r="G104" s="70"/>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2"/>
    </row>
    <row r="105" spans="1:51" ht="15.6" customHeight="1" thickBot="1" x14ac:dyDescent="0.2">
      <c r="A105" s="629"/>
      <c r="B105" s="630"/>
      <c r="C105" s="630"/>
      <c r="D105" s="630"/>
      <c r="E105" s="630"/>
      <c r="F105" s="631"/>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1" ht="18.600000000000001" customHeight="1" x14ac:dyDescent="0.15">
      <c r="A106" s="632" t="s">
        <v>234</v>
      </c>
      <c r="B106" s="633"/>
      <c r="C106" s="633"/>
      <c r="D106" s="633"/>
      <c r="E106" s="633"/>
      <c r="F106" s="634"/>
      <c r="G106" s="638" t="s">
        <v>582</v>
      </c>
      <c r="H106" s="639"/>
      <c r="I106" s="639"/>
      <c r="J106" s="639"/>
      <c r="K106" s="639"/>
      <c r="L106" s="639"/>
      <c r="M106" s="639"/>
      <c r="N106" s="639"/>
      <c r="O106" s="639"/>
      <c r="P106" s="639"/>
      <c r="Q106" s="639"/>
      <c r="R106" s="639"/>
      <c r="S106" s="639"/>
      <c r="T106" s="639"/>
      <c r="U106" s="639"/>
      <c r="V106" s="639"/>
      <c r="W106" s="639"/>
      <c r="X106" s="639"/>
      <c r="Y106" s="639"/>
      <c r="Z106" s="639"/>
      <c r="AA106" s="639"/>
      <c r="AB106" s="640"/>
      <c r="AC106" s="638" t="s">
        <v>583</v>
      </c>
      <c r="AD106" s="639"/>
      <c r="AE106" s="639"/>
      <c r="AF106" s="639"/>
      <c r="AG106" s="639"/>
      <c r="AH106" s="639"/>
      <c r="AI106" s="639"/>
      <c r="AJ106" s="639"/>
      <c r="AK106" s="639"/>
      <c r="AL106" s="639"/>
      <c r="AM106" s="639"/>
      <c r="AN106" s="639"/>
      <c r="AO106" s="639"/>
      <c r="AP106" s="639"/>
      <c r="AQ106" s="639"/>
      <c r="AR106" s="639"/>
      <c r="AS106" s="639"/>
      <c r="AT106" s="639"/>
      <c r="AU106" s="639"/>
      <c r="AV106" s="639"/>
      <c r="AW106" s="639"/>
      <c r="AX106" s="641"/>
    </row>
    <row r="107" spans="1:51" ht="24.75" customHeight="1" x14ac:dyDescent="0.15">
      <c r="A107" s="635"/>
      <c r="B107" s="636"/>
      <c r="C107" s="636"/>
      <c r="D107" s="636"/>
      <c r="E107" s="636"/>
      <c r="F107" s="637"/>
      <c r="G107" s="103" t="s">
        <v>15</v>
      </c>
      <c r="H107" s="642"/>
      <c r="I107" s="642"/>
      <c r="J107" s="642"/>
      <c r="K107" s="642"/>
      <c r="L107" s="643" t="s">
        <v>16</v>
      </c>
      <c r="M107" s="642"/>
      <c r="N107" s="642"/>
      <c r="O107" s="642"/>
      <c r="P107" s="642"/>
      <c r="Q107" s="642"/>
      <c r="R107" s="642"/>
      <c r="S107" s="642"/>
      <c r="T107" s="642"/>
      <c r="U107" s="642"/>
      <c r="V107" s="642"/>
      <c r="W107" s="642"/>
      <c r="X107" s="644"/>
      <c r="Y107" s="655" t="s">
        <v>17</v>
      </c>
      <c r="Z107" s="656"/>
      <c r="AA107" s="656"/>
      <c r="AB107" s="657"/>
      <c r="AC107" s="103" t="s">
        <v>15</v>
      </c>
      <c r="AD107" s="642"/>
      <c r="AE107" s="642"/>
      <c r="AF107" s="642"/>
      <c r="AG107" s="642"/>
      <c r="AH107" s="643" t="s">
        <v>16</v>
      </c>
      <c r="AI107" s="642"/>
      <c r="AJ107" s="642"/>
      <c r="AK107" s="642"/>
      <c r="AL107" s="642"/>
      <c r="AM107" s="642"/>
      <c r="AN107" s="642"/>
      <c r="AO107" s="642"/>
      <c r="AP107" s="642"/>
      <c r="AQ107" s="642"/>
      <c r="AR107" s="642"/>
      <c r="AS107" s="642"/>
      <c r="AT107" s="644"/>
      <c r="AU107" s="655" t="s">
        <v>17</v>
      </c>
      <c r="AV107" s="656"/>
      <c r="AW107" s="656"/>
      <c r="AX107" s="658"/>
    </row>
    <row r="108" spans="1:51" ht="24.75" customHeight="1" x14ac:dyDescent="0.15">
      <c r="A108" s="635"/>
      <c r="B108" s="636"/>
      <c r="C108" s="636"/>
      <c r="D108" s="636"/>
      <c r="E108" s="636"/>
      <c r="F108" s="637"/>
      <c r="G108" s="659" t="s">
        <v>624</v>
      </c>
      <c r="H108" s="660"/>
      <c r="I108" s="660"/>
      <c r="J108" s="660"/>
      <c r="K108" s="661"/>
      <c r="L108" s="662" t="s">
        <v>584</v>
      </c>
      <c r="M108" s="663"/>
      <c r="N108" s="663"/>
      <c r="O108" s="663"/>
      <c r="P108" s="663"/>
      <c r="Q108" s="663"/>
      <c r="R108" s="663"/>
      <c r="S108" s="663"/>
      <c r="T108" s="663"/>
      <c r="U108" s="663"/>
      <c r="V108" s="663"/>
      <c r="W108" s="663"/>
      <c r="X108" s="664"/>
      <c r="Y108" s="665">
        <v>48.6</v>
      </c>
      <c r="Z108" s="666"/>
      <c r="AA108" s="666"/>
      <c r="AB108" s="667"/>
      <c r="AC108" s="659" t="s">
        <v>624</v>
      </c>
      <c r="AD108" s="660"/>
      <c r="AE108" s="660"/>
      <c r="AF108" s="660"/>
      <c r="AG108" s="661"/>
      <c r="AH108" s="662" t="s">
        <v>585</v>
      </c>
      <c r="AI108" s="663"/>
      <c r="AJ108" s="663"/>
      <c r="AK108" s="663"/>
      <c r="AL108" s="663"/>
      <c r="AM108" s="663"/>
      <c r="AN108" s="663"/>
      <c r="AO108" s="663"/>
      <c r="AP108" s="663"/>
      <c r="AQ108" s="663"/>
      <c r="AR108" s="663"/>
      <c r="AS108" s="663"/>
      <c r="AT108" s="664"/>
      <c r="AU108" s="665">
        <v>43.2</v>
      </c>
      <c r="AV108" s="666"/>
      <c r="AW108" s="666"/>
      <c r="AX108" s="668"/>
    </row>
    <row r="109" spans="1:51" ht="24.75" customHeight="1" thickBot="1" x14ac:dyDescent="0.2">
      <c r="A109" s="635"/>
      <c r="B109" s="636"/>
      <c r="C109" s="636"/>
      <c r="D109" s="636"/>
      <c r="E109" s="636"/>
      <c r="F109" s="637"/>
      <c r="G109" s="673" t="s">
        <v>18</v>
      </c>
      <c r="H109" s="674"/>
      <c r="I109" s="674"/>
      <c r="J109" s="674"/>
      <c r="K109" s="674"/>
      <c r="L109" s="675"/>
      <c r="M109" s="676"/>
      <c r="N109" s="676"/>
      <c r="O109" s="676"/>
      <c r="P109" s="676"/>
      <c r="Q109" s="676"/>
      <c r="R109" s="676"/>
      <c r="S109" s="676"/>
      <c r="T109" s="676"/>
      <c r="U109" s="676"/>
      <c r="V109" s="676"/>
      <c r="W109" s="676"/>
      <c r="X109" s="677"/>
      <c r="Y109" s="678">
        <f>SUM(Y108:AB108)</f>
        <v>48.6</v>
      </c>
      <c r="Z109" s="679"/>
      <c r="AA109" s="679"/>
      <c r="AB109" s="680"/>
      <c r="AC109" s="673" t="s">
        <v>18</v>
      </c>
      <c r="AD109" s="674"/>
      <c r="AE109" s="674"/>
      <c r="AF109" s="674"/>
      <c r="AG109" s="674"/>
      <c r="AH109" s="675"/>
      <c r="AI109" s="676"/>
      <c r="AJ109" s="676"/>
      <c r="AK109" s="676"/>
      <c r="AL109" s="676"/>
      <c r="AM109" s="676"/>
      <c r="AN109" s="676"/>
      <c r="AO109" s="676"/>
      <c r="AP109" s="676"/>
      <c r="AQ109" s="676"/>
      <c r="AR109" s="676"/>
      <c r="AS109" s="676"/>
      <c r="AT109" s="677"/>
      <c r="AU109" s="678">
        <f>SUM(AU108:AX108)</f>
        <v>43.2</v>
      </c>
      <c r="AV109" s="679"/>
      <c r="AW109" s="679"/>
      <c r="AX109" s="681"/>
    </row>
    <row r="110" spans="1:51" ht="18.600000000000001" customHeight="1" x14ac:dyDescent="0.15">
      <c r="A110" s="635"/>
      <c r="B110" s="636"/>
      <c r="C110" s="636"/>
      <c r="D110" s="636"/>
      <c r="E110" s="636"/>
      <c r="F110" s="637"/>
      <c r="G110" s="669" t="s">
        <v>586</v>
      </c>
      <c r="H110" s="670"/>
      <c r="I110" s="670"/>
      <c r="J110" s="670"/>
      <c r="K110" s="670"/>
      <c r="L110" s="670"/>
      <c r="M110" s="670"/>
      <c r="N110" s="670"/>
      <c r="O110" s="670"/>
      <c r="P110" s="670"/>
      <c r="Q110" s="670"/>
      <c r="R110" s="670"/>
      <c r="S110" s="670"/>
      <c r="T110" s="670"/>
      <c r="U110" s="670"/>
      <c r="V110" s="670"/>
      <c r="W110" s="670"/>
      <c r="X110" s="670"/>
      <c r="Y110" s="670"/>
      <c r="Z110" s="670"/>
      <c r="AA110" s="670"/>
      <c r="AB110" s="671"/>
      <c r="AC110" s="669" t="s">
        <v>199</v>
      </c>
      <c r="AD110" s="670"/>
      <c r="AE110" s="670"/>
      <c r="AF110" s="670"/>
      <c r="AG110" s="670"/>
      <c r="AH110" s="670"/>
      <c r="AI110" s="670"/>
      <c r="AJ110" s="670"/>
      <c r="AK110" s="670"/>
      <c r="AL110" s="670"/>
      <c r="AM110" s="670"/>
      <c r="AN110" s="670"/>
      <c r="AO110" s="670"/>
      <c r="AP110" s="670"/>
      <c r="AQ110" s="670"/>
      <c r="AR110" s="670"/>
      <c r="AS110" s="670"/>
      <c r="AT110" s="670"/>
      <c r="AU110" s="670"/>
      <c r="AV110" s="670"/>
      <c r="AW110" s="670"/>
      <c r="AX110" s="672"/>
      <c r="AY110">
        <f>COUNTA($G$112,$AC$112)</f>
        <v>1</v>
      </c>
    </row>
    <row r="111" spans="1:51" ht="24.75" customHeight="1" x14ac:dyDescent="0.15">
      <c r="A111" s="635"/>
      <c r="B111" s="636"/>
      <c r="C111" s="636"/>
      <c r="D111" s="636"/>
      <c r="E111" s="636"/>
      <c r="F111" s="637"/>
      <c r="G111" s="103" t="s">
        <v>15</v>
      </c>
      <c r="H111" s="642"/>
      <c r="I111" s="642"/>
      <c r="J111" s="642"/>
      <c r="K111" s="642"/>
      <c r="L111" s="643" t="s">
        <v>16</v>
      </c>
      <c r="M111" s="642"/>
      <c r="N111" s="642"/>
      <c r="O111" s="642"/>
      <c r="P111" s="642"/>
      <c r="Q111" s="642"/>
      <c r="R111" s="642"/>
      <c r="S111" s="642"/>
      <c r="T111" s="642"/>
      <c r="U111" s="642"/>
      <c r="V111" s="642"/>
      <c r="W111" s="642"/>
      <c r="X111" s="644"/>
      <c r="Y111" s="655" t="s">
        <v>17</v>
      </c>
      <c r="Z111" s="656"/>
      <c r="AA111" s="656"/>
      <c r="AB111" s="657"/>
      <c r="AC111" s="103" t="s">
        <v>15</v>
      </c>
      <c r="AD111" s="642"/>
      <c r="AE111" s="642"/>
      <c r="AF111" s="642"/>
      <c r="AG111" s="642"/>
      <c r="AH111" s="643" t="s">
        <v>16</v>
      </c>
      <c r="AI111" s="642"/>
      <c r="AJ111" s="642"/>
      <c r="AK111" s="642"/>
      <c r="AL111" s="642"/>
      <c r="AM111" s="642"/>
      <c r="AN111" s="642"/>
      <c r="AO111" s="642"/>
      <c r="AP111" s="642"/>
      <c r="AQ111" s="642"/>
      <c r="AR111" s="642"/>
      <c r="AS111" s="642"/>
      <c r="AT111" s="644"/>
      <c r="AU111" s="655" t="s">
        <v>17</v>
      </c>
      <c r="AV111" s="656"/>
      <c r="AW111" s="656"/>
      <c r="AX111" s="658"/>
      <c r="AY111">
        <f>$AY$110</f>
        <v>1</v>
      </c>
    </row>
    <row r="112" spans="1:51" ht="30" customHeight="1" x14ac:dyDescent="0.15">
      <c r="A112" s="635"/>
      <c r="B112" s="636"/>
      <c r="C112" s="636"/>
      <c r="D112" s="636"/>
      <c r="E112" s="636"/>
      <c r="F112" s="637"/>
      <c r="G112" s="659" t="s">
        <v>599</v>
      </c>
      <c r="H112" s="684"/>
      <c r="I112" s="684"/>
      <c r="J112" s="684"/>
      <c r="K112" s="685"/>
      <c r="L112" s="686" t="s">
        <v>629</v>
      </c>
      <c r="M112" s="687"/>
      <c r="N112" s="687"/>
      <c r="O112" s="687"/>
      <c r="P112" s="687"/>
      <c r="Q112" s="687"/>
      <c r="R112" s="687"/>
      <c r="S112" s="687"/>
      <c r="T112" s="687"/>
      <c r="U112" s="687"/>
      <c r="V112" s="687"/>
      <c r="W112" s="687"/>
      <c r="X112" s="688"/>
      <c r="Y112" s="689">
        <v>19.600000000000001</v>
      </c>
      <c r="Z112" s="690"/>
      <c r="AA112" s="690"/>
      <c r="AB112" s="691"/>
      <c r="AC112" s="659"/>
      <c r="AD112" s="660"/>
      <c r="AE112" s="660"/>
      <c r="AF112" s="660"/>
      <c r="AG112" s="661"/>
      <c r="AH112" s="686"/>
      <c r="AI112" s="687"/>
      <c r="AJ112" s="687"/>
      <c r="AK112" s="687"/>
      <c r="AL112" s="687"/>
      <c r="AM112" s="687"/>
      <c r="AN112" s="687"/>
      <c r="AO112" s="687"/>
      <c r="AP112" s="687"/>
      <c r="AQ112" s="687"/>
      <c r="AR112" s="687"/>
      <c r="AS112" s="687"/>
      <c r="AT112" s="688"/>
      <c r="AU112" s="689"/>
      <c r="AV112" s="690"/>
      <c r="AW112" s="690"/>
      <c r="AX112" s="692"/>
      <c r="AY112">
        <f>$AY$110</f>
        <v>1</v>
      </c>
    </row>
    <row r="113" spans="1:51" ht="29.45" customHeight="1" x14ac:dyDescent="0.15">
      <c r="A113" s="635"/>
      <c r="B113" s="636"/>
      <c r="C113" s="636"/>
      <c r="D113" s="636"/>
      <c r="E113" s="636"/>
      <c r="F113" s="637"/>
      <c r="G113" s="645" t="s">
        <v>627</v>
      </c>
      <c r="H113" s="682"/>
      <c r="I113" s="682"/>
      <c r="J113" s="682"/>
      <c r="K113" s="683"/>
      <c r="L113" s="648" t="s">
        <v>630</v>
      </c>
      <c r="M113" s="649"/>
      <c r="N113" s="649"/>
      <c r="O113" s="649"/>
      <c r="P113" s="649"/>
      <c r="Q113" s="649"/>
      <c r="R113" s="649"/>
      <c r="S113" s="649"/>
      <c r="T113" s="649"/>
      <c r="U113" s="649"/>
      <c r="V113" s="649"/>
      <c r="W113" s="649"/>
      <c r="X113" s="650"/>
      <c r="Y113" s="651">
        <v>5.4</v>
      </c>
      <c r="Z113" s="652"/>
      <c r="AA113" s="652"/>
      <c r="AB113" s="653"/>
      <c r="AC113" s="645"/>
      <c r="AD113" s="646"/>
      <c r="AE113" s="646"/>
      <c r="AF113" s="646"/>
      <c r="AG113" s="647"/>
      <c r="AH113" s="648"/>
      <c r="AI113" s="649"/>
      <c r="AJ113" s="649"/>
      <c r="AK113" s="649"/>
      <c r="AL113" s="649"/>
      <c r="AM113" s="649"/>
      <c r="AN113" s="649"/>
      <c r="AO113" s="649"/>
      <c r="AP113" s="649"/>
      <c r="AQ113" s="649"/>
      <c r="AR113" s="649"/>
      <c r="AS113" s="649"/>
      <c r="AT113" s="650"/>
      <c r="AU113" s="651"/>
      <c r="AV113" s="652"/>
      <c r="AW113" s="652"/>
      <c r="AX113" s="654"/>
      <c r="AY113">
        <f>$AY$110</f>
        <v>1</v>
      </c>
    </row>
    <row r="114" spans="1:51" ht="24.75" customHeight="1" x14ac:dyDescent="0.15">
      <c r="A114" s="635"/>
      <c r="B114" s="636"/>
      <c r="C114" s="636"/>
      <c r="D114" s="636"/>
      <c r="E114" s="636"/>
      <c r="F114" s="637"/>
      <c r="G114" s="645" t="s">
        <v>600</v>
      </c>
      <c r="H114" s="682"/>
      <c r="I114" s="682"/>
      <c r="J114" s="682"/>
      <c r="K114" s="683"/>
      <c r="L114" s="648" t="s">
        <v>628</v>
      </c>
      <c r="M114" s="649"/>
      <c r="N114" s="649"/>
      <c r="O114" s="649"/>
      <c r="P114" s="649"/>
      <c r="Q114" s="649"/>
      <c r="R114" s="649"/>
      <c r="S114" s="649"/>
      <c r="T114" s="649"/>
      <c r="U114" s="649"/>
      <c r="V114" s="649"/>
      <c r="W114" s="649"/>
      <c r="X114" s="650"/>
      <c r="Y114" s="651">
        <v>2.5</v>
      </c>
      <c r="Z114" s="652"/>
      <c r="AA114" s="652"/>
      <c r="AB114" s="653"/>
      <c r="AC114" s="645"/>
      <c r="AD114" s="646"/>
      <c r="AE114" s="646"/>
      <c r="AF114" s="646"/>
      <c r="AG114" s="647"/>
      <c r="AH114" s="648"/>
      <c r="AI114" s="649"/>
      <c r="AJ114" s="649"/>
      <c r="AK114" s="649"/>
      <c r="AL114" s="649"/>
      <c r="AM114" s="649"/>
      <c r="AN114" s="649"/>
      <c r="AO114" s="649"/>
      <c r="AP114" s="649"/>
      <c r="AQ114" s="649"/>
      <c r="AR114" s="649"/>
      <c r="AS114" s="649"/>
      <c r="AT114" s="650"/>
      <c r="AU114" s="651"/>
      <c r="AV114" s="652"/>
      <c r="AW114" s="652"/>
      <c r="AX114" s="654"/>
      <c r="AY114">
        <f>$AY$110</f>
        <v>1</v>
      </c>
    </row>
    <row r="115" spans="1:51" ht="25.15" customHeight="1" x14ac:dyDescent="0.15">
      <c r="A115" s="635"/>
      <c r="B115" s="636"/>
      <c r="C115" s="636"/>
      <c r="D115" s="636"/>
      <c r="E115" s="636"/>
      <c r="F115" s="637"/>
      <c r="G115" s="673" t="s">
        <v>18</v>
      </c>
      <c r="H115" s="674"/>
      <c r="I115" s="674"/>
      <c r="J115" s="674"/>
      <c r="K115" s="674"/>
      <c r="L115" s="675"/>
      <c r="M115" s="676"/>
      <c r="N115" s="676"/>
      <c r="O115" s="676"/>
      <c r="P115" s="676"/>
      <c r="Q115" s="676"/>
      <c r="R115" s="676"/>
      <c r="S115" s="676"/>
      <c r="T115" s="676"/>
      <c r="U115" s="676"/>
      <c r="V115" s="676"/>
      <c r="W115" s="676"/>
      <c r="X115" s="677"/>
      <c r="Y115" s="678">
        <f>SUM(Y112:AB114)</f>
        <v>27.5</v>
      </c>
      <c r="Z115" s="679"/>
      <c r="AA115" s="679"/>
      <c r="AB115" s="680"/>
      <c r="AC115" s="673" t="s">
        <v>18</v>
      </c>
      <c r="AD115" s="674"/>
      <c r="AE115" s="674"/>
      <c r="AF115" s="674"/>
      <c r="AG115" s="674"/>
      <c r="AH115" s="675"/>
      <c r="AI115" s="676"/>
      <c r="AJ115" s="676"/>
      <c r="AK115" s="676"/>
      <c r="AL115" s="676"/>
      <c r="AM115" s="676"/>
      <c r="AN115" s="676"/>
      <c r="AO115" s="676"/>
      <c r="AP115" s="676"/>
      <c r="AQ115" s="676"/>
      <c r="AR115" s="676"/>
      <c r="AS115" s="676"/>
      <c r="AT115" s="677"/>
      <c r="AU115" s="678">
        <f>SUM(AU112:AX114)</f>
        <v>0</v>
      </c>
      <c r="AV115" s="679"/>
      <c r="AW115" s="679"/>
      <c r="AX115" s="681"/>
      <c r="AY115">
        <f>$AY$110</f>
        <v>1</v>
      </c>
    </row>
    <row r="116" spans="1:51" ht="12.6" customHeight="1" x14ac:dyDescent="0.15">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1" ht="12.6" customHeight="1" x14ac:dyDescent="0.15"/>
    <row r="118" spans="1:51" ht="19.899999999999999" customHeight="1" x14ac:dyDescent="0.15">
      <c r="A118" s="9"/>
      <c r="B118" s="1" t="s">
        <v>26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24.75" customHeight="1" x14ac:dyDescent="0.15">
      <c r="A119" s="9"/>
      <c r="B119" s="37" t="s">
        <v>215</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59.25" customHeight="1" x14ac:dyDescent="0.15">
      <c r="A120" s="693"/>
      <c r="B120" s="693"/>
      <c r="C120" s="693" t="s">
        <v>24</v>
      </c>
      <c r="D120" s="693"/>
      <c r="E120" s="693"/>
      <c r="F120" s="693"/>
      <c r="G120" s="693"/>
      <c r="H120" s="693"/>
      <c r="I120" s="693"/>
      <c r="J120" s="694" t="s">
        <v>181</v>
      </c>
      <c r="K120" s="113"/>
      <c r="L120" s="113"/>
      <c r="M120" s="113"/>
      <c r="N120" s="113"/>
      <c r="O120" s="113"/>
      <c r="P120" s="373" t="s">
        <v>25</v>
      </c>
      <c r="Q120" s="373"/>
      <c r="R120" s="373"/>
      <c r="S120" s="373"/>
      <c r="T120" s="373"/>
      <c r="U120" s="373"/>
      <c r="V120" s="373"/>
      <c r="W120" s="373"/>
      <c r="X120" s="373"/>
      <c r="Y120" s="695" t="s">
        <v>180</v>
      </c>
      <c r="Z120" s="696"/>
      <c r="AA120" s="696"/>
      <c r="AB120" s="696"/>
      <c r="AC120" s="694" t="s">
        <v>207</v>
      </c>
      <c r="AD120" s="694"/>
      <c r="AE120" s="694"/>
      <c r="AF120" s="694"/>
      <c r="AG120" s="694"/>
      <c r="AH120" s="695" t="s">
        <v>220</v>
      </c>
      <c r="AI120" s="693"/>
      <c r="AJ120" s="693"/>
      <c r="AK120" s="693"/>
      <c r="AL120" s="693" t="s">
        <v>19</v>
      </c>
      <c r="AM120" s="693"/>
      <c r="AN120" s="693"/>
      <c r="AO120" s="697"/>
      <c r="AP120" s="699" t="s">
        <v>182</v>
      </c>
      <c r="AQ120" s="699"/>
      <c r="AR120" s="699"/>
      <c r="AS120" s="699"/>
      <c r="AT120" s="699"/>
      <c r="AU120" s="699"/>
      <c r="AV120" s="699"/>
      <c r="AW120" s="699"/>
      <c r="AX120" s="699"/>
    </row>
    <row r="121" spans="1:51" ht="30" customHeight="1" x14ac:dyDescent="0.15">
      <c r="A121" s="698">
        <v>1</v>
      </c>
      <c r="B121" s="698">
        <v>1</v>
      </c>
      <c r="C121" s="700" t="s">
        <v>587</v>
      </c>
      <c r="D121" s="700"/>
      <c r="E121" s="700"/>
      <c r="F121" s="700"/>
      <c r="G121" s="700"/>
      <c r="H121" s="700"/>
      <c r="I121" s="700"/>
      <c r="J121" s="701" t="s">
        <v>244</v>
      </c>
      <c r="K121" s="701"/>
      <c r="L121" s="701"/>
      <c r="M121" s="701"/>
      <c r="N121" s="701"/>
      <c r="O121" s="701"/>
      <c r="P121" s="702" t="s">
        <v>590</v>
      </c>
      <c r="Q121" s="702"/>
      <c r="R121" s="702"/>
      <c r="S121" s="702"/>
      <c r="T121" s="702"/>
      <c r="U121" s="702"/>
      <c r="V121" s="702"/>
      <c r="W121" s="702"/>
      <c r="X121" s="702"/>
      <c r="Y121" s="703">
        <v>48.6</v>
      </c>
      <c r="Z121" s="704"/>
      <c r="AA121" s="704"/>
      <c r="AB121" s="705"/>
      <c r="AC121" s="706" t="s">
        <v>228</v>
      </c>
      <c r="AD121" s="707"/>
      <c r="AE121" s="707"/>
      <c r="AF121" s="707"/>
      <c r="AG121" s="707"/>
      <c r="AH121" s="708" t="s">
        <v>244</v>
      </c>
      <c r="AI121" s="708"/>
      <c r="AJ121" s="708"/>
      <c r="AK121" s="708"/>
      <c r="AL121" s="709" t="s">
        <v>244</v>
      </c>
      <c r="AM121" s="710"/>
      <c r="AN121" s="710"/>
      <c r="AO121" s="711"/>
      <c r="AP121" s="712" t="s">
        <v>588</v>
      </c>
      <c r="AQ121" s="712"/>
      <c r="AR121" s="712"/>
      <c r="AS121" s="712"/>
      <c r="AT121" s="712"/>
      <c r="AU121" s="712"/>
      <c r="AV121" s="712"/>
      <c r="AW121" s="712"/>
      <c r="AX121" s="712"/>
    </row>
    <row r="122" spans="1:51" ht="24.75" customHeight="1" x14ac:dyDescent="0.15">
      <c r="A122" s="41"/>
      <c r="B122" s="41"/>
      <c r="C122" s="41"/>
      <c r="D122" s="41"/>
      <c r="E122" s="41"/>
      <c r="F122" s="41"/>
      <c r="G122" s="41"/>
      <c r="H122" s="41"/>
      <c r="I122" s="41"/>
      <c r="J122" s="42"/>
      <c r="K122" s="42"/>
      <c r="L122" s="42"/>
      <c r="M122" s="42"/>
      <c r="N122" s="42"/>
      <c r="O122" s="42"/>
      <c r="P122" s="43"/>
      <c r="Q122" s="43"/>
      <c r="R122" s="43"/>
      <c r="S122" s="43"/>
      <c r="T122" s="43"/>
      <c r="U122" s="43"/>
      <c r="V122" s="43"/>
      <c r="W122" s="43"/>
      <c r="X122" s="43"/>
      <c r="Y122" s="44"/>
      <c r="Z122" s="44"/>
      <c r="AA122" s="44"/>
      <c r="AB122" s="44"/>
      <c r="AC122" s="44"/>
      <c r="AD122" s="44"/>
      <c r="AE122" s="44"/>
      <c r="AF122" s="44"/>
      <c r="AG122" s="44"/>
      <c r="AH122" s="44"/>
      <c r="AI122" s="44"/>
      <c r="AJ122" s="44"/>
      <c r="AK122" s="44"/>
      <c r="AL122" s="44"/>
      <c r="AM122" s="44"/>
      <c r="AN122" s="44"/>
      <c r="AO122" s="44"/>
      <c r="AP122" s="43"/>
      <c r="AQ122" s="43"/>
      <c r="AR122" s="43"/>
      <c r="AS122" s="43"/>
      <c r="AT122" s="43"/>
      <c r="AU122" s="43"/>
      <c r="AV122" s="43"/>
      <c r="AW122" s="43"/>
      <c r="AX122" s="43"/>
      <c r="AY122">
        <f>COUNTA($C$125)</f>
        <v>1</v>
      </c>
    </row>
    <row r="123" spans="1:51" ht="24.75" customHeight="1" x14ac:dyDescent="0.15">
      <c r="A123" s="41"/>
      <c r="B123" s="45" t="s">
        <v>163</v>
      </c>
      <c r="C123" s="41"/>
      <c r="D123" s="41"/>
      <c r="E123" s="41"/>
      <c r="F123" s="41"/>
      <c r="G123" s="41"/>
      <c r="H123" s="41"/>
      <c r="I123" s="41"/>
      <c r="J123" s="41"/>
      <c r="K123" s="41"/>
      <c r="L123" s="41"/>
      <c r="M123" s="41"/>
      <c r="N123" s="41"/>
      <c r="O123" s="41"/>
      <c r="P123" s="46"/>
      <c r="Q123" s="46"/>
      <c r="R123" s="46"/>
      <c r="S123" s="46"/>
      <c r="T123" s="46"/>
      <c r="U123" s="46"/>
      <c r="V123" s="46"/>
      <c r="W123" s="46"/>
      <c r="X123" s="46"/>
      <c r="Y123" s="47"/>
      <c r="Z123" s="47"/>
      <c r="AA123" s="47"/>
      <c r="AB123" s="47"/>
      <c r="AC123" s="47"/>
      <c r="AD123" s="47"/>
      <c r="AE123" s="47"/>
      <c r="AF123" s="47"/>
      <c r="AG123" s="47"/>
      <c r="AH123" s="47"/>
      <c r="AI123" s="47"/>
      <c r="AJ123" s="47"/>
      <c r="AK123" s="47"/>
      <c r="AL123" s="47"/>
      <c r="AM123" s="47"/>
      <c r="AN123" s="47"/>
      <c r="AO123" s="47"/>
      <c r="AP123" s="46"/>
      <c r="AQ123" s="46"/>
      <c r="AR123" s="46"/>
      <c r="AS123" s="46"/>
      <c r="AT123" s="46"/>
      <c r="AU123" s="46"/>
      <c r="AV123" s="46"/>
      <c r="AW123" s="46"/>
      <c r="AX123" s="46"/>
      <c r="AY123">
        <f>$AY$122</f>
        <v>1</v>
      </c>
    </row>
    <row r="124" spans="1:51" ht="59.25" customHeight="1" x14ac:dyDescent="0.15">
      <c r="A124" s="693"/>
      <c r="B124" s="693"/>
      <c r="C124" s="693" t="s">
        <v>24</v>
      </c>
      <c r="D124" s="693"/>
      <c r="E124" s="693"/>
      <c r="F124" s="693"/>
      <c r="G124" s="693"/>
      <c r="H124" s="693"/>
      <c r="I124" s="693"/>
      <c r="J124" s="694" t="s">
        <v>181</v>
      </c>
      <c r="K124" s="113"/>
      <c r="L124" s="113"/>
      <c r="M124" s="113"/>
      <c r="N124" s="113"/>
      <c r="O124" s="113"/>
      <c r="P124" s="373" t="s">
        <v>25</v>
      </c>
      <c r="Q124" s="373"/>
      <c r="R124" s="373"/>
      <c r="S124" s="373"/>
      <c r="T124" s="373"/>
      <c r="U124" s="373"/>
      <c r="V124" s="373"/>
      <c r="W124" s="373"/>
      <c r="X124" s="373"/>
      <c r="Y124" s="695" t="s">
        <v>180</v>
      </c>
      <c r="Z124" s="696"/>
      <c r="AA124" s="696"/>
      <c r="AB124" s="696"/>
      <c r="AC124" s="694" t="s">
        <v>207</v>
      </c>
      <c r="AD124" s="694"/>
      <c r="AE124" s="694"/>
      <c r="AF124" s="694"/>
      <c r="AG124" s="694"/>
      <c r="AH124" s="695" t="s">
        <v>220</v>
      </c>
      <c r="AI124" s="693"/>
      <c r="AJ124" s="693"/>
      <c r="AK124" s="693"/>
      <c r="AL124" s="693" t="s">
        <v>19</v>
      </c>
      <c r="AM124" s="693"/>
      <c r="AN124" s="693"/>
      <c r="AO124" s="697"/>
      <c r="AP124" s="699" t="s">
        <v>182</v>
      </c>
      <c r="AQ124" s="699"/>
      <c r="AR124" s="699"/>
      <c r="AS124" s="699"/>
      <c r="AT124" s="699"/>
      <c r="AU124" s="699"/>
      <c r="AV124" s="699"/>
      <c r="AW124" s="699"/>
      <c r="AX124" s="699"/>
      <c r="AY124">
        <f>$AY$122</f>
        <v>1</v>
      </c>
    </row>
    <row r="125" spans="1:51" ht="30" customHeight="1" x14ac:dyDescent="0.15">
      <c r="A125" s="698">
        <v>1</v>
      </c>
      <c r="B125" s="698">
        <v>1</v>
      </c>
      <c r="C125" s="700" t="s">
        <v>589</v>
      </c>
      <c r="D125" s="700"/>
      <c r="E125" s="700"/>
      <c r="F125" s="700"/>
      <c r="G125" s="700"/>
      <c r="H125" s="700"/>
      <c r="I125" s="700"/>
      <c r="J125" s="701" t="s">
        <v>244</v>
      </c>
      <c r="K125" s="701"/>
      <c r="L125" s="701"/>
      <c r="M125" s="701"/>
      <c r="N125" s="701"/>
      <c r="O125" s="701"/>
      <c r="P125" s="713" t="s">
        <v>590</v>
      </c>
      <c r="Q125" s="713"/>
      <c r="R125" s="713"/>
      <c r="S125" s="713"/>
      <c r="T125" s="713"/>
      <c r="U125" s="713"/>
      <c r="V125" s="713"/>
      <c r="W125" s="713"/>
      <c r="X125" s="713"/>
      <c r="Y125" s="703">
        <v>43.2</v>
      </c>
      <c r="Z125" s="704"/>
      <c r="AA125" s="704"/>
      <c r="AB125" s="705"/>
      <c r="AC125" s="714" t="s">
        <v>228</v>
      </c>
      <c r="AD125" s="715"/>
      <c r="AE125" s="715"/>
      <c r="AF125" s="715"/>
      <c r="AG125" s="715"/>
      <c r="AH125" s="708" t="s">
        <v>244</v>
      </c>
      <c r="AI125" s="708"/>
      <c r="AJ125" s="708"/>
      <c r="AK125" s="708"/>
      <c r="AL125" s="709" t="s">
        <v>244</v>
      </c>
      <c r="AM125" s="710"/>
      <c r="AN125" s="710"/>
      <c r="AO125" s="711"/>
      <c r="AP125" s="712" t="s">
        <v>588</v>
      </c>
      <c r="AQ125" s="712"/>
      <c r="AR125" s="712"/>
      <c r="AS125" s="712"/>
      <c r="AT125" s="712"/>
      <c r="AU125" s="712"/>
      <c r="AV125" s="712"/>
      <c r="AW125" s="712"/>
      <c r="AX125" s="712"/>
      <c r="AY125">
        <f>$AY$122</f>
        <v>1</v>
      </c>
    </row>
    <row r="126" spans="1:51" ht="24.75" customHeight="1" x14ac:dyDescent="0.15">
      <c r="A126" s="48"/>
      <c r="B126" s="48"/>
      <c r="C126" s="48"/>
      <c r="D126" s="48"/>
      <c r="E126" s="48"/>
      <c r="F126" s="48"/>
      <c r="G126" s="48"/>
      <c r="H126" s="48"/>
      <c r="I126" s="48"/>
      <c r="J126" s="48"/>
      <c r="K126" s="48"/>
      <c r="L126" s="48"/>
      <c r="M126" s="48"/>
      <c r="N126" s="48"/>
      <c r="O126" s="48"/>
      <c r="P126" s="49"/>
      <c r="Q126" s="49"/>
      <c r="R126" s="49"/>
      <c r="S126" s="49"/>
      <c r="T126" s="49"/>
      <c r="U126" s="49"/>
      <c r="V126" s="49"/>
      <c r="W126" s="49"/>
      <c r="X126" s="49"/>
      <c r="Y126" s="50"/>
      <c r="Z126" s="50"/>
      <c r="AA126" s="50"/>
      <c r="AB126" s="50"/>
      <c r="AC126" s="50"/>
      <c r="AD126" s="50"/>
      <c r="AE126" s="50"/>
      <c r="AF126" s="50"/>
      <c r="AG126" s="50"/>
      <c r="AH126" s="50"/>
      <c r="AI126" s="50"/>
      <c r="AJ126" s="50"/>
      <c r="AK126" s="50"/>
      <c r="AL126" s="50"/>
      <c r="AM126" s="50"/>
      <c r="AN126" s="50"/>
      <c r="AO126" s="50"/>
      <c r="AP126" s="49"/>
      <c r="AQ126" s="49"/>
      <c r="AR126" s="49"/>
      <c r="AS126" s="49"/>
      <c r="AT126" s="49"/>
      <c r="AU126" s="49"/>
      <c r="AV126" s="49"/>
      <c r="AW126" s="49"/>
      <c r="AX126" s="49"/>
      <c r="AY126">
        <f>COUNTA($C$129)</f>
        <v>1</v>
      </c>
    </row>
    <row r="127" spans="1:51" ht="24.75" customHeight="1" x14ac:dyDescent="0.15">
      <c r="A127" s="41"/>
      <c r="B127" s="45" t="s">
        <v>200</v>
      </c>
      <c r="C127" s="41"/>
      <c r="D127" s="41"/>
      <c r="E127" s="41"/>
      <c r="F127" s="41"/>
      <c r="G127" s="41"/>
      <c r="H127" s="41"/>
      <c r="I127" s="41"/>
      <c r="J127" s="41"/>
      <c r="K127" s="41"/>
      <c r="L127" s="41"/>
      <c r="M127" s="41"/>
      <c r="N127" s="41"/>
      <c r="O127" s="41"/>
      <c r="P127" s="46"/>
      <c r="Q127" s="46"/>
      <c r="R127" s="46"/>
      <c r="S127" s="46"/>
      <c r="T127" s="46"/>
      <c r="U127" s="46"/>
      <c r="V127" s="46"/>
      <c r="W127" s="46"/>
      <c r="X127" s="46"/>
      <c r="Y127" s="47"/>
      <c r="Z127" s="47"/>
      <c r="AA127" s="47"/>
      <c r="AB127" s="47"/>
      <c r="AC127" s="47"/>
      <c r="AD127" s="47"/>
      <c r="AE127" s="47"/>
      <c r="AF127" s="47"/>
      <c r="AG127" s="47"/>
      <c r="AH127" s="47"/>
      <c r="AI127" s="47"/>
      <c r="AJ127" s="47"/>
      <c r="AK127" s="47"/>
      <c r="AL127" s="47"/>
      <c r="AM127" s="47"/>
      <c r="AN127" s="47"/>
      <c r="AO127" s="47"/>
      <c r="AP127" s="46"/>
      <c r="AQ127" s="46"/>
      <c r="AR127" s="46"/>
      <c r="AS127" s="46"/>
      <c r="AT127" s="46"/>
      <c r="AU127" s="46"/>
      <c r="AV127" s="46"/>
      <c r="AW127" s="46"/>
      <c r="AX127" s="46"/>
      <c r="AY127">
        <f>$AY$126</f>
        <v>1</v>
      </c>
    </row>
    <row r="128" spans="1:51" ht="59.25" customHeight="1" x14ac:dyDescent="0.15">
      <c r="A128" s="693"/>
      <c r="B128" s="693"/>
      <c r="C128" s="693" t="s">
        <v>24</v>
      </c>
      <c r="D128" s="693"/>
      <c r="E128" s="693"/>
      <c r="F128" s="693"/>
      <c r="G128" s="693"/>
      <c r="H128" s="693"/>
      <c r="I128" s="693"/>
      <c r="J128" s="694" t="s">
        <v>181</v>
      </c>
      <c r="K128" s="113"/>
      <c r="L128" s="113"/>
      <c r="M128" s="113"/>
      <c r="N128" s="113"/>
      <c r="O128" s="113"/>
      <c r="P128" s="373" t="s">
        <v>25</v>
      </c>
      <c r="Q128" s="373"/>
      <c r="R128" s="373"/>
      <c r="S128" s="373"/>
      <c r="T128" s="373"/>
      <c r="U128" s="373"/>
      <c r="V128" s="373"/>
      <c r="W128" s="373"/>
      <c r="X128" s="373"/>
      <c r="Y128" s="695" t="s">
        <v>180</v>
      </c>
      <c r="Z128" s="696"/>
      <c r="AA128" s="696"/>
      <c r="AB128" s="696"/>
      <c r="AC128" s="694" t="s">
        <v>207</v>
      </c>
      <c r="AD128" s="694"/>
      <c r="AE128" s="694"/>
      <c r="AF128" s="694"/>
      <c r="AG128" s="694"/>
      <c r="AH128" s="695" t="s">
        <v>220</v>
      </c>
      <c r="AI128" s="693"/>
      <c r="AJ128" s="693"/>
      <c r="AK128" s="693"/>
      <c r="AL128" s="693" t="s">
        <v>19</v>
      </c>
      <c r="AM128" s="693"/>
      <c r="AN128" s="693"/>
      <c r="AO128" s="697"/>
      <c r="AP128" s="699" t="s">
        <v>182</v>
      </c>
      <c r="AQ128" s="699"/>
      <c r="AR128" s="699"/>
      <c r="AS128" s="699"/>
      <c r="AT128" s="699"/>
      <c r="AU128" s="699"/>
      <c r="AV128" s="699"/>
      <c r="AW128" s="699"/>
      <c r="AX128" s="699"/>
      <c r="AY128">
        <f>$AY$126</f>
        <v>1</v>
      </c>
    </row>
    <row r="129" spans="1:51" ht="46.9" customHeight="1" x14ac:dyDescent="0.15">
      <c r="A129" s="698">
        <v>1</v>
      </c>
      <c r="B129" s="698">
        <v>1</v>
      </c>
      <c r="C129" s="700" t="s">
        <v>593</v>
      </c>
      <c r="D129" s="700"/>
      <c r="E129" s="700"/>
      <c r="F129" s="700"/>
      <c r="G129" s="700"/>
      <c r="H129" s="700"/>
      <c r="I129" s="700"/>
      <c r="J129" s="701">
        <v>1010401023102</v>
      </c>
      <c r="K129" s="701"/>
      <c r="L129" s="701"/>
      <c r="M129" s="701"/>
      <c r="N129" s="701"/>
      <c r="O129" s="701"/>
      <c r="P129" s="702" t="s">
        <v>591</v>
      </c>
      <c r="Q129" s="702"/>
      <c r="R129" s="702"/>
      <c r="S129" s="702"/>
      <c r="T129" s="702"/>
      <c r="U129" s="702"/>
      <c r="V129" s="702"/>
      <c r="W129" s="702"/>
      <c r="X129" s="702"/>
      <c r="Y129" s="703">
        <v>27.5</v>
      </c>
      <c r="Z129" s="704"/>
      <c r="AA129" s="704"/>
      <c r="AB129" s="705"/>
      <c r="AC129" s="706" t="s">
        <v>222</v>
      </c>
      <c r="AD129" s="707"/>
      <c r="AE129" s="707"/>
      <c r="AF129" s="707"/>
      <c r="AG129" s="707"/>
      <c r="AH129" s="708">
        <v>2</v>
      </c>
      <c r="AI129" s="708"/>
      <c r="AJ129" s="708"/>
      <c r="AK129" s="708"/>
      <c r="AL129" s="709" t="s">
        <v>244</v>
      </c>
      <c r="AM129" s="710"/>
      <c r="AN129" s="710"/>
      <c r="AO129" s="711"/>
      <c r="AP129" s="712" t="s">
        <v>592</v>
      </c>
      <c r="AQ129" s="712"/>
      <c r="AR129" s="712"/>
      <c r="AS129" s="712"/>
      <c r="AT129" s="712"/>
      <c r="AU129" s="712"/>
      <c r="AV129" s="712"/>
      <c r="AW129" s="712"/>
      <c r="AX129" s="712"/>
      <c r="AY129">
        <f>$AY$126</f>
        <v>1</v>
      </c>
    </row>
  </sheetData>
  <sheetProtection formatRows="0"/>
  <dataConsolidate link="1"/>
  <mergeCells count="549">
    <mergeCell ref="E94:F94"/>
    <mergeCell ref="G94:I94"/>
    <mergeCell ref="J94:K94"/>
    <mergeCell ref="Q94:R94"/>
    <mergeCell ref="S94:U94"/>
    <mergeCell ref="V94:W94"/>
    <mergeCell ref="AC94:AD94"/>
    <mergeCell ref="AE94:AG94"/>
    <mergeCell ref="AH94:AI94"/>
    <mergeCell ref="AQ94:AS94"/>
    <mergeCell ref="E92:G92"/>
    <mergeCell ref="I92:J92"/>
    <mergeCell ref="L92:M92"/>
    <mergeCell ref="O92:P92"/>
    <mergeCell ref="Q92:S92"/>
    <mergeCell ref="U92:V92"/>
    <mergeCell ref="X92:Y92"/>
    <mergeCell ref="AR92:AS92"/>
    <mergeCell ref="AU92:AV92"/>
    <mergeCell ref="Y48:AA48"/>
    <mergeCell ref="AB48:AD48"/>
    <mergeCell ref="AE48:AH48"/>
    <mergeCell ref="AI48:AL48"/>
    <mergeCell ref="AL129:AO129"/>
    <mergeCell ref="AP129:AX129"/>
    <mergeCell ref="AH128:AK128"/>
    <mergeCell ref="AL128:AO128"/>
    <mergeCell ref="AP128:AX128"/>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P125:AX125"/>
    <mergeCell ref="AL124:AO124"/>
    <mergeCell ref="AP124:AX124"/>
    <mergeCell ref="A125:B125"/>
    <mergeCell ref="C125:I125"/>
    <mergeCell ref="J125:O125"/>
    <mergeCell ref="P125:X125"/>
    <mergeCell ref="Y125:AB125"/>
    <mergeCell ref="AC125:AG125"/>
    <mergeCell ref="AH125:AK125"/>
    <mergeCell ref="AL125:AO125"/>
    <mergeCell ref="A124:B124"/>
    <mergeCell ref="C124:I124"/>
    <mergeCell ref="J124:O124"/>
    <mergeCell ref="P124:X124"/>
    <mergeCell ref="Y124:AB124"/>
    <mergeCell ref="AC124:AG124"/>
    <mergeCell ref="AH124:AK124"/>
    <mergeCell ref="AP120:AX120"/>
    <mergeCell ref="A121:B121"/>
    <mergeCell ref="C121:I121"/>
    <mergeCell ref="J121:O121"/>
    <mergeCell ref="P121:X121"/>
    <mergeCell ref="Y121:AB121"/>
    <mergeCell ref="AC121:AG121"/>
    <mergeCell ref="AH121:AK121"/>
    <mergeCell ref="AL121:AO121"/>
    <mergeCell ref="AP121:AX121"/>
    <mergeCell ref="A120:B120"/>
    <mergeCell ref="C120:I120"/>
    <mergeCell ref="J120:O120"/>
    <mergeCell ref="P120:X120"/>
    <mergeCell ref="Y120:AB120"/>
    <mergeCell ref="AC120:AG120"/>
    <mergeCell ref="AH120:AK120"/>
    <mergeCell ref="AL120:AO12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Y107:AB107"/>
    <mergeCell ref="AC107:AG107"/>
    <mergeCell ref="AH107:AT107"/>
    <mergeCell ref="AU107:AX107"/>
    <mergeCell ref="G108:K108"/>
    <mergeCell ref="L108:X108"/>
    <mergeCell ref="Y108:AB108"/>
    <mergeCell ref="AC108:AG108"/>
    <mergeCell ref="AH108:AT108"/>
    <mergeCell ref="AU108:AX108"/>
    <mergeCell ref="AM94:AN94"/>
    <mergeCell ref="AO94:AP94"/>
    <mergeCell ref="A95:F105"/>
    <mergeCell ref="A106:F115"/>
    <mergeCell ref="G106:AB106"/>
    <mergeCell ref="AC106:AX106"/>
    <mergeCell ref="G107:K107"/>
    <mergeCell ref="L107:X107"/>
    <mergeCell ref="AA94:AB94"/>
    <mergeCell ref="AM93:AN93"/>
    <mergeCell ref="AO93:AP93"/>
    <mergeCell ref="AR93:AS93"/>
    <mergeCell ref="AU93:AV93"/>
    <mergeCell ref="A94:D94"/>
    <mergeCell ref="O94:P94"/>
    <mergeCell ref="U93:V93"/>
    <mergeCell ref="X93:Y93"/>
    <mergeCell ref="AA93:AB93"/>
    <mergeCell ref="AC93:AE93"/>
    <mergeCell ref="AG93:AH93"/>
    <mergeCell ref="AJ93:AK93"/>
    <mergeCell ref="A93:D93"/>
    <mergeCell ref="E93:G93"/>
    <mergeCell ref="I93:J93"/>
    <mergeCell ref="L93:M93"/>
    <mergeCell ref="O93:P93"/>
    <mergeCell ref="Q93:S93"/>
    <mergeCell ref="L94:N94"/>
    <mergeCell ref="A92:D92"/>
    <mergeCell ref="AA92:AB92"/>
    <mergeCell ref="AC92:AE92"/>
    <mergeCell ref="AG92:AH92"/>
    <mergeCell ref="AJ92:AK92"/>
    <mergeCell ref="AM92:AN92"/>
    <mergeCell ref="AO92:AP92"/>
    <mergeCell ref="A88:E88"/>
    <mergeCell ref="F88:AX88"/>
    <mergeCell ref="A89:AX89"/>
    <mergeCell ref="A90:AX90"/>
    <mergeCell ref="A91:AX91"/>
    <mergeCell ref="A74:B77"/>
    <mergeCell ref="C74:AC74"/>
    <mergeCell ref="AD74:AF74"/>
    <mergeCell ref="AG74:AX74"/>
    <mergeCell ref="C75:AC75"/>
    <mergeCell ref="AD75:AF75"/>
    <mergeCell ref="AG75:AX75"/>
    <mergeCell ref="C76:AC76"/>
    <mergeCell ref="AD76:AF76"/>
    <mergeCell ref="AG76:AX76"/>
    <mergeCell ref="C77:AC77"/>
    <mergeCell ref="AD77:AF77"/>
    <mergeCell ref="A78:B80"/>
    <mergeCell ref="C78:AC78"/>
    <mergeCell ref="AD78:AF78"/>
    <mergeCell ref="AG78:AX80"/>
    <mergeCell ref="C80:D80"/>
    <mergeCell ref="E80:G80"/>
    <mergeCell ref="H80:I80"/>
    <mergeCell ref="J80:L80"/>
    <mergeCell ref="AD73:AF73"/>
    <mergeCell ref="AG73:AX73"/>
    <mergeCell ref="C70:AC70"/>
    <mergeCell ref="AD70:AF70"/>
    <mergeCell ref="AG70:AX70"/>
    <mergeCell ref="C71:AC71"/>
    <mergeCell ref="AD71:AF71"/>
    <mergeCell ref="AG71:AX71"/>
    <mergeCell ref="AD67:AF67"/>
    <mergeCell ref="AG67:AX67"/>
    <mergeCell ref="C68:AC68"/>
    <mergeCell ref="AD68:AF68"/>
    <mergeCell ref="AG68:AX68"/>
    <mergeCell ref="C69:AC69"/>
    <mergeCell ref="AD69:AF69"/>
    <mergeCell ref="AG69:AX69"/>
    <mergeCell ref="AG77:AX77"/>
    <mergeCell ref="A53:B58"/>
    <mergeCell ref="C53:D55"/>
    <mergeCell ref="E53:F53"/>
    <mergeCell ref="G53:AX53"/>
    <mergeCell ref="E54:F55"/>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G62:AX62"/>
    <mergeCell ref="C63:AC63"/>
    <mergeCell ref="AD63:AF63"/>
    <mergeCell ref="AG63:AX63"/>
    <mergeCell ref="C72:AC72"/>
    <mergeCell ref="AD72:AF72"/>
    <mergeCell ref="AG72:AX72"/>
    <mergeCell ref="C73:AC73"/>
    <mergeCell ref="U57:AX57"/>
    <mergeCell ref="G58:T58"/>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51:F52"/>
    <mergeCell ref="G51:AX52"/>
    <mergeCell ref="AM49:AP49"/>
    <mergeCell ref="AQ49:AT49"/>
    <mergeCell ref="AU49:AX49"/>
    <mergeCell ref="G48:O50"/>
    <mergeCell ref="P48:X50"/>
    <mergeCell ref="Y50:AA50"/>
    <mergeCell ref="AB50:AD50"/>
    <mergeCell ref="AE50:AH50"/>
    <mergeCell ref="AI50:AL50"/>
    <mergeCell ref="AM50:AP50"/>
    <mergeCell ref="AQ50:AT50"/>
    <mergeCell ref="AU50:AX50"/>
    <mergeCell ref="A37:F38"/>
    <mergeCell ref="G37:AX38"/>
    <mergeCell ref="A46:F50"/>
    <mergeCell ref="G46:O47"/>
    <mergeCell ref="P46:X47"/>
    <mergeCell ref="Y46:AA47"/>
    <mergeCell ref="AB46:AD47"/>
    <mergeCell ref="AQ44:AX44"/>
    <mergeCell ref="Y45:AA45"/>
    <mergeCell ref="AB45:AD45"/>
    <mergeCell ref="AE45:AH45"/>
    <mergeCell ref="AI45:AL45"/>
    <mergeCell ref="AM45:AP45"/>
    <mergeCell ref="AQ45:AX45"/>
    <mergeCell ref="G44:X45"/>
    <mergeCell ref="Y44:AA44"/>
    <mergeCell ref="AB44:AD44"/>
    <mergeCell ref="AE44:AH44"/>
    <mergeCell ref="AI44:AL44"/>
    <mergeCell ref="AM44:AP44"/>
    <mergeCell ref="AM48:AP48"/>
    <mergeCell ref="AQ48:AT48"/>
    <mergeCell ref="AU48:AX48"/>
    <mergeCell ref="Y49:AA49"/>
    <mergeCell ref="AM34:AP34"/>
    <mergeCell ref="AQ34:AT34"/>
    <mergeCell ref="AU34:AX34"/>
    <mergeCell ref="Y35:AA35"/>
    <mergeCell ref="AB35:AD35"/>
    <mergeCell ref="AE35:AH35"/>
    <mergeCell ref="AI36:AL36"/>
    <mergeCell ref="AE46:AH47"/>
    <mergeCell ref="AI46:AL47"/>
    <mergeCell ref="AM46:AP47"/>
    <mergeCell ref="AQ46:AT46"/>
    <mergeCell ref="AU46:AX46"/>
    <mergeCell ref="AQ47:AR47"/>
    <mergeCell ref="AS47:AT47"/>
    <mergeCell ref="AU47:AV47"/>
    <mergeCell ref="AW47:AX47"/>
    <mergeCell ref="AM36:AP36"/>
    <mergeCell ref="AQ36:AT36"/>
    <mergeCell ref="AU36:AX36"/>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M41:AP41"/>
    <mergeCell ref="AQ41:AT41"/>
    <mergeCell ref="AU41:AX41"/>
    <mergeCell ref="AQ32:AT32"/>
    <mergeCell ref="AU32:AX32"/>
    <mergeCell ref="A43:F45"/>
    <mergeCell ref="G43:X43"/>
    <mergeCell ref="Y43:AA43"/>
    <mergeCell ref="AB43:AD43"/>
    <mergeCell ref="AE43:AH43"/>
    <mergeCell ref="AI43:AL43"/>
    <mergeCell ref="AB49:AD49"/>
    <mergeCell ref="AE49:AH49"/>
    <mergeCell ref="AI49:AL49"/>
    <mergeCell ref="A26:F28"/>
    <mergeCell ref="G26:O26"/>
    <mergeCell ref="P26:X26"/>
    <mergeCell ref="Y26:AA26"/>
    <mergeCell ref="AB26:AD26"/>
    <mergeCell ref="AE26:AH26"/>
    <mergeCell ref="Y42:AA42"/>
    <mergeCell ref="AB42:AD42"/>
    <mergeCell ref="AE42:AH42"/>
    <mergeCell ref="AI42:AL42"/>
    <mergeCell ref="AM42:AP42"/>
    <mergeCell ref="AQ42:AT42"/>
    <mergeCell ref="AU42:AX42"/>
    <mergeCell ref="AI40:AL40"/>
    <mergeCell ref="AM40:AP40"/>
    <mergeCell ref="AQ40:AT40"/>
    <mergeCell ref="AU40:AX40"/>
    <mergeCell ref="G41:O42"/>
    <mergeCell ref="P41:X42"/>
    <mergeCell ref="Y41:AA41"/>
    <mergeCell ref="AB41:AD41"/>
    <mergeCell ref="AE41:AH41"/>
    <mergeCell ref="AI41:AL41"/>
    <mergeCell ref="AM31:AP31"/>
    <mergeCell ref="AQ31:AX31"/>
    <mergeCell ref="AQ33:AR33"/>
    <mergeCell ref="AS33:AT33"/>
    <mergeCell ref="AU33:AV33"/>
    <mergeCell ref="AB40:AD40"/>
    <mergeCell ref="AE40:AH40"/>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43:AP43"/>
    <mergeCell ref="AQ43:AX43"/>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A39:F39"/>
    <mergeCell ref="G39:AX39"/>
    <mergeCell ref="A40:F42"/>
    <mergeCell ref="G40:O40"/>
    <mergeCell ref="P40:X40"/>
    <mergeCell ref="Y40:AA40"/>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4:V55"/>
    <mergeCell ref="U58:AX5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0:N80"/>
    <mergeCell ref="O80:AF80"/>
    <mergeCell ref="O79:AF79"/>
    <mergeCell ref="C79:N79"/>
    <mergeCell ref="X94:Z94"/>
    <mergeCell ref="AJ94:AL94"/>
    <mergeCell ref="A83:AX83"/>
    <mergeCell ref="A84:AX84"/>
    <mergeCell ref="A85:AX85"/>
    <mergeCell ref="A86:E86"/>
    <mergeCell ref="F86:AX86"/>
    <mergeCell ref="A87:AX87"/>
    <mergeCell ref="A81:B82"/>
    <mergeCell ref="C81:F81"/>
    <mergeCell ref="G81:AX81"/>
    <mergeCell ref="C82:F82"/>
    <mergeCell ref="G82:AX82"/>
    <mergeCell ref="AT94:AU94"/>
    <mergeCell ref="AV94:AW94"/>
  </mergeCells>
  <phoneticPr fontId="5"/>
  <conditionalFormatting sqref="P14:V14">
    <cfRule type="expression" dxfId="769" priority="1021">
      <formula>IF(RIGHT(TEXT(P14,"0.#"),1)=".",FALSE,TRUE)</formula>
    </cfRule>
    <cfRule type="expression" dxfId="768" priority="1022">
      <formula>IF(RIGHT(TEXT(P14,"0.#"),1)=".",TRUE,FALSE)</formula>
    </cfRule>
  </conditionalFormatting>
  <conditionalFormatting sqref="P18:AX18">
    <cfRule type="expression" dxfId="767" priority="1019">
      <formula>IF(RIGHT(TEXT(P18,"0.#"),1)=".",FALSE,TRUE)</formula>
    </cfRule>
    <cfRule type="expression" dxfId="766" priority="1020">
      <formula>IF(RIGHT(TEXT(P18,"0.#"),1)=".",TRUE,FALSE)</formula>
    </cfRule>
  </conditionalFormatting>
  <conditionalFormatting sqref="Y109">
    <cfRule type="expression" dxfId="763" priority="1015">
      <formula>IF(RIGHT(TEXT(Y109,"0.#"),1)=".",FALSE,TRUE)</formula>
    </cfRule>
    <cfRule type="expression" dxfId="762" priority="1016">
      <formula>IF(RIGHT(TEXT(Y109,"0.#"),1)=".",TRUE,FALSE)</formula>
    </cfRule>
  </conditionalFormatting>
  <conditionalFormatting sqref="Y114 Y112">
    <cfRule type="expression" dxfId="761" priority="995">
      <formula>IF(RIGHT(TEXT(Y112,"0.#"),1)=".",FALSE,TRUE)</formula>
    </cfRule>
    <cfRule type="expression" dxfId="760" priority="996">
      <formula>IF(RIGHT(TEXT(Y112,"0.#"),1)=".",TRUE,FALSE)</formula>
    </cfRule>
  </conditionalFormatting>
  <conditionalFormatting sqref="P15:V17 P13:AX13 AR15:AX15">
    <cfRule type="expression" dxfId="759" priority="1013">
      <formula>IF(RIGHT(TEXT(P13,"0.#"),1)=".",FALSE,TRUE)</formula>
    </cfRule>
    <cfRule type="expression" dxfId="758" priority="1014">
      <formula>IF(RIGHT(TEXT(P13,"0.#"),1)=".",TRUE,FALSE)</formula>
    </cfRule>
  </conditionalFormatting>
  <conditionalFormatting sqref="P19:AJ19">
    <cfRule type="expression" dxfId="757" priority="1011">
      <formula>IF(RIGHT(TEXT(P19,"0.#"),1)=".",FALSE,TRUE)</formula>
    </cfRule>
    <cfRule type="expression" dxfId="756" priority="1012">
      <formula>IF(RIGHT(TEXT(P19,"0.#"),1)=".",TRUE,FALSE)</formula>
    </cfRule>
  </conditionalFormatting>
  <conditionalFormatting sqref="AU109">
    <cfRule type="expression" dxfId="751" priority="1003">
      <formula>IF(RIGHT(TEXT(AU109,"0.#"),1)=".",FALSE,TRUE)</formula>
    </cfRule>
    <cfRule type="expression" dxfId="750" priority="1004">
      <formula>IF(RIGHT(TEXT(AU109,"0.#"),1)=".",TRUE,FALSE)</formula>
    </cfRule>
  </conditionalFormatting>
  <conditionalFormatting sqref="Y113">
    <cfRule type="expression" dxfId="747" priority="999">
      <formula>IF(RIGHT(TEXT(Y113,"0.#"),1)=".",FALSE,TRUE)</formula>
    </cfRule>
    <cfRule type="expression" dxfId="746" priority="1000">
      <formula>IF(RIGHT(TEXT(Y113,"0.#"),1)=".",TRUE,FALSE)</formula>
    </cfRule>
  </conditionalFormatting>
  <conditionalFormatting sqref="Y115">
    <cfRule type="expression" dxfId="745" priority="997">
      <formula>IF(RIGHT(TEXT(Y115,"0.#"),1)=".",FALSE,TRUE)</formula>
    </cfRule>
    <cfRule type="expression" dxfId="744" priority="998">
      <formula>IF(RIGHT(TEXT(Y115,"0.#"),1)=".",TRUE,FALSE)</formula>
    </cfRule>
  </conditionalFormatting>
  <conditionalFormatting sqref="AU113">
    <cfRule type="expression" dxfId="743" priority="993">
      <formula>IF(RIGHT(TEXT(AU113,"0.#"),1)=".",FALSE,TRUE)</formula>
    </cfRule>
    <cfRule type="expression" dxfId="742" priority="994">
      <formula>IF(RIGHT(TEXT(AU113,"0.#"),1)=".",TRUE,FALSE)</formula>
    </cfRule>
  </conditionalFormatting>
  <conditionalFormatting sqref="AU115">
    <cfRule type="expression" dxfId="741" priority="991">
      <formula>IF(RIGHT(TEXT(AU115,"0.#"),1)=".",FALSE,TRUE)</formula>
    </cfRule>
    <cfRule type="expression" dxfId="740" priority="992">
      <formula>IF(RIGHT(TEXT(AU115,"0.#"),1)=".",TRUE,FALSE)</formula>
    </cfRule>
  </conditionalFormatting>
  <conditionalFormatting sqref="AU114 AU112">
    <cfRule type="expression" dxfId="739" priority="989">
      <formula>IF(RIGHT(TEXT(AU112,"0.#"),1)=".",FALSE,TRUE)</formula>
    </cfRule>
    <cfRule type="expression" dxfId="738" priority="990">
      <formula>IF(RIGHT(TEXT(AU112,"0.#"),1)=".",TRUE,FALSE)</formula>
    </cfRule>
  </conditionalFormatting>
  <conditionalFormatting sqref="AM27">
    <cfRule type="expression" dxfId="737" priority="985">
      <formula>IF(RIGHT(TEXT(AM27,"0.#"),1)=".",FALSE,TRUE)</formula>
    </cfRule>
    <cfRule type="expression" dxfId="736" priority="986">
      <formula>IF(RIGHT(TEXT(AM27,"0.#"),1)=".",TRUE,FALSE)</formula>
    </cfRule>
  </conditionalFormatting>
  <conditionalFormatting sqref="AM28">
    <cfRule type="expression" dxfId="735" priority="979">
      <formula>IF(RIGHT(TEXT(AM28,"0.#"),1)=".",FALSE,TRUE)</formula>
    </cfRule>
    <cfRule type="expression" dxfId="734" priority="980">
      <formula>IF(RIGHT(TEXT(AM28,"0.#"),1)=".",TRUE,FALSE)</formula>
    </cfRule>
  </conditionalFormatting>
  <conditionalFormatting sqref="W23">
    <cfRule type="expression" dxfId="695" priority="935">
      <formula>IF(RIGHT(TEXT(W23,"0.#"),1)=".",FALSE,TRUE)</formula>
    </cfRule>
    <cfRule type="expression" dxfId="694" priority="936">
      <formula>IF(RIGHT(TEXT(W23,"0.#"),1)=".",TRUE,FALSE)</formula>
    </cfRule>
  </conditionalFormatting>
  <conditionalFormatting sqref="P24:AC24">
    <cfRule type="expression" dxfId="633" priority="791">
      <formula>IF(RIGHT(TEXT(P24,"0.#"),1)=".",FALSE,TRUE)</formula>
    </cfRule>
    <cfRule type="expression" dxfId="632" priority="792">
      <formula>IF(RIGHT(TEXT(P24,"0.#"),1)=".",TRUE,FALSE)</formula>
    </cfRule>
  </conditionalFormatting>
  <conditionalFormatting sqref="AM36">
    <cfRule type="expression" dxfId="631" priority="773">
      <formula>IF(RIGHT(TEXT(AM36,"0.#"),1)=".",FALSE,TRUE)</formula>
    </cfRule>
    <cfRule type="expression" dxfId="630" priority="774">
      <formula>IF(RIGHT(TEXT(AM36,"0.#"),1)=".",TRUE,FALSE)</formula>
    </cfRule>
  </conditionalFormatting>
  <conditionalFormatting sqref="AM35">
    <cfRule type="expression" dxfId="629" priority="775">
      <formula>IF(RIGHT(TEXT(AM35,"0.#"),1)=".",FALSE,TRUE)</formula>
    </cfRule>
    <cfRule type="expression" dxfId="628" priority="776">
      <formula>IF(RIGHT(TEXT(AM35,"0.#"),1)=".",TRUE,FALSE)</formula>
    </cfRule>
  </conditionalFormatting>
  <conditionalFormatting sqref="AQ34:AQ36">
    <cfRule type="expression" dxfId="627" priority="771">
      <formula>IF(RIGHT(TEXT(AQ34,"0.#"),1)=".",FALSE,TRUE)</formula>
    </cfRule>
    <cfRule type="expression" dxfId="626" priority="772">
      <formula>IF(RIGHT(TEXT(AQ34,"0.#"),1)=".",TRUE,FALSE)</formula>
    </cfRule>
  </conditionalFormatting>
  <conditionalFormatting sqref="AU34">
    <cfRule type="expression" dxfId="625" priority="769">
      <formula>IF(RIGHT(TEXT(AU34,"0.#"),1)=".",FALSE,TRUE)</formula>
    </cfRule>
    <cfRule type="expression" dxfId="624" priority="770">
      <formula>IF(RIGHT(TEXT(AU34,"0.#"),1)=".",TRUE,FALSE)</formula>
    </cfRule>
  </conditionalFormatting>
  <conditionalFormatting sqref="AE36">
    <cfRule type="expression" dxfId="623" priority="785">
      <formula>IF(RIGHT(TEXT(AE36,"0.#"),1)=".",FALSE,TRUE)</formula>
    </cfRule>
    <cfRule type="expression" dxfId="622" priority="786">
      <formula>IF(RIGHT(TEXT(AE36,"0.#"),1)=".",TRUE,FALSE)</formula>
    </cfRule>
  </conditionalFormatting>
  <conditionalFormatting sqref="AM34">
    <cfRule type="expression" dxfId="621" priority="777">
      <formula>IF(RIGHT(TEXT(AM34,"0.#"),1)=".",FALSE,TRUE)</formula>
    </cfRule>
    <cfRule type="expression" dxfId="620" priority="778">
      <formula>IF(RIGHT(TEXT(AM34,"0.#"),1)=".",TRUE,FALSE)</formula>
    </cfRule>
  </conditionalFormatting>
  <conditionalFormatting sqref="AQ45">
    <cfRule type="expression" dxfId="619" priority="735">
      <formula>IF(RIGHT(TEXT(AQ45,"0.#"),1)=".",FALSE,TRUE)</formula>
    </cfRule>
    <cfRule type="expression" dxfId="618" priority="736">
      <formula>IF(RIGHT(TEXT(AQ45,"0.#"),1)=".",TRUE,FALSE)</formula>
    </cfRule>
  </conditionalFormatting>
  <conditionalFormatting sqref="AQ44">
    <cfRule type="expression" dxfId="617" priority="745">
      <formula>IF(RIGHT(TEXT(AQ44,"0.#"),1)=".",FALSE,TRUE)</formula>
    </cfRule>
    <cfRule type="expression" dxfId="616" priority="746">
      <formula>IF(RIGHT(TEXT(AQ44,"0.#"),1)=".",TRUE,FALSE)</formula>
    </cfRule>
  </conditionalFormatting>
  <conditionalFormatting sqref="AE41 AQ41">
    <cfRule type="expression" dxfId="615" priority="733">
      <formula>IF(RIGHT(TEXT(AE41,"0.#"),1)=".",FALSE,TRUE)</formula>
    </cfRule>
    <cfRule type="expression" dxfId="614" priority="734">
      <formula>IF(RIGHT(TEXT(AE41,"0.#"),1)=".",TRUE,FALSE)</formula>
    </cfRule>
  </conditionalFormatting>
  <conditionalFormatting sqref="AM41">
    <cfRule type="expression" dxfId="613" priority="729">
      <formula>IF(RIGHT(TEXT(AM41,"0.#"),1)=".",FALSE,TRUE)</formula>
    </cfRule>
    <cfRule type="expression" dxfId="612" priority="730">
      <formula>IF(RIGHT(TEXT(AM41,"0.#"),1)=".",TRUE,FALSE)</formula>
    </cfRule>
  </conditionalFormatting>
  <conditionalFormatting sqref="AE42">
    <cfRule type="expression" dxfId="611" priority="727">
      <formula>IF(RIGHT(TEXT(AE42,"0.#"),1)=".",FALSE,TRUE)</formula>
    </cfRule>
    <cfRule type="expression" dxfId="610" priority="728">
      <formula>IF(RIGHT(TEXT(AE42,"0.#"),1)=".",TRUE,FALSE)</formula>
    </cfRule>
  </conditionalFormatting>
  <conditionalFormatting sqref="AM42">
    <cfRule type="expression" dxfId="609" priority="723">
      <formula>IF(RIGHT(TEXT(AM42,"0.#"),1)=".",FALSE,TRUE)</formula>
    </cfRule>
    <cfRule type="expression" dxfId="608" priority="724">
      <formula>IF(RIGHT(TEXT(AM42,"0.#"),1)=".",TRUE,FALSE)</formula>
    </cfRule>
  </conditionalFormatting>
  <conditionalFormatting sqref="AQ42">
    <cfRule type="expression" dxfId="607" priority="721">
      <formula>IF(RIGHT(TEXT(AQ42,"0.#"),1)=".",FALSE,TRUE)</formula>
    </cfRule>
    <cfRule type="expression" dxfId="606" priority="722">
      <formula>IF(RIGHT(TEXT(AQ42,"0.#"),1)=".",TRUE,FALSE)</formula>
    </cfRule>
  </conditionalFormatting>
  <conditionalFormatting sqref="AU41">
    <cfRule type="expression" dxfId="605" priority="719">
      <formula>IF(RIGHT(TEXT(AU41,"0.#"),1)=".",FALSE,TRUE)</formula>
    </cfRule>
    <cfRule type="expression" dxfId="604" priority="720">
      <formula>IF(RIGHT(TEXT(AU41,"0.#"),1)=".",TRUE,FALSE)</formula>
    </cfRule>
  </conditionalFormatting>
  <conditionalFormatting sqref="AU42">
    <cfRule type="expression" dxfId="603" priority="717">
      <formula>IF(RIGHT(TEXT(AU42,"0.#"),1)=".",FALSE,TRUE)</formula>
    </cfRule>
    <cfRule type="expression" dxfId="602" priority="718">
      <formula>IF(RIGHT(TEXT(AU42,"0.#"),1)=".",TRUE,FALSE)</formula>
    </cfRule>
  </conditionalFormatting>
  <conditionalFormatting sqref="AM30">
    <cfRule type="expression" dxfId="583" priority="657">
      <formula>IF(RIGHT(TEXT(AM30,"0.#"),1)=".",FALSE,TRUE)</formula>
    </cfRule>
    <cfRule type="expression" dxfId="582" priority="658">
      <formula>IF(RIGHT(TEXT(AM30,"0.#"),1)=".",TRUE,FALSE)</formula>
    </cfRule>
  </conditionalFormatting>
  <conditionalFormatting sqref="AQ31">
    <cfRule type="expression" dxfId="581" priority="651">
      <formula>IF(RIGHT(TEXT(AQ31,"0.#"),1)=".",FALSE,TRUE)</formula>
    </cfRule>
    <cfRule type="expression" dxfId="580" priority="652">
      <formula>IF(RIGHT(TEXT(AQ31,"0.#"),1)=".",TRUE,FALSE)</formula>
    </cfRule>
  </conditionalFormatting>
  <conditionalFormatting sqref="AQ30">
    <cfRule type="expression" dxfId="579" priority="661">
      <formula>IF(RIGHT(TEXT(AQ30,"0.#"),1)=".",FALSE,TRUE)</formula>
    </cfRule>
    <cfRule type="expression" dxfId="578" priority="662">
      <formula>IF(RIGHT(TEXT(AQ30,"0.#"),1)=".",TRUE,FALSE)</formula>
    </cfRule>
  </conditionalFormatting>
  <conditionalFormatting sqref="AM50">
    <cfRule type="expression" dxfId="541" priority="597">
      <formula>IF(RIGHT(TEXT(AM50,"0.#"),1)=".",FALSE,TRUE)</formula>
    </cfRule>
    <cfRule type="expression" dxfId="540" priority="598">
      <formula>IF(RIGHT(TEXT(AM50,"0.#"),1)=".",TRUE,FALSE)</formula>
    </cfRule>
  </conditionalFormatting>
  <conditionalFormatting sqref="AM48">
    <cfRule type="expression" dxfId="539" priority="601">
      <formula>IF(RIGHT(TEXT(AM48,"0.#"),1)=".",FALSE,TRUE)</formula>
    </cfRule>
    <cfRule type="expression" dxfId="538" priority="602">
      <formula>IF(RIGHT(TEXT(AM48,"0.#"),1)=".",TRUE,FALSE)</formula>
    </cfRule>
  </conditionalFormatting>
  <conditionalFormatting sqref="AM49">
    <cfRule type="expression" dxfId="537" priority="599">
      <formula>IF(RIGHT(TEXT(AM49,"0.#"),1)=".",FALSE,TRUE)</formula>
    </cfRule>
    <cfRule type="expression" dxfId="536" priority="600">
      <formula>IF(RIGHT(TEXT(AM49,"0.#"),1)=".",TRUE,FALSE)</formula>
    </cfRule>
  </conditionalFormatting>
  <conditionalFormatting sqref="AQ48:AQ50">
    <cfRule type="expression" dxfId="535" priority="595">
      <formula>IF(RIGHT(TEXT(AQ48,"0.#"),1)=".",FALSE,TRUE)</formula>
    </cfRule>
    <cfRule type="expression" dxfId="534" priority="596">
      <formula>IF(RIGHT(TEXT(AQ48,"0.#"),1)=".",TRUE,FALSE)</formula>
    </cfRule>
  </conditionalFormatting>
  <conditionalFormatting sqref="AU48:AU50">
    <cfRule type="expression" dxfId="533" priority="593">
      <formula>IF(RIGHT(TEXT(AU48,"0.#"),1)=".",FALSE,TRUE)</formula>
    </cfRule>
    <cfRule type="expression" dxfId="532" priority="594">
      <formula>IF(RIGHT(TEXT(AU48,"0.#"),1)=".",TRUE,FALSE)</formula>
    </cfRule>
  </conditionalFormatting>
  <conditionalFormatting sqref="W14:AC14">
    <cfRule type="expression" dxfId="99" priority="115">
      <formula>IF(RIGHT(TEXT(W14,"0.#"),1)=".",FALSE,TRUE)</formula>
    </cfRule>
    <cfRule type="expression" dxfId="98" priority="116">
      <formula>IF(RIGHT(TEXT(W14,"0.#"),1)=".",TRUE,FALSE)</formula>
    </cfRule>
  </conditionalFormatting>
  <conditionalFormatting sqref="W15:AC17">
    <cfRule type="expression" dxfId="97" priority="113">
      <formula>IF(RIGHT(TEXT(W15,"0.#"),1)=".",FALSE,TRUE)</formula>
    </cfRule>
    <cfRule type="expression" dxfId="96" priority="114">
      <formula>IF(RIGHT(TEXT(W15,"0.#"),1)=".",TRUE,FALSE)</formula>
    </cfRule>
  </conditionalFormatting>
  <conditionalFormatting sqref="AD14:AJ14">
    <cfRule type="expression" dxfId="95" priority="111">
      <formula>IF(RIGHT(TEXT(AD14,"0.#"),1)=".",FALSE,TRUE)</formula>
    </cfRule>
    <cfRule type="expression" dxfId="94" priority="112">
      <formula>IF(RIGHT(TEXT(AD14,"0.#"),1)=".",TRUE,FALSE)</formula>
    </cfRule>
  </conditionalFormatting>
  <conditionalFormatting sqref="AD15:AJ17">
    <cfRule type="expression" dxfId="93" priority="109">
      <formula>IF(RIGHT(TEXT(AD15,"0.#"),1)=".",FALSE,TRUE)</formula>
    </cfRule>
    <cfRule type="expression" dxfId="92" priority="110">
      <formula>IF(RIGHT(TEXT(AD15,"0.#"),1)=".",TRUE,FALSE)</formula>
    </cfRule>
  </conditionalFormatting>
  <conditionalFormatting sqref="AK14:AQ14">
    <cfRule type="expression" dxfId="91" priority="107">
      <formula>IF(RIGHT(TEXT(AK14,"0.#"),1)=".",FALSE,TRUE)</formula>
    </cfRule>
    <cfRule type="expression" dxfId="90" priority="108">
      <formula>IF(RIGHT(TEXT(AK14,"0.#"),1)=".",TRUE,FALSE)</formula>
    </cfRule>
  </conditionalFormatting>
  <conditionalFormatting sqref="AK15:AQ17">
    <cfRule type="expression" dxfId="89" priority="105">
      <formula>IF(RIGHT(TEXT(AK15,"0.#"),1)=".",FALSE,TRUE)</formula>
    </cfRule>
    <cfRule type="expression" dxfId="88" priority="106">
      <formula>IF(RIGHT(TEXT(AK15,"0.#"),1)=".",TRUE,FALSE)</formula>
    </cfRule>
  </conditionalFormatting>
  <conditionalFormatting sqref="P23">
    <cfRule type="expression" dxfId="87" priority="103">
      <formula>IF(RIGHT(TEXT(P23,"0.#"),1)=".",FALSE,TRUE)</formula>
    </cfRule>
    <cfRule type="expression" dxfId="86" priority="104">
      <formula>IF(RIGHT(TEXT(P23,"0.#"),1)=".",TRUE,FALSE)</formula>
    </cfRule>
  </conditionalFormatting>
  <conditionalFormatting sqref="AE27">
    <cfRule type="expression" dxfId="83" priority="91">
      <formula>IF(RIGHT(TEXT(AE27,"0.#"),1)=".",FALSE,TRUE)</formula>
    </cfRule>
    <cfRule type="expression" dxfId="82" priority="92">
      <formula>IF(RIGHT(TEXT(AE27,"0.#"),1)=".",TRUE,FALSE)</formula>
    </cfRule>
  </conditionalFormatting>
  <conditionalFormatting sqref="AI27">
    <cfRule type="expression" dxfId="81" priority="89">
      <formula>IF(RIGHT(TEXT(AI27,"0.#"),1)=".",FALSE,TRUE)</formula>
    </cfRule>
    <cfRule type="expression" dxfId="80" priority="90">
      <formula>IF(RIGHT(TEXT(AI27,"0.#"),1)=".",TRUE,FALSE)</formula>
    </cfRule>
  </conditionalFormatting>
  <conditionalFormatting sqref="AE28">
    <cfRule type="expression" dxfId="79" priority="87">
      <formula>IF(RIGHT(TEXT(AE28,"0.#"),1)=".",FALSE,TRUE)</formula>
    </cfRule>
    <cfRule type="expression" dxfId="78" priority="88">
      <formula>IF(RIGHT(TEXT(AE28,"0.#"),1)=".",TRUE,FALSE)</formula>
    </cfRule>
  </conditionalFormatting>
  <conditionalFormatting sqref="AI28">
    <cfRule type="expression" dxfId="77" priority="85">
      <formula>IF(RIGHT(TEXT(AI28,"0.#"),1)=".",FALSE,TRUE)</formula>
    </cfRule>
    <cfRule type="expression" dxfId="76" priority="86">
      <formula>IF(RIGHT(TEXT(AI28,"0.#"),1)=".",TRUE,FALSE)</formula>
    </cfRule>
  </conditionalFormatting>
  <conditionalFormatting sqref="AE30">
    <cfRule type="expression" dxfId="75" priority="83">
      <formula>IF(RIGHT(TEXT(AE30,"0.#"),1)=".",FALSE,TRUE)</formula>
    </cfRule>
    <cfRule type="expression" dxfId="74" priority="84">
      <formula>IF(RIGHT(TEXT(AE30,"0.#"),1)=".",TRUE,FALSE)</formula>
    </cfRule>
  </conditionalFormatting>
  <conditionalFormatting sqref="AE31">
    <cfRule type="expression" dxfId="73" priority="81">
      <formula>IF(RIGHT(TEXT(AE31,"0.#"),1)=".",FALSE,TRUE)</formula>
    </cfRule>
    <cfRule type="expression" dxfId="72" priority="82">
      <formula>IF(RIGHT(TEXT(AE31,"0.#"),1)=".",TRUE,FALSE)</formula>
    </cfRule>
  </conditionalFormatting>
  <conditionalFormatting sqref="AI30">
    <cfRule type="expression" dxfId="71" priority="79">
      <formula>IF(RIGHT(TEXT(AI30,"0.#"),1)=".",FALSE,TRUE)</formula>
    </cfRule>
    <cfRule type="expression" dxfId="70" priority="80">
      <formula>IF(RIGHT(TEXT(AI30,"0.#"),1)=".",TRUE,FALSE)</formula>
    </cfRule>
  </conditionalFormatting>
  <conditionalFormatting sqref="AI31">
    <cfRule type="expression" dxfId="69" priority="77">
      <formula>IF(RIGHT(TEXT(AI31,"0.#"),1)=".",FALSE,TRUE)</formula>
    </cfRule>
    <cfRule type="expression" dxfId="68" priority="78">
      <formula>IF(RIGHT(TEXT(AI31,"0.#"),1)=".",TRUE,FALSE)</formula>
    </cfRule>
  </conditionalFormatting>
  <conditionalFormatting sqref="AI50">
    <cfRule type="expression" dxfId="67" priority="65">
      <formula>IF(RIGHT(TEXT(AI50,"0.#"),1)=".",FALSE,TRUE)</formula>
    </cfRule>
    <cfRule type="expression" dxfId="66" priority="66">
      <formula>IF(RIGHT(TEXT(AI50,"0.#"),1)=".",TRUE,FALSE)</formula>
    </cfRule>
  </conditionalFormatting>
  <conditionalFormatting sqref="AE50">
    <cfRule type="expression" dxfId="65" priority="75">
      <formula>IF(RIGHT(TEXT(AE50,"0.#"),1)=".",FALSE,TRUE)</formula>
    </cfRule>
    <cfRule type="expression" dxfId="64" priority="76">
      <formula>IF(RIGHT(TEXT(AE50,"0.#"),1)=".",TRUE,FALSE)</formula>
    </cfRule>
  </conditionalFormatting>
  <conditionalFormatting sqref="AE49">
    <cfRule type="expression" dxfId="63" priority="73">
      <formula>IF(RIGHT(TEXT(AE49,"0.#"),1)=".",FALSE,TRUE)</formula>
    </cfRule>
    <cfRule type="expression" dxfId="62" priority="74">
      <formula>IF(RIGHT(TEXT(AE49,"0.#"),1)=".",TRUE,FALSE)</formula>
    </cfRule>
  </conditionalFormatting>
  <conditionalFormatting sqref="AE48">
    <cfRule type="expression" dxfId="61" priority="71">
      <formula>IF(RIGHT(TEXT(AE48,"0.#"),1)=".",FALSE,TRUE)</formula>
    </cfRule>
    <cfRule type="expression" dxfId="60" priority="72">
      <formula>IF(RIGHT(TEXT(AE48,"0.#"),1)=".",TRUE,FALSE)</formula>
    </cfRule>
  </conditionalFormatting>
  <conditionalFormatting sqref="AI48">
    <cfRule type="expression" dxfId="59" priority="69">
      <formula>IF(RIGHT(TEXT(AI48,"0.#"),1)=".",FALSE,TRUE)</formula>
    </cfRule>
    <cfRule type="expression" dxfId="58" priority="70">
      <formula>IF(RIGHT(TEXT(AI48,"0.#"),1)=".",TRUE,FALSE)</formula>
    </cfRule>
  </conditionalFormatting>
  <conditionalFormatting sqref="AI49">
    <cfRule type="expression" dxfId="57" priority="67">
      <formula>IF(RIGHT(TEXT(AI49,"0.#"),1)=".",FALSE,TRUE)</formula>
    </cfRule>
    <cfRule type="expression" dxfId="56" priority="68">
      <formula>IF(RIGHT(TEXT(AI49,"0.#"),1)=".",TRUE,FALSE)</formula>
    </cfRule>
  </conditionalFormatting>
  <conditionalFormatting sqref="AE44">
    <cfRule type="expression" dxfId="55" priority="63">
      <formula>IF(RIGHT(TEXT(AE44,"0.#"),1)=".",FALSE,TRUE)</formula>
    </cfRule>
    <cfRule type="expression" dxfId="54" priority="64">
      <formula>IF(RIGHT(TEXT(AE44,"0.#"),1)=".",TRUE,FALSE)</formula>
    </cfRule>
  </conditionalFormatting>
  <conditionalFormatting sqref="AE45">
    <cfRule type="expression" dxfId="53" priority="61">
      <formula>IF(RIGHT(TEXT(AE45,"0.#"),1)=".",FALSE,TRUE)</formula>
    </cfRule>
    <cfRule type="expression" dxfId="52" priority="62">
      <formula>IF(RIGHT(TEXT(AE45,"0.#"),1)=".",TRUE,FALSE)</formula>
    </cfRule>
  </conditionalFormatting>
  <conditionalFormatting sqref="AI44">
    <cfRule type="expression" dxfId="51" priority="55">
      <formula>IF(RIGHT(TEXT(AI44,"0.#"),1)=".",FALSE,TRUE)</formula>
    </cfRule>
    <cfRule type="expression" dxfId="50" priority="56">
      <formula>IF(RIGHT(TEXT(AI44,"0.#"),1)=".",TRUE,FALSE)</formula>
    </cfRule>
  </conditionalFormatting>
  <conditionalFormatting sqref="AI45">
    <cfRule type="expression" dxfId="49" priority="53">
      <formula>IF(RIGHT(TEXT(AI45,"0.#"),1)=".",FALSE,TRUE)</formula>
    </cfRule>
    <cfRule type="expression" dxfId="48" priority="54">
      <formula>IF(RIGHT(TEXT(AI45,"0.#"),1)=".",TRUE,FALSE)</formula>
    </cfRule>
  </conditionalFormatting>
  <conditionalFormatting sqref="AI41">
    <cfRule type="expression" dxfId="47" priority="51">
      <formula>IF(RIGHT(TEXT(AI41,"0.#"),1)=".",FALSE,TRUE)</formula>
    </cfRule>
    <cfRule type="expression" dxfId="46" priority="52">
      <formula>IF(RIGHT(TEXT(AI41,"0.#"),1)=".",TRUE,FALSE)</formula>
    </cfRule>
  </conditionalFormatting>
  <conditionalFormatting sqref="AI42">
    <cfRule type="expression" dxfId="45" priority="49">
      <formula>IF(RIGHT(TEXT(AI42,"0.#"),1)=".",FALSE,TRUE)</formula>
    </cfRule>
    <cfRule type="expression" dxfId="44" priority="50">
      <formula>IF(RIGHT(TEXT(AI42,"0.#"),1)=".",TRUE,FALSE)</formula>
    </cfRule>
  </conditionalFormatting>
  <conditionalFormatting sqref="Y108">
    <cfRule type="expression" dxfId="43" priority="47">
      <formula>IF(RIGHT(TEXT(Y108,"0.#"),1)=".",FALSE,TRUE)</formula>
    </cfRule>
    <cfRule type="expression" dxfId="42" priority="48">
      <formula>IF(RIGHT(TEXT(Y108,"0.#"),1)=".",TRUE,FALSE)</formula>
    </cfRule>
  </conditionalFormatting>
  <conditionalFormatting sqref="AU108">
    <cfRule type="expression" dxfId="41" priority="45">
      <formula>IF(RIGHT(TEXT(AU108,"0.#"),1)=".",FALSE,TRUE)</formula>
    </cfRule>
    <cfRule type="expression" dxfId="40" priority="46">
      <formula>IF(RIGHT(TEXT(AU108,"0.#"),1)=".",TRUE,FALSE)</formula>
    </cfRule>
  </conditionalFormatting>
  <conditionalFormatting sqref="Y121">
    <cfRule type="expression" dxfId="39" priority="43">
      <formula>IF(RIGHT(TEXT(Y121,"0.#"),1)=".",FALSE,TRUE)</formula>
    </cfRule>
    <cfRule type="expression" dxfId="38" priority="44">
      <formula>IF(RIGHT(TEXT(Y121,"0.#"),1)=".",TRUE,FALSE)</formula>
    </cfRule>
  </conditionalFormatting>
  <conditionalFormatting sqref="AL121:AO121">
    <cfRule type="expression" dxfId="37" priority="39">
      <formula>IF(AND(AL121&gt;=0, RIGHT(TEXT(AL121,"0.#"),1)&lt;&gt;"."),TRUE,FALSE)</formula>
    </cfRule>
    <cfRule type="expression" dxfId="36" priority="40">
      <formula>IF(AND(AL121&gt;=0, RIGHT(TEXT(AL121,"0.#"),1)="."),TRUE,FALSE)</formula>
    </cfRule>
    <cfRule type="expression" dxfId="35" priority="41">
      <formula>IF(AND(AL121&lt;0, RIGHT(TEXT(AL121,"0.#"),1)&lt;&gt;"."),TRUE,FALSE)</formula>
    </cfRule>
    <cfRule type="expression" dxfId="34" priority="42">
      <formula>IF(AND(AL121&lt;0, RIGHT(TEXT(AL121,"0.#"),1)="."),TRUE,FALSE)</formula>
    </cfRule>
  </conditionalFormatting>
  <conditionalFormatting sqref="AL125:AO125">
    <cfRule type="expression" dxfId="33" priority="35">
      <formula>IF(AND(AL125&gt;=0, RIGHT(TEXT(AL125,"0.#"),1)&lt;&gt;"."),TRUE,FALSE)</formula>
    </cfRule>
    <cfRule type="expression" dxfId="32" priority="36">
      <formula>IF(AND(AL125&gt;=0, RIGHT(TEXT(AL125,"0.#"),1)="."),TRUE,FALSE)</formula>
    </cfRule>
    <cfRule type="expression" dxfId="31" priority="37">
      <formula>IF(AND(AL125&lt;0, RIGHT(TEXT(AL125,"0.#"),1)&lt;&gt;"."),TRUE,FALSE)</formula>
    </cfRule>
    <cfRule type="expression" dxfId="30" priority="38">
      <formula>IF(AND(AL125&lt;0, RIGHT(TEXT(AL125,"0.#"),1)="."),TRUE,FALSE)</formula>
    </cfRule>
  </conditionalFormatting>
  <conditionalFormatting sqref="Y125">
    <cfRule type="expression" dxfId="29" priority="33">
      <formula>IF(RIGHT(TEXT(Y125,"0.#"),1)=".",FALSE,TRUE)</formula>
    </cfRule>
    <cfRule type="expression" dxfId="28" priority="34">
      <formula>IF(RIGHT(TEXT(Y125,"0.#"),1)=".",TRUE,FALSE)</formula>
    </cfRule>
  </conditionalFormatting>
  <conditionalFormatting sqref="Y129">
    <cfRule type="expression" dxfId="27" priority="31">
      <formula>IF(RIGHT(TEXT(Y129,"0.#"),1)=".",FALSE,TRUE)</formula>
    </cfRule>
    <cfRule type="expression" dxfId="26" priority="32">
      <formula>IF(RIGHT(TEXT(Y129,"0.#"),1)=".",TRUE,FALSE)</formula>
    </cfRule>
  </conditionalFormatting>
  <conditionalFormatting sqref="AL129:AO129">
    <cfRule type="expression" dxfId="25" priority="27">
      <formula>IF(AND(AL129&gt;=0, RIGHT(TEXT(AL129,"0.#"),1)&lt;&gt;"."),TRUE,FALSE)</formula>
    </cfRule>
    <cfRule type="expression" dxfId="24" priority="28">
      <formula>IF(AND(AL129&gt;=0, RIGHT(TEXT(AL129,"0.#"),1)="."),TRUE,FALSE)</formula>
    </cfRule>
    <cfRule type="expression" dxfId="23" priority="29">
      <formula>IF(AND(AL129&lt;0, RIGHT(TEXT(AL129,"0.#"),1)&lt;&gt;"."),TRUE,FALSE)</formula>
    </cfRule>
    <cfRule type="expression" dxfId="22" priority="30">
      <formula>IF(AND(AL129&lt;0, RIGHT(TEXT(AL129,"0.#"),1)="."),TRUE,FALSE)</formula>
    </cfRule>
  </conditionalFormatting>
  <conditionalFormatting sqref="AE34">
    <cfRule type="expression" dxfId="21" priority="25">
      <formula>IF(RIGHT(TEXT(AE34,"0.#"),1)=".",FALSE,TRUE)</formula>
    </cfRule>
    <cfRule type="expression" dxfId="20" priority="26">
      <formula>IF(RIGHT(TEXT(AE34,"0.#"),1)=".",TRUE,FALSE)</formula>
    </cfRule>
  </conditionalFormatting>
  <conditionalFormatting sqref="AE35">
    <cfRule type="expression" dxfId="19" priority="23">
      <formula>IF(RIGHT(TEXT(AE35,"0.#"),1)=".",FALSE,TRUE)</formula>
    </cfRule>
    <cfRule type="expression" dxfId="18" priority="24">
      <formula>IF(RIGHT(TEXT(AE35,"0.#"),1)=".",TRUE,FALSE)</formula>
    </cfRule>
  </conditionalFormatting>
  <conditionalFormatting sqref="AI36">
    <cfRule type="expression" dxfId="17" priority="13">
      <formula>IF(RIGHT(TEXT(AI36,"0.#"),1)=".",FALSE,TRUE)</formula>
    </cfRule>
    <cfRule type="expression" dxfId="16" priority="14">
      <formula>IF(RIGHT(TEXT(AI36,"0.#"),1)=".",TRUE,FALSE)</formula>
    </cfRule>
  </conditionalFormatting>
  <conditionalFormatting sqref="AI34">
    <cfRule type="expression" dxfId="15" priority="17">
      <formula>IF(RIGHT(TEXT(AI34,"0.#"),1)=".",FALSE,TRUE)</formula>
    </cfRule>
    <cfRule type="expression" dxfId="14" priority="18">
      <formula>IF(RIGHT(TEXT(AI34,"0.#"),1)=".",TRUE,FALSE)</formula>
    </cfRule>
  </conditionalFormatting>
  <conditionalFormatting sqref="AI35">
    <cfRule type="expression" dxfId="13" priority="15">
      <formula>IF(RIGHT(TEXT(AI35,"0.#"),1)=".",FALSE,TRUE)</formula>
    </cfRule>
    <cfRule type="expression" dxfId="12" priority="16">
      <formula>IF(RIGHT(TEXT(AI35,"0.#"),1)=".",TRUE,FALSE)</formula>
    </cfRule>
  </conditionalFormatting>
  <conditionalFormatting sqref="AM31">
    <cfRule type="expression" dxfId="11" priority="11">
      <formula>IF(RIGHT(TEXT(AM31,"0.#"),1)=".",FALSE,TRUE)</formula>
    </cfRule>
    <cfRule type="expression" dxfId="10" priority="12">
      <formula>IF(RIGHT(TEXT(AM31,"0.#"),1)=".",TRUE,FALSE)</formula>
    </cfRule>
  </conditionalFormatting>
  <conditionalFormatting sqref="AM44">
    <cfRule type="expression" dxfId="9" priority="9">
      <formula>IF(RIGHT(TEXT(AM44,"0.#"),1)=".",FALSE,TRUE)</formula>
    </cfRule>
    <cfRule type="expression" dxfId="8" priority="10">
      <formula>IF(RIGHT(TEXT(AM44,"0.#"),1)=".",TRUE,FALSE)</formula>
    </cfRule>
  </conditionalFormatting>
  <conditionalFormatting sqref="AM45">
    <cfRule type="expression" dxfId="7" priority="7">
      <formula>IF(RIGHT(TEXT(AM45,"0.#"),1)=".",FALSE,TRUE)</formula>
    </cfRule>
    <cfRule type="expression" dxfId="6" priority="8">
      <formula>IF(RIGHT(TEXT(AM45,"0.#"),1)=".",TRUE,FALSE)</formula>
    </cfRule>
  </conditionalFormatting>
  <conditionalFormatting sqref="AQ27:AQ28">
    <cfRule type="expression" dxfId="5" priority="5">
      <formula>IF(RIGHT(TEXT(AQ27,"0.#"),1)=".",FALSE,TRUE)</formula>
    </cfRule>
    <cfRule type="expression" dxfId="4" priority="6">
      <formula>IF(RIGHT(TEXT(AQ27,"0.#"),1)=".",TRUE,FALSE)</formula>
    </cfRule>
  </conditionalFormatting>
  <conditionalFormatting sqref="AU27:AU28">
    <cfRule type="expression" dxfId="3" priority="3">
      <formula>IF(RIGHT(TEXT(AU27,"0.#"),1)=".",FALSE,TRUE)</formula>
    </cfRule>
    <cfRule type="expression" dxfId="2" priority="4">
      <formula>IF(RIGHT(TEXT(AU27,"0.#"),1)=".",TRUE,FALSE)</formula>
    </cfRule>
  </conditionalFormatting>
  <conditionalFormatting sqref="AU35:AU36">
    <cfRule type="expression" dxfId="1" priority="1">
      <formula>IF(RIGHT(TEXT(AU35,"0.#"),1)=".",FALSE,TRUE)</formula>
    </cfRule>
    <cfRule type="expression" dxfId="0" priority="2">
      <formula>IF(RIGHT(TEXT(AU35,"0.#"),1)=".",TRUE,FALSE)</formula>
    </cfRule>
  </conditionalFormatting>
  <dataValidations count="16">
    <dataValidation type="whole" allowBlank="1" showInputMessage="1" showErrorMessage="1" sqref="O92:P93 AX92:AX94 AA92:AB93 AM92:AN93">
      <formula1>0</formula1>
      <formula2>99</formula2>
    </dataValidation>
    <dataValidation type="whole" allowBlank="1" showInputMessage="1" showErrorMessage="1" sqref="AJ92:AK93 X92:Y93 AJ94 L92:L94 M92:M93 X94 AU92:AV93 J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custom" imeMode="disabled" allowBlank="1" showInputMessage="1" showErrorMessage="1" sqref="AH121:AK121 AH125:AK125 AH129:AK129">
      <formula1>OR(AND(MOD(IF(ISNUMBER(AH121), AH121, 0.5),1)=0, 0&lt;=AH121), AH121="-")</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8:AB108 AU108:AX108 Y112:AB114 AU112:AX114 Y121:AB121 AL121:AO121 Y125:AB125 AL125:AO125 Y129:AB129 AL129:AO129 AQ33:AR33 AU33:AX33 AE34:AX36 AE44:AX44 AE27:AX28 AE30:AX30 AQ47:AR47 AU47:AX47 AE48:AX50 AE41:AX42 P23:AC24">
      <formula1>OR(ISNUMBER(P13), P13="-")</formula1>
    </dataValidation>
    <dataValidation type="list" allowBlank="1" showInputMessage="1" showErrorMessage="1" sqref="Q94:R94 AC94:AD94 AO94:AP94">
      <formula1>#REF!</formula1>
    </dataValidation>
    <dataValidation type="custom" allowBlank="1" showInputMessage="1" showErrorMessage="1" errorTitle="法人番号チェック" error="法人番号は13桁の数字で入力してください。" sqref="J129:O129 J125:O125 J121:O121">
      <formula1>OR(J121="-",AND(LEN(J121)=13,IFERROR(SEARCH("-",J121),"")="",IFERROR(SEARCH(".",J121),"")="",ISNUMBER(J121)))</formula1>
    </dataValidation>
    <dataValidation type="list" allowBlank="1" showInputMessage="1" showErrorMessage="1" sqref="H80:I80">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4" max="49" man="1"/>
    <brk id="58" max="49" man="1"/>
    <brk id="82" max="49" man="1"/>
    <brk id="116"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U93:V93 I93:J93 AG93:AH93 AR93:AS93</xm:sqref>
        </x14:dataValidation>
        <x14:dataValidation type="list" allowBlank="1" showInputMessage="1" showErrorMessage="1">
          <x14:formula1>
            <xm:f>入力規則等!$U$40:$U$42</xm:f>
          </x14:formula1>
          <xm:sqref>AG92:AH92 U92:V92 I92:J92 AR92:AS92</xm:sqref>
        </x14:dataValidation>
        <x14:dataValidation type="list" allowBlank="1" showInputMessage="1" showErrorMessage="1">
          <x14:formula1>
            <xm:f>入力規則等!$AG$2:$AG$13</xm:f>
          </x14:formula1>
          <xm:sqref>AC121:AG121 AC125:AG125 AC129:AG129</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AO92:AP93 Q92:S93 AC92:AE93 E92:G93</xm:sqref>
        </x14:dataValidation>
        <x14:dataValidation type="list" allowBlank="1" showInputMessage="1" showErrorMessage="1">
          <x14:formula1>
            <xm:f>入力規則等!$U$48</xm:f>
          </x14:formula1>
          <xm:sqref>E94:F94</xm:sqref>
        </x14:dataValidation>
        <x14:dataValidation type="list" allowBlank="1" showInputMessage="1" showErrorMessage="1">
          <x14:formula1>
            <xm:f>入力規則等!$U$13:$U$35</xm:f>
          </x14:formula1>
          <xm:sqref>AJ2:AM2 AE94:AG94 G94:I94 AQ94:AS94 S94:U94 E80:G80</xm:sqref>
        </x14:dataValidation>
        <x14:dataValidation type="list" allowBlank="1" showInputMessage="1" showErrorMessage="1">
          <x14:formula1>
            <xm:f>入力規則等!$U$56:$U$58</xm:f>
          </x14:formula1>
          <xm:sqref>J94:K94 AT94:AU94 AH94:AI94 V94:W94</xm:sqref>
        </x14:dataValidation>
        <x14:dataValidation type="list" allowBlank="1" showInputMessage="1" showErrorMessage="1">
          <x14:formula1>
            <xm:f>入力規則等!$U$49</xm:f>
          </x14:formula1>
          <xm:sqref>C80:D80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377</v>
      </c>
      <c r="AA1" s="26" t="s">
        <v>74</v>
      </c>
      <c r="AB1" s="26" t="s">
        <v>378</v>
      </c>
      <c r="AC1" s="26" t="s">
        <v>31</v>
      </c>
      <c r="AD1" s="25"/>
      <c r="AE1" s="26" t="s">
        <v>43</v>
      </c>
      <c r="AF1" s="27"/>
      <c r="AG1" s="38" t="s">
        <v>168</v>
      </c>
      <c r="AI1" s="38" t="s">
        <v>171</v>
      </c>
      <c r="AK1" s="38" t="s">
        <v>175</v>
      </c>
      <c r="AM1" s="53"/>
      <c r="AN1" s="53"/>
      <c r="AP1" s="25" t="s">
        <v>213</v>
      </c>
    </row>
    <row r="2" spans="1:42" ht="13.5" customHeight="1" x14ac:dyDescent="0.15">
      <c r="A2" s="13" t="s">
        <v>77</v>
      </c>
      <c r="B2" s="14"/>
      <c r="C2" s="12" t="str">
        <f>IF(B2="","",A2)</f>
        <v/>
      </c>
      <c r="D2" s="12" t="str">
        <f>IF(C2="","",IF(D1&lt;&gt;"",CONCATENATE(D1,"、",C2),C2))</f>
        <v/>
      </c>
      <c r="F2" s="11" t="s">
        <v>64</v>
      </c>
      <c r="G2" s="16" t="s">
        <v>558</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7">
        <v>21</v>
      </c>
      <c r="W2" s="29" t="s">
        <v>161</v>
      </c>
      <c r="Y2" s="29" t="s">
        <v>60</v>
      </c>
      <c r="Z2" s="29" t="s">
        <v>60</v>
      </c>
      <c r="AA2" s="61" t="s">
        <v>247</v>
      </c>
      <c r="AB2" s="61" t="s">
        <v>472</v>
      </c>
      <c r="AC2" s="62" t="s">
        <v>126</v>
      </c>
      <c r="AD2" s="25"/>
      <c r="AE2" s="31" t="s">
        <v>157</v>
      </c>
      <c r="AF2" s="27"/>
      <c r="AG2" s="39" t="s">
        <v>221</v>
      </c>
      <c r="AI2" s="38" t="s">
        <v>244</v>
      </c>
      <c r="AK2" s="38" t="s">
        <v>176</v>
      </c>
      <c r="AM2" s="53"/>
      <c r="AN2" s="53"/>
      <c r="AP2" s="39"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558</v>
      </c>
      <c r="R3" s="12" t="str">
        <f t="shared" ref="R3:R8" si="3">IF(Q3="","",P3)</f>
        <v>委託・請負</v>
      </c>
      <c r="S3" s="12" t="str">
        <f t="shared" ref="S3:S8" si="4">IF(R3="",S2,IF(S2&lt;&gt;"",CONCATENATE(S2,"、",R3),R3))</f>
        <v>委託・請負</v>
      </c>
      <c r="T3" s="12"/>
      <c r="U3" s="29" t="s">
        <v>503</v>
      </c>
      <c r="W3" s="29" t="s">
        <v>136</v>
      </c>
      <c r="Y3" s="29" t="s">
        <v>61</v>
      </c>
      <c r="Z3" s="29" t="s">
        <v>379</v>
      </c>
      <c r="AA3" s="61" t="s">
        <v>345</v>
      </c>
      <c r="AB3" s="61" t="s">
        <v>473</v>
      </c>
      <c r="AC3" s="62" t="s">
        <v>127</v>
      </c>
      <c r="AD3" s="25"/>
      <c r="AE3" s="31" t="s">
        <v>158</v>
      </c>
      <c r="AF3" s="27"/>
      <c r="AG3" s="39" t="s">
        <v>222</v>
      </c>
      <c r="AI3" s="38" t="s">
        <v>170</v>
      </c>
      <c r="AK3" s="38" t="str">
        <f>CHAR(CODE(AK2)+1)</f>
        <v>B</v>
      </c>
      <c r="AM3" s="53"/>
      <c r="AN3" s="53"/>
      <c r="AP3" s="39"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29" t="s">
        <v>555</v>
      </c>
      <c r="W4" s="29" t="s">
        <v>137</v>
      </c>
      <c r="Y4" s="29" t="s">
        <v>252</v>
      </c>
      <c r="Z4" s="29" t="s">
        <v>380</v>
      </c>
      <c r="AA4" s="61" t="s">
        <v>346</v>
      </c>
      <c r="AB4" s="61" t="s">
        <v>474</v>
      </c>
      <c r="AC4" s="61" t="s">
        <v>128</v>
      </c>
      <c r="AD4" s="25"/>
      <c r="AE4" s="31" t="s">
        <v>159</v>
      </c>
      <c r="AF4" s="27"/>
      <c r="AG4" s="39" t="s">
        <v>223</v>
      </c>
      <c r="AI4" s="38" t="s">
        <v>172</v>
      </c>
      <c r="AK4" s="38" t="str">
        <f t="shared" ref="AK4:AK49" si="7">CHAR(CODE(AK3)+1)</f>
        <v>C</v>
      </c>
      <c r="AM4" s="53"/>
      <c r="AN4" s="53"/>
      <c r="AP4" s="39"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29" t="s">
        <v>527</v>
      </c>
      <c r="Y5" s="29" t="s">
        <v>253</v>
      </c>
      <c r="Z5" s="29" t="s">
        <v>381</v>
      </c>
      <c r="AA5" s="61" t="s">
        <v>347</v>
      </c>
      <c r="AB5" s="61" t="s">
        <v>475</v>
      </c>
      <c r="AC5" s="61" t="s">
        <v>160</v>
      </c>
      <c r="AD5" s="28"/>
      <c r="AE5" s="31" t="s">
        <v>233</v>
      </c>
      <c r="AF5" s="27"/>
      <c r="AG5" s="39" t="s">
        <v>224</v>
      </c>
      <c r="AI5" s="38" t="s">
        <v>250</v>
      </c>
      <c r="AK5" s="38" t="str">
        <f t="shared" si="7"/>
        <v>D</v>
      </c>
      <c r="AP5" s="39" t="s">
        <v>224</v>
      </c>
    </row>
    <row r="6" spans="1:42" ht="13.5" customHeight="1" x14ac:dyDescent="0.15">
      <c r="A6" s="13" t="s">
        <v>81</v>
      </c>
      <c r="B6" s="14" t="s">
        <v>558</v>
      </c>
      <c r="C6" s="12" t="str">
        <f t="shared" si="0"/>
        <v>科学技術・イノベーション</v>
      </c>
      <c r="D6" s="12" t="str">
        <f t="shared" ref="D6:D21" si="8">IF(C6="",D5,IF(D5&lt;&gt;"",CONCATENATE(D5,"、",C6),C6))</f>
        <v>科学技術・イノベーション</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29" t="s">
        <v>235</v>
      </c>
      <c r="W6" s="29" t="s">
        <v>529</v>
      </c>
      <c r="Y6" s="29" t="s">
        <v>254</v>
      </c>
      <c r="Z6" s="29" t="s">
        <v>382</v>
      </c>
      <c r="AA6" s="61" t="s">
        <v>348</v>
      </c>
      <c r="AB6" s="61" t="s">
        <v>476</v>
      </c>
      <c r="AC6" s="61" t="s">
        <v>129</v>
      </c>
      <c r="AD6" s="28"/>
      <c r="AE6" s="31" t="s">
        <v>231</v>
      </c>
      <c r="AF6" s="27"/>
      <c r="AG6" s="39" t="s">
        <v>225</v>
      </c>
      <c r="AI6" s="38" t="s">
        <v>251</v>
      </c>
      <c r="AK6" s="38" t="str">
        <f>CHAR(CODE(AK5)+1)</f>
        <v>E</v>
      </c>
      <c r="AP6" s="39" t="s">
        <v>225</v>
      </c>
    </row>
    <row r="7" spans="1:42" ht="13.5" customHeight="1" x14ac:dyDescent="0.15">
      <c r="A7" s="13" t="s">
        <v>82</v>
      </c>
      <c r="B7" s="14"/>
      <c r="C7" s="12" t="str">
        <f t="shared" si="0"/>
        <v/>
      </c>
      <c r="D7" s="12" t="str">
        <f t="shared" si="8"/>
        <v>科学技術・イノベーション</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29"/>
      <c r="W7" s="29" t="s">
        <v>138</v>
      </c>
      <c r="Y7" s="29" t="s">
        <v>255</v>
      </c>
      <c r="Z7" s="29" t="s">
        <v>383</v>
      </c>
      <c r="AA7" s="61" t="s">
        <v>349</v>
      </c>
      <c r="AB7" s="61" t="s">
        <v>477</v>
      </c>
      <c r="AC7" s="28"/>
      <c r="AD7" s="28"/>
      <c r="AE7" s="29" t="s">
        <v>129</v>
      </c>
      <c r="AF7" s="27"/>
      <c r="AG7" s="39" t="s">
        <v>226</v>
      </c>
      <c r="AH7" s="56"/>
      <c r="AI7" s="39" t="s">
        <v>240</v>
      </c>
      <c r="AK7" s="38" t="str">
        <f>CHAR(CODE(AK6)+1)</f>
        <v>F</v>
      </c>
      <c r="AP7" s="39" t="s">
        <v>226</v>
      </c>
    </row>
    <row r="8" spans="1:42" ht="13.5" customHeight="1" x14ac:dyDescent="0.15">
      <c r="A8" s="13" t="s">
        <v>83</v>
      </c>
      <c r="B8" s="14"/>
      <c r="C8" s="12" t="str">
        <f t="shared" si="0"/>
        <v/>
      </c>
      <c r="D8" s="12" t="str">
        <f t="shared" si="8"/>
        <v>科学技術・イノベーション</v>
      </c>
      <c r="F8" s="17" t="s">
        <v>107</v>
      </c>
      <c r="G8" s="16"/>
      <c r="H8" s="12" t="str">
        <f t="shared" si="1"/>
        <v/>
      </c>
      <c r="I8" s="12" t="str">
        <f t="shared" si="5"/>
        <v>一般会計</v>
      </c>
      <c r="K8" s="13" t="s">
        <v>100</v>
      </c>
      <c r="L8" s="14"/>
      <c r="M8" s="12" t="str">
        <f t="shared" si="2"/>
        <v/>
      </c>
      <c r="N8" s="12" t="str">
        <f t="shared" si="6"/>
        <v/>
      </c>
      <c r="O8" s="12"/>
      <c r="P8" s="11" t="s">
        <v>72</v>
      </c>
      <c r="Q8" s="16" t="s">
        <v>558</v>
      </c>
      <c r="R8" s="12" t="str">
        <f t="shared" si="3"/>
        <v>その他</v>
      </c>
      <c r="S8" s="12" t="str">
        <f t="shared" si="4"/>
        <v>委託・請負、その他</v>
      </c>
      <c r="T8" s="12"/>
      <c r="U8" s="29" t="s">
        <v>248</v>
      </c>
      <c r="W8" s="29" t="s">
        <v>139</v>
      </c>
      <c r="Y8" s="29" t="s">
        <v>256</v>
      </c>
      <c r="Z8" s="29" t="s">
        <v>384</v>
      </c>
      <c r="AA8" s="61" t="s">
        <v>350</v>
      </c>
      <c r="AB8" s="61" t="s">
        <v>478</v>
      </c>
      <c r="AC8" s="28"/>
      <c r="AD8" s="28"/>
      <c r="AE8" s="28"/>
      <c r="AF8" s="27"/>
      <c r="AG8" s="39" t="s">
        <v>227</v>
      </c>
      <c r="AI8" s="38" t="s">
        <v>241</v>
      </c>
      <c r="AK8" s="38" t="str">
        <f t="shared" si="7"/>
        <v>G</v>
      </c>
      <c r="AP8" s="39" t="s">
        <v>227</v>
      </c>
    </row>
    <row r="9" spans="1:42" ht="13.5" customHeight="1" x14ac:dyDescent="0.15">
      <c r="A9" s="13" t="s">
        <v>84</v>
      </c>
      <c r="B9" s="14"/>
      <c r="C9" s="12" t="str">
        <f t="shared" si="0"/>
        <v/>
      </c>
      <c r="D9" s="12" t="str">
        <f t="shared" si="8"/>
        <v>科学技術・イノベーション</v>
      </c>
      <c r="F9" s="17" t="s">
        <v>184</v>
      </c>
      <c r="G9" s="16"/>
      <c r="H9" s="12" t="str">
        <f t="shared" si="1"/>
        <v/>
      </c>
      <c r="I9" s="12" t="str">
        <f t="shared" si="5"/>
        <v>一般会計</v>
      </c>
      <c r="K9" s="13" t="s">
        <v>101</v>
      </c>
      <c r="L9" s="14"/>
      <c r="M9" s="12" t="str">
        <f t="shared" si="2"/>
        <v/>
      </c>
      <c r="N9" s="12" t="str">
        <f t="shared" si="6"/>
        <v/>
      </c>
      <c r="O9" s="12"/>
      <c r="P9" s="12"/>
      <c r="Q9" s="18"/>
      <c r="T9" s="12"/>
      <c r="U9" s="29" t="s">
        <v>249</v>
      </c>
      <c r="W9" s="29" t="s">
        <v>140</v>
      </c>
      <c r="Y9" s="29" t="s">
        <v>257</v>
      </c>
      <c r="Z9" s="29" t="s">
        <v>385</v>
      </c>
      <c r="AA9" s="61" t="s">
        <v>351</v>
      </c>
      <c r="AB9" s="61" t="s">
        <v>479</v>
      </c>
      <c r="AC9" s="28"/>
      <c r="AD9" s="28"/>
      <c r="AE9" s="28"/>
      <c r="AF9" s="27"/>
      <c r="AG9" s="39" t="s">
        <v>228</v>
      </c>
      <c r="AI9" s="52"/>
      <c r="AK9" s="38" t="str">
        <f t="shared" si="7"/>
        <v>H</v>
      </c>
      <c r="AP9" s="39" t="s">
        <v>228</v>
      </c>
    </row>
    <row r="10" spans="1:42" ht="13.5" customHeight="1" x14ac:dyDescent="0.15">
      <c r="A10" s="13" t="s">
        <v>203</v>
      </c>
      <c r="B10" s="14"/>
      <c r="C10" s="12" t="str">
        <f t="shared" si="0"/>
        <v/>
      </c>
      <c r="D10" s="12" t="str">
        <f t="shared" si="8"/>
        <v>科学技術・イノベーション</v>
      </c>
      <c r="F10" s="17" t="s">
        <v>108</v>
      </c>
      <c r="G10" s="16"/>
      <c r="H10" s="12" t="str">
        <f t="shared" si="1"/>
        <v/>
      </c>
      <c r="I10" s="12" t="str">
        <f t="shared" si="5"/>
        <v>一般会計</v>
      </c>
      <c r="K10" s="13" t="s">
        <v>204</v>
      </c>
      <c r="L10" s="14"/>
      <c r="M10" s="12" t="str">
        <f t="shared" si="2"/>
        <v/>
      </c>
      <c r="N10" s="12" t="str">
        <f t="shared" si="6"/>
        <v/>
      </c>
      <c r="O10" s="12"/>
      <c r="P10" s="12" t="str">
        <f>S8</f>
        <v>委託・請負、その他</v>
      </c>
      <c r="Q10" s="18"/>
      <c r="T10" s="12"/>
      <c r="W10" s="29" t="s">
        <v>141</v>
      </c>
      <c r="Y10" s="29" t="s">
        <v>258</v>
      </c>
      <c r="Z10" s="29" t="s">
        <v>386</v>
      </c>
      <c r="AA10" s="61" t="s">
        <v>352</v>
      </c>
      <c r="AB10" s="61" t="s">
        <v>480</v>
      </c>
      <c r="AC10" s="28"/>
      <c r="AD10" s="28"/>
      <c r="AE10" s="28"/>
      <c r="AF10" s="27"/>
      <c r="AG10" s="39" t="s">
        <v>216</v>
      </c>
      <c r="AK10" s="38" t="str">
        <f t="shared" si="7"/>
        <v>I</v>
      </c>
      <c r="AP10" s="38" t="s">
        <v>214</v>
      </c>
    </row>
    <row r="11" spans="1:42" ht="13.5" customHeight="1" x14ac:dyDescent="0.15">
      <c r="A11" s="13" t="s">
        <v>85</v>
      </c>
      <c r="B11" s="14"/>
      <c r="C11" s="12" t="str">
        <f t="shared" si="0"/>
        <v/>
      </c>
      <c r="D11" s="12" t="str">
        <f t="shared" si="8"/>
        <v>科学技術・イノベーション</v>
      </c>
      <c r="F11" s="17" t="s">
        <v>109</v>
      </c>
      <c r="G11" s="16"/>
      <c r="H11" s="12" t="str">
        <f t="shared" si="1"/>
        <v/>
      </c>
      <c r="I11" s="12" t="str">
        <f t="shared" si="5"/>
        <v>一般会計</v>
      </c>
      <c r="K11" s="13" t="s">
        <v>102</v>
      </c>
      <c r="L11" s="14" t="s">
        <v>558</v>
      </c>
      <c r="M11" s="12" t="str">
        <f t="shared" si="2"/>
        <v>その他の事項経費</v>
      </c>
      <c r="N11" s="12" t="str">
        <f t="shared" si="6"/>
        <v>その他の事項経費</v>
      </c>
      <c r="O11" s="12"/>
      <c r="P11" s="12"/>
      <c r="Q11" s="18"/>
      <c r="T11" s="12"/>
      <c r="W11" s="29" t="s">
        <v>552</v>
      </c>
      <c r="Y11" s="29" t="s">
        <v>259</v>
      </c>
      <c r="Z11" s="29" t="s">
        <v>387</v>
      </c>
      <c r="AA11" s="61" t="s">
        <v>353</v>
      </c>
      <c r="AB11" s="61" t="s">
        <v>481</v>
      </c>
      <c r="AC11" s="28"/>
      <c r="AD11" s="28"/>
      <c r="AE11" s="28"/>
      <c r="AF11" s="27"/>
      <c r="AG11" s="38" t="s">
        <v>219</v>
      </c>
      <c r="AK11" s="38" t="str">
        <f t="shared" si="7"/>
        <v>J</v>
      </c>
    </row>
    <row r="12" spans="1:42" ht="13.5" customHeight="1" x14ac:dyDescent="0.15">
      <c r="A12" s="13" t="s">
        <v>86</v>
      </c>
      <c r="B12" s="14"/>
      <c r="C12" s="12" t="str">
        <f t="shared" ref="C12:C23" si="9">IF(B12="","",A12)</f>
        <v/>
      </c>
      <c r="D12" s="12" t="str">
        <f t="shared" si="8"/>
        <v>科学技術・イノベーション</v>
      </c>
      <c r="F12" s="17" t="s">
        <v>110</v>
      </c>
      <c r="G12" s="16"/>
      <c r="H12" s="12" t="str">
        <f t="shared" si="1"/>
        <v/>
      </c>
      <c r="I12" s="12" t="str">
        <f t="shared" si="5"/>
        <v>一般会計</v>
      </c>
      <c r="K12" s="12"/>
      <c r="L12" s="12"/>
      <c r="O12" s="12"/>
      <c r="P12" s="12"/>
      <c r="Q12" s="18"/>
      <c r="T12" s="12"/>
      <c r="U12" s="26" t="s">
        <v>504</v>
      </c>
      <c r="W12" s="29" t="s">
        <v>142</v>
      </c>
      <c r="Y12" s="29" t="s">
        <v>260</v>
      </c>
      <c r="Z12" s="29" t="s">
        <v>388</v>
      </c>
      <c r="AA12" s="61" t="s">
        <v>354</v>
      </c>
      <c r="AB12" s="61" t="s">
        <v>482</v>
      </c>
      <c r="AC12" s="28"/>
      <c r="AD12" s="28"/>
      <c r="AE12" s="28"/>
      <c r="AF12" s="27"/>
      <c r="AG12" s="38" t="s">
        <v>217</v>
      </c>
      <c r="AK12" s="38" t="str">
        <f t="shared" si="7"/>
        <v>K</v>
      </c>
    </row>
    <row r="13" spans="1:42" ht="13.5" customHeight="1" x14ac:dyDescent="0.15">
      <c r="A13" s="13" t="s">
        <v>87</v>
      </c>
      <c r="B13" s="14"/>
      <c r="C13" s="12" t="str">
        <f t="shared" si="9"/>
        <v/>
      </c>
      <c r="D13" s="12" t="str">
        <f t="shared" si="8"/>
        <v>科学技術・イノベーション</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261</v>
      </c>
      <c r="Z13" s="29" t="s">
        <v>389</v>
      </c>
      <c r="AA13" s="61" t="s">
        <v>355</v>
      </c>
      <c r="AB13" s="61" t="s">
        <v>483</v>
      </c>
      <c r="AC13" s="28"/>
      <c r="AD13" s="28"/>
      <c r="AE13" s="28"/>
      <c r="AF13" s="27"/>
      <c r="AG13" s="38" t="s">
        <v>218</v>
      </c>
      <c r="AK13" s="38" t="str">
        <f t="shared" si="7"/>
        <v>L</v>
      </c>
    </row>
    <row r="14" spans="1:42" ht="13.5" customHeight="1" x14ac:dyDescent="0.15">
      <c r="A14" s="13" t="s">
        <v>88</v>
      </c>
      <c r="B14" s="14"/>
      <c r="C14" s="12" t="str">
        <f t="shared" si="9"/>
        <v/>
      </c>
      <c r="D14" s="12" t="str">
        <f t="shared" si="8"/>
        <v>科学技術・イノベーション</v>
      </c>
      <c r="F14" s="17" t="s">
        <v>112</v>
      </c>
      <c r="G14" s="16"/>
      <c r="H14" s="12" t="str">
        <f t="shared" si="1"/>
        <v/>
      </c>
      <c r="I14" s="12" t="str">
        <f t="shared" si="5"/>
        <v>一般会計</v>
      </c>
      <c r="K14" s="12"/>
      <c r="L14" s="12"/>
      <c r="O14" s="12"/>
      <c r="P14" s="12"/>
      <c r="Q14" s="18"/>
      <c r="T14" s="12"/>
      <c r="U14" s="29" t="s">
        <v>505</v>
      </c>
      <c r="W14" s="29" t="s">
        <v>144</v>
      </c>
      <c r="Y14" s="29" t="s">
        <v>262</v>
      </c>
      <c r="Z14" s="29" t="s">
        <v>390</v>
      </c>
      <c r="AA14" s="61" t="s">
        <v>356</v>
      </c>
      <c r="AB14" s="61" t="s">
        <v>484</v>
      </c>
      <c r="AC14" s="28"/>
      <c r="AD14" s="28"/>
      <c r="AE14" s="28"/>
      <c r="AF14" s="27"/>
      <c r="AG14" s="52"/>
      <c r="AK14" s="38" t="str">
        <f t="shared" si="7"/>
        <v>M</v>
      </c>
    </row>
    <row r="15" spans="1:42" ht="13.5" customHeight="1" x14ac:dyDescent="0.15">
      <c r="A15" s="13" t="s">
        <v>89</v>
      </c>
      <c r="B15" s="14"/>
      <c r="C15" s="12" t="str">
        <f t="shared" si="9"/>
        <v/>
      </c>
      <c r="D15" s="12" t="str">
        <f t="shared" si="8"/>
        <v>科学技術・イノベーション</v>
      </c>
      <c r="F15" s="17" t="s">
        <v>113</v>
      </c>
      <c r="G15" s="16"/>
      <c r="H15" s="12" t="str">
        <f t="shared" si="1"/>
        <v/>
      </c>
      <c r="I15" s="12" t="str">
        <f t="shared" si="5"/>
        <v>一般会計</v>
      </c>
      <c r="K15" s="12"/>
      <c r="L15" s="12"/>
      <c r="O15" s="12"/>
      <c r="P15" s="12"/>
      <c r="Q15" s="18"/>
      <c r="T15" s="12"/>
      <c r="U15" s="29" t="s">
        <v>506</v>
      </c>
      <c r="W15" s="29" t="s">
        <v>145</v>
      </c>
      <c r="Y15" s="29" t="s">
        <v>263</v>
      </c>
      <c r="Z15" s="29" t="s">
        <v>391</v>
      </c>
      <c r="AA15" s="61" t="s">
        <v>357</v>
      </c>
      <c r="AB15" s="61" t="s">
        <v>485</v>
      </c>
      <c r="AC15" s="28"/>
      <c r="AD15" s="28"/>
      <c r="AE15" s="28"/>
      <c r="AF15" s="27"/>
      <c r="AG15" s="53"/>
      <c r="AK15" s="38" t="str">
        <f t="shared" si="7"/>
        <v>N</v>
      </c>
    </row>
    <row r="16" spans="1:42" ht="13.5" customHeight="1" x14ac:dyDescent="0.15">
      <c r="A16" s="13" t="s">
        <v>90</v>
      </c>
      <c r="B16" s="14"/>
      <c r="C16" s="12" t="str">
        <f t="shared" si="9"/>
        <v/>
      </c>
      <c r="D16" s="12" t="str">
        <f t="shared" si="8"/>
        <v>科学技術・イノベーション</v>
      </c>
      <c r="F16" s="17" t="s">
        <v>114</v>
      </c>
      <c r="G16" s="16"/>
      <c r="H16" s="12" t="str">
        <f t="shared" si="1"/>
        <v/>
      </c>
      <c r="I16" s="12" t="str">
        <f t="shared" si="5"/>
        <v>一般会計</v>
      </c>
      <c r="K16" s="12"/>
      <c r="L16" s="12"/>
      <c r="O16" s="12"/>
      <c r="P16" s="12"/>
      <c r="Q16" s="18"/>
      <c r="T16" s="12"/>
      <c r="U16" s="29" t="s">
        <v>507</v>
      </c>
      <c r="W16" s="29" t="s">
        <v>146</v>
      </c>
      <c r="Y16" s="29" t="s">
        <v>264</v>
      </c>
      <c r="Z16" s="29" t="s">
        <v>392</v>
      </c>
      <c r="AA16" s="61" t="s">
        <v>358</v>
      </c>
      <c r="AB16" s="61" t="s">
        <v>486</v>
      </c>
      <c r="AC16" s="28"/>
      <c r="AD16" s="28"/>
      <c r="AE16" s="28"/>
      <c r="AF16" s="27"/>
      <c r="AG16" s="53"/>
      <c r="AK16" s="38" t="str">
        <f t="shared" si="7"/>
        <v>O</v>
      </c>
    </row>
    <row r="17" spans="1:37" ht="13.5" customHeight="1" x14ac:dyDescent="0.15">
      <c r="A17" s="13" t="s">
        <v>91</v>
      </c>
      <c r="B17" s="14"/>
      <c r="C17" s="12" t="str">
        <f t="shared" si="9"/>
        <v/>
      </c>
      <c r="D17" s="12" t="str">
        <f t="shared" si="8"/>
        <v>科学技術・イノベーション</v>
      </c>
      <c r="F17" s="17" t="s">
        <v>115</v>
      </c>
      <c r="G17" s="16"/>
      <c r="H17" s="12" t="str">
        <f t="shared" si="1"/>
        <v/>
      </c>
      <c r="I17" s="12" t="str">
        <f t="shared" si="5"/>
        <v>一般会計</v>
      </c>
      <c r="K17" s="12"/>
      <c r="L17" s="12"/>
      <c r="O17" s="12"/>
      <c r="P17" s="12"/>
      <c r="Q17" s="18"/>
      <c r="T17" s="12"/>
      <c r="U17" s="29" t="s">
        <v>525</v>
      </c>
      <c r="W17" s="29" t="s">
        <v>147</v>
      </c>
      <c r="Y17" s="29" t="s">
        <v>265</v>
      </c>
      <c r="Z17" s="29" t="s">
        <v>393</v>
      </c>
      <c r="AA17" s="61" t="s">
        <v>359</v>
      </c>
      <c r="AB17" s="61" t="s">
        <v>487</v>
      </c>
      <c r="AC17" s="28"/>
      <c r="AD17" s="28"/>
      <c r="AE17" s="28"/>
      <c r="AF17" s="27"/>
      <c r="AG17" s="53"/>
      <c r="AK17" s="38" t="str">
        <f t="shared" si="7"/>
        <v>P</v>
      </c>
    </row>
    <row r="18" spans="1:37" ht="13.5" customHeight="1" x14ac:dyDescent="0.15">
      <c r="A18" s="13" t="s">
        <v>92</v>
      </c>
      <c r="B18" s="14"/>
      <c r="C18" s="12" t="str">
        <f t="shared" si="9"/>
        <v/>
      </c>
      <c r="D18" s="12" t="str">
        <f t="shared" si="8"/>
        <v>科学技術・イノベーション</v>
      </c>
      <c r="F18" s="17" t="s">
        <v>116</v>
      </c>
      <c r="G18" s="16"/>
      <c r="H18" s="12" t="str">
        <f t="shared" si="1"/>
        <v/>
      </c>
      <c r="I18" s="12" t="str">
        <f t="shared" si="5"/>
        <v>一般会計</v>
      </c>
      <c r="K18" s="12"/>
      <c r="L18" s="12"/>
      <c r="O18" s="12"/>
      <c r="P18" s="12"/>
      <c r="Q18" s="18"/>
      <c r="T18" s="12"/>
      <c r="U18" s="29" t="s">
        <v>508</v>
      </c>
      <c r="W18" s="29" t="s">
        <v>148</v>
      </c>
      <c r="Y18" s="29" t="s">
        <v>266</v>
      </c>
      <c r="Z18" s="29" t="s">
        <v>394</v>
      </c>
      <c r="AA18" s="61" t="s">
        <v>360</v>
      </c>
      <c r="AB18" s="61" t="s">
        <v>488</v>
      </c>
      <c r="AC18" s="28"/>
      <c r="AD18" s="28"/>
      <c r="AE18" s="28"/>
      <c r="AF18" s="27"/>
      <c r="AK18" s="38" t="str">
        <f t="shared" si="7"/>
        <v>Q</v>
      </c>
    </row>
    <row r="19" spans="1:37" ht="13.5" customHeight="1" x14ac:dyDescent="0.15">
      <c r="A19" s="13" t="s">
        <v>194</v>
      </c>
      <c r="B19" s="14"/>
      <c r="C19" s="12" t="str">
        <f t="shared" si="9"/>
        <v/>
      </c>
      <c r="D19" s="12" t="str">
        <f t="shared" si="8"/>
        <v>科学技術・イノベーション</v>
      </c>
      <c r="F19" s="17" t="s">
        <v>117</v>
      </c>
      <c r="G19" s="16"/>
      <c r="H19" s="12" t="str">
        <f t="shared" si="1"/>
        <v/>
      </c>
      <c r="I19" s="12" t="str">
        <f t="shared" si="5"/>
        <v>一般会計</v>
      </c>
      <c r="K19" s="12"/>
      <c r="L19" s="12"/>
      <c r="O19" s="12"/>
      <c r="P19" s="12"/>
      <c r="Q19" s="18"/>
      <c r="T19" s="12"/>
      <c r="U19" s="29" t="s">
        <v>509</v>
      </c>
      <c r="W19" s="29" t="s">
        <v>149</v>
      </c>
      <c r="Y19" s="29" t="s">
        <v>267</v>
      </c>
      <c r="Z19" s="29" t="s">
        <v>395</v>
      </c>
      <c r="AA19" s="61" t="s">
        <v>361</v>
      </c>
      <c r="AB19" s="61" t="s">
        <v>489</v>
      </c>
      <c r="AC19" s="28"/>
      <c r="AD19" s="28"/>
      <c r="AE19" s="28"/>
      <c r="AF19" s="27"/>
      <c r="AK19" s="38" t="str">
        <f t="shared" si="7"/>
        <v>R</v>
      </c>
    </row>
    <row r="20" spans="1:37" ht="13.5" customHeight="1" x14ac:dyDescent="0.15">
      <c r="A20" s="13" t="s">
        <v>195</v>
      </c>
      <c r="B20" s="14"/>
      <c r="C20" s="12" t="str">
        <f t="shared" si="9"/>
        <v/>
      </c>
      <c r="D20" s="12" t="str">
        <f t="shared" si="8"/>
        <v>科学技術・イノベーション</v>
      </c>
      <c r="F20" s="17" t="s">
        <v>193</v>
      </c>
      <c r="G20" s="16"/>
      <c r="H20" s="12" t="str">
        <f t="shared" si="1"/>
        <v/>
      </c>
      <c r="I20" s="12" t="str">
        <f t="shared" si="5"/>
        <v>一般会計</v>
      </c>
      <c r="K20" s="12"/>
      <c r="L20" s="12"/>
      <c r="O20" s="12"/>
      <c r="P20" s="12"/>
      <c r="Q20" s="18"/>
      <c r="T20" s="12"/>
      <c r="U20" s="29" t="s">
        <v>510</v>
      </c>
      <c r="W20" s="29" t="s">
        <v>150</v>
      </c>
      <c r="Y20" s="29" t="s">
        <v>268</v>
      </c>
      <c r="Z20" s="29" t="s">
        <v>396</v>
      </c>
      <c r="AA20" s="61" t="s">
        <v>362</v>
      </c>
      <c r="AB20" s="61" t="s">
        <v>490</v>
      </c>
      <c r="AC20" s="28"/>
      <c r="AD20" s="28"/>
      <c r="AE20" s="28"/>
      <c r="AF20" s="27"/>
      <c r="AK20" s="38" t="str">
        <f t="shared" si="7"/>
        <v>S</v>
      </c>
    </row>
    <row r="21" spans="1:37" ht="13.5" customHeight="1" x14ac:dyDescent="0.15">
      <c r="A21" s="13" t="s">
        <v>196</v>
      </c>
      <c r="B21" s="14"/>
      <c r="C21" s="12" t="str">
        <f t="shared" si="9"/>
        <v/>
      </c>
      <c r="D21" s="12" t="str">
        <f t="shared" si="8"/>
        <v>科学技術・イノベーション</v>
      </c>
      <c r="F21" s="17" t="s">
        <v>118</v>
      </c>
      <c r="G21" s="16"/>
      <c r="H21" s="12" t="str">
        <f t="shared" si="1"/>
        <v/>
      </c>
      <c r="I21" s="12" t="str">
        <f t="shared" si="5"/>
        <v>一般会計</v>
      </c>
      <c r="K21" s="12"/>
      <c r="L21" s="12"/>
      <c r="O21" s="12"/>
      <c r="P21" s="12"/>
      <c r="Q21" s="18"/>
      <c r="T21" s="12"/>
      <c r="U21" s="29" t="s">
        <v>511</v>
      </c>
      <c r="W21" s="29" t="s">
        <v>151</v>
      </c>
      <c r="Y21" s="29" t="s">
        <v>269</v>
      </c>
      <c r="Z21" s="29" t="s">
        <v>397</v>
      </c>
      <c r="AA21" s="61" t="s">
        <v>363</v>
      </c>
      <c r="AB21" s="61" t="s">
        <v>491</v>
      </c>
      <c r="AC21" s="28"/>
      <c r="AD21" s="28"/>
      <c r="AE21" s="28"/>
      <c r="AF21" s="27"/>
      <c r="AK21" s="38" t="str">
        <f t="shared" si="7"/>
        <v>T</v>
      </c>
    </row>
    <row r="22" spans="1:37" ht="13.5" customHeight="1" x14ac:dyDescent="0.15">
      <c r="A22" s="13" t="s">
        <v>197</v>
      </c>
      <c r="B22" s="14"/>
      <c r="C22" s="12" t="str">
        <f t="shared" si="9"/>
        <v/>
      </c>
      <c r="D22" s="12" t="str">
        <f>IF(C22="",D21,IF(D21&lt;&gt;"",CONCATENATE(D21,"、",C22),C22))</f>
        <v>科学技術・イノベーション</v>
      </c>
      <c r="F22" s="17" t="s">
        <v>119</v>
      </c>
      <c r="G22" s="16"/>
      <c r="H22" s="12" t="str">
        <f t="shared" si="1"/>
        <v/>
      </c>
      <c r="I22" s="12" t="str">
        <f t="shared" si="5"/>
        <v>一般会計</v>
      </c>
      <c r="K22" s="12"/>
      <c r="L22" s="12"/>
      <c r="O22" s="12"/>
      <c r="P22" s="12"/>
      <c r="Q22" s="18"/>
      <c r="T22" s="12"/>
      <c r="U22" s="29" t="s">
        <v>554</v>
      </c>
      <c r="W22" s="29" t="s">
        <v>152</v>
      </c>
      <c r="Y22" s="29" t="s">
        <v>270</v>
      </c>
      <c r="Z22" s="29" t="s">
        <v>398</v>
      </c>
      <c r="AA22" s="61" t="s">
        <v>364</v>
      </c>
      <c r="AB22" s="61" t="s">
        <v>492</v>
      </c>
      <c r="AC22" s="28"/>
      <c r="AD22" s="28"/>
      <c r="AE22" s="28"/>
      <c r="AF22" s="27"/>
      <c r="AK22" s="38" t="str">
        <f t="shared" si="7"/>
        <v>U</v>
      </c>
    </row>
    <row r="23" spans="1:37" ht="13.5" customHeight="1" x14ac:dyDescent="0.15">
      <c r="A23" s="59" t="s">
        <v>242</v>
      </c>
      <c r="B23" s="14"/>
      <c r="C23" s="12" t="str">
        <f t="shared" si="9"/>
        <v/>
      </c>
      <c r="D23" s="12" t="str">
        <f>IF(C23="",D22,IF(D22&lt;&gt;"",CONCATENATE(D22,"、",C23),C23))</f>
        <v>科学技術・イノベーション</v>
      </c>
      <c r="F23" s="17" t="s">
        <v>120</v>
      </c>
      <c r="G23" s="16"/>
      <c r="H23" s="12" t="str">
        <f t="shared" si="1"/>
        <v/>
      </c>
      <c r="I23" s="12" t="str">
        <f t="shared" si="5"/>
        <v>一般会計</v>
      </c>
      <c r="K23" s="12"/>
      <c r="L23" s="12"/>
      <c r="O23" s="12"/>
      <c r="P23" s="12"/>
      <c r="Q23" s="18"/>
      <c r="T23" s="12"/>
      <c r="U23" s="29" t="s">
        <v>512</v>
      </c>
      <c r="W23" s="29" t="s">
        <v>153</v>
      </c>
      <c r="Y23" s="29" t="s">
        <v>271</v>
      </c>
      <c r="Z23" s="29" t="s">
        <v>399</v>
      </c>
      <c r="AA23" s="61" t="s">
        <v>365</v>
      </c>
      <c r="AB23" s="61" t="s">
        <v>493</v>
      </c>
      <c r="AC23" s="28"/>
      <c r="AD23" s="28"/>
      <c r="AE23" s="28"/>
      <c r="AF23" s="27"/>
      <c r="AK23" s="38" t="str">
        <f t="shared" si="7"/>
        <v>V</v>
      </c>
    </row>
    <row r="24" spans="1:37" ht="13.5" customHeight="1" x14ac:dyDescent="0.15">
      <c r="A24" s="69"/>
      <c r="B24" s="57"/>
      <c r="F24" s="17" t="s">
        <v>245</v>
      </c>
      <c r="G24" s="16"/>
      <c r="H24" s="12" t="str">
        <f t="shared" si="1"/>
        <v/>
      </c>
      <c r="I24" s="12" t="str">
        <f t="shared" si="5"/>
        <v>一般会計</v>
      </c>
      <c r="K24" s="12"/>
      <c r="L24" s="12"/>
      <c r="O24" s="12"/>
      <c r="P24" s="12"/>
      <c r="Q24" s="18"/>
      <c r="T24" s="12"/>
      <c r="U24" s="29" t="s">
        <v>513</v>
      </c>
      <c r="W24" s="29" t="s">
        <v>154</v>
      </c>
      <c r="Y24" s="29" t="s">
        <v>272</v>
      </c>
      <c r="Z24" s="29" t="s">
        <v>400</v>
      </c>
      <c r="AA24" s="61" t="s">
        <v>366</v>
      </c>
      <c r="AB24" s="61" t="s">
        <v>494</v>
      </c>
      <c r="AC24" s="28"/>
      <c r="AD24" s="28"/>
      <c r="AE24" s="28"/>
      <c r="AF24" s="27"/>
      <c r="AK24" s="38" t="str">
        <f>CHAR(CODE(AK23)+1)</f>
        <v>W</v>
      </c>
    </row>
    <row r="25" spans="1:37" ht="13.5" customHeight="1" x14ac:dyDescent="0.15">
      <c r="A25" s="58"/>
      <c r="B25" s="57"/>
      <c r="F25" s="17" t="s">
        <v>121</v>
      </c>
      <c r="G25" s="16"/>
      <c r="H25" s="12" t="str">
        <f t="shared" si="1"/>
        <v/>
      </c>
      <c r="I25" s="12" t="str">
        <f t="shared" si="5"/>
        <v>一般会計</v>
      </c>
      <c r="K25" s="12"/>
      <c r="L25" s="12"/>
      <c r="O25" s="12"/>
      <c r="P25" s="12"/>
      <c r="Q25" s="18"/>
      <c r="T25" s="12"/>
      <c r="U25" s="29" t="s">
        <v>514</v>
      </c>
      <c r="W25" s="51"/>
      <c r="Y25" s="29" t="s">
        <v>273</v>
      </c>
      <c r="Z25" s="29" t="s">
        <v>401</v>
      </c>
      <c r="AA25" s="61" t="s">
        <v>367</v>
      </c>
      <c r="AB25" s="61" t="s">
        <v>495</v>
      </c>
      <c r="AC25" s="28"/>
      <c r="AD25" s="28"/>
      <c r="AE25" s="28"/>
      <c r="AF25" s="27"/>
      <c r="AK25" s="38" t="str">
        <f t="shared" si="7"/>
        <v>X</v>
      </c>
    </row>
    <row r="26" spans="1:37" ht="13.5" customHeight="1" x14ac:dyDescent="0.15">
      <c r="A26" s="58"/>
      <c r="B26" s="57"/>
      <c r="F26" s="17" t="s">
        <v>122</v>
      </c>
      <c r="G26" s="16"/>
      <c r="H26" s="12" t="str">
        <f t="shared" si="1"/>
        <v/>
      </c>
      <c r="I26" s="12" t="str">
        <f t="shared" si="5"/>
        <v>一般会計</v>
      </c>
      <c r="K26" s="12"/>
      <c r="L26" s="12"/>
      <c r="O26" s="12"/>
      <c r="P26" s="12"/>
      <c r="Q26" s="18"/>
      <c r="T26" s="12"/>
      <c r="U26" s="29" t="s">
        <v>515</v>
      </c>
      <c r="Y26" s="29" t="s">
        <v>274</v>
      </c>
      <c r="Z26" s="29" t="s">
        <v>402</v>
      </c>
      <c r="AA26" s="61" t="s">
        <v>368</v>
      </c>
      <c r="AB26" s="61" t="s">
        <v>496</v>
      </c>
      <c r="AC26" s="28"/>
      <c r="AD26" s="28"/>
      <c r="AE26" s="28"/>
      <c r="AF26" s="27"/>
      <c r="AK26" s="38" t="str">
        <f t="shared" si="7"/>
        <v>Y</v>
      </c>
    </row>
    <row r="27" spans="1:37" ht="13.5" customHeight="1" x14ac:dyDescent="0.15">
      <c r="A27" s="12" t="str">
        <f>IF(D23="", "-", D23)</f>
        <v>科学技術・イノベーション</v>
      </c>
      <c r="B27" s="12"/>
      <c r="F27" s="17" t="s">
        <v>123</v>
      </c>
      <c r="G27" s="16"/>
      <c r="H27" s="12" t="str">
        <f t="shared" si="1"/>
        <v/>
      </c>
      <c r="I27" s="12" t="str">
        <f t="shared" si="5"/>
        <v>一般会計</v>
      </c>
      <c r="K27" s="12"/>
      <c r="L27" s="12"/>
      <c r="O27" s="12"/>
      <c r="P27" s="12"/>
      <c r="Q27" s="18"/>
      <c r="T27" s="12"/>
      <c r="U27" s="29" t="s">
        <v>516</v>
      </c>
      <c r="Y27" s="29" t="s">
        <v>275</v>
      </c>
      <c r="Z27" s="29" t="s">
        <v>403</v>
      </c>
      <c r="AA27" s="61" t="s">
        <v>369</v>
      </c>
      <c r="AB27" s="61" t="s">
        <v>497</v>
      </c>
      <c r="AC27" s="28"/>
      <c r="AD27" s="28"/>
      <c r="AE27" s="28"/>
      <c r="AF27" s="27"/>
      <c r="AK27" s="38"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517</v>
      </c>
      <c r="Y28" s="29" t="s">
        <v>276</v>
      </c>
      <c r="Z28" s="29" t="s">
        <v>404</v>
      </c>
      <c r="AA28" s="61" t="s">
        <v>370</v>
      </c>
      <c r="AB28" s="61" t="s">
        <v>498</v>
      </c>
      <c r="AC28" s="28"/>
      <c r="AD28" s="28"/>
      <c r="AE28" s="28"/>
      <c r="AF28" s="27"/>
      <c r="AK28" s="38"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518</v>
      </c>
      <c r="Y29" s="29" t="s">
        <v>277</v>
      </c>
      <c r="Z29" s="29" t="s">
        <v>405</v>
      </c>
      <c r="AA29" s="61" t="s">
        <v>371</v>
      </c>
      <c r="AB29" s="61" t="s">
        <v>499</v>
      </c>
      <c r="AC29" s="28"/>
      <c r="AD29" s="28"/>
      <c r="AE29" s="28"/>
      <c r="AF29" s="27"/>
      <c r="AK29" s="38"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519</v>
      </c>
      <c r="Y30" s="29" t="s">
        <v>278</v>
      </c>
      <c r="Z30" s="29" t="s">
        <v>406</v>
      </c>
      <c r="AA30" s="61" t="s">
        <v>372</v>
      </c>
      <c r="AB30" s="61" t="s">
        <v>500</v>
      </c>
      <c r="AC30" s="28"/>
      <c r="AD30" s="28"/>
      <c r="AE30" s="28"/>
      <c r="AF30" s="27"/>
      <c r="AK30" s="38"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520</v>
      </c>
      <c r="Y31" s="29" t="s">
        <v>279</v>
      </c>
      <c r="Z31" s="29" t="s">
        <v>407</v>
      </c>
      <c r="AA31" s="61" t="s">
        <v>373</v>
      </c>
      <c r="AB31" s="61" t="s">
        <v>501</v>
      </c>
      <c r="AC31" s="28"/>
      <c r="AD31" s="28"/>
      <c r="AE31" s="28"/>
      <c r="AF31" s="27"/>
      <c r="AK31" s="38"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521</v>
      </c>
      <c r="Y32" s="29" t="s">
        <v>280</v>
      </c>
      <c r="Z32" s="29" t="s">
        <v>408</v>
      </c>
      <c r="AA32" s="61" t="s">
        <v>62</v>
      </c>
      <c r="AB32" s="61" t="s">
        <v>62</v>
      </c>
      <c r="AC32" s="28"/>
      <c r="AD32" s="28"/>
      <c r="AE32" s="28"/>
      <c r="AF32" s="27"/>
      <c r="AK32" s="38"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522</v>
      </c>
      <c r="Y33" s="29" t="s">
        <v>281</v>
      </c>
      <c r="Z33" s="29" t="s">
        <v>409</v>
      </c>
      <c r="AA33" s="51"/>
      <c r="AB33" s="28"/>
      <c r="AC33" s="28"/>
      <c r="AD33" s="28"/>
      <c r="AE33" s="28"/>
      <c r="AF33" s="27"/>
      <c r="AK33" s="38"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523</v>
      </c>
      <c r="Y34" s="29" t="s">
        <v>282</v>
      </c>
      <c r="Z34" s="29" t="s">
        <v>410</v>
      </c>
      <c r="AB34" s="28"/>
      <c r="AC34" s="28"/>
      <c r="AD34" s="28"/>
      <c r="AE34" s="28"/>
      <c r="AF34" s="27"/>
      <c r="AK34" s="38"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524</v>
      </c>
      <c r="Y35" s="29" t="s">
        <v>283</v>
      </c>
      <c r="Z35" s="29" t="s">
        <v>411</v>
      </c>
      <c r="AC35" s="28"/>
      <c r="AF35" s="27"/>
      <c r="AK35" s="38"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284</v>
      </c>
      <c r="Z36" s="29" t="s">
        <v>412</v>
      </c>
      <c r="AF36" s="27"/>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285</v>
      </c>
      <c r="Z37" s="29" t="s">
        <v>413</v>
      </c>
      <c r="AF37" s="27"/>
      <c r="AK37" s="38" t="str">
        <f t="shared" si="7"/>
        <v>j</v>
      </c>
    </row>
    <row r="38" spans="1:37" x14ac:dyDescent="0.15">
      <c r="A38" s="12"/>
      <c r="B38" s="12"/>
      <c r="F38" s="12"/>
      <c r="G38" s="18"/>
      <c r="K38" s="12"/>
      <c r="L38" s="12"/>
      <c r="O38" s="12"/>
      <c r="P38" s="12"/>
      <c r="Q38" s="18"/>
      <c r="T38" s="12"/>
      <c r="Y38" s="29" t="s">
        <v>286</v>
      </c>
      <c r="Z38" s="29" t="s">
        <v>414</v>
      </c>
      <c r="AF38" s="27"/>
      <c r="AK38" s="38" t="str">
        <f t="shared" si="7"/>
        <v>k</v>
      </c>
    </row>
    <row r="39" spans="1:37" x14ac:dyDescent="0.15">
      <c r="A39" s="12"/>
      <c r="B39" s="12"/>
      <c r="F39" s="12" t="str">
        <f>I37</f>
        <v>一般会計</v>
      </c>
      <c r="G39" s="18"/>
      <c r="K39" s="12"/>
      <c r="L39" s="12"/>
      <c r="O39" s="12"/>
      <c r="P39" s="12"/>
      <c r="Q39" s="18"/>
      <c r="T39" s="12"/>
      <c r="U39" s="29" t="s">
        <v>526</v>
      </c>
      <c r="Y39" s="29" t="s">
        <v>287</v>
      </c>
      <c r="Z39" s="29" t="s">
        <v>415</v>
      </c>
      <c r="AF39" s="27"/>
      <c r="AK39" s="38" t="str">
        <f t="shared" si="7"/>
        <v>l</v>
      </c>
    </row>
    <row r="40" spans="1:37" x14ac:dyDescent="0.15">
      <c r="A40" s="12"/>
      <c r="B40" s="12"/>
      <c r="F40" s="12"/>
      <c r="G40" s="18"/>
      <c r="K40" s="12"/>
      <c r="L40" s="12"/>
      <c r="O40" s="12"/>
      <c r="P40" s="12"/>
      <c r="Q40" s="18"/>
      <c r="T40" s="12"/>
      <c r="U40" s="29"/>
      <c r="Y40" s="29" t="s">
        <v>288</v>
      </c>
      <c r="Z40" s="29" t="s">
        <v>416</v>
      </c>
      <c r="AF40" s="27"/>
      <c r="AK40" s="38" t="str">
        <f t="shared" si="7"/>
        <v>m</v>
      </c>
    </row>
    <row r="41" spans="1:37" x14ac:dyDescent="0.15">
      <c r="A41" s="12"/>
      <c r="B41" s="12"/>
      <c r="F41" s="12"/>
      <c r="G41" s="18"/>
      <c r="K41" s="12"/>
      <c r="L41" s="12"/>
      <c r="O41" s="12"/>
      <c r="P41" s="12"/>
      <c r="Q41" s="18"/>
      <c r="T41" s="12"/>
      <c r="U41" s="29" t="s">
        <v>236</v>
      </c>
      <c r="Y41" s="29" t="s">
        <v>289</v>
      </c>
      <c r="Z41" s="29" t="s">
        <v>417</v>
      </c>
      <c r="AF41" s="27"/>
      <c r="AK41" s="38" t="str">
        <f t="shared" si="7"/>
        <v>n</v>
      </c>
    </row>
    <row r="42" spans="1:37" x14ac:dyDescent="0.15">
      <c r="A42" s="12"/>
      <c r="B42" s="12"/>
      <c r="F42" s="12"/>
      <c r="G42" s="18"/>
      <c r="K42" s="12"/>
      <c r="L42" s="12"/>
      <c r="O42" s="12"/>
      <c r="P42" s="12"/>
      <c r="Q42" s="18"/>
      <c r="T42" s="12"/>
      <c r="U42" s="29" t="s">
        <v>238</v>
      </c>
      <c r="Y42" s="29" t="s">
        <v>290</v>
      </c>
      <c r="Z42" s="29" t="s">
        <v>418</v>
      </c>
      <c r="AF42" s="27"/>
      <c r="AK42" s="38" t="str">
        <f t="shared" si="7"/>
        <v>o</v>
      </c>
    </row>
    <row r="43" spans="1:37" x14ac:dyDescent="0.15">
      <c r="A43" s="12"/>
      <c r="B43" s="12"/>
      <c r="F43" s="12"/>
      <c r="G43" s="18"/>
      <c r="K43" s="12"/>
      <c r="L43" s="12"/>
      <c r="O43" s="12"/>
      <c r="P43" s="12"/>
      <c r="Q43" s="18"/>
      <c r="T43" s="12"/>
      <c r="Y43" s="29" t="s">
        <v>291</v>
      </c>
      <c r="Z43" s="29" t="s">
        <v>419</v>
      </c>
      <c r="AF43" s="27"/>
      <c r="AK43" s="38" t="str">
        <f t="shared" si="7"/>
        <v>p</v>
      </c>
    </row>
    <row r="44" spans="1:37" x14ac:dyDescent="0.15">
      <c r="A44" s="12"/>
      <c r="B44" s="12"/>
      <c r="F44" s="12"/>
      <c r="G44" s="18"/>
      <c r="K44" s="12"/>
      <c r="L44" s="12"/>
      <c r="O44" s="12"/>
      <c r="P44" s="12"/>
      <c r="Q44" s="18"/>
      <c r="T44" s="12"/>
      <c r="Y44" s="29" t="s">
        <v>292</v>
      </c>
      <c r="Z44" s="29" t="s">
        <v>420</v>
      </c>
      <c r="AF44" s="27"/>
      <c r="AK44" s="38" t="str">
        <f t="shared" si="7"/>
        <v>q</v>
      </c>
    </row>
    <row r="45" spans="1:37" x14ac:dyDescent="0.15">
      <c r="A45" s="12"/>
      <c r="B45" s="12"/>
      <c r="F45" s="12"/>
      <c r="G45" s="18"/>
      <c r="K45" s="12"/>
      <c r="L45" s="12"/>
      <c r="O45" s="12"/>
      <c r="P45" s="12"/>
      <c r="Q45" s="18"/>
      <c r="T45" s="12"/>
      <c r="U45" s="26" t="s">
        <v>156</v>
      </c>
      <c r="Y45" s="29" t="s">
        <v>293</v>
      </c>
      <c r="Z45" s="29" t="s">
        <v>421</v>
      </c>
      <c r="AF45" s="27"/>
      <c r="AK45" s="38" t="str">
        <f t="shared" si="7"/>
        <v>r</v>
      </c>
    </row>
    <row r="46" spans="1:37" x14ac:dyDescent="0.15">
      <c r="A46" s="12"/>
      <c r="B46" s="12"/>
      <c r="F46" s="12"/>
      <c r="G46" s="18"/>
      <c r="K46" s="12"/>
      <c r="L46" s="12"/>
      <c r="O46" s="12"/>
      <c r="P46" s="12"/>
      <c r="Q46" s="18"/>
      <c r="T46" s="12"/>
      <c r="U46" s="67" t="s">
        <v>553</v>
      </c>
      <c r="Y46" s="29" t="s">
        <v>294</v>
      </c>
      <c r="Z46" s="29" t="s">
        <v>422</v>
      </c>
      <c r="AF46" s="27"/>
      <c r="AK46" s="38" t="str">
        <f t="shared" si="7"/>
        <v>s</v>
      </c>
    </row>
    <row r="47" spans="1:37" x14ac:dyDescent="0.15">
      <c r="A47" s="12"/>
      <c r="B47" s="12"/>
      <c r="F47" s="12"/>
      <c r="G47" s="18"/>
      <c r="K47" s="12"/>
      <c r="L47" s="12"/>
      <c r="O47" s="12"/>
      <c r="P47" s="12"/>
      <c r="Q47" s="18"/>
      <c r="T47" s="12"/>
      <c r="Y47" s="29" t="s">
        <v>295</v>
      </c>
      <c r="Z47" s="29" t="s">
        <v>423</v>
      </c>
      <c r="AF47" s="27"/>
      <c r="AK47" s="38" t="str">
        <f t="shared" si="7"/>
        <v>t</v>
      </c>
    </row>
    <row r="48" spans="1:37" x14ac:dyDescent="0.15">
      <c r="A48" s="12"/>
      <c r="B48" s="12"/>
      <c r="F48" s="12"/>
      <c r="G48" s="18"/>
      <c r="K48" s="12"/>
      <c r="L48" s="12"/>
      <c r="O48" s="12"/>
      <c r="P48" s="12"/>
      <c r="Q48" s="18"/>
      <c r="T48" s="12"/>
      <c r="U48" s="67">
        <v>2021</v>
      </c>
      <c r="Y48" s="29" t="s">
        <v>296</v>
      </c>
      <c r="Z48" s="29" t="s">
        <v>424</v>
      </c>
      <c r="AF48" s="27"/>
      <c r="AK48" s="38" t="str">
        <f t="shared" si="7"/>
        <v>u</v>
      </c>
    </row>
    <row r="49" spans="1:37" x14ac:dyDescent="0.15">
      <c r="A49" s="12"/>
      <c r="B49" s="12"/>
      <c r="F49" s="12"/>
      <c r="G49" s="18"/>
      <c r="K49" s="12"/>
      <c r="L49" s="12"/>
      <c r="O49" s="12"/>
      <c r="P49" s="12"/>
      <c r="Q49" s="18"/>
      <c r="T49" s="12"/>
      <c r="U49" s="67">
        <v>2022</v>
      </c>
      <c r="Y49" s="29" t="s">
        <v>297</v>
      </c>
      <c r="Z49" s="29" t="s">
        <v>425</v>
      </c>
      <c r="AF49" s="27"/>
      <c r="AK49" s="38" t="str">
        <f t="shared" si="7"/>
        <v>v</v>
      </c>
    </row>
    <row r="50" spans="1:37" x14ac:dyDescent="0.15">
      <c r="A50" s="12"/>
      <c r="B50" s="12"/>
      <c r="F50" s="12"/>
      <c r="G50" s="18"/>
      <c r="K50" s="12"/>
      <c r="L50" s="12"/>
      <c r="O50" s="12"/>
      <c r="P50" s="12"/>
      <c r="Q50" s="18"/>
      <c r="T50" s="12"/>
      <c r="U50" s="67">
        <v>2023</v>
      </c>
      <c r="Y50" s="29" t="s">
        <v>298</v>
      </c>
      <c r="Z50" s="29" t="s">
        <v>426</v>
      </c>
      <c r="AF50" s="27"/>
    </row>
    <row r="51" spans="1:37" x14ac:dyDescent="0.15">
      <c r="A51" s="12"/>
      <c r="B51" s="12"/>
      <c r="F51" s="12"/>
      <c r="G51" s="18"/>
      <c r="K51" s="12"/>
      <c r="L51" s="12"/>
      <c r="O51" s="12"/>
      <c r="P51" s="12"/>
      <c r="Q51" s="18"/>
      <c r="T51" s="12"/>
      <c r="U51" s="67">
        <v>2024</v>
      </c>
      <c r="Y51" s="29" t="s">
        <v>299</v>
      </c>
      <c r="Z51" s="29" t="s">
        <v>427</v>
      </c>
      <c r="AF51" s="27"/>
    </row>
    <row r="52" spans="1:37" x14ac:dyDescent="0.15">
      <c r="A52" s="12"/>
      <c r="B52" s="12"/>
      <c r="F52" s="12"/>
      <c r="G52" s="18"/>
      <c r="K52" s="12"/>
      <c r="L52" s="12"/>
      <c r="O52" s="12"/>
      <c r="P52" s="12"/>
      <c r="Q52" s="18"/>
      <c r="T52" s="12"/>
      <c r="U52" s="67">
        <v>2025</v>
      </c>
      <c r="Y52" s="29" t="s">
        <v>300</v>
      </c>
      <c r="Z52" s="29" t="s">
        <v>428</v>
      </c>
      <c r="AF52" s="27"/>
    </row>
    <row r="53" spans="1:37" x14ac:dyDescent="0.15">
      <c r="A53" s="12"/>
      <c r="B53" s="12"/>
      <c r="F53" s="12"/>
      <c r="G53" s="18"/>
      <c r="K53" s="12"/>
      <c r="L53" s="12"/>
      <c r="O53" s="12"/>
      <c r="P53" s="12"/>
      <c r="Q53" s="18"/>
      <c r="T53" s="12"/>
      <c r="U53" s="67">
        <v>2026</v>
      </c>
      <c r="Y53" s="29" t="s">
        <v>301</v>
      </c>
      <c r="Z53" s="29" t="s">
        <v>429</v>
      </c>
      <c r="AF53" s="27"/>
    </row>
    <row r="54" spans="1:37" x14ac:dyDescent="0.15">
      <c r="A54" s="12"/>
      <c r="B54" s="12"/>
      <c r="F54" s="12"/>
      <c r="G54" s="18"/>
      <c r="K54" s="12"/>
      <c r="L54" s="12"/>
      <c r="O54" s="12"/>
      <c r="P54" s="19"/>
      <c r="Q54" s="18"/>
      <c r="T54" s="12"/>
      <c r="Y54" s="29" t="s">
        <v>302</v>
      </c>
      <c r="Z54" s="29" t="s">
        <v>430</v>
      </c>
      <c r="AF54" s="27"/>
    </row>
    <row r="55" spans="1:37" x14ac:dyDescent="0.15">
      <c r="A55" s="12"/>
      <c r="B55" s="12"/>
      <c r="F55" s="12"/>
      <c r="G55" s="18"/>
      <c r="K55" s="12"/>
      <c r="L55" s="12"/>
      <c r="O55" s="12"/>
      <c r="P55" s="12"/>
      <c r="Q55" s="18"/>
      <c r="T55" s="12"/>
      <c r="Y55" s="29" t="s">
        <v>303</v>
      </c>
      <c r="Z55" s="29" t="s">
        <v>431</v>
      </c>
      <c r="AF55" s="27"/>
    </row>
    <row r="56" spans="1:37" x14ac:dyDescent="0.15">
      <c r="A56" s="12"/>
      <c r="B56" s="12"/>
      <c r="F56" s="12"/>
      <c r="G56" s="18"/>
      <c r="K56" s="12"/>
      <c r="L56" s="12"/>
      <c r="O56" s="12"/>
      <c r="P56" s="12"/>
      <c r="Q56" s="18"/>
      <c r="T56" s="12"/>
      <c r="U56" s="67">
        <v>20</v>
      </c>
      <c r="Y56" s="29" t="s">
        <v>304</v>
      </c>
      <c r="Z56" s="29" t="s">
        <v>432</v>
      </c>
      <c r="AF56" s="27"/>
    </row>
    <row r="57" spans="1:37" x14ac:dyDescent="0.15">
      <c r="A57" s="12"/>
      <c r="B57" s="12"/>
      <c r="F57" s="12"/>
      <c r="G57" s="18"/>
      <c r="K57" s="12"/>
      <c r="L57" s="12"/>
      <c r="O57" s="12"/>
      <c r="P57" s="12"/>
      <c r="Q57" s="18"/>
      <c r="T57" s="12"/>
      <c r="U57" s="29" t="s">
        <v>502</v>
      </c>
      <c r="Y57" s="29" t="s">
        <v>305</v>
      </c>
      <c r="Z57" s="29" t="s">
        <v>433</v>
      </c>
      <c r="AF57" s="27"/>
    </row>
    <row r="58" spans="1:37" x14ac:dyDescent="0.15">
      <c r="A58" s="12"/>
      <c r="B58" s="12"/>
      <c r="F58" s="12"/>
      <c r="G58" s="18"/>
      <c r="K58" s="12"/>
      <c r="L58" s="12"/>
      <c r="O58" s="12"/>
      <c r="P58" s="12"/>
      <c r="Q58" s="18"/>
      <c r="T58" s="12"/>
      <c r="U58" s="29" t="s">
        <v>503</v>
      </c>
      <c r="Y58" s="29" t="s">
        <v>306</v>
      </c>
      <c r="Z58" s="29" t="s">
        <v>434</v>
      </c>
      <c r="AF58" s="27"/>
    </row>
    <row r="59" spans="1:37" x14ac:dyDescent="0.15">
      <c r="A59" s="12"/>
      <c r="B59" s="12"/>
      <c r="F59" s="12"/>
      <c r="G59" s="18"/>
      <c r="K59" s="12"/>
      <c r="L59" s="12"/>
      <c r="O59" s="12"/>
      <c r="P59" s="12"/>
      <c r="Q59" s="18"/>
      <c r="T59" s="12"/>
      <c r="Y59" s="29" t="s">
        <v>307</v>
      </c>
      <c r="Z59" s="29" t="s">
        <v>435</v>
      </c>
      <c r="AF59" s="27"/>
    </row>
    <row r="60" spans="1:37" x14ac:dyDescent="0.15">
      <c r="A60" s="12"/>
      <c r="B60" s="12"/>
      <c r="F60" s="12"/>
      <c r="G60" s="18"/>
      <c r="K60" s="12"/>
      <c r="L60" s="12"/>
      <c r="O60" s="12"/>
      <c r="P60" s="12"/>
      <c r="Q60" s="18"/>
      <c r="T60" s="12"/>
      <c r="Y60" s="29" t="s">
        <v>308</v>
      </c>
      <c r="Z60" s="29" t="s">
        <v>436</v>
      </c>
      <c r="AF60" s="27"/>
    </row>
    <row r="61" spans="1:37" x14ac:dyDescent="0.15">
      <c r="A61" s="12"/>
      <c r="B61" s="12"/>
      <c r="F61" s="12"/>
      <c r="G61" s="18"/>
      <c r="K61" s="12"/>
      <c r="L61" s="12"/>
      <c r="O61" s="12"/>
      <c r="P61" s="12"/>
      <c r="Q61" s="18"/>
      <c r="T61" s="12"/>
      <c r="Y61" s="29" t="s">
        <v>309</v>
      </c>
      <c r="Z61" s="29" t="s">
        <v>437</v>
      </c>
      <c r="AF61" s="27"/>
    </row>
    <row r="62" spans="1:37" x14ac:dyDescent="0.15">
      <c r="A62" s="12"/>
      <c r="B62" s="12"/>
      <c r="F62" s="12"/>
      <c r="G62" s="18"/>
      <c r="K62" s="12"/>
      <c r="L62" s="12"/>
      <c r="O62" s="12"/>
      <c r="P62" s="12"/>
      <c r="Q62" s="18"/>
      <c r="T62" s="12"/>
      <c r="Y62" s="29" t="s">
        <v>310</v>
      </c>
      <c r="Z62" s="29" t="s">
        <v>438</v>
      </c>
      <c r="AF62" s="27"/>
    </row>
    <row r="63" spans="1:37" x14ac:dyDescent="0.15">
      <c r="A63" s="12"/>
      <c r="B63" s="12"/>
      <c r="F63" s="12"/>
      <c r="G63" s="18"/>
      <c r="K63" s="12"/>
      <c r="L63" s="12"/>
      <c r="O63" s="12"/>
      <c r="P63" s="12"/>
      <c r="Q63" s="18"/>
      <c r="T63" s="12"/>
      <c r="Y63" s="29" t="s">
        <v>311</v>
      </c>
      <c r="Z63" s="29" t="s">
        <v>439</v>
      </c>
      <c r="AF63" s="27"/>
    </row>
    <row r="64" spans="1:37" x14ac:dyDescent="0.15">
      <c r="A64" s="12"/>
      <c r="B64" s="12"/>
      <c r="F64" s="12"/>
      <c r="G64" s="18"/>
      <c r="K64" s="12"/>
      <c r="L64" s="12"/>
      <c r="O64" s="12"/>
      <c r="P64" s="12"/>
      <c r="Q64" s="18"/>
      <c r="T64" s="12"/>
      <c r="Y64" s="29" t="s">
        <v>312</v>
      </c>
      <c r="Z64" s="29" t="s">
        <v>440</v>
      </c>
      <c r="AF64" s="27"/>
    </row>
    <row r="65" spans="1:32" x14ac:dyDescent="0.15">
      <c r="A65" s="12"/>
      <c r="B65" s="12"/>
      <c r="F65" s="12"/>
      <c r="G65" s="18"/>
      <c r="K65" s="12"/>
      <c r="L65" s="12"/>
      <c r="O65" s="12"/>
      <c r="P65" s="12"/>
      <c r="Q65" s="18"/>
      <c r="T65" s="12"/>
      <c r="Y65" s="29" t="s">
        <v>313</v>
      </c>
      <c r="Z65" s="29" t="s">
        <v>441</v>
      </c>
      <c r="AF65" s="27"/>
    </row>
    <row r="66" spans="1:32" x14ac:dyDescent="0.15">
      <c r="A66" s="12"/>
      <c r="B66" s="12"/>
      <c r="F66" s="12"/>
      <c r="G66" s="18"/>
      <c r="K66" s="12"/>
      <c r="L66" s="12"/>
      <c r="O66" s="12"/>
      <c r="P66" s="12"/>
      <c r="Q66" s="18"/>
      <c r="T66" s="12"/>
      <c r="Y66" s="29" t="s">
        <v>63</v>
      </c>
      <c r="Z66" s="29" t="s">
        <v>442</v>
      </c>
      <c r="AF66" s="27"/>
    </row>
    <row r="67" spans="1:32" x14ac:dyDescent="0.15">
      <c r="A67" s="12"/>
      <c r="B67" s="12"/>
      <c r="F67" s="12"/>
      <c r="G67" s="18"/>
      <c r="K67" s="12"/>
      <c r="L67" s="12"/>
      <c r="O67" s="12"/>
      <c r="P67" s="12"/>
      <c r="Q67" s="18"/>
      <c r="T67" s="12"/>
      <c r="Y67" s="29" t="s">
        <v>314</v>
      </c>
      <c r="Z67" s="29" t="s">
        <v>443</v>
      </c>
      <c r="AF67" s="27"/>
    </row>
    <row r="68" spans="1:32" x14ac:dyDescent="0.15">
      <c r="A68" s="12"/>
      <c r="B68" s="12"/>
      <c r="F68" s="12"/>
      <c r="G68" s="18"/>
      <c r="K68" s="12"/>
      <c r="L68" s="12"/>
      <c r="O68" s="12"/>
      <c r="P68" s="12"/>
      <c r="Q68" s="18"/>
      <c r="T68" s="12"/>
      <c r="Y68" s="29" t="s">
        <v>315</v>
      </c>
      <c r="Z68" s="29" t="s">
        <v>444</v>
      </c>
      <c r="AF68" s="27"/>
    </row>
    <row r="69" spans="1:32" x14ac:dyDescent="0.15">
      <c r="A69" s="12"/>
      <c r="B69" s="12"/>
      <c r="F69" s="12"/>
      <c r="G69" s="18"/>
      <c r="K69" s="12"/>
      <c r="L69" s="12"/>
      <c r="O69" s="12"/>
      <c r="P69" s="12"/>
      <c r="Q69" s="18"/>
      <c r="T69" s="12"/>
      <c r="Y69" s="29" t="s">
        <v>316</v>
      </c>
      <c r="Z69" s="29" t="s">
        <v>445</v>
      </c>
      <c r="AF69" s="27"/>
    </row>
    <row r="70" spans="1:32" x14ac:dyDescent="0.15">
      <c r="A70" s="12"/>
      <c r="B70" s="12"/>
      <c r="Y70" s="29" t="s">
        <v>317</v>
      </c>
      <c r="Z70" s="29" t="s">
        <v>446</v>
      </c>
    </row>
    <row r="71" spans="1:32" x14ac:dyDescent="0.15">
      <c r="Y71" s="29" t="s">
        <v>318</v>
      </c>
      <c r="Z71" s="29" t="s">
        <v>447</v>
      </c>
    </row>
    <row r="72" spans="1:32" x14ac:dyDescent="0.15">
      <c r="Y72" s="29" t="s">
        <v>319</v>
      </c>
      <c r="Z72" s="29" t="s">
        <v>448</v>
      </c>
    </row>
    <row r="73" spans="1:32" x14ac:dyDescent="0.15">
      <c r="Y73" s="29" t="s">
        <v>320</v>
      </c>
      <c r="Z73" s="29" t="s">
        <v>449</v>
      </c>
    </row>
    <row r="74" spans="1:32" x14ac:dyDescent="0.15">
      <c r="Y74" s="29" t="s">
        <v>321</v>
      </c>
      <c r="Z74" s="29" t="s">
        <v>450</v>
      </c>
    </row>
    <row r="75" spans="1:32" x14ac:dyDescent="0.15">
      <c r="Y75" s="29" t="s">
        <v>322</v>
      </c>
      <c r="Z75" s="29" t="s">
        <v>451</v>
      </c>
    </row>
    <row r="76" spans="1:32" x14ac:dyDescent="0.15">
      <c r="Y76" s="29" t="s">
        <v>323</v>
      </c>
      <c r="Z76" s="29" t="s">
        <v>452</v>
      </c>
    </row>
    <row r="77" spans="1:32" x14ac:dyDescent="0.15">
      <c r="Y77" s="29" t="s">
        <v>324</v>
      </c>
      <c r="Z77" s="29" t="s">
        <v>453</v>
      </c>
    </row>
    <row r="78" spans="1:32" x14ac:dyDescent="0.15">
      <c r="Y78" s="29" t="s">
        <v>325</v>
      </c>
      <c r="Z78" s="29" t="s">
        <v>454</v>
      </c>
    </row>
    <row r="79" spans="1:32" x14ac:dyDescent="0.15">
      <c r="Y79" s="29" t="s">
        <v>326</v>
      </c>
      <c r="Z79" s="29" t="s">
        <v>455</v>
      </c>
    </row>
    <row r="80" spans="1:32" x14ac:dyDescent="0.15">
      <c r="Y80" s="29" t="s">
        <v>327</v>
      </c>
      <c r="Z80" s="29" t="s">
        <v>456</v>
      </c>
    </row>
    <row r="81" spans="25:26" x14ac:dyDescent="0.15">
      <c r="Y81" s="29" t="s">
        <v>328</v>
      </c>
      <c r="Z81" s="29" t="s">
        <v>457</v>
      </c>
    </row>
    <row r="82" spans="25:26" x14ac:dyDescent="0.15">
      <c r="Y82" s="29" t="s">
        <v>329</v>
      </c>
      <c r="Z82" s="29" t="s">
        <v>458</v>
      </c>
    </row>
    <row r="83" spans="25:26" x14ac:dyDescent="0.15">
      <c r="Y83" s="29" t="s">
        <v>330</v>
      </c>
      <c r="Z83" s="29" t="s">
        <v>459</v>
      </c>
    </row>
    <row r="84" spans="25:26" x14ac:dyDescent="0.15">
      <c r="Y84" s="29" t="s">
        <v>331</v>
      </c>
      <c r="Z84" s="29" t="s">
        <v>460</v>
      </c>
    </row>
    <row r="85" spans="25:26" x14ac:dyDescent="0.15">
      <c r="Y85" s="29" t="s">
        <v>332</v>
      </c>
      <c r="Z85" s="29" t="s">
        <v>461</v>
      </c>
    </row>
    <row r="86" spans="25:26" x14ac:dyDescent="0.15">
      <c r="Y86" s="29" t="s">
        <v>333</v>
      </c>
      <c r="Z86" s="29" t="s">
        <v>462</v>
      </c>
    </row>
    <row r="87" spans="25:26" x14ac:dyDescent="0.15">
      <c r="Y87" s="29" t="s">
        <v>334</v>
      </c>
      <c r="Z87" s="29" t="s">
        <v>463</v>
      </c>
    </row>
    <row r="88" spans="25:26" x14ac:dyDescent="0.15">
      <c r="Y88" s="29" t="s">
        <v>335</v>
      </c>
      <c r="Z88" s="29" t="s">
        <v>464</v>
      </c>
    </row>
    <row r="89" spans="25:26" x14ac:dyDescent="0.15">
      <c r="Y89" s="29" t="s">
        <v>336</v>
      </c>
      <c r="Z89" s="29" t="s">
        <v>465</v>
      </c>
    </row>
    <row r="90" spans="25:26" x14ac:dyDescent="0.15">
      <c r="Y90" s="29" t="s">
        <v>337</v>
      </c>
      <c r="Z90" s="29" t="s">
        <v>466</v>
      </c>
    </row>
    <row r="91" spans="25:26" x14ac:dyDescent="0.15">
      <c r="Y91" s="29" t="s">
        <v>338</v>
      </c>
      <c r="Z91" s="29" t="s">
        <v>467</v>
      </c>
    </row>
    <row r="92" spans="25:26" x14ac:dyDescent="0.15">
      <c r="Y92" s="29" t="s">
        <v>339</v>
      </c>
      <c r="Z92" s="29" t="s">
        <v>468</v>
      </c>
    </row>
    <row r="93" spans="25:26" x14ac:dyDescent="0.15">
      <c r="Y93" s="29" t="s">
        <v>340</v>
      </c>
      <c r="Z93" s="29" t="s">
        <v>469</v>
      </c>
    </row>
    <row r="94" spans="25:26" x14ac:dyDescent="0.15">
      <c r="Y94" s="29" t="s">
        <v>341</v>
      </c>
      <c r="Z94" s="29" t="s">
        <v>470</v>
      </c>
    </row>
    <row r="95" spans="25:26" x14ac:dyDescent="0.15">
      <c r="Y95" s="29" t="s">
        <v>342</v>
      </c>
      <c r="Z95" s="29" t="s">
        <v>471</v>
      </c>
    </row>
    <row r="96" spans="25:26" x14ac:dyDescent="0.15">
      <c r="Y96" s="29" t="s">
        <v>246</v>
      </c>
      <c r="Z96" s="29" t="s">
        <v>472</v>
      </c>
    </row>
    <row r="97" spans="25:26" x14ac:dyDescent="0.15">
      <c r="Y97" s="29" t="s">
        <v>343</v>
      </c>
      <c r="Z97" s="29" t="s">
        <v>473</v>
      </c>
    </row>
    <row r="98" spans="25:26" x14ac:dyDescent="0.15">
      <c r="Y98" s="29" t="s">
        <v>344</v>
      </c>
      <c r="Z98" s="29" t="s">
        <v>474</v>
      </c>
    </row>
    <row r="99" spans="25:26" x14ac:dyDescent="0.15">
      <c r="Y99" s="29" t="s">
        <v>374</v>
      </c>
      <c r="Z99" s="29" t="s">
        <v>475</v>
      </c>
    </row>
    <row r="100" spans="25:26" x14ac:dyDescent="0.15">
      <c r="Y100" s="29" t="s">
        <v>557</v>
      </c>
      <c r="Z100" s="29" t="s">
        <v>476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2022-08-26T11:40:47Z</dcterms:created>
  <dcterms:modified xsi:type="dcterms:W3CDTF">2022-08-26T11:43:21Z</dcterms:modified>
</cp:coreProperties>
</file>