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bookViews>
  <sheets>
    <sheet name="行政事業レビューシート" sheetId="11" r:id="rId1"/>
    <sheet name="入力規則等" sheetId="4" r:id="rId2"/>
  </sheets>
  <definedNames>
    <definedName name="_xlnm._FilterDatabase" localSheetId="0" hidden="1">行政事業レビューシート!$A$2:$BH$103</definedName>
    <definedName name="_xlnm.Print_Area" localSheetId="0">行政事業レビューシート!$A$1:$AX$104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5" i="11" l="1"/>
  <c r="AY33" i="11" l="1"/>
  <c r="AY41" i="11" s="1"/>
  <c r="AY38" i="11" l="1"/>
  <c r="AY42" i="11"/>
  <c r="AY35" i="11"/>
  <c r="AY39" i="11"/>
  <c r="AY34" i="11"/>
  <c r="AY36" i="11"/>
  <c r="AY40" i="11"/>
  <c r="AY37" i="11"/>
  <c r="AW78" i="11" l="1"/>
  <c r="AT78" i="11"/>
  <c r="AQ78" i="11"/>
  <c r="AL78" i="11"/>
  <c r="AI78" i="11"/>
  <c r="AF78" i="11"/>
  <c r="Z78" i="11"/>
  <c r="W78" i="11"/>
  <c r="T78" i="11"/>
  <c r="N78" i="11"/>
  <c r="AW77" i="11"/>
  <c r="AT77" i="11"/>
  <c r="AQ77" i="11"/>
  <c r="AL77" i="11"/>
  <c r="AI77" i="11"/>
  <c r="AF77" i="11"/>
  <c r="Z77" i="11"/>
  <c r="W77" i="11"/>
  <c r="T77" i="11"/>
  <c r="N77" i="11"/>
  <c r="K77" i="11"/>
  <c r="H77" i="11"/>
  <c r="AU98" i="11" l="1"/>
  <c r="Y98" i="11"/>
  <c r="P25"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<sst xmlns="http://schemas.openxmlformats.org/spreadsheetml/2006/main" count="710" uniqueCount="613">
  <si>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</si>
  <si>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</si>
  <si>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</si>
  <si>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</si>
  <si>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</si>
  <si>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</si>
  <si>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</si>
  <si>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</si>
  <si>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</si>
  <si>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</si>
  <si>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</si>
  <si>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</si>
  <si>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</si>
  <si>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</si>
  <si>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</si>
  <si>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</si>
  <si>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</si>
  <si>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</si>
  <si>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</si>
  <si>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</si>
  <si>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</si>
  <si>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</si>
  <si>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</si>
  <si>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</si>
  <si>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</si>
  <si>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</si>
  <si>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</si>
  <si>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</si>
  <si>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</si>
  <si>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</si>
  <si>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</si>
  <si>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</si>
  <si>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</si>
  <si>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</si>
  <si>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</si>
  <si>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</si>
  <si>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</si>
  <si>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</si>
  <si>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</si>
  <si>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</si>
  <si>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</si>
  <si>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</si>
  <si>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</si>
  <si>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</si>
  <si>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</si>
  <si>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</si>
  <si>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</si>
  <si>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</si>
  <si>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</si>
  <si>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</si>
  <si>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</si>
  <si>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</si>
  <si>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</si>
  <si>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</si>
  <si>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</si>
  <si>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</si>
  <si>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</si>
  <si>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</si>
  <si>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</si>
  <si>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</si>
  <si>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</si>
  <si>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</si>
  <si>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</si>
  <si>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</si>
  <si>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</si>
  <si>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</si>
  <si>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</si>
  <si>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</si>
  <si>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</si>
  <si>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</si>
  <si>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</si>
  <si>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</si>
  <si>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</si>
  <si>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</si>
  <si>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</si>
  <si>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</si>
  <si>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</si>
  <si>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</si>
  <si>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</si>
  <si>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</si>
  <si>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</si>
  <si>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</si>
  <si>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</si>
  <si>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</si>
  <si>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</si>
  <si>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</si>
  <si>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</si>
  <si>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</si>
  <si>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</si>
  <si>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</si>
  <si>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</si>
  <si>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</si>
  <si>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</si>
  <si>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</si>
  <si>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</si>
  <si>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</si>
  <si>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</si>
  <si>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</si>
  <si>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</si>
  <si>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</si>
  <si>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</si>
  <si>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</si>
  <si>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</si>
  <si>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</si>
  <si>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</si>
  <si>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</si>
  <si>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</si>
  <si>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</si>
  <si>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</si>
  <si>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</si>
  <si>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</si>
  <si>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</si>
  <si>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</si>
  <si>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</si>
  <si>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</si>
  <si>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</si>
  <si>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</si>
  <si>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</si>
  <si>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</si>
  <si>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</si>
  <si>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</si>
  <si>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</si>
  <si>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</si>
  <si>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</si>
  <si>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</si>
  <si>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</si>
  <si>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</si>
  <si>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</si>
  <si>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</si>
  <si>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</si>
  <si>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</si>
  <si>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</si>
  <si>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</si>
  <si>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</si>
  <si>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</si>
  <si>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</si>
  <si>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</si>
  <si>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</si>
  <si>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</si>
  <si>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</si>
  <si>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</si>
  <si>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</si>
  <si>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</si>
  <si>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</si>
  <si>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</si>
  <si>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</si>
  <si>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</si>
  <si>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</si>
  <si>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</si>
  <si>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</si>
  <si>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</si>
  <si>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</si>
  <si>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</si>
  <si>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</si>
  <si>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</si>
  <si>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</si>
  <si>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</si>
  <si>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</si>
  <si>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</si>
  <si>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</si>
  <si>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</si>
  <si>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</si>
  <si>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</si>
  <si>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</si>
  <si>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</si>
  <si>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</si>
  <si>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</si>
  <si>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</si>
  <si>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</si>
  <si>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</si>
  <si>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</si>
  <si>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</si>
  <si>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</si>
  <si>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</si>
  <si>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</si>
  <si>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</si>
  <si>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</si>
  <si>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</si>
  <si>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</si>
  <si>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</si>
  <si>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</si>
  <si>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</si>
  <si>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</si>
  <si>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</si>
  <si>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</si>
  <si>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</si>
  <si>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</si>
  <si>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</si>
  <si>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</si>
  <si>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</si>
  <si>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</si>
  <si>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</si>
  <si>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</si>
  <si>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</si>
  <si>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</si>
  <si>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</si>
  <si>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</si>
  <si>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</si>
  <si>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</si>
  <si>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</si>
  <si>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</si>
  <si>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</si>
  <si>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</si>
  <si>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</si>
  <si>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</si>
  <si>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</si>
  <si>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</si>
  <si>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</si>
  <si>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</si>
  <si>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</si>
  <si>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</si>
  <si>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</si>
  <si>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</si>
  <si>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</si>
  <si>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</si>
  <si>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</si>
  <si>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</si>
  <si>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</si>
  <si>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</si>
  <si>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</si>
  <si>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</si>
  <si>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</si>
  <si>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</si>
  <si>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</si>
  <si>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</si>
  <si>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</si>
  <si>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</si>
  <si>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</si>
  <si>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</si>
  <si>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</si>
  <si>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</si>
  <si>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</si>
  <si>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</si>
  <si>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</si>
  <si>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</si>
  <si>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</si>
  <si>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</si>
  <si>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</si>
  <si>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</si>
  <si>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</si>
  <si>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</si>
  <si>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</si>
  <si>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</si>
  <si>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</si>
  <si>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</si>
  <si>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</si>
  <si>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</si>
  <si>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</si>
  <si>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</si>
  <si>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</si>
  <si>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</si>
  <si>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</si>
  <si>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</si>
  <si>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</si>
  <si>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</si>
  <si>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</si>
  <si>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</si>
  <si>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</si>
  <si>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</si>
  <si>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</si>
  <si>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</si>
  <si>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</si>
  <si>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</si>
  <si>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</si>
  <si>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</si>
  <si>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</si>
  <si>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</si>
  <si>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</si>
  <si>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</si>
  <si>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</si>
  <si>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</si>
  <si>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</si>
  <si>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</si>
  <si>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</si>
  <si>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</si>
  <si>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</si>
  <si>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</si>
  <si>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</si>
  <si>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</si>
  <si>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</si>
  <si>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</si>
  <si>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</si>
  <si>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</si>
  <si>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</si>
  <si>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</si>
  <si>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</si>
  <si>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</si>
  <si>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</si>
  <si>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</si>
  <si>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</si>
  <si>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</si>
  <si>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</si>
  <si>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</si>
  <si>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</si>
  <si>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</si>
  <si>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</si>
  <si>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</si>
  <si>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</si>
  <si>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</si>
  <si>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</si>
  <si>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</si>
  <si>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</si>
  <si>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</si>
  <si>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</si>
  <si>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</si>
  <si>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</si>
  <si>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</si>
  <si>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</si>
  <si>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</si>
  <si>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</si>
  <si>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</si>
  <si>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</si>
  <si>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</si>
  <si>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</si>
  <si>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</si>
  <si>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</si>
  <si>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</si>
  <si>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</si>
  <si>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</si>
  <si>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</si>
  <si>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</si>
  <si>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</si>
  <si>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</si>
  <si>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</si>
  <si>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</si>
  <si>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</si>
  <si>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</si>
  <si>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</si>
  <si>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</si>
  <si>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</si>
  <si>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</si>
  <si>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</si>
  <si>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</si>
  <si>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</si>
  <si>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</si>
  <si>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</si>
  <si>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</si>
  <si>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</si>
  <si>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</si>
  <si>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</si>
  <si>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</si>
  <si>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</si>
  <si>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</si>
  <si>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</si>
  <si>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</si>
  <si>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</si>
  <si>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</si>
  <si>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</si>
  <si>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</si>
  <si>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</si>
  <si>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</si>
  <si>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</si>
  <si>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</si>
  <si>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</si>
  <si>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</si>
  <si>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</si>
  <si>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</si>
  <si>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</si>
  <si>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</si>
  <si>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</si>
  <si>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</si>
  <si>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</si>
  <si>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</si>
  <si>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</si>
  <si>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</si>
  <si>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</si>
  <si>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</si>
  <si>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</si>
  <si>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</si>
  <si>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</si>
  <si>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</si>
  <si>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</si>
  <si>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</si>
  <si>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</si>
  <si>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</si>
  <si>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</si>
  <si>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</si>
  <si>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</si>
  <si>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</si>
  <si>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</si>
  <si>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</si>
  <si>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</si>
  <si>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</si>
  <si>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</si>
  <si>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</si>
  <si>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</si>
  <si>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</si>
  <si>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</si>
  <si>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</si>
  <si>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</si>
  <si>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</si>
  <si>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</si>
  <si>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</si>
  <si>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</si>
  <si>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</si>
  <si>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</si>
  <si>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</si>
  <si>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</si>
  <si>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</si>
  <si>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</si>
  <si>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</si>
  <si>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</si>
  <si>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</si>
  <si>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</si>
  <si>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</si>
  <si>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</si>
  <si>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</si>
  <si>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</si>
  <si>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</si>
  <si>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</si>
  <si>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</si>
  <si>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</si>
  <si>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</si>
  <si>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</si>
  <si>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</si>
  <si>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</si>
  <si>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</si>
  <si>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</si>
  <si>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</si>
  <si>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</si>
  <si>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</si>
  <si>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</si>
  <si>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</si>
  <si>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</si>
  <si>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</si>
  <si>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</si>
  <si>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</si>
  <si>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</si>
  <si>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</si>
  <si>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</si>
  <si>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</si>
  <si>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</si>
  <si>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</si>
  <si>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</si>
  <si>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</si>
  <si>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</si>
  <si>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</si>
  <si>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</si>
  <si>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</si>
  <si>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</si>
  <si>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</si>
  <si>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</si>
  <si>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</si>
  <si>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</si>
  <si>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</si>
  <si>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</si>
  <si>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</si>
  <si>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</si>
  <si>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</si>
  <si>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</si>
  <si>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</si>
  <si>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</si>
  <si>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</si>
  <si>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</si>
  <si>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</si>
  <si>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</si>
  <si>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</si>
  <si>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</si>
  <si>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</si>
  <si>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</si>
  <si>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</si>
  <si>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</si>
  <si>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</si>
  <si>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</si>
  <si>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</si>
  <si>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</si>
  <si>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</si>
  <si>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</si>
  <si>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</si>
  <si>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</si>
  <si>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</si>
  <si>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</si>
  <si>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</si>
  <si>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</si>
  <si>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</si>
  <si>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</si>
  <si>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</si>
  <si>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</si>
  <si>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</si>
  <si>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</si>
  <si>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</si>
  <si>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</si>
  <si>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</si>
  <si>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</si>
  <si>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</si>
  <si>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</si>
  <si>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</si>
  <si>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</si>
  <si>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</si>
  <si>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</si>
  <si>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</si>
  <si>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</si>
  <si>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</si>
  <si>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</si>
  <si>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</si>
  <si>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</si>
  <si>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</si>
  <si>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</si>
  <si>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</si>
  <si>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</si>
  <si>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</si>
  <si>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</si>
  <si>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</si>
  <si>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</si>
  <si>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</si>
  <si>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</si>
  <si>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</si>
  <si>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</si>
  <si>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</si>
  <si>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</si>
  <si>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</si>
  <si>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</si>
  <si>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</si>
  <si>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</si>
  <si>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</si>
  <si>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</si>
  <si>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</si>
  <si>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</si>
  <si>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</si>
  <si>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</si>
  <si>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</si>
  <si>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</si>
  <si>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</si>
  <si>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</si>
  <si>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</si>
  <si>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</si>
  <si>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</si>
  <si>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</si>
  <si>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</si>
  <si>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</si>
  <si>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</si>
  <si>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</si>
  <si>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</si>
  <si>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</si>
  <si>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</si>
  <si>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</si>
  <si>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</si>
  <si>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</si>
  <si>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</si>
  <si>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</si>
  <si>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</si>
  <si>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</si>
  <si>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</si>
  <si>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</si>
  <si>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</si>
  <si>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</si>
  <si>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</si>
  <si>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</si>
  <si>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</si>
  <si>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t>
  </si>
  <si>
    <t>内閣府</t>
  </si>
  <si>
    <t>府</t>
  </si>
  <si>
    <t>内閣府</t>
    <phoneticPr fontId="6"/>
  </si>
  <si>
    <t>政府のイノベーション化の促進に係る調査・分析</t>
  </si>
  <si>
    <t>科学技術・イノベーション推進事務局</t>
    <phoneticPr fontId="6"/>
  </si>
  <si>
    <t>令和元年度</t>
  </si>
  <si>
    <t>終了予定なし</t>
  </si>
  <si>
    <t>我が国が世界に伍してイノベーションを創出していくためには、政府事業・制度等におけるイノベーション化の必要がある。本事業では、イノベーション化の促進に向け、既存事業への先進技術の導入等を通して科学技術イノベーション志向の事業に変革することにより、先進技術の実社会での活用を後押しするとともに政府事業の効率的・効果的な実施を目指す。</t>
  </si>
  <si>
    <t>-</t>
  </si>
  <si>
    <t>科学技術基礎調査等
委託費</t>
  </si>
  <si>
    <t>諸謝金</t>
  </si>
  <si>
    <t>件数</t>
  </si>
  <si>
    <t>委託調査経費／政策提案数　　　　　　　</t>
    <phoneticPr fontId="6"/>
  </si>
  <si>
    <t>百万</t>
  </si>
  <si>
    <t>　　調査経費/件数</t>
    <phoneticPr fontId="6"/>
  </si>
  <si>
    <t>24百万円／1件</t>
  </si>
  <si>
    <t>40.7百万円/1件</t>
  </si>
  <si>
    <t>内閣府(新31 -0011)</t>
  </si>
  <si>
    <t>新31</t>
  </si>
  <si>
    <t>○</t>
    <phoneticPr fontId="6"/>
  </si>
  <si>
    <t>24.6百万円/1件</t>
    <phoneticPr fontId="6"/>
  </si>
  <si>
    <t>45百万円/1件</t>
    <rPh sb="2" eb="5">
      <t>ヒャクマンエン</t>
    </rPh>
    <rPh sb="7" eb="8">
      <t>ケン</t>
    </rPh>
    <phoneticPr fontId="6"/>
  </si>
  <si>
    <t>　本事業は、政府事業・制度等のうち科学技術や革新的な手法を活用する余地があると考えられるものについて、導入可能な技術シーズ、関係する規制・制度等の調査・分析を通じてイノベーション化を進めるための取組手法等を検討するものである。それを受けてイノベーション化の観点を取り入れた政策立案が行われれば、先進技術の社会実装等の促進が図られ、科学技術イノベーションの社会への貢献も目に見える形で示すことができ、科学技術イノベーション政策に対する国民の理解の深化が期待できるものである。したがって、政策目的の達成手段として必要かつ適切な事業である。
　また、科学技術の総合的かつ計画的な振興を図るための基本的な政策、予算・人材その他の必要な資源配分の方針等を担う内閣府において、優先度は高い。</t>
    <phoneticPr fontId="6"/>
  </si>
  <si>
    <t>　本事業は、政府事業・制度等のうち科学技術や革新的な手法を活用する余地があると考えられるものについて、導入可能な技術シーズ、関係する規制・制度等の調査・分析を通じてイノベーション化を進めるための取組手法等を検討するものである。それを受けて、政府事業・制度等のイノベーション化が加速されることは、我が国を最もイノベーションに適した国とし、また、これにより持続的な経済成長を実現することへの貢献が期待されるものであり、本事業の目的は、国民や社会のニーズを反映しているものである。</t>
    <phoneticPr fontId="6"/>
  </si>
  <si>
    <t>　我が国全体の科学技術政策の策定、推進に必要な調査を実施するものであり、国費をもって優先的に実施すべき事業である。</t>
    <phoneticPr fontId="6"/>
  </si>
  <si>
    <t>無</t>
  </si>
  <si>
    <t>‐</t>
  </si>
  <si>
    <t>政府のイノベーション化の促進に係る調査・分析</t>
    <rPh sb="0" eb="2">
      <t>セイフ</t>
    </rPh>
    <rPh sb="10" eb="11">
      <t>カ</t>
    </rPh>
    <rPh sb="12" eb="14">
      <t>ソクシン</t>
    </rPh>
    <rPh sb="15" eb="16">
      <t>カカ</t>
    </rPh>
    <rPh sb="17" eb="19">
      <t>チョウサ</t>
    </rPh>
    <rPh sb="20" eb="22">
      <t>ブンセキ</t>
    </rPh>
    <phoneticPr fontId="6"/>
  </si>
  <si>
    <t>人件費</t>
    <rPh sb="0" eb="3">
      <t>ジンケンヒ</t>
    </rPh>
    <phoneticPr fontId="6"/>
  </si>
  <si>
    <t>その他の経費</t>
    <rPh sb="2" eb="3">
      <t>タ</t>
    </rPh>
    <rPh sb="4" eb="6">
      <t>ケイヒ</t>
    </rPh>
    <phoneticPr fontId="6"/>
  </si>
  <si>
    <t>一般管理費</t>
    <rPh sb="0" eb="2">
      <t>イッパン</t>
    </rPh>
    <rPh sb="2" eb="5">
      <t>カンリヒ</t>
    </rPh>
    <phoneticPr fontId="6"/>
  </si>
  <si>
    <t>上記の管理</t>
    <rPh sb="0" eb="2">
      <t>ジョウキ</t>
    </rPh>
    <rPh sb="3" eb="5">
      <t>カンリ</t>
    </rPh>
    <phoneticPr fontId="6"/>
  </si>
  <si>
    <t>海外の調査・分析のための経費等</t>
    <rPh sb="0" eb="2">
      <t>カイガイ</t>
    </rPh>
    <rPh sb="3" eb="5">
      <t>チョウサ</t>
    </rPh>
    <rPh sb="6" eb="8">
      <t>ブンセキ</t>
    </rPh>
    <rPh sb="12" eb="14">
      <t>ケイヒ</t>
    </rPh>
    <rPh sb="14" eb="15">
      <t>トウ</t>
    </rPh>
    <phoneticPr fontId="6"/>
  </si>
  <si>
    <t>株式会社三菱総合研究所</t>
    <rPh sb="0" eb="4">
      <t>カブシキガイシャ</t>
    </rPh>
    <rPh sb="4" eb="6">
      <t>ミツビシ</t>
    </rPh>
    <rPh sb="6" eb="8">
      <t>ソウゴウ</t>
    </rPh>
    <rPh sb="8" eb="11">
      <t>ケンキュウショ</t>
    </rPh>
    <phoneticPr fontId="6"/>
  </si>
  <si>
    <t>落札率については、予定価格が推測されるため非公開</t>
    <rPh sb="0" eb="2">
      <t>ラクサツ</t>
    </rPh>
    <rPh sb="2" eb="3">
      <t>リツ</t>
    </rPh>
    <rPh sb="9" eb="11">
      <t>ヨテイ</t>
    </rPh>
    <rPh sb="11" eb="13">
      <t>カカク</t>
    </rPh>
    <rPh sb="14" eb="16">
      <t>スイソク</t>
    </rPh>
    <rPh sb="21" eb="24">
      <t>ヒコウカイ</t>
    </rPh>
    <phoneticPr fontId="6"/>
  </si>
  <si>
    <t>新たな技術シーズの取り込みや制度改善等のイノベーション化を進めるための政策提案数</t>
    <phoneticPr fontId="6"/>
  </si>
  <si>
    <t>　本事業は、政府事業・制度等のうち科学技術や革新的な手法を活用する余地があると考えられるものについて、導入可能な技術シーズ、関係する規制・制度等の調査・分析を通じてイノベーション化を進めるための取組手法等を検討し、まとめるものである。
　検討は、年度ごとに技術開発動向、イノベーション化への期待度、科学技術関係予算の状況等を勘案して、実施対象事業・制度等を特定して行うものであり、事前に定量的な数値目標として、成果目標を設定することができない。</t>
    <phoneticPr fontId="6"/>
  </si>
  <si>
    <t>政府のイノベーション化の促進に係る調査・分析を実施し、その結果、新たな技術シーズの取り込みや制度改善等のイノベーション化を進めるための政策立案等に活用されること。</t>
    <phoneticPr fontId="6"/>
  </si>
  <si>
    <t>・本事業の調査の結果が、新たな技術シーズの取り込みや制度改善等のイノベーション化を進めるための政策立案等に活用され、政府事業・制度等におけるイノベーション化が進展することを政策目標としている。
・令和２年度はODA分野、令和３年度は社会保障分野（特に介護分野）における更なる科学技術イノベーションの導入促進に向けた課題がまとまり、関係省・機関間での今後の取組について共有が図られ、目標は達成された。</t>
    <rPh sb="107" eb="109">
      <t>ブンヤ</t>
    </rPh>
    <rPh sb="110" eb="112">
      <t>レイワ</t>
    </rPh>
    <rPh sb="113" eb="115">
      <t>ネンド</t>
    </rPh>
    <phoneticPr fontId="6"/>
  </si>
  <si>
    <t>対象事業・制度等におけるイノベーション化を進めるための取組手法等をまとめ、それに基づきイノベーション化推進を図り、イノベーション化が恒常的に行われる仕組みの構築、民間における先進技術等の開発・導入、投資拡大の誘発に資する。</t>
    <rPh sb="107" eb="108">
      <t>シ</t>
    </rPh>
    <phoneticPr fontId="6"/>
  </si>
  <si>
    <t>有</t>
  </si>
  <si>
    <t>・令和３年度は一社応札となってしまったため、今後は一者応札とならないように、更に業務の内容及び作業量をイメージし易くするため、仕様書の記述の工夫・改善に努める。
・事業実施に当たり、引き続き低コストかつ効果的な実施に努める。</t>
    <rPh sb="1" eb="3">
      <t>レイワ</t>
    </rPh>
    <rPh sb="4" eb="6">
      <t>ネンド</t>
    </rPh>
    <rPh sb="7" eb="8">
      <t>イッ</t>
    </rPh>
    <rPh sb="8" eb="9">
      <t>シャ</t>
    </rPh>
    <rPh sb="9" eb="11">
      <t>オウサツ</t>
    </rPh>
    <rPh sb="22" eb="24">
      <t>コンゴ</t>
    </rPh>
    <rPh sb="38" eb="39">
      <t>サラ</t>
    </rPh>
    <rPh sb="73" eb="75">
      <t>カイゼン</t>
    </rPh>
    <phoneticPr fontId="6"/>
  </si>
  <si>
    <t>　一般競争入札(総合評価落札方式)にて実施することにより競争性の確保を行っている。
　外部有識者を含む技術審査委員会を開催し、提案書等を審査し、採択することが適当か否かについて、専門的かつ厳格な審査を行っており妥当である。</t>
    <phoneticPr fontId="6"/>
  </si>
  <si>
    <t>　一般競争契約（総合評価方式）により委託先を決定しているため、価格及び技術面の競争性が確保され、適正な手続きをとっており、経費の効率化に努めていることから、妥当である。</t>
    <phoneticPr fontId="6"/>
  </si>
  <si>
    <t>　業務計画書に記載された業務経費の内訳は事業目的に必要なものに限定されており、また、委託業務完了後に行う調査において、委託業務が契約の内容に適合していることが確認されている。</t>
    <phoneticPr fontId="6"/>
  </si>
  <si>
    <t>　受託者との打合せを定例化し、適宜進捗を把握しつつ実施した。また、会議実施に当たっては、事前に綿密な打合せを行い、限られた時間内で効率的な意見交換・議事進行ができるよう努めた。</t>
    <phoneticPr fontId="6"/>
  </si>
  <si>
    <t>　調査結果がイノベーション化を進めるために活用されることを目標とする中、ODA分野及び介護分野の更なる科学技術イノベーションの導入促進に向けた課題がまとまり、関係省・機関間で今後の取組について共有されたことは、成果目標に見合ったものとなっている。</t>
    <rPh sb="41" eb="42">
      <t>オヨ</t>
    </rPh>
    <rPh sb="43" eb="45">
      <t>カイゴ</t>
    </rPh>
    <rPh sb="45" eb="47">
      <t>ブンヤ</t>
    </rPh>
    <phoneticPr fontId="6"/>
  </si>
  <si>
    <t>　事業実施に当たっては、業務計画書に記載された業務経費の内訳を確認し、また、事業開始後は定例化した打合せにおいて検討方法や進捗を把握しつつ業務を進めており、低コストかつ効果的な実施に努めている。</t>
    <phoneticPr fontId="6"/>
  </si>
  <si>
    <t>　調査対象分野を選定して研究会を開催し、また、それに資するデータ収集・調査等が実施されているものであり、見込みに見合ったものである。</t>
    <phoneticPr fontId="6"/>
  </si>
  <si>
    <t>　成果として取りまとめられたODA分野及び介護分野におけるイノベーションの導入促進に向けた課題等は、関係省・機関間で共有され、今後の取組につなげられている。</t>
    <rPh sb="17" eb="19">
      <t>ブンヤ</t>
    </rPh>
    <rPh sb="19" eb="20">
      <t>オヨ</t>
    </rPh>
    <rPh sb="21" eb="23">
      <t>カイゴ</t>
    </rPh>
    <rPh sb="23" eb="25">
      <t>ブンヤ</t>
    </rPh>
    <phoneticPr fontId="6"/>
  </si>
  <si>
    <t>　新型コロナウィルス感染症拡大に起因する緊急事態宣言及びまん延防止対策等重点措置を踏まえて、WEB会議等を用いたオンラインを主とした調査とせざるを得なくなったため。</t>
    <rPh sb="26" eb="27">
      <t>オヨ</t>
    </rPh>
    <rPh sb="41" eb="42">
      <t>フ</t>
    </rPh>
    <rPh sb="49" eb="51">
      <t>カイギ</t>
    </rPh>
    <rPh sb="51" eb="52">
      <t>トウ</t>
    </rPh>
    <rPh sb="53" eb="54">
      <t>モチ</t>
    </rPh>
    <rPh sb="62" eb="63">
      <t>シュ</t>
    </rPh>
    <rPh sb="66" eb="68">
      <t>チョウサ</t>
    </rPh>
    <rPh sb="73" eb="74">
      <t>エ</t>
    </rPh>
    <phoneticPr fontId="6"/>
  </si>
  <si>
    <t>第６期科学技術・イノベーション基本計画（令和３年３月26日閣議決定）
統合イノベーション戦略2022（令和4年6月3日閣議決定）</t>
    <phoneticPr fontId="6"/>
  </si>
  <si>
    <t>A.株式会社三菱総合研究所</t>
    <phoneticPr fontId="6"/>
  </si>
  <si>
    <t>-</t>
    <phoneticPr fontId="6"/>
  </si>
  <si>
    <t>内閣府設置法（平11法89）第４条、第40条の４</t>
    <rPh sb="7" eb="8">
      <t>ヘイ</t>
    </rPh>
    <rPh sb="10" eb="11">
      <t>ホウ</t>
    </rPh>
    <rPh sb="14" eb="15">
      <t>ダイ</t>
    </rPh>
    <rPh sb="16" eb="17">
      <t>ジョウ</t>
    </rPh>
    <rPh sb="18" eb="19">
      <t>ダイ</t>
    </rPh>
    <rPh sb="21" eb="22">
      <t>ジョウ</t>
    </rPh>
    <phoneticPr fontId="6"/>
  </si>
  <si>
    <t>過去の有識者の所見を踏まえ、引き続き効果的・効率的な事業の実施に努めること。</t>
    <phoneticPr fontId="6"/>
  </si>
  <si>
    <t>引き続き効果的・効率的な事業の実施に努めることとする。</t>
    <rPh sb="0" eb="1">
      <t>ヒ</t>
    </rPh>
    <rPh sb="2" eb="3">
      <t>ツヅ</t>
    </rPh>
    <rPh sb="4" eb="7">
      <t>コウカテキ</t>
    </rPh>
    <rPh sb="8" eb="11">
      <t>コウリツテキ</t>
    </rPh>
    <rPh sb="12" eb="14">
      <t>ジギョウ</t>
    </rPh>
    <rPh sb="15" eb="17">
      <t>ジッシ</t>
    </rPh>
    <rPh sb="18" eb="19">
      <t>ツト</t>
    </rPh>
    <phoneticPr fontId="6"/>
  </si>
  <si>
    <t>企画官（総括担当）</t>
    <rPh sb="0" eb="2">
      <t>キカク</t>
    </rPh>
    <phoneticPr fontId="6"/>
  </si>
  <si>
    <t>中田　栄介</t>
    <rPh sb="0" eb="2">
      <t>ナカダ</t>
    </rPh>
    <rPh sb="3" eb="5">
      <t>エイスケ</t>
    </rPh>
    <phoneticPr fontId="6"/>
  </si>
  <si>
    <t xml:space="preserve">政府事業・制度等のうち、科学技術や革新的な手法を活用する余地があると考えられるものを年度ごとに特定した上で、外部委託により次の調査・分析を行うことにより対象事業・制度等におけるイノベーション化を進めるための取組手法(導入可能な技術、制度改善等について、取組内容、到達目標・時期等を含めて整理)等をまとめる。
　　- 対象事業・制度等を取り巻く規制・制度等(国外の事例も含む。) 
　　- イノベーション化に向け導入可能な国内外の技術シーズ　　　　　等
令和4年度は、イノベーション化促進の重要な担い手である、スタートアップに着目した調査等を行う。
</t>
    <rPh sb="226" eb="228">
      <t>レイワ</t>
    </rPh>
    <rPh sb="229" eb="231">
      <t>ネンド</t>
    </rPh>
    <rPh sb="240" eb="241">
      <t>カ</t>
    </rPh>
    <rPh sb="241" eb="243">
      <t>ソクシン</t>
    </rPh>
    <rPh sb="244" eb="246">
      <t>ジュウヨウ</t>
    </rPh>
    <rPh sb="247" eb="248">
      <t>ニナ</t>
    </rPh>
    <rPh sb="249" eb="250">
      <t>テ</t>
    </rPh>
    <rPh sb="262" eb="264">
      <t>チャクモク</t>
    </rPh>
    <rPh sb="266" eb="268">
      <t>チョウサ</t>
    </rPh>
    <rPh sb="268" eb="269">
      <t>トウ</t>
    </rPh>
    <rPh sb="270" eb="271">
      <t>オコナ</t>
    </rPh>
    <phoneticPr fontId="6"/>
  </si>
  <si>
    <t>・調査内容の専門性が高く、また、特殊性が強い内容であるため、業務の内容及び作業量をイメージし易いよう仕様書の記述の工夫に努めている。
・事業実施に当たっては、事前の業務計画書による確認、また、事業開始後の定例化した打合せを通じて検討方法やスケジュール管理について受託者と調整し、低コストかつ効果的な実施に努めている。</t>
    <phoneticPr fontId="6"/>
  </si>
  <si>
    <t>-</t>
    <phoneticPr fontId="6"/>
  </si>
  <si>
    <t>政策立案等への活用件数</t>
    <rPh sb="0" eb="2">
      <t>セイサク</t>
    </rPh>
    <rPh sb="2" eb="4">
      <t>リツアン</t>
    </rPh>
    <rPh sb="4" eb="5">
      <t>トウ</t>
    </rPh>
    <rPh sb="9" eb="11">
      <t>ケンスウ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</si>
</sst>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5" borderId="0" xfId="0" applyFont="1" applyFill="1" applyBorder="1" applyAlignment="1">
      <alignment horizontal="center" vertical="center" wrapText="1"/>
    </xf>
    <xf numFmtId="0" fontId="6" fillId="3" borderId="37" xfId="0" applyFont="1" applyFill="1" applyBorder="1">
      <alignment vertical="center"/>
    </xf>
    <xf numFmtId="0" fontId="0" fillId="3" borderId="37"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49" fontId="21" fillId="0" borderId="125" xfId="0" applyNumberFormat="1" applyFont="1" applyFill="1" applyBorder="1" applyAlignment="1" applyProtection="1">
      <alignment horizontal="center" vertical="center" wrapText="1"/>
      <protection locked="0"/>
    </xf>
    <xf numFmtId="49" fontId="21" fillId="0" borderId="70" xfId="0" applyNumberFormat="1" applyFont="1" applyFill="1" applyBorder="1" applyAlignment="1" applyProtection="1">
      <alignment horizontal="center" vertical="center" wrapText="1"/>
      <protection locked="0"/>
    </xf>
    <xf numFmtId="0" fontId="21" fillId="5" borderId="124" xfId="0" applyFont="1" applyFill="1" applyBorder="1" applyAlignment="1" applyProtection="1">
      <alignment horizontal="center" vertical="center" wrapText="1"/>
      <protection locked="0"/>
    </xf>
    <xf numFmtId="0" fontId="21" fillId="5" borderId="125" xfId="0" applyFont="1" applyFill="1" applyBorder="1" applyAlignment="1" applyProtection="1">
      <alignment horizontal="center" vertical="center" wrapText="1"/>
      <protection locked="0"/>
    </xf>
    <xf numFmtId="0" fontId="21" fillId="5" borderId="126" xfId="0" applyFont="1" applyFill="1" applyBorder="1" applyAlignment="1" applyProtection="1">
      <alignment horizontal="center" vertical="center" wrapText="1"/>
      <protection locked="0"/>
    </xf>
    <xf numFmtId="0" fontId="21" fillId="5" borderId="128" xfId="0" applyFont="1" applyFill="1" applyBorder="1" applyAlignment="1">
      <alignment horizontal="center" vertical="center" wrapText="1"/>
    </xf>
    <xf numFmtId="0" fontId="21" fillId="5" borderId="129" xfId="0" applyFont="1" applyFill="1" applyBorder="1" applyAlignment="1">
      <alignment horizontal="center" vertical="center" wrapText="1"/>
    </xf>
    <xf numFmtId="0" fontId="21" fillId="5" borderId="13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0" fontId="18" fillId="2" borderId="4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0" fillId="0" borderId="71"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18" fillId="2" borderId="43"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1" xfId="0" applyFont="1" applyFill="1" applyBorder="1" applyAlignment="1" applyProtection="1">
      <alignment horizontal="center" vertical="center" textRotation="255" wrapText="1"/>
      <protection locked="0"/>
    </xf>
    <xf numFmtId="0" fontId="0" fillId="0" borderId="72"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92" xfId="0" applyFont="1" applyFill="1" applyBorder="1" applyAlignment="1" applyProtection="1">
      <alignment horizontal="left" vertical="center" wrapText="1"/>
      <protection locked="0"/>
    </xf>
    <xf numFmtId="0" fontId="14" fillId="2" borderId="40"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xf>
    <xf numFmtId="0" fontId="0" fillId="0" borderId="64" xfId="0" applyFont="1" applyBorder="1" applyAlignment="1">
      <alignment horizontal="center" vertical="center" textRotation="255"/>
    </xf>
    <xf numFmtId="0" fontId="0" fillId="0" borderId="65" xfId="0" applyFont="1" applyBorder="1" applyAlignment="1">
      <alignment horizontal="center" vertical="center" textRotation="255"/>
    </xf>
    <xf numFmtId="0" fontId="0" fillId="0" borderId="69"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2"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center" vertical="center" wrapText="1"/>
      <protection locked="0"/>
    </xf>
    <xf numFmtId="0" fontId="10" fillId="2" borderId="45" xfId="3" applyFont="1" applyFill="1" applyBorder="1" applyAlignment="1" applyProtection="1">
      <alignment horizontal="center" vertical="center"/>
    </xf>
    <xf numFmtId="0" fontId="10" fillId="2" borderId="46" xfId="3" applyFont="1" applyFill="1" applyBorder="1" applyAlignment="1" applyProtection="1">
      <alignment horizontal="center" vertical="center"/>
    </xf>
    <xf numFmtId="0" fontId="15" fillId="0" borderId="80" xfId="1" applyFont="1" applyFill="1" applyBorder="1" applyAlignment="1" applyProtection="1">
      <alignment horizontal="left" vertical="center" wrapText="1" shrinkToFit="1"/>
      <protection locked="0"/>
    </xf>
    <xf numFmtId="0" fontId="0" fillId="0" borderId="46" xfId="0" applyFont="1" applyFill="1" applyBorder="1" applyAlignment="1" applyProtection="1">
      <alignment horizontal="left" vertical="center" wrapText="1"/>
      <protection locked="0"/>
    </xf>
    <xf numFmtId="0" fontId="10" fillId="2" borderId="82" xfId="1" applyFont="1" applyFill="1" applyBorder="1" applyAlignment="1" applyProtection="1">
      <alignment horizontal="center" vertical="center" wrapText="1" shrinkToFit="1"/>
    </xf>
    <xf numFmtId="0" fontId="0" fillId="0" borderId="46" xfId="0" applyFont="1" applyBorder="1" applyAlignment="1">
      <alignment horizontal="center" vertical="center"/>
    </xf>
    <xf numFmtId="0" fontId="0" fillId="0" borderId="81" xfId="0" applyFont="1" applyBorder="1" applyAlignment="1">
      <alignment horizontal="center" vertical="center"/>
    </xf>
    <xf numFmtId="0" fontId="12" fillId="0" borderId="46" xfId="0" applyFont="1" applyBorder="1" applyAlignment="1" applyProtection="1">
      <alignment horizontal="left" vertical="center" wrapText="1"/>
      <protection locked="0"/>
    </xf>
    <xf numFmtId="0" fontId="0" fillId="0" borderId="46"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2" borderId="82" xfId="1" applyFont="1" applyFill="1" applyBorder="1" applyAlignment="1" applyProtection="1">
      <alignment horizontal="center" vertical="center"/>
    </xf>
    <xf numFmtId="0" fontId="0" fillId="0" borderId="47" xfId="0" applyFont="1" applyBorder="1" applyAlignment="1">
      <alignment horizontal="center" vertical="center"/>
    </xf>
    <xf numFmtId="0" fontId="11" fillId="6" borderId="40" xfId="3" applyFont="1" applyFill="1" applyBorder="1" applyAlignment="1" applyProtection="1">
      <alignment horizontal="center" vertical="center" wrapText="1" shrinkToFit="1"/>
    </xf>
    <xf numFmtId="0" fontId="11" fillId="6" borderId="37"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3" fillId="0" borderId="69" xfId="3" applyFont="1" applyFill="1" applyBorder="1" applyAlignment="1" applyProtection="1">
      <alignment horizontal="center" vertical="center"/>
      <protection locked="0"/>
    </xf>
    <xf numFmtId="0" fontId="13" fillId="0" borderId="37" xfId="3" applyFont="1" applyFill="1" applyBorder="1" applyAlignment="1" applyProtection="1">
      <alignment horizontal="center" vertical="center"/>
      <protection locked="0"/>
    </xf>
    <xf numFmtId="0" fontId="11" fillId="6" borderId="36" xfId="3" applyFont="1" applyFill="1" applyBorder="1" applyAlignment="1" applyProtection="1">
      <alignment horizontal="center" vertical="center" wrapText="1"/>
    </xf>
    <xf numFmtId="0" fontId="11" fillId="6" borderId="37" xfId="3" applyFont="1" applyFill="1" applyBorder="1" applyAlignment="1" applyProtection="1">
      <alignment horizontal="center" vertical="center" wrapText="1"/>
    </xf>
    <xf numFmtId="0" fontId="11" fillId="6" borderId="38" xfId="3" applyFont="1" applyFill="1" applyBorder="1" applyAlignment="1" applyProtection="1">
      <alignment horizontal="center" vertical="center" wrapText="1"/>
    </xf>
    <xf numFmtId="0" fontId="13" fillId="0" borderId="36" xfId="3" applyFont="1" applyFill="1" applyBorder="1" applyAlignment="1" applyProtection="1">
      <alignment horizontal="center" vertical="center"/>
      <protection locked="0"/>
    </xf>
    <xf numFmtId="0" fontId="13" fillId="0" borderId="38" xfId="3" applyFont="1" applyFill="1" applyBorder="1" applyAlignment="1" applyProtection="1">
      <alignment horizontal="center" vertical="center"/>
      <protection locked="0"/>
    </xf>
    <xf numFmtId="0" fontId="10" fillId="2" borderId="36" xfId="1"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0" fillId="0" borderId="38"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3"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2"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37" xfId="0" applyFont="1" applyBorder="1" applyAlignment="1" applyProtection="1">
      <alignment horizontal="left" vertical="center" wrapText="1" shrinkToFit="1"/>
      <protection locked="0"/>
    </xf>
    <xf numFmtId="0" fontId="0" fillId="0" borderId="38" xfId="0" applyFont="1" applyBorder="1" applyAlignment="1" applyProtection="1">
      <alignment horizontal="left" vertical="center" wrapText="1" shrinkToFit="1"/>
      <protection locked="0"/>
    </xf>
    <xf numFmtId="0" fontId="13" fillId="0" borderId="36" xfId="2" applyFont="1" applyFill="1" applyBorder="1" applyAlignment="1" applyProtection="1">
      <alignment horizontal="left" vertical="center" wrapText="1" shrinkToFit="1"/>
      <protection locked="0"/>
    </xf>
    <xf numFmtId="0" fontId="13" fillId="0" borderId="37" xfId="2" applyFont="1" applyFill="1" applyBorder="1" applyAlignment="1" applyProtection="1">
      <alignment horizontal="left" vertical="center" wrapText="1" shrinkToFit="1"/>
      <protection locked="0"/>
    </xf>
    <xf numFmtId="0" fontId="13" fillId="0" borderId="58"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36" xfId="3" applyFont="1" applyFill="1" applyBorder="1" applyAlignment="1" applyProtection="1">
      <alignment horizontal="center" vertical="center" wrapText="1"/>
    </xf>
    <xf numFmtId="0" fontId="13" fillId="2" borderId="37" xfId="3"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9"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3" applyFont="1" applyFill="1" applyBorder="1" applyAlignment="1" applyProtection="1">
      <alignment horizontal="center" vertical="center" wrapText="1"/>
    </xf>
    <xf numFmtId="0" fontId="10" fillId="2" borderId="37"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0" borderId="83" xfId="3" applyFont="1" applyFill="1" applyBorder="1" applyAlignment="1" applyProtection="1">
      <alignment horizontal="center" vertical="center" wrapText="1"/>
    </xf>
    <xf numFmtId="0" fontId="10" fillId="0" borderId="84"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86"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4"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3" fillId="2" borderId="69" xfId="3" applyFont="1" applyFill="1" applyBorder="1" applyAlignment="1" applyProtection="1">
      <alignment horizontal="center" vertical="center" wrapText="1"/>
    </xf>
    <xf numFmtId="0" fontId="0" fillId="2" borderId="38"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5"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2"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6"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9" xfId="0" applyFont="1" applyFill="1" applyBorder="1" applyAlignment="1" applyProtection="1">
      <alignment horizontal="center" vertical="center" wrapText="1"/>
      <protection locked="0"/>
    </xf>
    <xf numFmtId="177" fontId="0" fillId="0" borderId="89" xfId="0" applyNumberFormat="1" applyFont="1" applyFill="1" applyBorder="1" applyAlignment="1" applyProtection="1">
      <alignment horizontal="center" vertical="center"/>
      <protection locked="0"/>
    </xf>
    <xf numFmtId="0" fontId="0" fillId="0" borderId="36"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86"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0" fontId="16" fillId="2" borderId="40"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18" xfId="0" applyNumberFormat="1" applyFont="1" applyFill="1" applyBorder="1" applyAlignment="1" applyProtection="1">
      <alignment horizontal="center" vertical="center"/>
      <protection locked="0"/>
    </xf>
    <xf numFmtId="177" fontId="0" fillId="0" borderId="36" xfId="0" applyNumberFormat="1" applyFont="1" applyFill="1" applyBorder="1" applyAlignment="1" applyProtection="1">
      <alignment horizontal="center" vertical="center"/>
      <protection locked="0"/>
    </xf>
    <xf numFmtId="177" fontId="0" fillId="0" borderId="3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123" xfId="3" applyFont="1" applyFill="1" applyBorder="1" applyAlignment="1" applyProtection="1">
      <alignment horizontal="center" vertical="center" wrapText="1"/>
    </xf>
    <xf numFmtId="0" fontId="0" fillId="0" borderId="80" xfId="1" applyFont="1" applyFill="1" applyBorder="1" applyAlignment="1" applyProtection="1">
      <alignment horizontal="left" vertical="top" wrapText="1"/>
      <protection locked="0"/>
    </xf>
    <xf numFmtId="0" fontId="4" fillId="0" borderId="46" xfId="1" applyFont="1" applyFill="1" applyBorder="1" applyAlignment="1" applyProtection="1">
      <alignment horizontal="left" vertical="top" wrapText="1"/>
      <protection locked="0"/>
    </xf>
    <xf numFmtId="0" fontId="4" fillId="0" borderId="47"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4" fillId="5" borderId="37"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3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3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36" xfId="0" applyFont="1" applyFill="1" applyBorder="1" applyAlignment="1">
      <alignment horizontal="center" vertical="center" wrapText="1"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2" borderId="11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14" fillId="2" borderId="40" xfId="0" applyFont="1" applyFill="1" applyBorder="1" applyAlignment="1">
      <alignment horizontal="center" vertical="center" wrapText="1"/>
    </xf>
    <xf numFmtId="0" fontId="0" fillId="0" borderId="37" xfId="0" applyFont="1" applyBorder="1" applyAlignment="1">
      <alignment horizontal="center" vertical="center"/>
    </xf>
    <xf numFmtId="0" fontId="0" fillId="0" borderId="41"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8" fillId="6" borderId="45"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47"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49" xfId="0" applyFont="1" applyBorder="1" applyAlignment="1">
      <alignment horizontal="center" vertical="center"/>
    </xf>
    <xf numFmtId="0" fontId="0" fillId="0" borderId="96" xfId="0" applyFont="1" applyBorder="1" applyAlignment="1">
      <alignment horizontal="center" vertical="center"/>
    </xf>
    <xf numFmtId="0" fontId="0" fillId="0" borderId="48" xfId="0" applyFont="1" applyFill="1" applyBorder="1" applyAlignment="1">
      <alignment horizontal="center" vertical="center"/>
    </xf>
    <xf numFmtId="0" fontId="0" fillId="0" borderId="50" xfId="0" applyFont="1" applyBorder="1" applyAlignment="1">
      <alignment horizontal="center" vertical="center"/>
    </xf>
    <xf numFmtId="0" fontId="14" fillId="2" borderId="37"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37" xfId="0" applyFont="1" applyFill="1" applyBorder="1" applyAlignment="1">
      <alignment vertical="center"/>
    </xf>
    <xf numFmtId="0" fontId="0" fillId="5" borderId="67" xfId="0" applyFont="1" applyFill="1" applyBorder="1" applyAlignment="1">
      <alignment vertical="center"/>
    </xf>
    <xf numFmtId="0" fontId="0" fillId="5" borderId="89" xfId="0" applyFont="1" applyFill="1" applyBorder="1" applyAlignment="1">
      <alignment vertical="center"/>
    </xf>
    <xf numFmtId="0" fontId="0" fillId="5" borderId="36"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14"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0" borderId="4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5" borderId="74"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6" xfId="0" applyFont="1" applyFill="1" applyBorder="1" applyAlignment="1">
      <alignment vertical="center" wrapText="1"/>
    </xf>
    <xf numFmtId="0" fontId="0" fillId="5" borderId="98" xfId="0" applyFont="1" applyFill="1" applyBorder="1" applyAlignment="1">
      <alignment vertical="center" wrapText="1"/>
    </xf>
    <xf numFmtId="0" fontId="0" fillId="5" borderId="118" xfId="0" applyFont="1" applyFill="1" applyBorder="1" applyAlignment="1">
      <alignment vertical="center" wrapText="1"/>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5"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0" fillId="5" borderId="76" xfId="0" applyFont="1" applyFill="1" applyBorder="1" applyAlignment="1">
      <alignment horizontal="left" vertical="center"/>
    </xf>
    <xf numFmtId="0" fontId="0" fillId="5" borderId="67" xfId="0" applyFont="1" applyFill="1" applyBorder="1" applyAlignment="1">
      <alignment horizontal="left" vertical="center"/>
    </xf>
    <xf numFmtId="0" fontId="0" fillId="5" borderId="89"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14" fillId="6" borderId="40" xfId="0" applyFont="1" applyFill="1" applyBorder="1" applyAlignment="1">
      <alignment horizontal="center" vertical="center" textRotation="255" wrapText="1"/>
    </xf>
    <xf numFmtId="0" fontId="0" fillId="6" borderId="37"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37" xfId="0" applyFont="1" applyFill="1" applyBorder="1" applyAlignment="1">
      <alignment horizontal="left" vertical="center" wrapText="1"/>
    </xf>
    <xf numFmtId="0" fontId="0" fillId="5" borderId="38" xfId="0" applyFont="1" applyFill="1" applyBorder="1" applyAlignment="1" applyProtection="1">
      <alignment horizontal="center" vertical="center"/>
      <protection locked="0"/>
    </xf>
    <xf numFmtId="49" fontId="21" fillId="0" borderId="75" xfId="0" applyNumberFormat="1" applyFont="1" applyFill="1" applyBorder="1" applyAlignment="1" applyProtection="1">
      <alignment horizontal="center" vertical="center" wrapText="1"/>
      <protection locked="0"/>
    </xf>
    <xf numFmtId="49" fontId="21" fillId="0" borderId="100" xfId="0" applyNumberFormat="1" applyFont="1" applyFill="1" applyBorder="1" applyAlignment="1" applyProtection="1">
      <alignment horizontal="center" vertical="center" wrapText="1"/>
      <protection locked="0"/>
    </xf>
    <xf numFmtId="0" fontId="23" fillId="0" borderId="127" xfId="0" applyFont="1" applyFill="1" applyBorder="1" applyAlignment="1" applyProtection="1">
      <alignment horizontal="center" vertical="center" wrapText="1"/>
      <protection locked="0"/>
    </xf>
    <xf numFmtId="49" fontId="21" fillId="0" borderId="127" xfId="0" applyNumberFormat="1" applyFont="1" applyFill="1" applyBorder="1" applyAlignment="1" applyProtection="1">
      <alignment horizontal="center" vertical="center" wrapText="1"/>
      <protection locked="0"/>
    </xf>
    <xf numFmtId="179" fontId="23" fillId="0" borderId="125" xfId="0" applyNumberFormat="1" applyFont="1" applyFill="1" applyBorder="1" applyAlignment="1" applyProtection="1">
      <alignment horizontal="center" vertical="center" wrapText="1"/>
      <protection locked="0"/>
    </xf>
    <xf numFmtId="0" fontId="0" fillId="0" borderId="92"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8" fillId="3" borderId="45" xfId="0" applyFont="1" applyFill="1" applyBorder="1" applyAlignment="1">
      <alignment horizontal="center" vertical="center"/>
    </xf>
    <xf numFmtId="0" fontId="18" fillId="3" borderId="46" xfId="0" applyFont="1" applyFill="1" applyBorder="1" applyAlignment="1">
      <alignment horizontal="center" vertical="center"/>
    </xf>
    <xf numFmtId="0" fontId="18" fillId="3" borderId="47"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14"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6"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20" fillId="0" borderId="80" xfId="0" applyFont="1" applyFill="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20" fillId="0" borderId="81" xfId="0" applyFont="1" applyBorder="1" applyAlignment="1" applyProtection="1">
      <alignment horizontal="center" vertical="center" wrapText="1"/>
      <protection locked="0"/>
    </xf>
    <xf numFmtId="0" fontId="20" fillId="0" borderId="47" xfId="0" applyFont="1" applyBorder="1" applyAlignment="1" applyProtection="1">
      <alignment horizontal="center" vertical="center" wrapText="1"/>
      <protection locked="0"/>
    </xf>
    <xf numFmtId="0" fontId="4" fillId="0" borderId="37" xfId="0" applyFont="1" applyBorder="1" applyAlignment="1">
      <alignment horizontal="center" vertical="center"/>
    </xf>
    <xf numFmtId="0" fontId="0" fillId="0" borderId="36" xfId="0" applyFont="1" applyFill="1" applyBorder="1" applyAlignment="1">
      <alignment horizontal="center" vertical="center"/>
    </xf>
    <xf numFmtId="0" fontId="4" fillId="0" borderId="38" xfId="0" applyFont="1" applyBorder="1" applyAlignment="1">
      <alignment horizontal="center" vertical="center"/>
    </xf>
    <xf numFmtId="0" fontId="0"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36" xfId="0" applyFont="1" applyBorder="1" applyAlignment="1">
      <alignment horizontal="center" vertical="center" wrapTex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58" xfId="0" applyFont="1" applyBorder="1" applyAlignment="1">
      <alignment horizontal="center" vertical="center"/>
    </xf>
    <xf numFmtId="0" fontId="0" fillId="0" borderId="7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9"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4" fillId="6" borderId="5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37"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5"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40"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37"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6" borderId="37"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protection locked="0"/>
    </xf>
    <xf numFmtId="0" fontId="0" fillId="5" borderId="38"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5"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5" xfId="0" applyFont="1" applyFill="1" applyBorder="1" applyAlignment="1" applyProtection="1">
      <alignment horizontal="center" vertical="center" shrinkToFit="1"/>
      <protection locked="0"/>
    </xf>
    <xf numFmtId="0" fontId="0" fillId="0" borderId="35" xfId="0" applyFont="1" applyBorder="1" applyAlignment="1">
      <alignment horizontal="center" vertical="center"/>
    </xf>
    <xf numFmtId="177" fontId="0" fillId="0" borderId="36"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0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81</xdr:row>
      <xdr:rowOff>0</xdr:rowOff>
    </xdr:from>
    <xdr:to>
      <xdr:col>27</xdr:col>
      <xdr:colOff>163025</xdr:colOff>
      <xdr:row>82</xdr:row>
      <xdr:rowOff>270453</xdr:rowOff>
    </xdr:to>
    <xdr:sp macro="" textlink="">
      <xdr:nvSpPr>
        <xdr:cNvPr id="2" name="AutoShape 18"/>
        <xdr:cNvSpPr>
          <a:spLocks noChangeArrowheads="1"/>
        </xdr:cNvSpPr>
      </xdr:nvSpPr>
      <xdr:spPr bwMode="auto">
        <a:xfrm>
          <a:off x="2438400" y="51955700"/>
          <a:ext cx="3211025" cy="62605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科学技術・イノベーション推進事務局</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２４．６百万円</a:t>
          </a:r>
        </a:p>
      </xdr:txBody>
    </xdr:sp>
    <xdr:clientData/>
  </xdr:twoCellAnchor>
  <xdr:twoCellAnchor>
    <xdr:from>
      <xdr:col>13</xdr:col>
      <xdr:colOff>63500</xdr:colOff>
      <xdr:row>83</xdr:row>
      <xdr:rowOff>63500</xdr:rowOff>
    </xdr:from>
    <xdr:to>
      <xdr:col>27</xdr:col>
      <xdr:colOff>11854</xdr:colOff>
      <xdr:row>84</xdr:row>
      <xdr:rowOff>119981</xdr:rowOff>
    </xdr:to>
    <xdr:sp macro="" textlink="">
      <xdr:nvSpPr>
        <xdr:cNvPr id="3" name="AutoShape 18"/>
        <xdr:cNvSpPr>
          <a:spLocks noChangeArrowheads="1"/>
        </xdr:cNvSpPr>
      </xdr:nvSpPr>
      <xdr:spPr bwMode="auto">
        <a:xfrm>
          <a:off x="2705100" y="52730400"/>
          <a:ext cx="2793154" cy="412081"/>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0" tIns="0"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政府のイノベーション化の促進に係る調査・分析の委託</a:t>
          </a:r>
        </a:p>
      </xdr:txBody>
    </xdr:sp>
    <xdr:clientData/>
  </xdr:twoCellAnchor>
  <xdr:twoCellAnchor>
    <xdr:from>
      <xdr:col>12</xdr:col>
      <xdr:colOff>0</xdr:colOff>
      <xdr:row>83</xdr:row>
      <xdr:rowOff>0</xdr:rowOff>
    </xdr:from>
    <xdr:to>
      <xdr:col>27</xdr:col>
      <xdr:colOff>90047</xdr:colOff>
      <xdr:row>84</xdr:row>
      <xdr:rowOff>121878</xdr:rowOff>
    </xdr:to>
    <xdr:sp macro="" textlink="">
      <xdr:nvSpPr>
        <xdr:cNvPr id="4" name="大かっこ 3"/>
        <xdr:cNvSpPr/>
      </xdr:nvSpPr>
      <xdr:spPr>
        <a:xfrm>
          <a:off x="2438400" y="52666900"/>
          <a:ext cx="3138047" cy="477478"/>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0</xdr:colOff>
      <xdr:row>88</xdr:row>
      <xdr:rowOff>0</xdr:rowOff>
    </xdr:from>
    <xdr:to>
      <xdr:col>27</xdr:col>
      <xdr:colOff>164427</xdr:colOff>
      <xdr:row>89</xdr:row>
      <xdr:rowOff>192327</xdr:rowOff>
    </xdr:to>
    <xdr:sp macro="" textlink="">
      <xdr:nvSpPr>
        <xdr:cNvPr id="5" name="AutoShape 18"/>
        <xdr:cNvSpPr>
          <a:spLocks noChangeArrowheads="1"/>
        </xdr:cNvSpPr>
      </xdr:nvSpPr>
      <xdr:spPr bwMode="auto">
        <a:xfrm>
          <a:off x="2438400" y="54444900"/>
          <a:ext cx="3212427" cy="547927"/>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A.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株式会社三菱総合研究所</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２４．６</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12700</xdr:colOff>
      <xdr:row>84</xdr:row>
      <xdr:rowOff>254000</xdr:rowOff>
    </xdr:from>
    <xdr:to>
      <xdr:col>20</xdr:col>
      <xdr:colOff>12700</xdr:colOff>
      <xdr:row>86</xdr:row>
      <xdr:rowOff>209255</xdr:rowOff>
    </xdr:to>
    <xdr:cxnSp macro="">
      <xdr:nvCxnSpPr>
        <xdr:cNvPr id="6" name="直線コネクタ 5"/>
        <xdr:cNvCxnSpPr/>
      </xdr:nvCxnSpPr>
      <xdr:spPr>
        <a:xfrm>
          <a:off x="4076700" y="53276500"/>
          <a:ext cx="0" cy="666455"/>
        </a:xfrm>
        <a:prstGeom prst="line">
          <a:avLst/>
        </a:prstGeom>
        <a:noFill/>
        <a:ln w="9525" cap="flat" cmpd="sng" algn="ctr">
          <a:solidFill>
            <a:sysClr val="windowText" lastClr="000000"/>
          </a:solidFill>
          <a:prstDash val="solid"/>
          <a:headEnd type="none" w="med" len="med"/>
          <a:tailEnd type="triangle" w="med" len="med"/>
        </a:ln>
        <a:effectLst/>
      </xdr:spPr>
    </xdr:cxnSp>
    <xdr:clientData/>
  </xdr:twoCellAnchor>
  <xdr:twoCellAnchor>
    <xdr:from>
      <xdr:col>12</xdr:col>
      <xdr:colOff>0</xdr:colOff>
      <xdr:row>87</xdr:row>
      <xdr:rowOff>0</xdr:rowOff>
    </xdr:from>
    <xdr:to>
      <xdr:col>23</xdr:col>
      <xdr:colOff>155770</xdr:colOff>
      <xdr:row>87</xdr:row>
      <xdr:rowOff>261255</xdr:rowOff>
    </xdr:to>
    <xdr:sp macro="" textlink="">
      <xdr:nvSpPr>
        <xdr:cNvPr id="7" name="AutoShape 18"/>
        <xdr:cNvSpPr>
          <a:spLocks noChangeArrowheads="1"/>
        </xdr:cNvSpPr>
      </xdr:nvSpPr>
      <xdr:spPr bwMode="auto">
        <a:xfrm>
          <a:off x="2438400" y="54089300"/>
          <a:ext cx="2390970" cy="261255"/>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0" tIns="0" rIns="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委託</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一般競争入札</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総合評価</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49"/>
      <c r="B2" s="49"/>
      <c r="C2" s="49"/>
      <c r="D2" s="49"/>
      <c r="E2" s="49"/>
      <c r="F2" s="49"/>
      <c r="G2" s="49"/>
      <c r="H2" s="49"/>
      <c r="I2" s="49"/>
      <c r="J2" s="49"/>
      <c r="K2" s="49"/>
      <c r="L2" s="49"/>
      <c r="M2" s="49"/>
      <c r="N2" s="49"/>
      <c r="O2" s="49"/>
      <c r="P2" s="49"/>
      <c r="Q2" s="49"/>
      <c r="R2" s="49"/>
      <c r="S2" s="49"/>
      <c r="T2" s="49"/>
      <c r="U2" s="49"/>
      <c r="V2" s="49"/>
      <c r="W2" s="49"/>
      <c r="X2" s="56" t="s">
        <v>0</v>
      </c>
      <c r="Y2" s="49"/>
      <c r="Z2" s="43"/>
      <c r="AA2" s="43"/>
      <c r="AB2" s="43"/>
      <c r="AC2" s="43"/>
      <c r="AD2" s="127">
        <v>2022</v>
      </c>
      <c r="AE2" s="127"/>
      <c r="AF2" s="127"/>
      <c r="AG2" s="127"/>
      <c r="AH2" s="127"/>
      <c r="AI2" s="57" t="s">
        <v>235</v>
      </c>
      <c r="AJ2" s="127" t="s">
        <v>551</v>
      </c>
      <c r="AK2" s="127"/>
      <c r="AL2" s="127"/>
      <c r="AM2" s="127"/>
      <c r="AN2" s="57" t="s">
        <v>235</v>
      </c>
      <c r="AO2" s="127">
        <v>21</v>
      </c>
      <c r="AP2" s="127"/>
      <c r="AQ2" s="127"/>
      <c r="AR2" s="58" t="s">
        <v>235</v>
      </c>
      <c r="AS2" s="128">
        <v>178</v>
      </c>
      <c r="AT2" s="128"/>
      <c r="AU2" s="128"/>
      <c r="AV2" s="57" t="str">
        <f>IF(AW2="","","-")</f>
        <v/>
      </c>
      <c r="AW2" s="129"/>
      <c r="AX2" s="129"/>
    </row>
    <row r="3" spans="1:50" ht="21" customHeight="1" thickBot="1" x14ac:dyDescent="0.2">
      <c r="A3" s="130" t="s">
        <v>541</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1" t="s">
        <v>57</v>
      </c>
      <c r="AJ3" s="132" t="s">
        <v>552</v>
      </c>
      <c r="AK3" s="132"/>
      <c r="AL3" s="132"/>
      <c r="AM3" s="132"/>
      <c r="AN3" s="132"/>
      <c r="AO3" s="132"/>
      <c r="AP3" s="132"/>
      <c r="AQ3" s="132"/>
      <c r="AR3" s="132"/>
      <c r="AS3" s="132"/>
      <c r="AT3" s="132"/>
      <c r="AU3" s="132"/>
      <c r="AV3" s="132"/>
      <c r="AW3" s="132"/>
      <c r="AX3" s="22" t="s">
        <v>58</v>
      </c>
    </row>
    <row r="4" spans="1:50" ht="24.75" customHeight="1" x14ac:dyDescent="0.15">
      <c r="A4" s="102" t="s">
        <v>22</v>
      </c>
      <c r="B4" s="103"/>
      <c r="C4" s="103"/>
      <c r="D4" s="103"/>
      <c r="E4" s="103"/>
      <c r="F4" s="103"/>
      <c r="G4" s="104" t="s">
        <v>553</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554</v>
      </c>
      <c r="AF4" s="110"/>
      <c r="AG4" s="110"/>
      <c r="AH4" s="110"/>
      <c r="AI4" s="110"/>
      <c r="AJ4" s="110"/>
      <c r="AK4" s="110"/>
      <c r="AL4" s="110"/>
      <c r="AM4" s="110"/>
      <c r="AN4" s="110"/>
      <c r="AO4" s="110"/>
      <c r="AP4" s="111"/>
      <c r="AQ4" s="112" t="s">
        <v>2</v>
      </c>
      <c r="AR4" s="107"/>
      <c r="AS4" s="107"/>
      <c r="AT4" s="107"/>
      <c r="AU4" s="107"/>
      <c r="AV4" s="107"/>
      <c r="AW4" s="107"/>
      <c r="AX4" s="113"/>
    </row>
    <row r="5" spans="1:50" ht="27.6" customHeight="1" x14ac:dyDescent="0.15">
      <c r="A5" s="114" t="s">
        <v>60</v>
      </c>
      <c r="B5" s="115"/>
      <c r="C5" s="115"/>
      <c r="D5" s="115"/>
      <c r="E5" s="115"/>
      <c r="F5" s="116"/>
      <c r="G5" s="117" t="s">
        <v>555</v>
      </c>
      <c r="H5" s="118"/>
      <c r="I5" s="118"/>
      <c r="J5" s="118"/>
      <c r="K5" s="118"/>
      <c r="L5" s="118"/>
      <c r="M5" s="119" t="s">
        <v>59</v>
      </c>
      <c r="N5" s="120"/>
      <c r="O5" s="120"/>
      <c r="P5" s="120"/>
      <c r="Q5" s="120"/>
      <c r="R5" s="121"/>
      <c r="S5" s="122" t="s">
        <v>556</v>
      </c>
      <c r="T5" s="118"/>
      <c r="U5" s="118"/>
      <c r="V5" s="118"/>
      <c r="W5" s="118"/>
      <c r="X5" s="123"/>
      <c r="Y5" s="124" t="s">
        <v>3</v>
      </c>
      <c r="Z5" s="125"/>
      <c r="AA5" s="125"/>
      <c r="AB5" s="125"/>
      <c r="AC5" s="125"/>
      <c r="AD5" s="126"/>
      <c r="AE5" s="149" t="s">
        <v>607</v>
      </c>
      <c r="AF5" s="149"/>
      <c r="AG5" s="149"/>
      <c r="AH5" s="149"/>
      <c r="AI5" s="149"/>
      <c r="AJ5" s="149"/>
      <c r="AK5" s="149"/>
      <c r="AL5" s="149"/>
      <c r="AM5" s="149"/>
      <c r="AN5" s="149"/>
      <c r="AO5" s="149"/>
      <c r="AP5" s="150"/>
      <c r="AQ5" s="151" t="s">
        <v>608</v>
      </c>
      <c r="AR5" s="152"/>
      <c r="AS5" s="152"/>
      <c r="AT5" s="152"/>
      <c r="AU5" s="152"/>
      <c r="AV5" s="152"/>
      <c r="AW5" s="152"/>
      <c r="AX5" s="153"/>
    </row>
    <row r="6" spans="1:50" ht="16.899999999999999" customHeight="1" x14ac:dyDescent="0.15">
      <c r="A6" s="154" t="s">
        <v>4</v>
      </c>
      <c r="B6" s="155"/>
      <c r="C6" s="155"/>
      <c r="D6" s="155"/>
      <c r="E6" s="155"/>
      <c r="F6" s="155"/>
      <c r="G6" s="156" t="str">
        <f>入力規則等!F39</f>
        <v>一般会計</v>
      </c>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8"/>
    </row>
    <row r="7" spans="1:50" ht="49.9" customHeight="1" x14ac:dyDescent="0.15">
      <c r="A7" s="133" t="s">
        <v>19</v>
      </c>
      <c r="B7" s="134"/>
      <c r="C7" s="134"/>
      <c r="D7" s="134"/>
      <c r="E7" s="134"/>
      <c r="F7" s="135"/>
      <c r="G7" s="159" t="s">
        <v>604</v>
      </c>
      <c r="H7" s="160"/>
      <c r="I7" s="160"/>
      <c r="J7" s="160"/>
      <c r="K7" s="160"/>
      <c r="L7" s="160"/>
      <c r="M7" s="160"/>
      <c r="N7" s="160"/>
      <c r="O7" s="160"/>
      <c r="P7" s="160"/>
      <c r="Q7" s="160"/>
      <c r="R7" s="160"/>
      <c r="S7" s="160"/>
      <c r="T7" s="160"/>
      <c r="U7" s="160"/>
      <c r="V7" s="160"/>
      <c r="W7" s="160"/>
      <c r="X7" s="161"/>
      <c r="Y7" s="162" t="s">
        <v>229</v>
      </c>
      <c r="Z7" s="163"/>
      <c r="AA7" s="163"/>
      <c r="AB7" s="163"/>
      <c r="AC7" s="163"/>
      <c r="AD7" s="164"/>
      <c r="AE7" s="165" t="s">
        <v>601</v>
      </c>
      <c r="AF7" s="166"/>
      <c r="AG7" s="166"/>
      <c r="AH7" s="166"/>
      <c r="AI7" s="166"/>
      <c r="AJ7" s="166"/>
      <c r="AK7" s="166"/>
      <c r="AL7" s="166"/>
      <c r="AM7" s="166"/>
      <c r="AN7" s="166"/>
      <c r="AO7" s="166"/>
      <c r="AP7" s="166"/>
      <c r="AQ7" s="166"/>
      <c r="AR7" s="166"/>
      <c r="AS7" s="166"/>
      <c r="AT7" s="166"/>
      <c r="AU7" s="166"/>
      <c r="AV7" s="166"/>
      <c r="AW7" s="166"/>
      <c r="AX7" s="167"/>
    </row>
    <row r="8" spans="1:50" ht="19.149999999999999" customHeight="1" x14ac:dyDescent="0.15">
      <c r="A8" s="133" t="s">
        <v>171</v>
      </c>
      <c r="B8" s="134"/>
      <c r="C8" s="134"/>
      <c r="D8" s="134"/>
      <c r="E8" s="134"/>
      <c r="F8" s="135"/>
      <c r="G8" s="136" t="str">
        <f>入力規則等!A27</f>
        <v>科学技術・イノベーション</v>
      </c>
      <c r="H8" s="137"/>
      <c r="I8" s="137"/>
      <c r="J8" s="137"/>
      <c r="K8" s="137"/>
      <c r="L8" s="137"/>
      <c r="M8" s="137"/>
      <c r="N8" s="137"/>
      <c r="O8" s="137"/>
      <c r="P8" s="137"/>
      <c r="Q8" s="137"/>
      <c r="R8" s="137"/>
      <c r="S8" s="137"/>
      <c r="T8" s="137"/>
      <c r="U8" s="137"/>
      <c r="V8" s="137"/>
      <c r="W8" s="137"/>
      <c r="X8" s="138"/>
      <c r="Y8" s="139" t="s">
        <v>172</v>
      </c>
      <c r="Z8" s="140"/>
      <c r="AA8" s="140"/>
      <c r="AB8" s="140"/>
      <c r="AC8" s="140"/>
      <c r="AD8" s="141"/>
      <c r="AE8" s="142" t="str">
        <f>入力規則等!K13</f>
        <v>その他の事項経費</v>
      </c>
      <c r="AF8" s="137"/>
      <c r="AG8" s="137"/>
      <c r="AH8" s="137"/>
      <c r="AI8" s="137"/>
      <c r="AJ8" s="137"/>
      <c r="AK8" s="137"/>
      <c r="AL8" s="137"/>
      <c r="AM8" s="137"/>
      <c r="AN8" s="137"/>
      <c r="AO8" s="137"/>
      <c r="AP8" s="137"/>
      <c r="AQ8" s="137"/>
      <c r="AR8" s="137"/>
      <c r="AS8" s="137"/>
      <c r="AT8" s="137"/>
      <c r="AU8" s="137"/>
      <c r="AV8" s="137"/>
      <c r="AW8" s="137"/>
      <c r="AX8" s="143"/>
    </row>
    <row r="9" spans="1:50" ht="58.5" customHeight="1" x14ac:dyDescent="0.15">
      <c r="A9" s="144" t="s">
        <v>20</v>
      </c>
      <c r="B9" s="145"/>
      <c r="C9" s="145"/>
      <c r="D9" s="145"/>
      <c r="E9" s="145"/>
      <c r="F9" s="145"/>
      <c r="G9" s="146" t="s">
        <v>557</v>
      </c>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8"/>
    </row>
    <row r="10" spans="1:50" ht="80.25" customHeight="1" x14ac:dyDescent="0.15">
      <c r="A10" s="189" t="s">
        <v>26</v>
      </c>
      <c r="B10" s="190"/>
      <c r="C10" s="190"/>
      <c r="D10" s="190"/>
      <c r="E10" s="190"/>
      <c r="F10" s="190"/>
      <c r="G10" s="191" t="s">
        <v>609</v>
      </c>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3"/>
    </row>
    <row r="11" spans="1:50" ht="24.6" customHeight="1" x14ac:dyDescent="0.15">
      <c r="A11" s="189" t="s">
        <v>5</v>
      </c>
      <c r="B11" s="190"/>
      <c r="C11" s="190"/>
      <c r="D11" s="190"/>
      <c r="E11" s="190"/>
      <c r="F11" s="194"/>
      <c r="G11" s="195" t="str">
        <f>入力規則等!P10</f>
        <v>委託・請負</v>
      </c>
      <c r="H11" s="196"/>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7"/>
    </row>
    <row r="12" spans="1:50" ht="21" customHeight="1" x14ac:dyDescent="0.15">
      <c r="A12" s="198" t="s">
        <v>21</v>
      </c>
      <c r="B12" s="199"/>
      <c r="C12" s="199"/>
      <c r="D12" s="199"/>
      <c r="E12" s="199"/>
      <c r="F12" s="200"/>
      <c r="G12" s="205"/>
      <c r="H12" s="206"/>
      <c r="I12" s="206"/>
      <c r="J12" s="206"/>
      <c r="K12" s="206"/>
      <c r="L12" s="206"/>
      <c r="M12" s="206"/>
      <c r="N12" s="206"/>
      <c r="O12" s="206"/>
      <c r="P12" s="177" t="s">
        <v>367</v>
      </c>
      <c r="Q12" s="178"/>
      <c r="R12" s="178"/>
      <c r="S12" s="178"/>
      <c r="T12" s="178"/>
      <c r="U12" s="178"/>
      <c r="V12" s="207"/>
      <c r="W12" s="177" t="s">
        <v>519</v>
      </c>
      <c r="X12" s="178"/>
      <c r="Y12" s="178"/>
      <c r="Z12" s="178"/>
      <c r="AA12" s="178"/>
      <c r="AB12" s="178"/>
      <c r="AC12" s="207"/>
      <c r="AD12" s="177" t="s">
        <v>521</v>
      </c>
      <c r="AE12" s="178"/>
      <c r="AF12" s="178"/>
      <c r="AG12" s="178"/>
      <c r="AH12" s="178"/>
      <c r="AI12" s="178"/>
      <c r="AJ12" s="207"/>
      <c r="AK12" s="177" t="s">
        <v>532</v>
      </c>
      <c r="AL12" s="178"/>
      <c r="AM12" s="178"/>
      <c r="AN12" s="178"/>
      <c r="AO12" s="178"/>
      <c r="AP12" s="178"/>
      <c r="AQ12" s="207"/>
      <c r="AR12" s="177" t="s">
        <v>533</v>
      </c>
      <c r="AS12" s="178"/>
      <c r="AT12" s="178"/>
      <c r="AU12" s="178"/>
      <c r="AV12" s="178"/>
      <c r="AW12" s="178"/>
      <c r="AX12" s="179"/>
    </row>
    <row r="13" spans="1:50" ht="21" customHeight="1" x14ac:dyDescent="0.15">
      <c r="A13" s="201"/>
      <c r="B13" s="202"/>
      <c r="C13" s="202"/>
      <c r="D13" s="202"/>
      <c r="E13" s="202"/>
      <c r="F13" s="203"/>
      <c r="G13" s="221" t="s">
        <v>6</v>
      </c>
      <c r="H13" s="222"/>
      <c r="I13" s="180" t="s">
        <v>7</v>
      </c>
      <c r="J13" s="181"/>
      <c r="K13" s="181"/>
      <c r="L13" s="181"/>
      <c r="M13" s="181"/>
      <c r="N13" s="181"/>
      <c r="O13" s="182"/>
      <c r="P13" s="171">
        <v>50.926000000000002</v>
      </c>
      <c r="Q13" s="172"/>
      <c r="R13" s="172"/>
      <c r="S13" s="172"/>
      <c r="T13" s="172"/>
      <c r="U13" s="172"/>
      <c r="V13" s="173"/>
      <c r="W13" s="171">
        <v>50.935000000000002</v>
      </c>
      <c r="X13" s="172"/>
      <c r="Y13" s="172"/>
      <c r="Z13" s="172"/>
      <c r="AA13" s="172"/>
      <c r="AB13" s="172"/>
      <c r="AC13" s="173"/>
      <c r="AD13" s="171">
        <v>47.14</v>
      </c>
      <c r="AE13" s="172"/>
      <c r="AF13" s="172"/>
      <c r="AG13" s="172"/>
      <c r="AH13" s="172"/>
      <c r="AI13" s="172"/>
      <c r="AJ13" s="173"/>
      <c r="AK13" s="171">
        <v>45.017000000000003</v>
      </c>
      <c r="AL13" s="172"/>
      <c r="AM13" s="172"/>
      <c r="AN13" s="172"/>
      <c r="AO13" s="172"/>
      <c r="AP13" s="172"/>
      <c r="AQ13" s="173"/>
      <c r="AR13" s="183">
        <v>45.017000000000003</v>
      </c>
      <c r="AS13" s="184"/>
      <c r="AT13" s="184"/>
      <c r="AU13" s="184"/>
      <c r="AV13" s="184"/>
      <c r="AW13" s="184"/>
      <c r="AX13" s="185"/>
    </row>
    <row r="14" spans="1:50" ht="21" customHeight="1" x14ac:dyDescent="0.15">
      <c r="A14" s="201"/>
      <c r="B14" s="202"/>
      <c r="C14" s="202"/>
      <c r="D14" s="202"/>
      <c r="E14" s="202"/>
      <c r="F14" s="203"/>
      <c r="G14" s="223"/>
      <c r="H14" s="224"/>
      <c r="I14" s="168" t="s">
        <v>8</v>
      </c>
      <c r="J14" s="186"/>
      <c r="K14" s="186"/>
      <c r="L14" s="186"/>
      <c r="M14" s="186"/>
      <c r="N14" s="186"/>
      <c r="O14" s="187"/>
      <c r="P14" s="171" t="s">
        <v>558</v>
      </c>
      <c r="Q14" s="172"/>
      <c r="R14" s="172"/>
      <c r="S14" s="172"/>
      <c r="T14" s="172"/>
      <c r="U14" s="172"/>
      <c r="V14" s="173"/>
      <c r="W14" s="171" t="s">
        <v>558</v>
      </c>
      <c r="X14" s="172"/>
      <c r="Y14" s="172"/>
      <c r="Z14" s="172"/>
      <c r="AA14" s="172"/>
      <c r="AB14" s="172"/>
      <c r="AC14" s="173"/>
      <c r="AD14" s="171" t="s">
        <v>558</v>
      </c>
      <c r="AE14" s="172"/>
      <c r="AF14" s="172"/>
      <c r="AG14" s="172"/>
      <c r="AH14" s="172"/>
      <c r="AI14" s="172"/>
      <c r="AJ14" s="173"/>
      <c r="AK14" s="171"/>
      <c r="AL14" s="172"/>
      <c r="AM14" s="172"/>
      <c r="AN14" s="172"/>
      <c r="AO14" s="172"/>
      <c r="AP14" s="172"/>
      <c r="AQ14" s="173"/>
      <c r="AR14" s="227"/>
      <c r="AS14" s="227"/>
      <c r="AT14" s="227"/>
      <c r="AU14" s="227"/>
      <c r="AV14" s="227"/>
      <c r="AW14" s="227"/>
      <c r="AX14" s="228"/>
    </row>
    <row r="15" spans="1:50" ht="21" customHeight="1" x14ac:dyDescent="0.15">
      <c r="A15" s="201"/>
      <c r="B15" s="202"/>
      <c r="C15" s="202"/>
      <c r="D15" s="202"/>
      <c r="E15" s="202"/>
      <c r="F15" s="203"/>
      <c r="G15" s="223"/>
      <c r="H15" s="224"/>
      <c r="I15" s="168" t="s">
        <v>46</v>
      </c>
      <c r="J15" s="169"/>
      <c r="K15" s="169"/>
      <c r="L15" s="169"/>
      <c r="M15" s="169"/>
      <c r="N15" s="169"/>
      <c r="O15" s="170"/>
      <c r="P15" s="171" t="s">
        <v>558</v>
      </c>
      <c r="Q15" s="172"/>
      <c r="R15" s="172"/>
      <c r="S15" s="172"/>
      <c r="T15" s="172"/>
      <c r="U15" s="172"/>
      <c r="V15" s="173"/>
      <c r="W15" s="171" t="s">
        <v>558</v>
      </c>
      <c r="X15" s="172"/>
      <c r="Y15" s="172"/>
      <c r="Z15" s="172"/>
      <c r="AA15" s="172"/>
      <c r="AB15" s="172"/>
      <c r="AC15" s="173"/>
      <c r="AD15" s="171" t="s">
        <v>558</v>
      </c>
      <c r="AE15" s="172"/>
      <c r="AF15" s="172"/>
      <c r="AG15" s="172"/>
      <c r="AH15" s="172"/>
      <c r="AI15" s="172"/>
      <c r="AJ15" s="173"/>
      <c r="AK15" s="171"/>
      <c r="AL15" s="172"/>
      <c r="AM15" s="172"/>
      <c r="AN15" s="172"/>
      <c r="AO15" s="172"/>
      <c r="AP15" s="172"/>
      <c r="AQ15" s="173"/>
      <c r="AR15" s="171"/>
      <c r="AS15" s="172"/>
      <c r="AT15" s="172"/>
      <c r="AU15" s="172"/>
      <c r="AV15" s="172"/>
      <c r="AW15" s="172"/>
      <c r="AX15" s="188"/>
    </row>
    <row r="16" spans="1:50" ht="21" customHeight="1" x14ac:dyDescent="0.15">
      <c r="A16" s="201"/>
      <c r="B16" s="202"/>
      <c r="C16" s="202"/>
      <c r="D16" s="202"/>
      <c r="E16" s="202"/>
      <c r="F16" s="203"/>
      <c r="G16" s="223"/>
      <c r="H16" s="224"/>
      <c r="I16" s="168" t="s">
        <v>47</v>
      </c>
      <c r="J16" s="169"/>
      <c r="K16" s="169"/>
      <c r="L16" s="169"/>
      <c r="M16" s="169"/>
      <c r="N16" s="169"/>
      <c r="O16" s="170"/>
      <c r="P16" s="171" t="s">
        <v>558</v>
      </c>
      <c r="Q16" s="172"/>
      <c r="R16" s="172"/>
      <c r="S16" s="172"/>
      <c r="T16" s="172"/>
      <c r="U16" s="172"/>
      <c r="V16" s="173"/>
      <c r="W16" s="171" t="s">
        <v>558</v>
      </c>
      <c r="X16" s="172"/>
      <c r="Y16" s="172"/>
      <c r="Z16" s="172"/>
      <c r="AA16" s="172"/>
      <c r="AB16" s="172"/>
      <c r="AC16" s="173"/>
      <c r="AD16" s="171" t="s">
        <v>558</v>
      </c>
      <c r="AE16" s="172"/>
      <c r="AF16" s="172"/>
      <c r="AG16" s="172"/>
      <c r="AH16" s="172"/>
      <c r="AI16" s="172"/>
      <c r="AJ16" s="173"/>
      <c r="AK16" s="171"/>
      <c r="AL16" s="172"/>
      <c r="AM16" s="172"/>
      <c r="AN16" s="172"/>
      <c r="AO16" s="172"/>
      <c r="AP16" s="172"/>
      <c r="AQ16" s="173"/>
      <c r="AR16" s="174"/>
      <c r="AS16" s="175"/>
      <c r="AT16" s="175"/>
      <c r="AU16" s="175"/>
      <c r="AV16" s="175"/>
      <c r="AW16" s="175"/>
      <c r="AX16" s="176"/>
    </row>
    <row r="17" spans="1:50" ht="24.75" customHeight="1" x14ac:dyDescent="0.15">
      <c r="A17" s="201"/>
      <c r="B17" s="202"/>
      <c r="C17" s="202"/>
      <c r="D17" s="202"/>
      <c r="E17" s="202"/>
      <c r="F17" s="203"/>
      <c r="G17" s="223"/>
      <c r="H17" s="224"/>
      <c r="I17" s="168" t="s">
        <v>45</v>
      </c>
      <c r="J17" s="186"/>
      <c r="K17" s="186"/>
      <c r="L17" s="186"/>
      <c r="M17" s="186"/>
      <c r="N17" s="186"/>
      <c r="O17" s="187"/>
      <c r="P17" s="171" t="s">
        <v>558</v>
      </c>
      <c r="Q17" s="172"/>
      <c r="R17" s="172"/>
      <c r="S17" s="172"/>
      <c r="T17" s="172"/>
      <c r="U17" s="172"/>
      <c r="V17" s="173"/>
      <c r="W17" s="171" t="s">
        <v>558</v>
      </c>
      <c r="X17" s="172"/>
      <c r="Y17" s="172"/>
      <c r="Z17" s="172"/>
      <c r="AA17" s="172"/>
      <c r="AB17" s="172"/>
      <c r="AC17" s="173"/>
      <c r="AD17" s="171" t="s">
        <v>558</v>
      </c>
      <c r="AE17" s="172"/>
      <c r="AF17" s="172"/>
      <c r="AG17" s="172"/>
      <c r="AH17" s="172"/>
      <c r="AI17" s="172"/>
      <c r="AJ17" s="173"/>
      <c r="AK17" s="171"/>
      <c r="AL17" s="172"/>
      <c r="AM17" s="172"/>
      <c r="AN17" s="172"/>
      <c r="AO17" s="172"/>
      <c r="AP17" s="172"/>
      <c r="AQ17" s="173"/>
      <c r="AR17" s="219"/>
      <c r="AS17" s="219"/>
      <c r="AT17" s="219"/>
      <c r="AU17" s="219"/>
      <c r="AV17" s="219"/>
      <c r="AW17" s="219"/>
      <c r="AX17" s="220"/>
    </row>
    <row r="18" spans="1:50" ht="24.75" customHeight="1" x14ac:dyDescent="0.15">
      <c r="A18" s="201"/>
      <c r="B18" s="202"/>
      <c r="C18" s="202"/>
      <c r="D18" s="202"/>
      <c r="E18" s="202"/>
      <c r="F18" s="203"/>
      <c r="G18" s="225"/>
      <c r="H18" s="226"/>
      <c r="I18" s="212" t="s">
        <v>17</v>
      </c>
      <c r="J18" s="213"/>
      <c r="K18" s="213"/>
      <c r="L18" s="213"/>
      <c r="M18" s="213"/>
      <c r="N18" s="213"/>
      <c r="O18" s="214"/>
      <c r="P18" s="215">
        <f>SUM(P13:V17)</f>
        <v>50.926000000000002</v>
      </c>
      <c r="Q18" s="216"/>
      <c r="R18" s="216"/>
      <c r="S18" s="216"/>
      <c r="T18" s="216"/>
      <c r="U18" s="216"/>
      <c r="V18" s="217"/>
      <c r="W18" s="215">
        <f>SUM(W13:AC17)</f>
        <v>50.935000000000002</v>
      </c>
      <c r="X18" s="216"/>
      <c r="Y18" s="216"/>
      <c r="Z18" s="216"/>
      <c r="AA18" s="216"/>
      <c r="AB18" s="216"/>
      <c r="AC18" s="217"/>
      <c r="AD18" s="215">
        <f>SUM(AD13:AJ17)</f>
        <v>47.14</v>
      </c>
      <c r="AE18" s="216"/>
      <c r="AF18" s="216"/>
      <c r="AG18" s="216"/>
      <c r="AH18" s="216"/>
      <c r="AI18" s="216"/>
      <c r="AJ18" s="217"/>
      <c r="AK18" s="215">
        <f>SUM(AK13:AQ17)</f>
        <v>45.017000000000003</v>
      </c>
      <c r="AL18" s="216"/>
      <c r="AM18" s="216"/>
      <c r="AN18" s="216"/>
      <c r="AO18" s="216"/>
      <c r="AP18" s="216"/>
      <c r="AQ18" s="217"/>
      <c r="AR18" s="215">
        <f>SUM(AR13:AX17)</f>
        <v>45.017000000000003</v>
      </c>
      <c r="AS18" s="216"/>
      <c r="AT18" s="216"/>
      <c r="AU18" s="216"/>
      <c r="AV18" s="216"/>
      <c r="AW18" s="216"/>
      <c r="AX18" s="218"/>
    </row>
    <row r="19" spans="1:50" ht="21.6" customHeight="1" x14ac:dyDescent="0.15">
      <c r="A19" s="201"/>
      <c r="B19" s="202"/>
      <c r="C19" s="202"/>
      <c r="D19" s="202"/>
      <c r="E19" s="202"/>
      <c r="F19" s="203"/>
      <c r="G19" s="208" t="s">
        <v>9</v>
      </c>
      <c r="H19" s="209"/>
      <c r="I19" s="209"/>
      <c r="J19" s="209"/>
      <c r="K19" s="209"/>
      <c r="L19" s="209"/>
      <c r="M19" s="209"/>
      <c r="N19" s="209"/>
      <c r="O19" s="209"/>
      <c r="P19" s="171">
        <v>24</v>
      </c>
      <c r="Q19" s="172"/>
      <c r="R19" s="172"/>
      <c r="S19" s="172"/>
      <c r="T19" s="172"/>
      <c r="U19" s="172"/>
      <c r="V19" s="173"/>
      <c r="W19" s="171">
        <v>40.700000000000003</v>
      </c>
      <c r="X19" s="172"/>
      <c r="Y19" s="172"/>
      <c r="Z19" s="172"/>
      <c r="AA19" s="172"/>
      <c r="AB19" s="172"/>
      <c r="AC19" s="173"/>
      <c r="AD19" s="171">
        <v>24.6</v>
      </c>
      <c r="AE19" s="172"/>
      <c r="AF19" s="172"/>
      <c r="AG19" s="172"/>
      <c r="AH19" s="172"/>
      <c r="AI19" s="172"/>
      <c r="AJ19" s="173"/>
      <c r="AK19" s="210"/>
      <c r="AL19" s="210"/>
      <c r="AM19" s="210"/>
      <c r="AN19" s="210"/>
      <c r="AO19" s="210"/>
      <c r="AP19" s="210"/>
      <c r="AQ19" s="210"/>
      <c r="AR19" s="210"/>
      <c r="AS19" s="210"/>
      <c r="AT19" s="210"/>
      <c r="AU19" s="210"/>
      <c r="AV19" s="210"/>
      <c r="AW19" s="210"/>
      <c r="AX19" s="211"/>
    </row>
    <row r="20" spans="1:50" ht="19.149999999999999" customHeight="1" x14ac:dyDescent="0.15">
      <c r="A20" s="201"/>
      <c r="B20" s="202"/>
      <c r="C20" s="202"/>
      <c r="D20" s="202"/>
      <c r="E20" s="202"/>
      <c r="F20" s="203"/>
      <c r="G20" s="208" t="s">
        <v>10</v>
      </c>
      <c r="H20" s="209"/>
      <c r="I20" s="209"/>
      <c r="J20" s="209"/>
      <c r="K20" s="209"/>
      <c r="L20" s="209"/>
      <c r="M20" s="209"/>
      <c r="N20" s="209"/>
      <c r="O20" s="209"/>
      <c r="P20" s="247">
        <f>IF(P18=0, "-", SUM(P19)/P18)</f>
        <v>0.47127204178612103</v>
      </c>
      <c r="Q20" s="247"/>
      <c r="R20" s="247"/>
      <c r="S20" s="247"/>
      <c r="T20" s="247"/>
      <c r="U20" s="247"/>
      <c r="V20" s="247"/>
      <c r="W20" s="247">
        <f>IF(W18=0, "-", SUM(W19)/W18)</f>
        <v>0.79905762245999801</v>
      </c>
      <c r="X20" s="247"/>
      <c r="Y20" s="247"/>
      <c r="Z20" s="247"/>
      <c r="AA20" s="247"/>
      <c r="AB20" s="247"/>
      <c r="AC20" s="247"/>
      <c r="AD20" s="247">
        <f>IF(AD18=0, "-", SUM(AD19)/AD18)</f>
        <v>0.5218498090793382</v>
      </c>
      <c r="AE20" s="247"/>
      <c r="AF20" s="247"/>
      <c r="AG20" s="247"/>
      <c r="AH20" s="247"/>
      <c r="AI20" s="247"/>
      <c r="AJ20" s="247"/>
      <c r="AK20" s="210"/>
      <c r="AL20" s="210"/>
      <c r="AM20" s="210"/>
      <c r="AN20" s="210"/>
      <c r="AO20" s="210"/>
      <c r="AP20" s="210"/>
      <c r="AQ20" s="248"/>
      <c r="AR20" s="248"/>
      <c r="AS20" s="248"/>
      <c r="AT20" s="248"/>
      <c r="AU20" s="210"/>
      <c r="AV20" s="210"/>
      <c r="AW20" s="210"/>
      <c r="AX20" s="211"/>
    </row>
    <row r="21" spans="1:50" ht="27.6" customHeight="1" x14ac:dyDescent="0.15">
      <c r="A21" s="144"/>
      <c r="B21" s="145"/>
      <c r="C21" s="145"/>
      <c r="D21" s="145"/>
      <c r="E21" s="145"/>
      <c r="F21" s="204"/>
      <c r="G21" s="245" t="s">
        <v>205</v>
      </c>
      <c r="H21" s="246"/>
      <c r="I21" s="246"/>
      <c r="J21" s="246"/>
      <c r="K21" s="246"/>
      <c r="L21" s="246"/>
      <c r="M21" s="246"/>
      <c r="N21" s="246"/>
      <c r="O21" s="246"/>
      <c r="P21" s="247">
        <f>IF(P19=0, "-", SUM(P19)/SUM(P13,P14))</f>
        <v>0.47127204178612103</v>
      </c>
      <c r="Q21" s="247"/>
      <c r="R21" s="247"/>
      <c r="S21" s="247"/>
      <c r="T21" s="247"/>
      <c r="U21" s="247"/>
      <c r="V21" s="247"/>
      <c r="W21" s="247">
        <f>IF(W19=0, "-", SUM(W19)/SUM(W13,W14))</f>
        <v>0.79905762245999801</v>
      </c>
      <c r="X21" s="247"/>
      <c r="Y21" s="247"/>
      <c r="Z21" s="247"/>
      <c r="AA21" s="247"/>
      <c r="AB21" s="247"/>
      <c r="AC21" s="247"/>
      <c r="AD21" s="247">
        <f>IF(AD19=0, "-", SUM(AD19)/SUM(AD13,AD14))</f>
        <v>0.5218498090793382</v>
      </c>
      <c r="AE21" s="247"/>
      <c r="AF21" s="247"/>
      <c r="AG21" s="247"/>
      <c r="AH21" s="247"/>
      <c r="AI21" s="247"/>
      <c r="AJ21" s="247"/>
      <c r="AK21" s="210"/>
      <c r="AL21" s="210"/>
      <c r="AM21" s="210"/>
      <c r="AN21" s="210"/>
      <c r="AO21" s="210"/>
      <c r="AP21" s="210"/>
      <c r="AQ21" s="248"/>
      <c r="AR21" s="248"/>
      <c r="AS21" s="248"/>
      <c r="AT21" s="248"/>
      <c r="AU21" s="210"/>
      <c r="AV21" s="210"/>
      <c r="AW21" s="210"/>
      <c r="AX21" s="211"/>
    </row>
    <row r="22" spans="1:50" ht="18.75" customHeight="1" x14ac:dyDescent="0.15">
      <c r="A22" s="249" t="s">
        <v>536</v>
      </c>
      <c r="B22" s="250"/>
      <c r="C22" s="250"/>
      <c r="D22" s="250"/>
      <c r="E22" s="250"/>
      <c r="F22" s="251"/>
      <c r="G22" s="255" t="s">
        <v>200</v>
      </c>
      <c r="H22" s="230"/>
      <c r="I22" s="230"/>
      <c r="J22" s="230"/>
      <c r="K22" s="230"/>
      <c r="L22" s="230"/>
      <c r="M22" s="230"/>
      <c r="N22" s="230"/>
      <c r="O22" s="256"/>
      <c r="P22" s="229" t="s">
        <v>534</v>
      </c>
      <c r="Q22" s="230"/>
      <c r="R22" s="230"/>
      <c r="S22" s="230"/>
      <c r="T22" s="230"/>
      <c r="U22" s="230"/>
      <c r="V22" s="256"/>
      <c r="W22" s="229" t="s">
        <v>535</v>
      </c>
      <c r="X22" s="230"/>
      <c r="Y22" s="230"/>
      <c r="Z22" s="230"/>
      <c r="AA22" s="230"/>
      <c r="AB22" s="230"/>
      <c r="AC22" s="256"/>
      <c r="AD22" s="229" t="s">
        <v>199</v>
      </c>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25.5" customHeight="1" x14ac:dyDescent="0.15">
      <c r="A23" s="252"/>
      <c r="B23" s="253"/>
      <c r="C23" s="253"/>
      <c r="D23" s="253"/>
      <c r="E23" s="253"/>
      <c r="F23" s="254"/>
      <c r="G23" s="232" t="s">
        <v>559</v>
      </c>
      <c r="H23" s="233"/>
      <c r="I23" s="233"/>
      <c r="J23" s="233"/>
      <c r="K23" s="233"/>
      <c r="L23" s="233"/>
      <c r="M23" s="233"/>
      <c r="N23" s="233"/>
      <c r="O23" s="234"/>
      <c r="P23" s="183">
        <v>45</v>
      </c>
      <c r="Q23" s="184"/>
      <c r="R23" s="184"/>
      <c r="S23" s="184"/>
      <c r="T23" s="184"/>
      <c r="U23" s="184"/>
      <c r="V23" s="235"/>
      <c r="W23" s="183">
        <v>45</v>
      </c>
      <c r="X23" s="184"/>
      <c r="Y23" s="184"/>
      <c r="Z23" s="184"/>
      <c r="AA23" s="184"/>
      <c r="AB23" s="184"/>
      <c r="AC23" s="235"/>
      <c r="AD23" s="236" t="s">
        <v>235</v>
      </c>
      <c r="AE23" s="237"/>
      <c r="AF23" s="237"/>
      <c r="AG23" s="237"/>
      <c r="AH23" s="237"/>
      <c r="AI23" s="237"/>
      <c r="AJ23" s="237"/>
      <c r="AK23" s="237"/>
      <c r="AL23" s="237"/>
      <c r="AM23" s="237"/>
      <c r="AN23" s="237"/>
      <c r="AO23" s="237"/>
      <c r="AP23" s="237"/>
      <c r="AQ23" s="237"/>
      <c r="AR23" s="237"/>
      <c r="AS23" s="237"/>
      <c r="AT23" s="237"/>
      <c r="AU23" s="237"/>
      <c r="AV23" s="237"/>
      <c r="AW23" s="237"/>
      <c r="AX23" s="238"/>
    </row>
    <row r="24" spans="1:50" ht="16.899999999999999" customHeight="1" x14ac:dyDescent="0.15">
      <c r="A24" s="252"/>
      <c r="B24" s="253"/>
      <c r="C24" s="253"/>
      <c r="D24" s="253"/>
      <c r="E24" s="253"/>
      <c r="F24" s="254"/>
      <c r="G24" s="242" t="s">
        <v>560</v>
      </c>
      <c r="H24" s="243"/>
      <c r="I24" s="243"/>
      <c r="J24" s="243"/>
      <c r="K24" s="243"/>
      <c r="L24" s="243"/>
      <c r="M24" s="243"/>
      <c r="N24" s="243"/>
      <c r="O24" s="244"/>
      <c r="P24" s="171">
        <v>1.7000000000000001E-2</v>
      </c>
      <c r="Q24" s="172"/>
      <c r="R24" s="172"/>
      <c r="S24" s="172"/>
      <c r="T24" s="172"/>
      <c r="U24" s="172"/>
      <c r="V24" s="173"/>
      <c r="W24" s="171">
        <v>1.7000000000000001E-2</v>
      </c>
      <c r="X24" s="172"/>
      <c r="Y24" s="172"/>
      <c r="Z24" s="172"/>
      <c r="AA24" s="172"/>
      <c r="AB24" s="172"/>
      <c r="AC24" s="173"/>
      <c r="AD24" s="239"/>
      <c r="AE24" s="240"/>
      <c r="AF24" s="240"/>
      <c r="AG24" s="240"/>
      <c r="AH24" s="240"/>
      <c r="AI24" s="240"/>
      <c r="AJ24" s="240"/>
      <c r="AK24" s="240"/>
      <c r="AL24" s="240"/>
      <c r="AM24" s="240"/>
      <c r="AN24" s="240"/>
      <c r="AO24" s="240"/>
      <c r="AP24" s="240"/>
      <c r="AQ24" s="240"/>
      <c r="AR24" s="240"/>
      <c r="AS24" s="240"/>
      <c r="AT24" s="240"/>
      <c r="AU24" s="240"/>
      <c r="AV24" s="240"/>
      <c r="AW24" s="240"/>
      <c r="AX24" s="241"/>
    </row>
    <row r="25" spans="1:50" ht="21" customHeight="1" thickBot="1" x14ac:dyDescent="0.2">
      <c r="A25" s="252"/>
      <c r="B25" s="253"/>
      <c r="C25" s="253"/>
      <c r="D25" s="253"/>
      <c r="E25" s="253"/>
      <c r="F25" s="254"/>
      <c r="G25" s="91" t="s">
        <v>17</v>
      </c>
      <c r="H25" s="92"/>
      <c r="I25" s="92"/>
      <c r="J25" s="92"/>
      <c r="K25" s="92"/>
      <c r="L25" s="92"/>
      <c r="M25" s="92"/>
      <c r="N25" s="92"/>
      <c r="O25" s="93"/>
      <c r="P25" s="257">
        <f>AK13</f>
        <v>45.017000000000003</v>
      </c>
      <c r="Q25" s="258"/>
      <c r="R25" s="258"/>
      <c r="S25" s="258"/>
      <c r="T25" s="258"/>
      <c r="U25" s="258"/>
      <c r="V25" s="259"/>
      <c r="W25" s="260">
        <f>AR13</f>
        <v>45.017000000000003</v>
      </c>
      <c r="X25" s="261"/>
      <c r="Y25" s="261"/>
      <c r="Z25" s="261"/>
      <c r="AA25" s="261"/>
      <c r="AB25" s="261"/>
      <c r="AC25" s="262"/>
      <c r="AD25" s="240"/>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42.6" customHeight="1" x14ac:dyDescent="0.15">
      <c r="A26" s="263" t="s">
        <v>527</v>
      </c>
      <c r="B26" s="264"/>
      <c r="C26" s="264"/>
      <c r="D26" s="264"/>
      <c r="E26" s="264"/>
      <c r="F26" s="265"/>
      <c r="G26" s="266" t="s">
        <v>589</v>
      </c>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7"/>
      <c r="AO26" s="267"/>
      <c r="AP26" s="267"/>
      <c r="AQ26" s="267"/>
      <c r="AR26" s="267"/>
      <c r="AS26" s="267"/>
      <c r="AT26" s="267"/>
      <c r="AU26" s="267"/>
      <c r="AV26" s="267"/>
      <c r="AW26" s="267"/>
      <c r="AX26" s="268"/>
    </row>
    <row r="27" spans="1:50" ht="27.75" customHeight="1" x14ac:dyDescent="0.15">
      <c r="A27" s="317" t="s">
        <v>528</v>
      </c>
      <c r="B27" s="318"/>
      <c r="C27" s="318"/>
      <c r="D27" s="318"/>
      <c r="E27" s="318"/>
      <c r="F27" s="319"/>
      <c r="G27" s="323" t="s">
        <v>523</v>
      </c>
      <c r="H27" s="324"/>
      <c r="I27" s="324"/>
      <c r="J27" s="324"/>
      <c r="K27" s="324"/>
      <c r="L27" s="324"/>
      <c r="M27" s="324"/>
      <c r="N27" s="324"/>
      <c r="O27" s="324"/>
      <c r="P27" s="325" t="s">
        <v>522</v>
      </c>
      <c r="Q27" s="324"/>
      <c r="R27" s="324"/>
      <c r="S27" s="324"/>
      <c r="T27" s="324"/>
      <c r="U27" s="324"/>
      <c r="V27" s="324"/>
      <c r="W27" s="324"/>
      <c r="X27" s="326"/>
      <c r="Y27" s="327"/>
      <c r="Z27" s="328"/>
      <c r="AA27" s="329"/>
      <c r="AB27" s="330" t="s">
        <v>11</v>
      </c>
      <c r="AC27" s="330"/>
      <c r="AD27" s="330"/>
      <c r="AE27" s="301" t="s">
        <v>367</v>
      </c>
      <c r="AF27" s="302"/>
      <c r="AG27" s="302"/>
      <c r="AH27" s="303"/>
      <c r="AI27" s="301" t="s">
        <v>519</v>
      </c>
      <c r="AJ27" s="302"/>
      <c r="AK27" s="302"/>
      <c r="AL27" s="303"/>
      <c r="AM27" s="301" t="s">
        <v>335</v>
      </c>
      <c r="AN27" s="302"/>
      <c r="AO27" s="302"/>
      <c r="AP27" s="303"/>
      <c r="AQ27" s="304" t="s">
        <v>366</v>
      </c>
      <c r="AR27" s="305"/>
      <c r="AS27" s="305"/>
      <c r="AT27" s="306"/>
      <c r="AU27" s="304" t="s">
        <v>537</v>
      </c>
      <c r="AV27" s="305"/>
      <c r="AW27" s="305"/>
      <c r="AX27" s="307"/>
    </row>
    <row r="28" spans="1:50" ht="48" customHeight="1" x14ac:dyDescent="0.15">
      <c r="A28" s="317"/>
      <c r="B28" s="318"/>
      <c r="C28" s="318"/>
      <c r="D28" s="318"/>
      <c r="E28" s="318"/>
      <c r="F28" s="319"/>
      <c r="G28" s="269" t="s">
        <v>587</v>
      </c>
      <c r="H28" s="270"/>
      <c r="I28" s="270"/>
      <c r="J28" s="270"/>
      <c r="K28" s="270"/>
      <c r="L28" s="270"/>
      <c r="M28" s="270"/>
      <c r="N28" s="270"/>
      <c r="O28" s="270"/>
      <c r="P28" s="273" t="s">
        <v>585</v>
      </c>
      <c r="Q28" s="274"/>
      <c r="R28" s="274"/>
      <c r="S28" s="274"/>
      <c r="T28" s="274"/>
      <c r="U28" s="274"/>
      <c r="V28" s="274"/>
      <c r="W28" s="274"/>
      <c r="X28" s="275"/>
      <c r="Y28" s="279" t="s">
        <v>50</v>
      </c>
      <c r="Z28" s="280"/>
      <c r="AA28" s="281"/>
      <c r="AB28" s="282" t="s">
        <v>561</v>
      </c>
      <c r="AC28" s="282"/>
      <c r="AD28" s="282"/>
      <c r="AE28" s="283">
        <v>1</v>
      </c>
      <c r="AF28" s="283"/>
      <c r="AG28" s="283"/>
      <c r="AH28" s="283"/>
      <c r="AI28" s="283">
        <v>1</v>
      </c>
      <c r="AJ28" s="283"/>
      <c r="AK28" s="283"/>
      <c r="AL28" s="283"/>
      <c r="AM28" s="283">
        <v>1</v>
      </c>
      <c r="AN28" s="283"/>
      <c r="AO28" s="283"/>
      <c r="AP28" s="283"/>
      <c r="AQ28" s="289">
        <v>1</v>
      </c>
      <c r="AR28" s="290"/>
      <c r="AS28" s="290"/>
      <c r="AT28" s="290"/>
      <c r="AU28" s="289" t="s">
        <v>603</v>
      </c>
      <c r="AV28" s="295"/>
      <c r="AW28" s="295"/>
      <c r="AX28" s="296"/>
    </row>
    <row r="29" spans="1:50" ht="52.9" customHeight="1" x14ac:dyDescent="0.15">
      <c r="A29" s="320"/>
      <c r="B29" s="321"/>
      <c r="C29" s="321"/>
      <c r="D29" s="321"/>
      <c r="E29" s="321"/>
      <c r="F29" s="322"/>
      <c r="G29" s="271"/>
      <c r="H29" s="272"/>
      <c r="I29" s="272"/>
      <c r="J29" s="272"/>
      <c r="K29" s="272"/>
      <c r="L29" s="272"/>
      <c r="M29" s="272"/>
      <c r="N29" s="272"/>
      <c r="O29" s="272"/>
      <c r="P29" s="276"/>
      <c r="Q29" s="277"/>
      <c r="R29" s="277"/>
      <c r="S29" s="277"/>
      <c r="T29" s="277"/>
      <c r="U29" s="277"/>
      <c r="V29" s="277"/>
      <c r="W29" s="277"/>
      <c r="X29" s="278"/>
      <c r="Y29" s="297" t="s">
        <v>51</v>
      </c>
      <c r="Z29" s="298"/>
      <c r="AA29" s="299"/>
      <c r="AB29" s="282" t="s">
        <v>561</v>
      </c>
      <c r="AC29" s="282"/>
      <c r="AD29" s="282"/>
      <c r="AE29" s="283">
        <v>1</v>
      </c>
      <c r="AF29" s="283"/>
      <c r="AG29" s="283"/>
      <c r="AH29" s="283"/>
      <c r="AI29" s="283">
        <v>1</v>
      </c>
      <c r="AJ29" s="283"/>
      <c r="AK29" s="283"/>
      <c r="AL29" s="283"/>
      <c r="AM29" s="283">
        <v>1</v>
      </c>
      <c r="AN29" s="283"/>
      <c r="AO29" s="283"/>
      <c r="AP29" s="283"/>
      <c r="AQ29" s="283">
        <v>1</v>
      </c>
      <c r="AR29" s="283"/>
      <c r="AS29" s="283"/>
      <c r="AT29" s="283"/>
      <c r="AU29" s="300">
        <v>1</v>
      </c>
      <c r="AV29" s="295"/>
      <c r="AW29" s="295"/>
      <c r="AX29" s="296"/>
    </row>
    <row r="30" spans="1:50" ht="23.25" customHeight="1" x14ac:dyDescent="0.15">
      <c r="A30" s="333" t="s">
        <v>529</v>
      </c>
      <c r="B30" s="334"/>
      <c r="C30" s="334"/>
      <c r="D30" s="334"/>
      <c r="E30" s="334"/>
      <c r="F30" s="335"/>
      <c r="G30" s="178" t="s">
        <v>530</v>
      </c>
      <c r="H30" s="178"/>
      <c r="I30" s="178"/>
      <c r="J30" s="178"/>
      <c r="K30" s="178"/>
      <c r="L30" s="178"/>
      <c r="M30" s="178"/>
      <c r="N30" s="178"/>
      <c r="O30" s="178"/>
      <c r="P30" s="178"/>
      <c r="Q30" s="178"/>
      <c r="R30" s="178"/>
      <c r="S30" s="178"/>
      <c r="T30" s="178"/>
      <c r="U30" s="178"/>
      <c r="V30" s="178"/>
      <c r="W30" s="178"/>
      <c r="X30" s="207"/>
      <c r="Y30" s="341"/>
      <c r="Z30" s="342"/>
      <c r="AA30" s="343"/>
      <c r="AB30" s="177" t="s">
        <v>11</v>
      </c>
      <c r="AC30" s="178"/>
      <c r="AD30" s="207"/>
      <c r="AE30" s="177" t="s">
        <v>367</v>
      </c>
      <c r="AF30" s="178"/>
      <c r="AG30" s="178"/>
      <c r="AH30" s="207"/>
      <c r="AI30" s="177" t="s">
        <v>519</v>
      </c>
      <c r="AJ30" s="178"/>
      <c r="AK30" s="178"/>
      <c r="AL30" s="207"/>
      <c r="AM30" s="177" t="s">
        <v>335</v>
      </c>
      <c r="AN30" s="178"/>
      <c r="AO30" s="178"/>
      <c r="AP30" s="207"/>
      <c r="AQ30" s="308" t="s">
        <v>538</v>
      </c>
      <c r="AR30" s="309"/>
      <c r="AS30" s="309"/>
      <c r="AT30" s="309"/>
      <c r="AU30" s="309"/>
      <c r="AV30" s="309"/>
      <c r="AW30" s="309"/>
      <c r="AX30" s="310"/>
    </row>
    <row r="31" spans="1:50" ht="25.5" customHeight="1" x14ac:dyDescent="0.15">
      <c r="A31" s="336"/>
      <c r="B31" s="337"/>
      <c r="C31" s="337"/>
      <c r="D31" s="337"/>
      <c r="E31" s="337"/>
      <c r="F31" s="338"/>
      <c r="G31" s="284" t="s">
        <v>562</v>
      </c>
      <c r="H31" s="285"/>
      <c r="I31" s="285"/>
      <c r="J31" s="285"/>
      <c r="K31" s="285"/>
      <c r="L31" s="285"/>
      <c r="M31" s="285"/>
      <c r="N31" s="285"/>
      <c r="O31" s="285"/>
      <c r="P31" s="285"/>
      <c r="Q31" s="285"/>
      <c r="R31" s="285"/>
      <c r="S31" s="285"/>
      <c r="T31" s="285"/>
      <c r="U31" s="285"/>
      <c r="V31" s="285"/>
      <c r="W31" s="285"/>
      <c r="X31" s="285"/>
      <c r="Y31" s="311" t="s">
        <v>529</v>
      </c>
      <c r="Z31" s="312"/>
      <c r="AA31" s="313"/>
      <c r="AB31" s="314" t="s">
        <v>563</v>
      </c>
      <c r="AC31" s="315"/>
      <c r="AD31" s="316"/>
      <c r="AE31" s="288">
        <v>24</v>
      </c>
      <c r="AF31" s="288"/>
      <c r="AG31" s="288"/>
      <c r="AH31" s="288"/>
      <c r="AI31" s="288">
        <v>40.700000000000003</v>
      </c>
      <c r="AJ31" s="288"/>
      <c r="AK31" s="288"/>
      <c r="AL31" s="288"/>
      <c r="AM31" s="288">
        <v>24.6</v>
      </c>
      <c r="AN31" s="288"/>
      <c r="AO31" s="288"/>
      <c r="AP31" s="288"/>
      <c r="AQ31" s="289">
        <v>45</v>
      </c>
      <c r="AR31" s="290"/>
      <c r="AS31" s="290"/>
      <c r="AT31" s="290"/>
      <c r="AU31" s="290"/>
      <c r="AV31" s="290"/>
      <c r="AW31" s="290"/>
      <c r="AX31" s="291"/>
    </row>
    <row r="32" spans="1:50" ht="25.9" customHeight="1" x14ac:dyDescent="0.15">
      <c r="A32" s="339"/>
      <c r="B32" s="163"/>
      <c r="C32" s="163"/>
      <c r="D32" s="163"/>
      <c r="E32" s="163"/>
      <c r="F32" s="340"/>
      <c r="G32" s="286"/>
      <c r="H32" s="287"/>
      <c r="I32" s="287"/>
      <c r="J32" s="287"/>
      <c r="K32" s="287"/>
      <c r="L32" s="287"/>
      <c r="M32" s="287"/>
      <c r="N32" s="287"/>
      <c r="O32" s="287"/>
      <c r="P32" s="287"/>
      <c r="Q32" s="287"/>
      <c r="R32" s="287"/>
      <c r="S32" s="287"/>
      <c r="T32" s="287"/>
      <c r="U32" s="287"/>
      <c r="V32" s="287"/>
      <c r="W32" s="287"/>
      <c r="X32" s="287"/>
      <c r="Y32" s="292" t="s">
        <v>531</v>
      </c>
      <c r="Z32" s="293"/>
      <c r="AA32" s="294"/>
      <c r="AB32" s="344" t="s">
        <v>564</v>
      </c>
      <c r="AC32" s="345"/>
      <c r="AD32" s="346"/>
      <c r="AE32" s="331" t="s">
        <v>565</v>
      </c>
      <c r="AF32" s="331"/>
      <c r="AG32" s="331"/>
      <c r="AH32" s="331"/>
      <c r="AI32" s="331" t="s">
        <v>566</v>
      </c>
      <c r="AJ32" s="331"/>
      <c r="AK32" s="331"/>
      <c r="AL32" s="331"/>
      <c r="AM32" s="331" t="s">
        <v>570</v>
      </c>
      <c r="AN32" s="331"/>
      <c r="AO32" s="331"/>
      <c r="AP32" s="331"/>
      <c r="AQ32" s="331" t="s">
        <v>571</v>
      </c>
      <c r="AR32" s="331"/>
      <c r="AS32" s="331"/>
      <c r="AT32" s="331"/>
      <c r="AU32" s="331"/>
      <c r="AV32" s="331"/>
      <c r="AW32" s="331"/>
      <c r="AX32" s="332"/>
    </row>
    <row r="33" spans="1:60" ht="12" customHeight="1" x14ac:dyDescent="0.15">
      <c r="A33" s="582" t="s">
        <v>524</v>
      </c>
      <c r="B33" s="560" t="s">
        <v>525</v>
      </c>
      <c r="C33" s="318"/>
      <c r="D33" s="318"/>
      <c r="E33" s="318"/>
      <c r="F33" s="319"/>
      <c r="G33" s="562" t="s">
        <v>526</v>
      </c>
      <c r="H33" s="562"/>
      <c r="I33" s="562"/>
      <c r="J33" s="562"/>
      <c r="K33" s="562"/>
      <c r="L33" s="562"/>
      <c r="M33" s="562"/>
      <c r="N33" s="562"/>
      <c r="O33" s="562"/>
      <c r="P33" s="562"/>
      <c r="Q33" s="562"/>
      <c r="R33" s="562"/>
      <c r="S33" s="562"/>
      <c r="T33" s="562"/>
      <c r="U33" s="562"/>
      <c r="V33" s="562"/>
      <c r="W33" s="562"/>
      <c r="X33" s="562"/>
      <c r="Y33" s="562"/>
      <c r="Z33" s="562"/>
      <c r="AA33" s="563"/>
      <c r="AB33" s="566" t="s">
        <v>539</v>
      </c>
      <c r="AC33" s="562"/>
      <c r="AD33" s="562"/>
      <c r="AE33" s="562"/>
      <c r="AF33" s="562"/>
      <c r="AG33" s="562"/>
      <c r="AH33" s="562"/>
      <c r="AI33" s="562"/>
      <c r="AJ33" s="562"/>
      <c r="AK33" s="562"/>
      <c r="AL33" s="562"/>
      <c r="AM33" s="562"/>
      <c r="AN33" s="562"/>
      <c r="AO33" s="562"/>
      <c r="AP33" s="562"/>
      <c r="AQ33" s="562"/>
      <c r="AR33" s="562"/>
      <c r="AS33" s="562"/>
      <c r="AT33" s="562"/>
      <c r="AU33" s="562"/>
      <c r="AV33" s="562"/>
      <c r="AW33" s="562"/>
      <c r="AX33" s="567"/>
      <c r="AY33">
        <f>COUNTA($G$35)</f>
        <v>1</v>
      </c>
    </row>
    <row r="34" spans="1:60" ht="12" customHeight="1" x14ac:dyDescent="0.15">
      <c r="A34" s="583"/>
      <c r="B34" s="560"/>
      <c r="C34" s="318"/>
      <c r="D34" s="318"/>
      <c r="E34" s="318"/>
      <c r="F34" s="319"/>
      <c r="G34" s="564"/>
      <c r="H34" s="564"/>
      <c r="I34" s="564"/>
      <c r="J34" s="564"/>
      <c r="K34" s="564"/>
      <c r="L34" s="564"/>
      <c r="M34" s="564"/>
      <c r="N34" s="564"/>
      <c r="O34" s="564"/>
      <c r="P34" s="564"/>
      <c r="Q34" s="564"/>
      <c r="R34" s="564"/>
      <c r="S34" s="564"/>
      <c r="T34" s="564"/>
      <c r="U34" s="564"/>
      <c r="V34" s="564"/>
      <c r="W34" s="564"/>
      <c r="X34" s="564"/>
      <c r="Y34" s="564"/>
      <c r="Z34" s="564"/>
      <c r="AA34" s="565"/>
      <c r="AB34" s="568"/>
      <c r="AC34" s="564"/>
      <c r="AD34" s="564"/>
      <c r="AE34" s="564"/>
      <c r="AF34" s="564"/>
      <c r="AG34" s="564"/>
      <c r="AH34" s="564"/>
      <c r="AI34" s="564"/>
      <c r="AJ34" s="564"/>
      <c r="AK34" s="564"/>
      <c r="AL34" s="564"/>
      <c r="AM34" s="564"/>
      <c r="AN34" s="564"/>
      <c r="AO34" s="564"/>
      <c r="AP34" s="564"/>
      <c r="AQ34" s="564"/>
      <c r="AR34" s="564"/>
      <c r="AS34" s="564"/>
      <c r="AT34" s="564"/>
      <c r="AU34" s="564"/>
      <c r="AV34" s="564"/>
      <c r="AW34" s="564"/>
      <c r="AX34" s="569"/>
      <c r="AY34">
        <f t="shared" ref="AY34:AY42" si="0">$AY$33</f>
        <v>1</v>
      </c>
    </row>
    <row r="35" spans="1:60" ht="29.45" customHeight="1" x14ac:dyDescent="0.15">
      <c r="A35" s="583"/>
      <c r="B35" s="560"/>
      <c r="C35" s="318"/>
      <c r="D35" s="318"/>
      <c r="E35" s="318"/>
      <c r="F35" s="319"/>
      <c r="G35" s="570" t="s">
        <v>586</v>
      </c>
      <c r="H35" s="570"/>
      <c r="I35" s="570"/>
      <c r="J35" s="570"/>
      <c r="K35" s="570"/>
      <c r="L35" s="570"/>
      <c r="M35" s="570"/>
      <c r="N35" s="570"/>
      <c r="O35" s="570"/>
      <c r="P35" s="570"/>
      <c r="Q35" s="570"/>
      <c r="R35" s="570"/>
      <c r="S35" s="570"/>
      <c r="T35" s="570"/>
      <c r="U35" s="570"/>
      <c r="V35" s="570"/>
      <c r="W35" s="570"/>
      <c r="X35" s="570"/>
      <c r="Y35" s="570"/>
      <c r="Z35" s="570"/>
      <c r="AA35" s="571"/>
      <c r="AB35" s="576" t="s">
        <v>588</v>
      </c>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7"/>
      <c r="AY35">
        <f t="shared" si="0"/>
        <v>1</v>
      </c>
    </row>
    <row r="36" spans="1:60" ht="22.5" customHeight="1" x14ac:dyDescent="0.15">
      <c r="A36" s="583"/>
      <c r="B36" s="560"/>
      <c r="C36" s="318"/>
      <c r="D36" s="318"/>
      <c r="E36" s="318"/>
      <c r="F36" s="319"/>
      <c r="G36" s="572"/>
      <c r="H36" s="572"/>
      <c r="I36" s="572"/>
      <c r="J36" s="572"/>
      <c r="K36" s="572"/>
      <c r="L36" s="572"/>
      <c r="M36" s="572"/>
      <c r="N36" s="572"/>
      <c r="O36" s="572"/>
      <c r="P36" s="572"/>
      <c r="Q36" s="572"/>
      <c r="R36" s="572"/>
      <c r="S36" s="572"/>
      <c r="T36" s="572"/>
      <c r="U36" s="572"/>
      <c r="V36" s="572"/>
      <c r="W36" s="572"/>
      <c r="X36" s="572"/>
      <c r="Y36" s="572"/>
      <c r="Z36" s="572"/>
      <c r="AA36" s="573"/>
      <c r="AB36" s="578"/>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9"/>
      <c r="AY36">
        <f t="shared" si="0"/>
        <v>1</v>
      </c>
    </row>
    <row r="37" spans="1:60" ht="73.900000000000006" customHeight="1" x14ac:dyDescent="0.15">
      <c r="A37" s="583"/>
      <c r="B37" s="561"/>
      <c r="C37" s="321"/>
      <c r="D37" s="321"/>
      <c r="E37" s="321"/>
      <c r="F37" s="322"/>
      <c r="G37" s="574"/>
      <c r="H37" s="574"/>
      <c r="I37" s="574"/>
      <c r="J37" s="574"/>
      <c r="K37" s="574"/>
      <c r="L37" s="574"/>
      <c r="M37" s="574"/>
      <c r="N37" s="574"/>
      <c r="O37" s="574"/>
      <c r="P37" s="574"/>
      <c r="Q37" s="574"/>
      <c r="R37" s="574"/>
      <c r="S37" s="574"/>
      <c r="T37" s="574"/>
      <c r="U37" s="574"/>
      <c r="V37" s="574"/>
      <c r="W37" s="574"/>
      <c r="X37" s="574"/>
      <c r="Y37" s="574"/>
      <c r="Z37" s="574"/>
      <c r="AA37" s="575"/>
      <c r="AB37" s="580"/>
      <c r="AC37" s="574"/>
      <c r="AD37" s="574"/>
      <c r="AE37" s="572"/>
      <c r="AF37" s="572"/>
      <c r="AG37" s="572"/>
      <c r="AH37" s="572"/>
      <c r="AI37" s="572"/>
      <c r="AJ37" s="572"/>
      <c r="AK37" s="572"/>
      <c r="AL37" s="572"/>
      <c r="AM37" s="572"/>
      <c r="AN37" s="572"/>
      <c r="AO37" s="572"/>
      <c r="AP37" s="572"/>
      <c r="AQ37" s="572"/>
      <c r="AR37" s="572"/>
      <c r="AS37" s="572"/>
      <c r="AT37" s="572"/>
      <c r="AU37" s="574"/>
      <c r="AV37" s="574"/>
      <c r="AW37" s="574"/>
      <c r="AX37" s="581"/>
      <c r="AY37">
        <f t="shared" si="0"/>
        <v>1</v>
      </c>
    </row>
    <row r="38" spans="1:60" ht="18.75" customHeight="1" x14ac:dyDescent="0.15">
      <c r="A38" s="583"/>
      <c r="B38" s="584" t="s">
        <v>136</v>
      </c>
      <c r="C38" s="585"/>
      <c r="D38" s="585"/>
      <c r="E38" s="585"/>
      <c r="F38" s="586"/>
      <c r="G38" s="587" t="s">
        <v>54</v>
      </c>
      <c r="H38" s="588"/>
      <c r="I38" s="588"/>
      <c r="J38" s="588"/>
      <c r="K38" s="588"/>
      <c r="L38" s="588"/>
      <c r="M38" s="588"/>
      <c r="N38" s="588"/>
      <c r="O38" s="589"/>
      <c r="P38" s="591" t="s">
        <v>56</v>
      </c>
      <c r="Q38" s="588"/>
      <c r="R38" s="588"/>
      <c r="S38" s="588"/>
      <c r="T38" s="588"/>
      <c r="U38" s="588"/>
      <c r="V38" s="588"/>
      <c r="W38" s="588"/>
      <c r="X38" s="589"/>
      <c r="Y38" s="592"/>
      <c r="Z38" s="593"/>
      <c r="AA38" s="594"/>
      <c r="AB38" s="595" t="s">
        <v>11</v>
      </c>
      <c r="AC38" s="596"/>
      <c r="AD38" s="597"/>
      <c r="AE38" s="537" t="s">
        <v>367</v>
      </c>
      <c r="AF38" s="537"/>
      <c r="AG38" s="537"/>
      <c r="AH38" s="537"/>
      <c r="AI38" s="537" t="s">
        <v>519</v>
      </c>
      <c r="AJ38" s="537"/>
      <c r="AK38" s="537"/>
      <c r="AL38" s="537"/>
      <c r="AM38" s="537" t="s">
        <v>335</v>
      </c>
      <c r="AN38" s="537"/>
      <c r="AO38" s="537"/>
      <c r="AP38" s="537"/>
      <c r="AQ38" s="600" t="s">
        <v>164</v>
      </c>
      <c r="AR38" s="601"/>
      <c r="AS38" s="601"/>
      <c r="AT38" s="602"/>
      <c r="AU38" s="603" t="s">
        <v>126</v>
      </c>
      <c r="AV38" s="603"/>
      <c r="AW38" s="603"/>
      <c r="AX38" s="604"/>
      <c r="AY38">
        <f t="shared" si="0"/>
        <v>1</v>
      </c>
      <c r="BA38" s="10"/>
      <c r="BB38" s="10"/>
      <c r="BC38" s="10"/>
    </row>
    <row r="39" spans="1:60" ht="18.75" customHeight="1" x14ac:dyDescent="0.15">
      <c r="A39" s="583"/>
      <c r="B39" s="560"/>
      <c r="C39" s="318"/>
      <c r="D39" s="318"/>
      <c r="E39" s="318"/>
      <c r="F39" s="319"/>
      <c r="G39" s="590"/>
      <c r="H39" s="564"/>
      <c r="I39" s="564"/>
      <c r="J39" s="564"/>
      <c r="K39" s="564"/>
      <c r="L39" s="564"/>
      <c r="M39" s="564"/>
      <c r="N39" s="564"/>
      <c r="O39" s="565"/>
      <c r="P39" s="568"/>
      <c r="Q39" s="564"/>
      <c r="R39" s="564"/>
      <c r="S39" s="564"/>
      <c r="T39" s="564"/>
      <c r="U39" s="564"/>
      <c r="V39" s="564"/>
      <c r="W39" s="564"/>
      <c r="X39" s="565"/>
      <c r="Y39" s="592"/>
      <c r="Z39" s="593"/>
      <c r="AA39" s="594"/>
      <c r="AB39" s="301"/>
      <c r="AC39" s="598"/>
      <c r="AD39" s="599"/>
      <c r="AE39" s="537"/>
      <c r="AF39" s="537"/>
      <c r="AG39" s="537"/>
      <c r="AH39" s="537"/>
      <c r="AI39" s="537"/>
      <c r="AJ39" s="537"/>
      <c r="AK39" s="537"/>
      <c r="AL39" s="537"/>
      <c r="AM39" s="537"/>
      <c r="AN39" s="537"/>
      <c r="AO39" s="537"/>
      <c r="AP39" s="537"/>
      <c r="AQ39" s="605" t="s">
        <v>611</v>
      </c>
      <c r="AR39" s="606"/>
      <c r="AS39" s="607" t="s">
        <v>165</v>
      </c>
      <c r="AT39" s="608"/>
      <c r="AU39" s="606" t="s">
        <v>558</v>
      </c>
      <c r="AV39" s="606"/>
      <c r="AW39" s="564" t="s">
        <v>163</v>
      </c>
      <c r="AX39" s="569"/>
      <c r="AY39">
        <f t="shared" si="0"/>
        <v>1</v>
      </c>
      <c r="BA39" s="10"/>
      <c r="BB39" s="10"/>
      <c r="BC39" s="10"/>
      <c r="BD39" s="10"/>
      <c r="BE39" s="10"/>
      <c r="BF39" s="10"/>
      <c r="BG39" s="10"/>
      <c r="BH39" s="10"/>
    </row>
    <row r="40" spans="1:60" ht="34.15" customHeight="1" x14ac:dyDescent="0.15">
      <c r="A40" s="583"/>
      <c r="B40" s="560"/>
      <c r="C40" s="318"/>
      <c r="D40" s="318"/>
      <c r="E40" s="318"/>
      <c r="F40" s="319"/>
      <c r="G40" s="609" t="s">
        <v>587</v>
      </c>
      <c r="H40" s="367"/>
      <c r="I40" s="367"/>
      <c r="J40" s="367"/>
      <c r="K40" s="367"/>
      <c r="L40" s="367"/>
      <c r="M40" s="367"/>
      <c r="N40" s="367"/>
      <c r="O40" s="610"/>
      <c r="P40" s="367" t="s">
        <v>612</v>
      </c>
      <c r="Q40" s="615"/>
      <c r="R40" s="615"/>
      <c r="S40" s="615"/>
      <c r="T40" s="615"/>
      <c r="U40" s="615"/>
      <c r="V40" s="615"/>
      <c r="W40" s="615"/>
      <c r="X40" s="616"/>
      <c r="Y40" s="621" t="s">
        <v>55</v>
      </c>
      <c r="Z40" s="622"/>
      <c r="AA40" s="623"/>
      <c r="AB40" s="624" t="s">
        <v>561</v>
      </c>
      <c r="AC40" s="624"/>
      <c r="AD40" s="624"/>
      <c r="AE40" s="289">
        <v>1</v>
      </c>
      <c r="AF40" s="290"/>
      <c r="AG40" s="290"/>
      <c r="AH40" s="290"/>
      <c r="AI40" s="289">
        <v>1</v>
      </c>
      <c r="AJ40" s="290"/>
      <c r="AK40" s="290"/>
      <c r="AL40" s="290"/>
      <c r="AM40" s="289">
        <v>1</v>
      </c>
      <c r="AN40" s="290"/>
      <c r="AO40" s="290"/>
      <c r="AP40" s="290"/>
      <c r="AQ40" s="625" t="s">
        <v>611</v>
      </c>
      <c r="AR40" s="626"/>
      <c r="AS40" s="626"/>
      <c r="AT40" s="627"/>
      <c r="AU40" s="290" t="s">
        <v>558</v>
      </c>
      <c r="AV40" s="290"/>
      <c r="AW40" s="290"/>
      <c r="AX40" s="291"/>
      <c r="AY40">
        <f t="shared" si="0"/>
        <v>1</v>
      </c>
    </row>
    <row r="41" spans="1:60" ht="34.15" customHeight="1" x14ac:dyDescent="0.15">
      <c r="A41" s="583"/>
      <c r="B41" s="560"/>
      <c r="C41" s="318"/>
      <c r="D41" s="318"/>
      <c r="E41" s="318"/>
      <c r="F41" s="319"/>
      <c r="G41" s="611"/>
      <c r="H41" s="370"/>
      <c r="I41" s="370"/>
      <c r="J41" s="370"/>
      <c r="K41" s="370"/>
      <c r="L41" s="370"/>
      <c r="M41" s="370"/>
      <c r="N41" s="370"/>
      <c r="O41" s="612"/>
      <c r="P41" s="617"/>
      <c r="Q41" s="617"/>
      <c r="R41" s="617"/>
      <c r="S41" s="617"/>
      <c r="T41" s="617"/>
      <c r="U41" s="617"/>
      <c r="V41" s="617"/>
      <c r="W41" s="617"/>
      <c r="X41" s="618"/>
      <c r="Y41" s="628" t="s">
        <v>49</v>
      </c>
      <c r="Z41" s="629"/>
      <c r="AA41" s="630"/>
      <c r="AB41" s="631" t="s">
        <v>561</v>
      </c>
      <c r="AC41" s="631"/>
      <c r="AD41" s="631"/>
      <c r="AE41" s="289">
        <v>1</v>
      </c>
      <c r="AF41" s="290"/>
      <c r="AG41" s="290"/>
      <c r="AH41" s="290"/>
      <c r="AI41" s="289">
        <v>1</v>
      </c>
      <c r="AJ41" s="290"/>
      <c r="AK41" s="290"/>
      <c r="AL41" s="290"/>
      <c r="AM41" s="289">
        <v>1</v>
      </c>
      <c r="AN41" s="290"/>
      <c r="AO41" s="290"/>
      <c r="AP41" s="290"/>
      <c r="AQ41" s="625" t="s">
        <v>611</v>
      </c>
      <c r="AR41" s="626"/>
      <c r="AS41" s="626"/>
      <c r="AT41" s="627"/>
      <c r="AU41" s="290" t="s">
        <v>558</v>
      </c>
      <c r="AV41" s="290"/>
      <c r="AW41" s="290"/>
      <c r="AX41" s="291"/>
      <c r="AY41">
        <f t="shared" si="0"/>
        <v>1</v>
      </c>
      <c r="BA41" s="10"/>
      <c r="BB41" s="10"/>
      <c r="BC41" s="10"/>
    </row>
    <row r="42" spans="1:60" ht="30.6" customHeight="1" thickBot="1" x14ac:dyDescent="0.2">
      <c r="A42" s="583"/>
      <c r="B42" s="560"/>
      <c r="C42" s="318"/>
      <c r="D42" s="318"/>
      <c r="E42" s="318"/>
      <c r="F42" s="319"/>
      <c r="G42" s="613"/>
      <c r="H42" s="437"/>
      <c r="I42" s="437"/>
      <c r="J42" s="437"/>
      <c r="K42" s="437"/>
      <c r="L42" s="437"/>
      <c r="M42" s="437"/>
      <c r="N42" s="437"/>
      <c r="O42" s="614"/>
      <c r="P42" s="619"/>
      <c r="Q42" s="619"/>
      <c r="R42" s="619"/>
      <c r="S42" s="619"/>
      <c r="T42" s="619"/>
      <c r="U42" s="619"/>
      <c r="V42" s="619"/>
      <c r="W42" s="619"/>
      <c r="X42" s="620"/>
      <c r="Y42" s="628" t="s">
        <v>12</v>
      </c>
      <c r="Z42" s="629"/>
      <c r="AA42" s="630"/>
      <c r="AB42" s="632" t="s">
        <v>13</v>
      </c>
      <c r="AC42" s="632"/>
      <c r="AD42" s="632"/>
      <c r="AE42" s="633">
        <v>100</v>
      </c>
      <c r="AF42" s="634"/>
      <c r="AG42" s="634"/>
      <c r="AH42" s="634"/>
      <c r="AI42" s="633">
        <v>100</v>
      </c>
      <c r="AJ42" s="634"/>
      <c r="AK42" s="634"/>
      <c r="AL42" s="634"/>
      <c r="AM42" s="633">
        <v>100</v>
      </c>
      <c r="AN42" s="634"/>
      <c r="AO42" s="634"/>
      <c r="AP42" s="634"/>
      <c r="AQ42" s="625" t="s">
        <v>611</v>
      </c>
      <c r="AR42" s="626"/>
      <c r="AS42" s="626"/>
      <c r="AT42" s="627"/>
      <c r="AU42" s="290" t="s">
        <v>558</v>
      </c>
      <c r="AV42" s="290"/>
      <c r="AW42" s="290"/>
      <c r="AX42" s="291"/>
      <c r="AY42">
        <f t="shared" si="0"/>
        <v>1</v>
      </c>
      <c r="BA42" s="10"/>
      <c r="BB42" s="10"/>
      <c r="BC42" s="10"/>
      <c r="BD42" s="10"/>
      <c r="BE42" s="10"/>
      <c r="BF42" s="10"/>
      <c r="BG42" s="10"/>
      <c r="BH42" s="10"/>
    </row>
    <row r="43" spans="1:60" ht="27" customHeight="1" x14ac:dyDescent="0.15">
      <c r="A43" s="347" t="s">
        <v>43</v>
      </c>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349"/>
    </row>
    <row r="44" spans="1:60" ht="27" customHeight="1" x14ac:dyDescent="0.15">
      <c r="A44" s="5"/>
      <c r="B44" s="6"/>
      <c r="C44" s="350" t="s">
        <v>28</v>
      </c>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2"/>
      <c r="AD44" s="351" t="s">
        <v>32</v>
      </c>
      <c r="AE44" s="351"/>
      <c r="AF44" s="351"/>
      <c r="AG44" s="353" t="s">
        <v>27</v>
      </c>
      <c r="AH44" s="351"/>
      <c r="AI44" s="351"/>
      <c r="AJ44" s="351"/>
      <c r="AK44" s="351"/>
      <c r="AL44" s="351"/>
      <c r="AM44" s="351"/>
      <c r="AN44" s="351"/>
      <c r="AO44" s="351"/>
      <c r="AP44" s="351"/>
      <c r="AQ44" s="351"/>
      <c r="AR44" s="351"/>
      <c r="AS44" s="351"/>
      <c r="AT44" s="351"/>
      <c r="AU44" s="351"/>
      <c r="AV44" s="351"/>
      <c r="AW44" s="351"/>
      <c r="AX44" s="354"/>
    </row>
    <row r="45" spans="1:60" ht="137.44999999999999" customHeight="1" x14ac:dyDescent="0.15">
      <c r="A45" s="389" t="s">
        <v>131</v>
      </c>
      <c r="B45" s="390"/>
      <c r="C45" s="395" t="s">
        <v>132</v>
      </c>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7"/>
      <c r="AD45" s="398" t="s">
        <v>549</v>
      </c>
      <c r="AE45" s="399"/>
      <c r="AF45" s="399"/>
      <c r="AG45" s="400" t="s">
        <v>573</v>
      </c>
      <c r="AH45" s="401"/>
      <c r="AI45" s="401"/>
      <c r="AJ45" s="401"/>
      <c r="AK45" s="401"/>
      <c r="AL45" s="401"/>
      <c r="AM45" s="401"/>
      <c r="AN45" s="401"/>
      <c r="AO45" s="401"/>
      <c r="AP45" s="401"/>
      <c r="AQ45" s="401"/>
      <c r="AR45" s="401"/>
      <c r="AS45" s="401"/>
      <c r="AT45" s="401"/>
      <c r="AU45" s="401"/>
      <c r="AV45" s="401"/>
      <c r="AW45" s="401"/>
      <c r="AX45" s="402"/>
    </row>
    <row r="46" spans="1:60" ht="43.9" customHeight="1" x14ac:dyDescent="0.15">
      <c r="A46" s="391"/>
      <c r="B46" s="392"/>
      <c r="C46" s="403" t="s">
        <v>33</v>
      </c>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5"/>
      <c r="AD46" s="379" t="s">
        <v>549</v>
      </c>
      <c r="AE46" s="380"/>
      <c r="AF46" s="380"/>
      <c r="AG46" s="406" t="s">
        <v>574</v>
      </c>
      <c r="AH46" s="407"/>
      <c r="AI46" s="407"/>
      <c r="AJ46" s="407"/>
      <c r="AK46" s="407"/>
      <c r="AL46" s="407"/>
      <c r="AM46" s="407"/>
      <c r="AN46" s="407"/>
      <c r="AO46" s="407"/>
      <c r="AP46" s="407"/>
      <c r="AQ46" s="407"/>
      <c r="AR46" s="407"/>
      <c r="AS46" s="407"/>
      <c r="AT46" s="407"/>
      <c r="AU46" s="407"/>
      <c r="AV46" s="407"/>
      <c r="AW46" s="407"/>
      <c r="AX46" s="408"/>
    </row>
    <row r="47" spans="1:60" ht="193.9" customHeight="1" x14ac:dyDescent="0.15">
      <c r="A47" s="393"/>
      <c r="B47" s="394"/>
      <c r="C47" s="409" t="s">
        <v>133</v>
      </c>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1"/>
      <c r="AD47" s="412" t="s">
        <v>549</v>
      </c>
      <c r="AE47" s="413"/>
      <c r="AF47" s="413"/>
      <c r="AG47" s="369" t="s">
        <v>572</v>
      </c>
      <c r="AH47" s="370"/>
      <c r="AI47" s="370"/>
      <c r="AJ47" s="370"/>
      <c r="AK47" s="370"/>
      <c r="AL47" s="370"/>
      <c r="AM47" s="370"/>
      <c r="AN47" s="370"/>
      <c r="AO47" s="370"/>
      <c r="AP47" s="370"/>
      <c r="AQ47" s="370"/>
      <c r="AR47" s="370"/>
      <c r="AS47" s="370"/>
      <c r="AT47" s="370"/>
      <c r="AU47" s="370"/>
      <c r="AV47" s="370"/>
      <c r="AW47" s="370"/>
      <c r="AX47" s="371"/>
    </row>
    <row r="48" spans="1:60" ht="21.6" customHeight="1" x14ac:dyDescent="0.15">
      <c r="A48" s="87" t="s">
        <v>35</v>
      </c>
      <c r="B48" s="355"/>
      <c r="C48" s="361" t="s">
        <v>37</v>
      </c>
      <c r="D48" s="362"/>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4"/>
      <c r="AD48" s="365" t="s">
        <v>549</v>
      </c>
      <c r="AE48" s="366"/>
      <c r="AF48" s="366"/>
      <c r="AG48" s="273" t="s">
        <v>592</v>
      </c>
      <c r="AH48" s="367"/>
      <c r="AI48" s="367"/>
      <c r="AJ48" s="367"/>
      <c r="AK48" s="367"/>
      <c r="AL48" s="367"/>
      <c r="AM48" s="367"/>
      <c r="AN48" s="367"/>
      <c r="AO48" s="367"/>
      <c r="AP48" s="367"/>
      <c r="AQ48" s="367"/>
      <c r="AR48" s="367"/>
      <c r="AS48" s="367"/>
      <c r="AT48" s="367"/>
      <c r="AU48" s="367"/>
      <c r="AV48" s="367"/>
      <c r="AW48" s="367"/>
      <c r="AX48" s="368"/>
    </row>
    <row r="49" spans="1:50" ht="34.15" customHeight="1" x14ac:dyDescent="0.15">
      <c r="A49" s="356"/>
      <c r="B49" s="357"/>
      <c r="C49" s="372"/>
      <c r="D49" s="373"/>
      <c r="E49" s="376" t="s">
        <v>222</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8"/>
      <c r="AD49" s="379" t="s">
        <v>590</v>
      </c>
      <c r="AE49" s="380"/>
      <c r="AF49" s="381"/>
      <c r="AG49" s="369"/>
      <c r="AH49" s="370"/>
      <c r="AI49" s="370"/>
      <c r="AJ49" s="370"/>
      <c r="AK49" s="370"/>
      <c r="AL49" s="370"/>
      <c r="AM49" s="370"/>
      <c r="AN49" s="370"/>
      <c r="AO49" s="370"/>
      <c r="AP49" s="370"/>
      <c r="AQ49" s="370"/>
      <c r="AR49" s="370"/>
      <c r="AS49" s="370"/>
      <c r="AT49" s="370"/>
      <c r="AU49" s="370"/>
      <c r="AV49" s="370"/>
      <c r="AW49" s="370"/>
      <c r="AX49" s="371"/>
    </row>
    <row r="50" spans="1:50" ht="24" customHeight="1" x14ac:dyDescent="0.15">
      <c r="A50" s="356"/>
      <c r="B50" s="357"/>
      <c r="C50" s="374"/>
      <c r="D50" s="375"/>
      <c r="E50" s="382" t="s">
        <v>194</v>
      </c>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4"/>
      <c r="AD50" s="385" t="s">
        <v>575</v>
      </c>
      <c r="AE50" s="386"/>
      <c r="AF50" s="386"/>
      <c r="AG50" s="369"/>
      <c r="AH50" s="370"/>
      <c r="AI50" s="370"/>
      <c r="AJ50" s="370"/>
      <c r="AK50" s="370"/>
      <c r="AL50" s="370"/>
      <c r="AM50" s="370"/>
      <c r="AN50" s="370"/>
      <c r="AO50" s="370"/>
      <c r="AP50" s="370"/>
      <c r="AQ50" s="370"/>
      <c r="AR50" s="370"/>
      <c r="AS50" s="370"/>
      <c r="AT50" s="370"/>
      <c r="AU50" s="370"/>
      <c r="AV50" s="370"/>
      <c r="AW50" s="370"/>
      <c r="AX50" s="371"/>
    </row>
    <row r="51" spans="1:50" ht="26.25" customHeight="1" x14ac:dyDescent="0.15">
      <c r="A51" s="356"/>
      <c r="B51" s="358"/>
      <c r="C51" s="387" t="s">
        <v>38</v>
      </c>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431" t="s">
        <v>576</v>
      </c>
      <c r="AE51" s="432"/>
      <c r="AF51" s="432"/>
      <c r="AG51" s="433"/>
      <c r="AH51" s="434"/>
      <c r="AI51" s="434"/>
      <c r="AJ51" s="434"/>
      <c r="AK51" s="434"/>
      <c r="AL51" s="434"/>
      <c r="AM51" s="434"/>
      <c r="AN51" s="434"/>
      <c r="AO51" s="434"/>
      <c r="AP51" s="434"/>
      <c r="AQ51" s="434"/>
      <c r="AR51" s="434"/>
      <c r="AS51" s="434"/>
      <c r="AT51" s="434"/>
      <c r="AU51" s="434"/>
      <c r="AV51" s="434"/>
      <c r="AW51" s="434"/>
      <c r="AX51" s="435"/>
    </row>
    <row r="52" spans="1:50" ht="55.9" customHeight="1" x14ac:dyDescent="0.15">
      <c r="A52" s="356"/>
      <c r="B52" s="358"/>
      <c r="C52" s="426" t="s">
        <v>134</v>
      </c>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5"/>
      <c r="AD52" s="379" t="s">
        <v>549</v>
      </c>
      <c r="AE52" s="380"/>
      <c r="AF52" s="380"/>
      <c r="AG52" s="406" t="s">
        <v>593</v>
      </c>
      <c r="AH52" s="407"/>
      <c r="AI52" s="407"/>
      <c r="AJ52" s="407"/>
      <c r="AK52" s="407"/>
      <c r="AL52" s="407"/>
      <c r="AM52" s="407"/>
      <c r="AN52" s="407"/>
      <c r="AO52" s="407"/>
      <c r="AP52" s="407"/>
      <c r="AQ52" s="407"/>
      <c r="AR52" s="407"/>
      <c r="AS52" s="407"/>
      <c r="AT52" s="407"/>
      <c r="AU52" s="407"/>
      <c r="AV52" s="407"/>
      <c r="AW52" s="407"/>
      <c r="AX52" s="408"/>
    </row>
    <row r="53" spans="1:50" ht="22.15" customHeight="1" x14ac:dyDescent="0.15">
      <c r="A53" s="356"/>
      <c r="B53" s="358"/>
      <c r="C53" s="426" t="s">
        <v>34</v>
      </c>
      <c r="D53" s="405"/>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379" t="s">
        <v>576</v>
      </c>
      <c r="AE53" s="380"/>
      <c r="AF53" s="380"/>
      <c r="AG53" s="406"/>
      <c r="AH53" s="407"/>
      <c r="AI53" s="407"/>
      <c r="AJ53" s="407"/>
      <c r="AK53" s="407"/>
      <c r="AL53" s="407"/>
      <c r="AM53" s="407"/>
      <c r="AN53" s="407"/>
      <c r="AO53" s="407"/>
      <c r="AP53" s="407"/>
      <c r="AQ53" s="407"/>
      <c r="AR53" s="407"/>
      <c r="AS53" s="407"/>
      <c r="AT53" s="407"/>
      <c r="AU53" s="407"/>
      <c r="AV53" s="407"/>
      <c r="AW53" s="407"/>
      <c r="AX53" s="408"/>
    </row>
    <row r="54" spans="1:50" ht="55.9" customHeight="1" x14ac:dyDescent="0.15">
      <c r="A54" s="356"/>
      <c r="B54" s="358"/>
      <c r="C54" s="426" t="s">
        <v>39</v>
      </c>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27"/>
      <c r="AD54" s="379" t="s">
        <v>549</v>
      </c>
      <c r="AE54" s="380"/>
      <c r="AF54" s="380"/>
      <c r="AG54" s="406" t="s">
        <v>594</v>
      </c>
      <c r="AH54" s="407"/>
      <c r="AI54" s="407"/>
      <c r="AJ54" s="407"/>
      <c r="AK54" s="407"/>
      <c r="AL54" s="407"/>
      <c r="AM54" s="407"/>
      <c r="AN54" s="407"/>
      <c r="AO54" s="407"/>
      <c r="AP54" s="407"/>
      <c r="AQ54" s="407"/>
      <c r="AR54" s="407"/>
      <c r="AS54" s="407"/>
      <c r="AT54" s="407"/>
      <c r="AU54" s="407"/>
      <c r="AV54" s="407"/>
      <c r="AW54" s="407"/>
      <c r="AX54" s="408"/>
    </row>
    <row r="55" spans="1:50" ht="63" customHeight="1" x14ac:dyDescent="0.15">
      <c r="A55" s="356"/>
      <c r="B55" s="358"/>
      <c r="C55" s="426" t="s">
        <v>202</v>
      </c>
      <c r="D55" s="405"/>
      <c r="E55" s="405"/>
      <c r="F55" s="405"/>
      <c r="G55" s="405"/>
      <c r="H55" s="405"/>
      <c r="I55" s="405"/>
      <c r="J55" s="405"/>
      <c r="K55" s="405"/>
      <c r="L55" s="405"/>
      <c r="M55" s="405"/>
      <c r="N55" s="405"/>
      <c r="O55" s="405"/>
      <c r="P55" s="405"/>
      <c r="Q55" s="405"/>
      <c r="R55" s="405"/>
      <c r="S55" s="405"/>
      <c r="T55" s="405"/>
      <c r="U55" s="405"/>
      <c r="V55" s="405"/>
      <c r="W55" s="405"/>
      <c r="X55" s="405"/>
      <c r="Y55" s="405"/>
      <c r="Z55" s="405"/>
      <c r="AA55" s="405"/>
      <c r="AB55" s="405"/>
      <c r="AC55" s="427"/>
      <c r="AD55" s="412" t="s">
        <v>549</v>
      </c>
      <c r="AE55" s="413"/>
      <c r="AF55" s="413"/>
      <c r="AG55" s="428" t="s">
        <v>600</v>
      </c>
      <c r="AH55" s="429"/>
      <c r="AI55" s="429"/>
      <c r="AJ55" s="429"/>
      <c r="AK55" s="429"/>
      <c r="AL55" s="429"/>
      <c r="AM55" s="429"/>
      <c r="AN55" s="429"/>
      <c r="AO55" s="429"/>
      <c r="AP55" s="429"/>
      <c r="AQ55" s="429"/>
      <c r="AR55" s="429"/>
      <c r="AS55" s="429"/>
      <c r="AT55" s="429"/>
      <c r="AU55" s="429"/>
      <c r="AV55" s="429"/>
      <c r="AW55" s="429"/>
      <c r="AX55" s="430"/>
    </row>
    <row r="56" spans="1:50" ht="26.25" customHeight="1" x14ac:dyDescent="0.15">
      <c r="A56" s="356"/>
      <c r="B56" s="358"/>
      <c r="C56" s="414" t="s">
        <v>203</v>
      </c>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6"/>
      <c r="AD56" s="379" t="s">
        <v>576</v>
      </c>
      <c r="AE56" s="380"/>
      <c r="AF56" s="381"/>
      <c r="AG56" s="406"/>
      <c r="AH56" s="407"/>
      <c r="AI56" s="407"/>
      <c r="AJ56" s="407"/>
      <c r="AK56" s="407"/>
      <c r="AL56" s="407"/>
      <c r="AM56" s="407"/>
      <c r="AN56" s="407"/>
      <c r="AO56" s="407"/>
      <c r="AP56" s="407"/>
      <c r="AQ56" s="407"/>
      <c r="AR56" s="407"/>
      <c r="AS56" s="407"/>
      <c r="AT56" s="407"/>
      <c r="AU56" s="407"/>
      <c r="AV56" s="407"/>
      <c r="AW56" s="407"/>
      <c r="AX56" s="408"/>
    </row>
    <row r="57" spans="1:50" ht="58.9" customHeight="1" x14ac:dyDescent="0.15">
      <c r="A57" s="359"/>
      <c r="B57" s="360"/>
      <c r="C57" s="417" t="s">
        <v>195</v>
      </c>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9"/>
      <c r="AD57" s="420" t="s">
        <v>549</v>
      </c>
      <c r="AE57" s="421"/>
      <c r="AF57" s="422"/>
      <c r="AG57" s="423" t="s">
        <v>595</v>
      </c>
      <c r="AH57" s="424"/>
      <c r="AI57" s="424"/>
      <c r="AJ57" s="424"/>
      <c r="AK57" s="424"/>
      <c r="AL57" s="424"/>
      <c r="AM57" s="424"/>
      <c r="AN57" s="424"/>
      <c r="AO57" s="424"/>
      <c r="AP57" s="424"/>
      <c r="AQ57" s="424"/>
      <c r="AR57" s="424"/>
      <c r="AS57" s="424"/>
      <c r="AT57" s="424"/>
      <c r="AU57" s="424"/>
      <c r="AV57" s="424"/>
      <c r="AW57" s="424"/>
      <c r="AX57" s="425"/>
    </row>
    <row r="58" spans="1:50" ht="75.599999999999994" customHeight="1" x14ac:dyDescent="0.15">
      <c r="A58" s="87" t="s">
        <v>36</v>
      </c>
      <c r="B58" s="439"/>
      <c r="C58" s="440" t="s">
        <v>196</v>
      </c>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2"/>
      <c r="AD58" s="431" t="s">
        <v>549</v>
      </c>
      <c r="AE58" s="432"/>
      <c r="AF58" s="443"/>
      <c r="AG58" s="433" t="s">
        <v>596</v>
      </c>
      <c r="AH58" s="434"/>
      <c r="AI58" s="434"/>
      <c r="AJ58" s="434"/>
      <c r="AK58" s="434"/>
      <c r="AL58" s="434"/>
      <c r="AM58" s="434"/>
      <c r="AN58" s="434"/>
      <c r="AO58" s="434"/>
      <c r="AP58" s="434"/>
      <c r="AQ58" s="434"/>
      <c r="AR58" s="434"/>
      <c r="AS58" s="434"/>
      <c r="AT58" s="434"/>
      <c r="AU58" s="434"/>
      <c r="AV58" s="434"/>
      <c r="AW58" s="434"/>
      <c r="AX58" s="435"/>
    </row>
    <row r="59" spans="1:50" ht="56.45" customHeight="1" x14ac:dyDescent="0.15">
      <c r="A59" s="356"/>
      <c r="B59" s="358"/>
      <c r="C59" s="444" t="s">
        <v>41</v>
      </c>
      <c r="D59" s="445"/>
      <c r="E59" s="445"/>
      <c r="F59" s="445"/>
      <c r="G59" s="445"/>
      <c r="H59" s="445"/>
      <c r="I59" s="445"/>
      <c r="J59" s="445"/>
      <c r="K59" s="445"/>
      <c r="L59" s="445"/>
      <c r="M59" s="445"/>
      <c r="N59" s="445"/>
      <c r="O59" s="445"/>
      <c r="P59" s="445"/>
      <c r="Q59" s="445"/>
      <c r="R59" s="445"/>
      <c r="S59" s="445"/>
      <c r="T59" s="445"/>
      <c r="U59" s="445"/>
      <c r="V59" s="445"/>
      <c r="W59" s="445"/>
      <c r="X59" s="445"/>
      <c r="Y59" s="445"/>
      <c r="Z59" s="445"/>
      <c r="AA59" s="445"/>
      <c r="AB59" s="445"/>
      <c r="AC59" s="446"/>
      <c r="AD59" s="447" t="s">
        <v>549</v>
      </c>
      <c r="AE59" s="448"/>
      <c r="AF59" s="448"/>
      <c r="AG59" s="406" t="s">
        <v>597</v>
      </c>
      <c r="AH59" s="407"/>
      <c r="AI59" s="407"/>
      <c r="AJ59" s="407"/>
      <c r="AK59" s="407"/>
      <c r="AL59" s="407"/>
      <c r="AM59" s="407"/>
      <c r="AN59" s="407"/>
      <c r="AO59" s="407"/>
      <c r="AP59" s="407"/>
      <c r="AQ59" s="407"/>
      <c r="AR59" s="407"/>
      <c r="AS59" s="407"/>
      <c r="AT59" s="407"/>
      <c r="AU59" s="407"/>
      <c r="AV59" s="407"/>
      <c r="AW59" s="407"/>
      <c r="AX59" s="408"/>
    </row>
    <row r="60" spans="1:50" ht="44.45" customHeight="1" x14ac:dyDescent="0.15">
      <c r="A60" s="356"/>
      <c r="B60" s="358"/>
      <c r="C60" s="426" t="s">
        <v>166</v>
      </c>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379" t="s">
        <v>549</v>
      </c>
      <c r="AE60" s="380"/>
      <c r="AF60" s="380"/>
      <c r="AG60" s="406" t="s">
        <v>598</v>
      </c>
      <c r="AH60" s="407"/>
      <c r="AI60" s="407"/>
      <c r="AJ60" s="407"/>
      <c r="AK60" s="407"/>
      <c r="AL60" s="407"/>
      <c r="AM60" s="407"/>
      <c r="AN60" s="407"/>
      <c r="AO60" s="407"/>
      <c r="AP60" s="407"/>
      <c r="AQ60" s="407"/>
      <c r="AR60" s="407"/>
      <c r="AS60" s="407"/>
      <c r="AT60" s="407"/>
      <c r="AU60" s="407"/>
      <c r="AV60" s="407"/>
      <c r="AW60" s="407"/>
      <c r="AX60" s="408"/>
    </row>
    <row r="61" spans="1:50" ht="43.15" customHeight="1" x14ac:dyDescent="0.15">
      <c r="A61" s="359"/>
      <c r="B61" s="360"/>
      <c r="C61" s="426" t="s">
        <v>40</v>
      </c>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379" t="s">
        <v>549</v>
      </c>
      <c r="AE61" s="380"/>
      <c r="AF61" s="380"/>
      <c r="AG61" s="436" t="s">
        <v>599</v>
      </c>
      <c r="AH61" s="437"/>
      <c r="AI61" s="437"/>
      <c r="AJ61" s="437"/>
      <c r="AK61" s="437"/>
      <c r="AL61" s="437"/>
      <c r="AM61" s="437"/>
      <c r="AN61" s="437"/>
      <c r="AO61" s="437"/>
      <c r="AP61" s="437"/>
      <c r="AQ61" s="437"/>
      <c r="AR61" s="437"/>
      <c r="AS61" s="437"/>
      <c r="AT61" s="437"/>
      <c r="AU61" s="437"/>
      <c r="AV61" s="437"/>
      <c r="AW61" s="437"/>
      <c r="AX61" s="438"/>
    </row>
    <row r="62" spans="1:50" ht="30.6" customHeight="1" x14ac:dyDescent="0.15">
      <c r="A62" s="449" t="s">
        <v>53</v>
      </c>
      <c r="B62" s="450"/>
      <c r="C62" s="455" t="s">
        <v>135</v>
      </c>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362"/>
      <c r="AD62" s="365" t="s">
        <v>576</v>
      </c>
      <c r="AE62" s="366"/>
      <c r="AF62" s="457"/>
      <c r="AG62" s="273"/>
      <c r="AH62" s="367"/>
      <c r="AI62" s="367"/>
      <c r="AJ62" s="367"/>
      <c r="AK62" s="367"/>
      <c r="AL62" s="367"/>
      <c r="AM62" s="367"/>
      <c r="AN62" s="367"/>
      <c r="AO62" s="367"/>
      <c r="AP62" s="367"/>
      <c r="AQ62" s="367"/>
      <c r="AR62" s="367"/>
      <c r="AS62" s="367"/>
      <c r="AT62" s="367"/>
      <c r="AU62" s="367"/>
      <c r="AV62" s="367"/>
      <c r="AW62" s="367"/>
      <c r="AX62" s="368"/>
    </row>
    <row r="63" spans="1:50" ht="19.149999999999999" customHeight="1" x14ac:dyDescent="0.15">
      <c r="A63" s="451"/>
      <c r="B63" s="452"/>
      <c r="C63" s="71" t="s">
        <v>0</v>
      </c>
      <c r="D63" s="72"/>
      <c r="E63" s="72"/>
      <c r="F63" s="72"/>
      <c r="G63" s="72"/>
      <c r="H63" s="72"/>
      <c r="I63" s="72"/>
      <c r="J63" s="72"/>
      <c r="K63" s="72"/>
      <c r="L63" s="72"/>
      <c r="M63" s="72"/>
      <c r="N63" s="72"/>
      <c r="O63" s="68" t="s">
        <v>547</v>
      </c>
      <c r="P63" s="69"/>
      <c r="Q63" s="69"/>
      <c r="R63" s="69"/>
      <c r="S63" s="69"/>
      <c r="T63" s="69"/>
      <c r="U63" s="69"/>
      <c r="V63" s="69"/>
      <c r="W63" s="69"/>
      <c r="X63" s="69"/>
      <c r="Y63" s="69"/>
      <c r="Z63" s="69"/>
      <c r="AA63" s="69"/>
      <c r="AB63" s="69"/>
      <c r="AC63" s="69"/>
      <c r="AD63" s="69"/>
      <c r="AE63" s="69"/>
      <c r="AF63" s="70"/>
      <c r="AG63" s="369"/>
      <c r="AH63" s="370"/>
      <c r="AI63" s="370"/>
      <c r="AJ63" s="370"/>
      <c r="AK63" s="370"/>
      <c r="AL63" s="370"/>
      <c r="AM63" s="370"/>
      <c r="AN63" s="370"/>
      <c r="AO63" s="370"/>
      <c r="AP63" s="370"/>
      <c r="AQ63" s="370"/>
      <c r="AR63" s="370"/>
      <c r="AS63" s="370"/>
      <c r="AT63" s="370"/>
      <c r="AU63" s="370"/>
      <c r="AV63" s="370"/>
      <c r="AW63" s="370"/>
      <c r="AX63" s="371"/>
    </row>
    <row r="64" spans="1:50" ht="14.25" customHeight="1" x14ac:dyDescent="0.15">
      <c r="A64" s="453"/>
      <c r="B64" s="454"/>
      <c r="C64" s="458"/>
      <c r="D64" s="459"/>
      <c r="E64" s="460"/>
      <c r="F64" s="460"/>
      <c r="G64" s="460"/>
      <c r="H64" s="461"/>
      <c r="I64" s="461"/>
      <c r="J64" s="462"/>
      <c r="K64" s="462"/>
      <c r="L64" s="462"/>
      <c r="M64" s="63"/>
      <c r="N64" s="64"/>
      <c r="O64" s="65"/>
      <c r="P64" s="66"/>
      <c r="Q64" s="66"/>
      <c r="R64" s="66"/>
      <c r="S64" s="66"/>
      <c r="T64" s="66"/>
      <c r="U64" s="66"/>
      <c r="V64" s="66"/>
      <c r="W64" s="66"/>
      <c r="X64" s="66"/>
      <c r="Y64" s="66"/>
      <c r="Z64" s="66"/>
      <c r="AA64" s="66"/>
      <c r="AB64" s="66"/>
      <c r="AC64" s="66"/>
      <c r="AD64" s="66"/>
      <c r="AE64" s="66"/>
      <c r="AF64" s="67"/>
      <c r="AG64" s="436"/>
      <c r="AH64" s="437"/>
      <c r="AI64" s="437"/>
      <c r="AJ64" s="437"/>
      <c r="AK64" s="437"/>
      <c r="AL64" s="437"/>
      <c r="AM64" s="437"/>
      <c r="AN64" s="437"/>
      <c r="AO64" s="437"/>
      <c r="AP64" s="437"/>
      <c r="AQ64" s="437"/>
      <c r="AR64" s="437"/>
      <c r="AS64" s="437"/>
      <c r="AT64" s="437"/>
      <c r="AU64" s="437"/>
      <c r="AV64" s="437"/>
      <c r="AW64" s="437"/>
      <c r="AX64" s="438"/>
    </row>
    <row r="65" spans="1:50" ht="62.45" customHeight="1" x14ac:dyDescent="0.15">
      <c r="A65" s="87" t="s">
        <v>44</v>
      </c>
      <c r="B65" s="88"/>
      <c r="C65" s="91" t="s">
        <v>48</v>
      </c>
      <c r="D65" s="92"/>
      <c r="E65" s="92"/>
      <c r="F65" s="93"/>
      <c r="G65" s="94" t="s">
        <v>610</v>
      </c>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5"/>
    </row>
    <row r="66" spans="1:50" ht="49.9" customHeight="1" thickBot="1" x14ac:dyDescent="0.2">
      <c r="A66" s="89"/>
      <c r="B66" s="90"/>
      <c r="C66" s="96" t="s">
        <v>52</v>
      </c>
      <c r="D66" s="97"/>
      <c r="E66" s="97"/>
      <c r="F66" s="98"/>
      <c r="G66" s="99" t="s">
        <v>591</v>
      </c>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100"/>
    </row>
    <row r="67" spans="1:50" ht="24" customHeight="1" x14ac:dyDescent="0.15">
      <c r="A67" s="74" t="s">
        <v>29</v>
      </c>
      <c r="B67" s="75"/>
      <c r="C67" s="75"/>
      <c r="D67" s="75"/>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5"/>
      <c r="AN67" s="75"/>
      <c r="AO67" s="75"/>
      <c r="AP67" s="75"/>
      <c r="AQ67" s="75"/>
      <c r="AR67" s="75"/>
      <c r="AS67" s="75"/>
      <c r="AT67" s="75"/>
      <c r="AU67" s="75"/>
      <c r="AV67" s="75"/>
      <c r="AW67" s="75"/>
      <c r="AX67" s="76"/>
    </row>
    <row r="68" spans="1:50" ht="32.450000000000003" customHeight="1" thickBot="1" x14ac:dyDescent="0.2">
      <c r="A68" s="77"/>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78"/>
      <c r="AW68" s="78"/>
      <c r="AX68" s="79"/>
    </row>
    <row r="69" spans="1:50" ht="24.75" customHeight="1" x14ac:dyDescent="0.15">
      <c r="A69" s="80" t="s">
        <v>30</v>
      </c>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1"/>
      <c r="AK69" s="81"/>
      <c r="AL69" s="81"/>
      <c r="AM69" s="81"/>
      <c r="AN69" s="81"/>
      <c r="AO69" s="81"/>
      <c r="AP69" s="81"/>
      <c r="AQ69" s="81"/>
      <c r="AR69" s="81"/>
      <c r="AS69" s="81"/>
      <c r="AT69" s="81"/>
      <c r="AU69" s="81"/>
      <c r="AV69" s="81"/>
      <c r="AW69" s="81"/>
      <c r="AX69" s="82"/>
    </row>
    <row r="70" spans="1:50" ht="67.5" customHeight="1" thickBot="1" x14ac:dyDescent="0.2">
      <c r="A70" s="83" t="s">
        <v>130</v>
      </c>
      <c r="B70" s="84"/>
      <c r="C70" s="84"/>
      <c r="D70" s="84"/>
      <c r="E70" s="85"/>
      <c r="F70" s="86" t="s">
        <v>605</v>
      </c>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c r="AR70" s="78"/>
      <c r="AS70" s="78"/>
      <c r="AT70" s="78"/>
      <c r="AU70" s="78"/>
      <c r="AV70" s="78"/>
      <c r="AW70" s="78"/>
      <c r="AX70" s="79"/>
    </row>
    <row r="71" spans="1:50" ht="24.75" customHeight="1" x14ac:dyDescent="0.15">
      <c r="A71" s="80" t="s">
        <v>42</v>
      </c>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81"/>
      <c r="AF71" s="81"/>
      <c r="AG71" s="81"/>
      <c r="AH71" s="81"/>
      <c r="AI71" s="81"/>
      <c r="AJ71" s="81"/>
      <c r="AK71" s="81"/>
      <c r="AL71" s="81"/>
      <c r="AM71" s="81"/>
      <c r="AN71" s="81"/>
      <c r="AO71" s="81"/>
      <c r="AP71" s="81"/>
      <c r="AQ71" s="81"/>
      <c r="AR71" s="81"/>
      <c r="AS71" s="81"/>
      <c r="AT71" s="81"/>
      <c r="AU71" s="81"/>
      <c r="AV71" s="81"/>
      <c r="AW71" s="81"/>
      <c r="AX71" s="82"/>
    </row>
    <row r="72" spans="1:50" ht="66" customHeight="1" thickBot="1" x14ac:dyDescent="0.2">
      <c r="A72" s="83" t="s">
        <v>130</v>
      </c>
      <c r="B72" s="84"/>
      <c r="C72" s="84"/>
      <c r="D72" s="84"/>
      <c r="E72" s="85"/>
      <c r="F72" s="463" t="s">
        <v>606</v>
      </c>
      <c r="G72" s="464"/>
      <c r="H72" s="464"/>
      <c r="I72" s="464"/>
      <c r="J72" s="464"/>
      <c r="K72" s="464"/>
      <c r="L72" s="464"/>
      <c r="M72" s="464"/>
      <c r="N72" s="464"/>
      <c r="O72" s="464"/>
      <c r="P72" s="464"/>
      <c r="Q72" s="464"/>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5"/>
    </row>
    <row r="73" spans="1:50" ht="24.75" customHeight="1" x14ac:dyDescent="0.15">
      <c r="A73" s="466" t="s">
        <v>31</v>
      </c>
      <c r="B73" s="467"/>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c r="AH73" s="467"/>
      <c r="AI73" s="467"/>
      <c r="AJ73" s="467"/>
      <c r="AK73" s="467"/>
      <c r="AL73" s="467"/>
      <c r="AM73" s="467"/>
      <c r="AN73" s="467"/>
      <c r="AO73" s="467"/>
      <c r="AP73" s="467"/>
      <c r="AQ73" s="467"/>
      <c r="AR73" s="467"/>
      <c r="AS73" s="467"/>
      <c r="AT73" s="467"/>
      <c r="AU73" s="467"/>
      <c r="AV73" s="467"/>
      <c r="AW73" s="467"/>
      <c r="AX73" s="468"/>
    </row>
    <row r="74" spans="1:50" ht="39" customHeight="1" thickBot="1" x14ac:dyDescent="0.2">
      <c r="A74" s="469"/>
      <c r="B74" s="470"/>
      <c r="C74" s="470"/>
      <c r="D74" s="470"/>
      <c r="E74" s="470"/>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470"/>
      <c r="AG74" s="470"/>
      <c r="AH74" s="470"/>
      <c r="AI74" s="470"/>
      <c r="AJ74" s="470"/>
      <c r="AK74" s="470"/>
      <c r="AL74" s="470"/>
      <c r="AM74" s="470"/>
      <c r="AN74" s="470"/>
      <c r="AO74" s="470"/>
      <c r="AP74" s="470"/>
      <c r="AQ74" s="470"/>
      <c r="AR74" s="470"/>
      <c r="AS74" s="470"/>
      <c r="AT74" s="470"/>
      <c r="AU74" s="470"/>
      <c r="AV74" s="470"/>
      <c r="AW74" s="470"/>
      <c r="AX74" s="471"/>
    </row>
    <row r="75" spans="1:50" ht="24.75" customHeight="1" x14ac:dyDescent="0.15">
      <c r="A75" s="472" t="s">
        <v>204</v>
      </c>
      <c r="B75" s="473"/>
      <c r="C75" s="473"/>
      <c r="D75" s="473"/>
      <c r="E75" s="473"/>
      <c r="F75" s="473"/>
      <c r="G75" s="473"/>
      <c r="H75" s="473"/>
      <c r="I75" s="473"/>
      <c r="J75" s="473"/>
      <c r="K75" s="473"/>
      <c r="L75" s="473"/>
      <c r="M75" s="473"/>
      <c r="N75" s="473"/>
      <c r="O75" s="473"/>
      <c r="P75" s="473"/>
      <c r="Q75" s="473"/>
      <c r="R75" s="473"/>
      <c r="S75" s="473"/>
      <c r="T75" s="473"/>
      <c r="U75" s="473"/>
      <c r="V75" s="473"/>
      <c r="W75" s="473"/>
      <c r="X75" s="473"/>
      <c r="Y75" s="473"/>
      <c r="Z75" s="473"/>
      <c r="AA75" s="473"/>
      <c r="AB75" s="473"/>
      <c r="AC75" s="473"/>
      <c r="AD75" s="473"/>
      <c r="AE75" s="473"/>
      <c r="AF75" s="473"/>
      <c r="AG75" s="473"/>
      <c r="AH75" s="473"/>
      <c r="AI75" s="473"/>
      <c r="AJ75" s="473"/>
      <c r="AK75" s="473"/>
      <c r="AL75" s="473"/>
      <c r="AM75" s="473"/>
      <c r="AN75" s="473"/>
      <c r="AO75" s="473"/>
      <c r="AP75" s="473"/>
      <c r="AQ75" s="473"/>
      <c r="AR75" s="473"/>
      <c r="AS75" s="473"/>
      <c r="AT75" s="473"/>
      <c r="AU75" s="473"/>
      <c r="AV75" s="473"/>
      <c r="AW75" s="473"/>
      <c r="AX75" s="474"/>
    </row>
    <row r="76" spans="1:50" ht="24.75" customHeight="1" x14ac:dyDescent="0.15">
      <c r="A76" s="475" t="s">
        <v>230</v>
      </c>
      <c r="B76" s="475"/>
      <c r="C76" s="475"/>
      <c r="D76" s="475"/>
      <c r="E76" s="476" t="s">
        <v>567</v>
      </c>
      <c r="F76" s="477"/>
      <c r="G76" s="477"/>
      <c r="H76" s="477"/>
      <c r="I76" s="477"/>
      <c r="J76" s="477"/>
      <c r="K76" s="477"/>
      <c r="L76" s="477"/>
      <c r="M76" s="477"/>
      <c r="N76" s="477"/>
      <c r="O76" s="477"/>
      <c r="P76" s="478"/>
      <c r="Q76" s="476"/>
      <c r="R76" s="477"/>
      <c r="S76" s="477"/>
      <c r="T76" s="477"/>
      <c r="U76" s="477"/>
      <c r="V76" s="477"/>
      <c r="W76" s="477"/>
      <c r="X76" s="477"/>
      <c r="Y76" s="477"/>
      <c r="Z76" s="477"/>
      <c r="AA76" s="477"/>
      <c r="AB76" s="478"/>
      <c r="AC76" s="476"/>
      <c r="AD76" s="477"/>
      <c r="AE76" s="477"/>
      <c r="AF76" s="477"/>
      <c r="AG76" s="477"/>
      <c r="AH76" s="477"/>
      <c r="AI76" s="477"/>
      <c r="AJ76" s="477"/>
      <c r="AK76" s="477"/>
      <c r="AL76" s="477"/>
      <c r="AM76" s="477"/>
      <c r="AN76" s="478"/>
      <c r="AO76" s="476"/>
      <c r="AP76" s="477"/>
      <c r="AQ76" s="477"/>
      <c r="AR76" s="477"/>
      <c r="AS76" s="477"/>
      <c r="AT76" s="477"/>
      <c r="AU76" s="477"/>
      <c r="AV76" s="477"/>
      <c r="AW76" s="477"/>
      <c r="AX76" s="479"/>
    </row>
    <row r="77" spans="1:50" ht="24.75" customHeight="1" x14ac:dyDescent="0.15">
      <c r="A77" s="475" t="s">
        <v>367</v>
      </c>
      <c r="B77" s="475"/>
      <c r="C77" s="475"/>
      <c r="D77" s="475"/>
      <c r="E77" s="482" t="s">
        <v>550</v>
      </c>
      <c r="F77" s="483"/>
      <c r="G77" s="483"/>
      <c r="H77" s="59" t="str">
        <f>IF(E77="","","-")</f>
        <v>-</v>
      </c>
      <c r="I77" s="483" t="s">
        <v>568</v>
      </c>
      <c r="J77" s="483"/>
      <c r="K77" s="59" t="str">
        <f>IF(I77="","","-")</f>
        <v>-</v>
      </c>
      <c r="L77" s="73">
        <v>8</v>
      </c>
      <c r="M77" s="73"/>
      <c r="N77" s="59" t="str">
        <f>IF(O77="","","-")</f>
        <v/>
      </c>
      <c r="O77" s="480"/>
      <c r="P77" s="481"/>
      <c r="Q77" s="482"/>
      <c r="R77" s="483"/>
      <c r="S77" s="483"/>
      <c r="T77" s="59" t="str">
        <f>IF(Q77="","","-")</f>
        <v/>
      </c>
      <c r="U77" s="483"/>
      <c r="V77" s="483"/>
      <c r="W77" s="59" t="str">
        <f>IF(U77="","","-")</f>
        <v/>
      </c>
      <c r="X77" s="73"/>
      <c r="Y77" s="73"/>
      <c r="Z77" s="59" t="str">
        <f>IF(AA77="","","-")</f>
        <v/>
      </c>
      <c r="AA77" s="480"/>
      <c r="AB77" s="481"/>
      <c r="AC77" s="482"/>
      <c r="AD77" s="483"/>
      <c r="AE77" s="483"/>
      <c r="AF77" s="59" t="str">
        <f>IF(AC77="","","-")</f>
        <v/>
      </c>
      <c r="AG77" s="483"/>
      <c r="AH77" s="483"/>
      <c r="AI77" s="59" t="str">
        <f>IF(AG77="","","-")</f>
        <v/>
      </c>
      <c r="AJ77" s="73"/>
      <c r="AK77" s="73"/>
      <c r="AL77" s="59" t="str">
        <f>IF(AM77="","","-")</f>
        <v/>
      </c>
      <c r="AM77" s="480"/>
      <c r="AN77" s="481"/>
      <c r="AO77" s="482"/>
      <c r="AP77" s="483"/>
      <c r="AQ77" s="59" t="str">
        <f>IF(AO77="","","-")</f>
        <v/>
      </c>
      <c r="AR77" s="483"/>
      <c r="AS77" s="483"/>
      <c r="AT77" s="59" t="str">
        <f>IF(AR77="","","-")</f>
        <v/>
      </c>
      <c r="AU77" s="73"/>
      <c r="AV77" s="73"/>
      <c r="AW77" s="59" t="str">
        <f>IF(AX77="","","-")</f>
        <v/>
      </c>
      <c r="AX77" s="61"/>
    </row>
    <row r="78" spans="1:50" ht="24.75" customHeight="1" x14ac:dyDescent="0.15">
      <c r="A78" s="475" t="s">
        <v>540</v>
      </c>
      <c r="B78" s="475"/>
      <c r="C78" s="475"/>
      <c r="D78" s="475"/>
      <c r="E78" s="482" t="s">
        <v>550</v>
      </c>
      <c r="F78" s="483"/>
      <c r="G78" s="483"/>
      <c r="H78" s="59"/>
      <c r="I78" s="483" t="s">
        <v>239</v>
      </c>
      <c r="J78" s="483"/>
      <c r="K78" s="59"/>
      <c r="L78" s="73">
        <v>167</v>
      </c>
      <c r="M78" s="73"/>
      <c r="N78" s="59" t="str">
        <f>IF(O78="","","-")</f>
        <v/>
      </c>
      <c r="O78" s="480"/>
      <c r="P78" s="481"/>
      <c r="Q78" s="482"/>
      <c r="R78" s="483"/>
      <c r="S78" s="483"/>
      <c r="T78" s="59" t="str">
        <f>IF(Q78="","","-")</f>
        <v/>
      </c>
      <c r="U78" s="483"/>
      <c r="V78" s="483"/>
      <c r="W78" s="59" t="str">
        <f>IF(U78="","","-")</f>
        <v/>
      </c>
      <c r="X78" s="73"/>
      <c r="Y78" s="73"/>
      <c r="Z78" s="59" t="str">
        <f>IF(AA78="","","-")</f>
        <v/>
      </c>
      <c r="AA78" s="480"/>
      <c r="AB78" s="481"/>
      <c r="AC78" s="482"/>
      <c r="AD78" s="483"/>
      <c r="AE78" s="483"/>
      <c r="AF78" s="59" t="str">
        <f>IF(AC78="","","-")</f>
        <v/>
      </c>
      <c r="AG78" s="483"/>
      <c r="AH78" s="483"/>
      <c r="AI78" s="59" t="str">
        <f>IF(AG78="","","-")</f>
        <v/>
      </c>
      <c r="AJ78" s="73"/>
      <c r="AK78" s="73"/>
      <c r="AL78" s="59" t="str">
        <f>IF(AM78="","","-")</f>
        <v/>
      </c>
      <c r="AM78" s="480"/>
      <c r="AN78" s="481"/>
      <c r="AO78" s="482"/>
      <c r="AP78" s="483"/>
      <c r="AQ78" s="59" t="str">
        <f>IF(AO78="","","-")</f>
        <v/>
      </c>
      <c r="AR78" s="483"/>
      <c r="AS78" s="483"/>
      <c r="AT78" s="59" t="str">
        <f>IF(AR78="","","-")</f>
        <v/>
      </c>
      <c r="AU78" s="73"/>
      <c r="AV78" s="73"/>
      <c r="AW78" s="59" t="str">
        <f>IF(AX78="","","-")</f>
        <v/>
      </c>
      <c r="AX78" s="61"/>
    </row>
    <row r="79" spans="1:50" ht="24.75" customHeight="1" x14ac:dyDescent="0.15">
      <c r="A79" s="475" t="s">
        <v>335</v>
      </c>
      <c r="B79" s="475"/>
      <c r="C79" s="475"/>
      <c r="D79" s="475"/>
      <c r="E79" s="485">
        <v>2021</v>
      </c>
      <c r="F79" s="101"/>
      <c r="G79" s="483" t="s">
        <v>551</v>
      </c>
      <c r="H79" s="483"/>
      <c r="I79" s="483"/>
      <c r="J79" s="101">
        <v>20</v>
      </c>
      <c r="K79" s="101"/>
      <c r="L79" s="73">
        <v>177</v>
      </c>
      <c r="M79" s="73"/>
      <c r="N79" s="73"/>
      <c r="O79" s="101"/>
      <c r="P79" s="101"/>
      <c r="Q79" s="485"/>
      <c r="R79" s="101"/>
      <c r="S79" s="483"/>
      <c r="T79" s="483"/>
      <c r="U79" s="483"/>
      <c r="V79" s="101"/>
      <c r="W79" s="101"/>
      <c r="X79" s="73"/>
      <c r="Y79" s="73"/>
      <c r="Z79" s="73"/>
      <c r="AA79" s="101"/>
      <c r="AB79" s="484"/>
      <c r="AC79" s="485"/>
      <c r="AD79" s="101"/>
      <c r="AE79" s="483"/>
      <c r="AF79" s="483"/>
      <c r="AG79" s="483"/>
      <c r="AH79" s="101"/>
      <c r="AI79" s="101"/>
      <c r="AJ79" s="73"/>
      <c r="AK79" s="73"/>
      <c r="AL79" s="73"/>
      <c r="AM79" s="101"/>
      <c r="AN79" s="484"/>
      <c r="AO79" s="485"/>
      <c r="AP79" s="101"/>
      <c r="AQ79" s="483"/>
      <c r="AR79" s="483"/>
      <c r="AS79" s="483"/>
      <c r="AT79" s="101"/>
      <c r="AU79" s="101"/>
      <c r="AV79" s="73"/>
      <c r="AW79" s="73"/>
      <c r="AX79" s="61"/>
    </row>
    <row r="80" spans="1:50" ht="28.35" customHeight="1" x14ac:dyDescent="0.15">
      <c r="A80" s="201" t="s">
        <v>224</v>
      </c>
      <c r="B80" s="202"/>
      <c r="C80" s="202"/>
      <c r="D80" s="202"/>
      <c r="E80" s="202"/>
      <c r="F80" s="203"/>
      <c r="G80" s="48" t="s">
        <v>542</v>
      </c>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5"/>
    </row>
    <row r="81" spans="1:50" ht="10.9" customHeight="1" x14ac:dyDescent="0.15">
      <c r="A81" s="201"/>
      <c r="B81" s="202"/>
      <c r="C81" s="202"/>
      <c r="D81" s="202"/>
      <c r="E81" s="202"/>
      <c r="F81" s="203"/>
      <c r="G81" s="33"/>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5"/>
    </row>
    <row r="82" spans="1:50" ht="28.35" customHeight="1" x14ac:dyDescent="0.15">
      <c r="A82" s="201"/>
      <c r="B82" s="202"/>
      <c r="C82" s="202"/>
      <c r="D82" s="202"/>
      <c r="E82" s="202"/>
      <c r="F82" s="203"/>
      <c r="G82" s="33"/>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5"/>
    </row>
    <row r="83" spans="1:50" ht="28.35" customHeight="1" x14ac:dyDescent="0.15">
      <c r="A83" s="201"/>
      <c r="B83" s="202"/>
      <c r="C83" s="202"/>
      <c r="D83" s="202"/>
      <c r="E83" s="202"/>
      <c r="F83" s="203"/>
      <c r="G83" s="33"/>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5"/>
    </row>
    <row r="84" spans="1:50" ht="27.75" customHeight="1" x14ac:dyDescent="0.15">
      <c r="A84" s="201"/>
      <c r="B84" s="202"/>
      <c r="C84" s="202"/>
      <c r="D84" s="202"/>
      <c r="E84" s="202"/>
      <c r="F84" s="203"/>
      <c r="G84" s="33"/>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5"/>
    </row>
    <row r="85" spans="1:50" ht="28.35" customHeight="1" x14ac:dyDescent="0.15">
      <c r="A85" s="201"/>
      <c r="B85" s="202"/>
      <c r="C85" s="202"/>
      <c r="D85" s="202"/>
      <c r="E85" s="202"/>
      <c r="F85" s="203"/>
      <c r="G85" s="33"/>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5"/>
    </row>
    <row r="86" spans="1:50" ht="28.35" customHeight="1" x14ac:dyDescent="0.15">
      <c r="A86" s="201"/>
      <c r="B86" s="202"/>
      <c r="C86" s="202"/>
      <c r="D86" s="202"/>
      <c r="E86" s="202"/>
      <c r="F86" s="203"/>
      <c r="G86" s="33"/>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5"/>
    </row>
    <row r="87" spans="1:50" ht="27.75" customHeight="1" x14ac:dyDescent="0.15">
      <c r="A87" s="201"/>
      <c r="B87" s="202"/>
      <c r="C87" s="202"/>
      <c r="D87" s="202"/>
      <c r="E87" s="202"/>
      <c r="F87" s="203"/>
      <c r="G87" s="33"/>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5"/>
    </row>
    <row r="88" spans="1:50" ht="28.35" customHeight="1" x14ac:dyDescent="0.15">
      <c r="A88" s="201"/>
      <c r="B88" s="202"/>
      <c r="C88" s="202"/>
      <c r="D88" s="202"/>
      <c r="E88" s="202"/>
      <c r="F88" s="203"/>
      <c r="G88" s="33"/>
      <c r="H88" s="34"/>
      <c r="I88" s="34"/>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5"/>
    </row>
    <row r="89" spans="1:50" ht="28.35" customHeight="1" x14ac:dyDescent="0.15">
      <c r="A89" s="201"/>
      <c r="B89" s="202"/>
      <c r="C89" s="202"/>
      <c r="D89" s="202"/>
      <c r="E89" s="202"/>
      <c r="F89" s="203"/>
      <c r="G89" s="33"/>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5"/>
    </row>
    <row r="90" spans="1:50" ht="28.35" customHeight="1" x14ac:dyDescent="0.15">
      <c r="A90" s="201"/>
      <c r="B90" s="202"/>
      <c r="C90" s="202"/>
      <c r="D90" s="202"/>
      <c r="E90" s="202"/>
      <c r="F90" s="203"/>
      <c r="G90" s="33"/>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5"/>
    </row>
    <row r="91" spans="1:50" ht="33" customHeight="1" x14ac:dyDescent="0.15">
      <c r="A91" s="201"/>
      <c r="B91" s="202"/>
      <c r="C91" s="202"/>
      <c r="D91" s="202"/>
      <c r="E91" s="202"/>
      <c r="F91" s="203"/>
      <c r="G91" s="33"/>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5"/>
    </row>
    <row r="92" spans="1:50" ht="15" customHeight="1" thickBot="1" x14ac:dyDescent="0.2">
      <c r="A92" s="486"/>
      <c r="B92" s="487"/>
      <c r="C92" s="487"/>
      <c r="D92" s="487"/>
      <c r="E92" s="487"/>
      <c r="F92" s="488"/>
      <c r="G92" s="36"/>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8"/>
    </row>
    <row r="93" spans="1:50" ht="24.75" customHeight="1" x14ac:dyDescent="0.15">
      <c r="A93" s="489" t="s">
        <v>226</v>
      </c>
      <c r="B93" s="490"/>
      <c r="C93" s="490"/>
      <c r="D93" s="490"/>
      <c r="E93" s="490"/>
      <c r="F93" s="491"/>
      <c r="G93" s="495" t="s">
        <v>602</v>
      </c>
      <c r="H93" s="496"/>
      <c r="I93" s="496"/>
      <c r="J93" s="496"/>
      <c r="K93" s="496"/>
      <c r="L93" s="496"/>
      <c r="M93" s="496"/>
      <c r="N93" s="496"/>
      <c r="O93" s="496"/>
      <c r="P93" s="496"/>
      <c r="Q93" s="496"/>
      <c r="R93" s="496"/>
      <c r="S93" s="496"/>
      <c r="T93" s="496"/>
      <c r="U93" s="496"/>
      <c r="V93" s="496"/>
      <c r="W93" s="496"/>
      <c r="X93" s="496"/>
      <c r="Y93" s="496"/>
      <c r="Z93" s="496"/>
      <c r="AA93" s="496"/>
      <c r="AB93" s="497"/>
      <c r="AC93" s="495"/>
      <c r="AD93" s="496"/>
      <c r="AE93" s="496"/>
      <c r="AF93" s="496"/>
      <c r="AG93" s="496"/>
      <c r="AH93" s="496"/>
      <c r="AI93" s="496"/>
      <c r="AJ93" s="496"/>
      <c r="AK93" s="496"/>
      <c r="AL93" s="496"/>
      <c r="AM93" s="496"/>
      <c r="AN93" s="496"/>
      <c r="AO93" s="496"/>
      <c r="AP93" s="496"/>
      <c r="AQ93" s="496"/>
      <c r="AR93" s="496"/>
      <c r="AS93" s="496"/>
      <c r="AT93" s="496"/>
      <c r="AU93" s="496"/>
      <c r="AV93" s="496"/>
      <c r="AW93" s="496"/>
      <c r="AX93" s="498"/>
    </row>
    <row r="94" spans="1:50" ht="24.75" customHeight="1" x14ac:dyDescent="0.15">
      <c r="A94" s="492"/>
      <c r="B94" s="493"/>
      <c r="C94" s="493"/>
      <c r="D94" s="493"/>
      <c r="E94" s="493"/>
      <c r="F94" s="494"/>
      <c r="G94" s="91" t="s">
        <v>14</v>
      </c>
      <c r="H94" s="499"/>
      <c r="I94" s="499"/>
      <c r="J94" s="499"/>
      <c r="K94" s="499"/>
      <c r="L94" s="500" t="s">
        <v>15</v>
      </c>
      <c r="M94" s="499"/>
      <c r="N94" s="499"/>
      <c r="O94" s="499"/>
      <c r="P94" s="499"/>
      <c r="Q94" s="499"/>
      <c r="R94" s="499"/>
      <c r="S94" s="499"/>
      <c r="T94" s="499"/>
      <c r="U94" s="499"/>
      <c r="V94" s="499"/>
      <c r="W94" s="499"/>
      <c r="X94" s="501"/>
      <c r="Y94" s="512" t="s">
        <v>16</v>
      </c>
      <c r="Z94" s="513"/>
      <c r="AA94" s="513"/>
      <c r="AB94" s="514"/>
      <c r="AC94" s="91" t="s">
        <v>14</v>
      </c>
      <c r="AD94" s="499"/>
      <c r="AE94" s="499"/>
      <c r="AF94" s="499"/>
      <c r="AG94" s="499"/>
      <c r="AH94" s="500" t="s">
        <v>15</v>
      </c>
      <c r="AI94" s="499"/>
      <c r="AJ94" s="499"/>
      <c r="AK94" s="499"/>
      <c r="AL94" s="499"/>
      <c r="AM94" s="499"/>
      <c r="AN94" s="499"/>
      <c r="AO94" s="499"/>
      <c r="AP94" s="499"/>
      <c r="AQ94" s="499"/>
      <c r="AR94" s="499"/>
      <c r="AS94" s="499"/>
      <c r="AT94" s="501"/>
      <c r="AU94" s="512" t="s">
        <v>16</v>
      </c>
      <c r="AV94" s="513"/>
      <c r="AW94" s="513"/>
      <c r="AX94" s="515"/>
    </row>
    <row r="95" spans="1:50" ht="27.6" customHeight="1" x14ac:dyDescent="0.15">
      <c r="A95" s="492"/>
      <c r="B95" s="493"/>
      <c r="C95" s="493"/>
      <c r="D95" s="493"/>
      <c r="E95" s="493"/>
      <c r="F95" s="494"/>
      <c r="G95" s="516" t="s">
        <v>578</v>
      </c>
      <c r="H95" s="517"/>
      <c r="I95" s="517"/>
      <c r="J95" s="517"/>
      <c r="K95" s="518"/>
      <c r="L95" s="519" t="s">
        <v>577</v>
      </c>
      <c r="M95" s="520"/>
      <c r="N95" s="520"/>
      <c r="O95" s="520"/>
      <c r="P95" s="520"/>
      <c r="Q95" s="520"/>
      <c r="R95" s="520"/>
      <c r="S95" s="520"/>
      <c r="T95" s="520"/>
      <c r="U95" s="520"/>
      <c r="V95" s="520"/>
      <c r="W95" s="520"/>
      <c r="X95" s="521"/>
      <c r="Y95" s="522">
        <v>20.9</v>
      </c>
      <c r="Z95" s="523"/>
      <c r="AA95" s="523"/>
      <c r="AB95" s="524"/>
      <c r="AC95" s="516"/>
      <c r="AD95" s="517"/>
      <c r="AE95" s="517"/>
      <c r="AF95" s="517"/>
      <c r="AG95" s="518"/>
      <c r="AH95" s="519"/>
      <c r="AI95" s="520"/>
      <c r="AJ95" s="520"/>
      <c r="AK95" s="520"/>
      <c r="AL95" s="520"/>
      <c r="AM95" s="520"/>
      <c r="AN95" s="520"/>
      <c r="AO95" s="520"/>
      <c r="AP95" s="520"/>
      <c r="AQ95" s="520"/>
      <c r="AR95" s="520"/>
      <c r="AS95" s="520"/>
      <c r="AT95" s="521"/>
      <c r="AU95" s="522"/>
      <c r="AV95" s="523"/>
      <c r="AW95" s="523"/>
      <c r="AX95" s="525"/>
    </row>
    <row r="96" spans="1:50" ht="24.75" customHeight="1" x14ac:dyDescent="0.15">
      <c r="A96" s="492"/>
      <c r="B96" s="493"/>
      <c r="C96" s="493"/>
      <c r="D96" s="493"/>
      <c r="E96" s="493"/>
      <c r="F96" s="494"/>
      <c r="G96" s="502" t="s">
        <v>579</v>
      </c>
      <c r="H96" s="503"/>
      <c r="I96" s="503"/>
      <c r="J96" s="503"/>
      <c r="K96" s="504"/>
      <c r="L96" s="505" t="s">
        <v>582</v>
      </c>
      <c r="M96" s="506"/>
      <c r="N96" s="506"/>
      <c r="O96" s="506"/>
      <c r="P96" s="506"/>
      <c r="Q96" s="506"/>
      <c r="R96" s="506"/>
      <c r="S96" s="506"/>
      <c r="T96" s="506"/>
      <c r="U96" s="506"/>
      <c r="V96" s="506"/>
      <c r="W96" s="506"/>
      <c r="X96" s="507"/>
      <c r="Y96" s="508">
        <v>0.5</v>
      </c>
      <c r="Z96" s="509"/>
      <c r="AA96" s="509"/>
      <c r="AB96" s="510"/>
      <c r="AC96" s="502"/>
      <c r="AD96" s="503"/>
      <c r="AE96" s="503"/>
      <c r="AF96" s="503"/>
      <c r="AG96" s="504"/>
      <c r="AH96" s="505"/>
      <c r="AI96" s="506"/>
      <c r="AJ96" s="506"/>
      <c r="AK96" s="506"/>
      <c r="AL96" s="506"/>
      <c r="AM96" s="506"/>
      <c r="AN96" s="506"/>
      <c r="AO96" s="506"/>
      <c r="AP96" s="506"/>
      <c r="AQ96" s="506"/>
      <c r="AR96" s="506"/>
      <c r="AS96" s="506"/>
      <c r="AT96" s="507"/>
      <c r="AU96" s="508"/>
      <c r="AV96" s="509"/>
      <c r="AW96" s="509"/>
      <c r="AX96" s="511"/>
    </row>
    <row r="97" spans="1:50" ht="19.899999999999999" customHeight="1" x14ac:dyDescent="0.15">
      <c r="A97" s="492"/>
      <c r="B97" s="493"/>
      <c r="C97" s="493"/>
      <c r="D97" s="493"/>
      <c r="E97" s="493"/>
      <c r="F97" s="494"/>
      <c r="G97" s="502" t="s">
        <v>580</v>
      </c>
      <c r="H97" s="503"/>
      <c r="I97" s="503"/>
      <c r="J97" s="503"/>
      <c r="K97" s="504"/>
      <c r="L97" s="505" t="s">
        <v>581</v>
      </c>
      <c r="M97" s="506"/>
      <c r="N97" s="506"/>
      <c r="O97" s="506"/>
      <c r="P97" s="506"/>
      <c r="Q97" s="506"/>
      <c r="R97" s="506"/>
      <c r="S97" s="506"/>
      <c r="T97" s="506"/>
      <c r="U97" s="506"/>
      <c r="V97" s="506"/>
      <c r="W97" s="506"/>
      <c r="X97" s="507"/>
      <c r="Y97" s="508">
        <v>3.2</v>
      </c>
      <c r="Z97" s="509"/>
      <c r="AA97" s="509"/>
      <c r="AB97" s="510"/>
      <c r="AC97" s="502"/>
      <c r="AD97" s="503"/>
      <c r="AE97" s="503"/>
      <c r="AF97" s="503"/>
      <c r="AG97" s="504"/>
      <c r="AH97" s="505"/>
      <c r="AI97" s="506"/>
      <c r="AJ97" s="506"/>
      <c r="AK97" s="506"/>
      <c r="AL97" s="506"/>
      <c r="AM97" s="506"/>
      <c r="AN97" s="506"/>
      <c r="AO97" s="506"/>
      <c r="AP97" s="506"/>
      <c r="AQ97" s="506"/>
      <c r="AR97" s="506"/>
      <c r="AS97" s="506"/>
      <c r="AT97" s="507"/>
      <c r="AU97" s="508"/>
      <c r="AV97" s="509"/>
      <c r="AW97" s="509"/>
      <c r="AX97" s="511"/>
    </row>
    <row r="98" spans="1:50" ht="27.6" customHeight="1" x14ac:dyDescent="0.15">
      <c r="A98" s="492"/>
      <c r="B98" s="493"/>
      <c r="C98" s="493"/>
      <c r="D98" s="493"/>
      <c r="E98" s="493"/>
      <c r="F98" s="494"/>
      <c r="G98" s="526" t="s">
        <v>17</v>
      </c>
      <c r="H98" s="527"/>
      <c r="I98" s="527"/>
      <c r="J98" s="527"/>
      <c r="K98" s="527"/>
      <c r="L98" s="528"/>
      <c r="M98" s="529"/>
      <c r="N98" s="529"/>
      <c r="O98" s="529"/>
      <c r="P98" s="529"/>
      <c r="Q98" s="529"/>
      <c r="R98" s="529"/>
      <c r="S98" s="529"/>
      <c r="T98" s="529"/>
      <c r="U98" s="529"/>
      <c r="V98" s="529"/>
      <c r="W98" s="529"/>
      <c r="X98" s="530"/>
      <c r="Y98" s="531">
        <f>SUM(Y95:AB97)</f>
        <v>24.599999999999998</v>
      </c>
      <c r="Z98" s="532"/>
      <c r="AA98" s="532"/>
      <c r="AB98" s="533"/>
      <c r="AC98" s="526" t="s">
        <v>17</v>
      </c>
      <c r="AD98" s="527"/>
      <c r="AE98" s="527"/>
      <c r="AF98" s="527"/>
      <c r="AG98" s="527"/>
      <c r="AH98" s="528"/>
      <c r="AI98" s="529"/>
      <c r="AJ98" s="529"/>
      <c r="AK98" s="529"/>
      <c r="AL98" s="529"/>
      <c r="AM98" s="529"/>
      <c r="AN98" s="529"/>
      <c r="AO98" s="529"/>
      <c r="AP98" s="529"/>
      <c r="AQ98" s="529"/>
      <c r="AR98" s="529"/>
      <c r="AS98" s="529"/>
      <c r="AT98" s="530"/>
      <c r="AU98" s="531">
        <f>SUM(AU95:AX97)</f>
        <v>0</v>
      </c>
      <c r="AV98" s="532"/>
      <c r="AW98" s="532"/>
      <c r="AX98" s="534"/>
    </row>
    <row r="99" spans="1:50" ht="22.15" customHeight="1" x14ac:dyDescent="0.15">
      <c r="A99" s="4"/>
      <c r="B99" s="4"/>
      <c r="C99" s="4"/>
      <c r="D99" s="4"/>
      <c r="E99" s="4"/>
      <c r="F99" s="4"/>
      <c r="G99" s="7"/>
      <c r="H99" s="7"/>
      <c r="I99" s="7"/>
      <c r="J99" s="7"/>
      <c r="K99" s="7"/>
      <c r="L99" s="3"/>
      <c r="M99" s="7"/>
      <c r="N99" s="7"/>
      <c r="O99" s="7"/>
      <c r="P99" s="7"/>
      <c r="Q99" s="7"/>
      <c r="R99" s="7"/>
      <c r="S99" s="7"/>
      <c r="T99" s="7"/>
      <c r="U99" s="7"/>
      <c r="V99" s="7"/>
      <c r="W99" s="7"/>
      <c r="X99" s="7"/>
      <c r="Y99" s="8"/>
      <c r="Z99" s="8"/>
      <c r="AA99" s="8"/>
      <c r="AB99" s="8"/>
      <c r="AC99" s="7"/>
      <c r="AD99" s="7"/>
      <c r="AE99" s="7"/>
      <c r="AF99" s="7"/>
      <c r="AG99" s="7"/>
      <c r="AH99" s="3"/>
      <c r="AI99" s="7"/>
      <c r="AJ99" s="7"/>
      <c r="AK99" s="7"/>
      <c r="AL99" s="7"/>
      <c r="AM99" s="7"/>
      <c r="AN99" s="7"/>
      <c r="AO99" s="7"/>
      <c r="AP99" s="7"/>
      <c r="AQ99" s="7"/>
      <c r="AR99" s="7"/>
      <c r="AS99" s="7"/>
      <c r="AT99" s="7"/>
      <c r="AU99" s="8"/>
      <c r="AV99" s="8"/>
      <c r="AW99" s="8"/>
      <c r="AX99" s="8"/>
    </row>
    <row r="100" spans="1:50" ht="24.75" customHeight="1" x14ac:dyDescent="0.15">
      <c r="A100" s="9"/>
      <c r="B100" s="1" t="s">
        <v>25</v>
      </c>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spans="1:50" ht="24.75" customHeight="1" x14ac:dyDescent="0.15">
      <c r="A101" s="9"/>
      <c r="B101" s="39" t="s">
        <v>208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59.25" customHeight="1" x14ac:dyDescent="0.15">
      <c r="A102" s="535"/>
      <c r="B102" s="535"/>
      <c r="C102" s="535" t="s">
        <v>23</v>
      </c>
      <c r="D102" s="535"/>
      <c r="E102" s="535"/>
      <c r="F102" s="535"/>
      <c r="G102" s="535"/>
      <c r="H102" s="535"/>
      <c r="I102" s="535"/>
      <c r="J102" s="536" t="s">
        <v>177</v>
      </c>
      <c r="K102" s="475"/>
      <c r="L102" s="475"/>
      <c r="M102" s="475"/>
      <c r="N102" s="475"/>
      <c r="O102" s="475"/>
      <c r="P102" s="537" t="s">
        <v>24</v>
      </c>
      <c r="Q102" s="537"/>
      <c r="R102" s="537"/>
      <c r="S102" s="537"/>
      <c r="T102" s="537"/>
      <c r="U102" s="537"/>
      <c r="V102" s="537"/>
      <c r="W102" s="537"/>
      <c r="X102" s="537"/>
      <c r="Y102" s="538" t="s">
        <v>176</v>
      </c>
      <c r="Z102" s="539"/>
      <c r="AA102" s="539"/>
      <c r="AB102" s="539"/>
      <c r="AC102" s="536" t="s">
        <v>201</v>
      </c>
      <c r="AD102" s="536"/>
      <c r="AE102" s="536"/>
      <c r="AF102" s="536"/>
      <c r="AG102" s="536"/>
      <c r="AH102" s="538" t="s">
        <v>213</v>
      </c>
      <c r="AI102" s="535"/>
      <c r="AJ102" s="535"/>
      <c r="AK102" s="535"/>
      <c r="AL102" s="535" t="s">
        <v>18</v>
      </c>
      <c r="AM102" s="535"/>
      <c r="AN102" s="535"/>
      <c r="AO102" s="540"/>
      <c r="AP102" s="541" t="s">
        <v>178</v>
      </c>
      <c r="AQ102" s="541"/>
      <c r="AR102" s="541"/>
      <c r="AS102" s="541"/>
      <c r="AT102" s="541"/>
      <c r="AU102" s="541"/>
      <c r="AV102" s="541"/>
      <c r="AW102" s="541"/>
      <c r="AX102" s="541"/>
    </row>
    <row r="103" spans="1:50" ht="40.9" customHeight="1" x14ac:dyDescent="0.15">
      <c r="A103" s="542">
        <v>1</v>
      </c>
      <c r="B103" s="542">
        <v>1</v>
      </c>
      <c r="C103" s="543" t="s">
        <v>583</v>
      </c>
      <c r="D103" s="544"/>
      <c r="E103" s="544"/>
      <c r="F103" s="544"/>
      <c r="G103" s="544"/>
      <c r="H103" s="544"/>
      <c r="I103" s="544"/>
      <c r="J103" s="545">
        <v>6010001030403</v>
      </c>
      <c r="K103" s="546"/>
      <c r="L103" s="546"/>
      <c r="M103" s="546"/>
      <c r="N103" s="546"/>
      <c r="O103" s="546"/>
      <c r="P103" s="547" t="s">
        <v>577</v>
      </c>
      <c r="Q103" s="548"/>
      <c r="R103" s="548"/>
      <c r="S103" s="548"/>
      <c r="T103" s="548"/>
      <c r="U103" s="548"/>
      <c r="V103" s="548"/>
      <c r="W103" s="548"/>
      <c r="X103" s="548"/>
      <c r="Y103" s="549">
        <v>24.6</v>
      </c>
      <c r="Z103" s="550"/>
      <c r="AA103" s="550"/>
      <c r="AB103" s="551"/>
      <c r="AC103" s="552" t="s">
        <v>215</v>
      </c>
      <c r="AD103" s="553"/>
      <c r="AE103" s="553"/>
      <c r="AF103" s="553"/>
      <c r="AG103" s="553"/>
      <c r="AH103" s="554">
        <v>1</v>
      </c>
      <c r="AI103" s="555"/>
      <c r="AJ103" s="555"/>
      <c r="AK103" s="555"/>
      <c r="AL103" s="556" t="s">
        <v>235</v>
      </c>
      <c r="AM103" s="557"/>
      <c r="AN103" s="557"/>
      <c r="AO103" s="558"/>
      <c r="AP103" s="559" t="s">
        <v>584</v>
      </c>
      <c r="AQ103" s="559"/>
      <c r="AR103" s="559"/>
      <c r="AS103" s="559"/>
      <c r="AT103" s="559"/>
      <c r="AU103" s="559"/>
      <c r="AV103" s="559"/>
      <c r="AW103" s="559"/>
      <c r="AX103" s="559"/>
    </row>
    <row r="104" spans="1:50" ht="24.6" customHeight="1" x14ac:dyDescent="0.1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4"/>
      <c r="AM104" s="44"/>
      <c r="AN104" s="44"/>
      <c r="AO104" s="44"/>
      <c r="AP104" s="44"/>
      <c r="AQ104" s="44"/>
      <c r="AR104" s="44"/>
      <c r="AS104" s="44"/>
      <c r="AT104" s="44"/>
      <c r="AU104" s="44"/>
      <c r="AV104" s="44"/>
      <c r="AW104" s="44"/>
      <c r="AX104" s="44"/>
    </row>
  </sheetData>
  <sheetProtection formatRows="0"/>
  <dataConsolidate link="1"/>
  <mergeCells count="398">
    <mergeCell ref="AQ79:AS79"/>
    <mergeCell ref="E77:G77"/>
    <mergeCell ref="I77:J77"/>
    <mergeCell ref="L77:M77"/>
    <mergeCell ref="O77:P77"/>
    <mergeCell ref="Q77:S77"/>
    <mergeCell ref="U77:V77"/>
    <mergeCell ref="X77:Y77"/>
    <mergeCell ref="AR77:AS77"/>
    <mergeCell ref="AU77:AV77"/>
    <mergeCell ref="AM41:AP41"/>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B33:F37"/>
    <mergeCell ref="G33:AA34"/>
    <mergeCell ref="AB33:AX34"/>
    <mergeCell ref="G35:AA37"/>
    <mergeCell ref="AB35:AX37"/>
    <mergeCell ref="A33:A42"/>
    <mergeCell ref="B38:F42"/>
    <mergeCell ref="G38:O39"/>
    <mergeCell ref="P38:X39"/>
    <mergeCell ref="Y38:AA39"/>
    <mergeCell ref="AB38:AD39"/>
    <mergeCell ref="AE38:AH39"/>
    <mergeCell ref="AI38:AL39"/>
    <mergeCell ref="AM38:AP39"/>
    <mergeCell ref="AQ38:AT38"/>
    <mergeCell ref="AU38:AX38"/>
    <mergeCell ref="AQ39:AR39"/>
    <mergeCell ref="AS39:AT39"/>
    <mergeCell ref="AU39:AV39"/>
    <mergeCell ref="AW39:AX39"/>
    <mergeCell ref="G40:O42"/>
    <mergeCell ref="P40:X42"/>
    <mergeCell ref="Y40:AA40"/>
    <mergeCell ref="AB40:AD40"/>
    <mergeCell ref="A103:B103"/>
    <mergeCell ref="C103:I103"/>
    <mergeCell ref="J103:O103"/>
    <mergeCell ref="P103:X103"/>
    <mergeCell ref="Y103:AB103"/>
    <mergeCell ref="AC103:AG103"/>
    <mergeCell ref="AH103:AK103"/>
    <mergeCell ref="AL103:AO103"/>
    <mergeCell ref="AP103:AX103"/>
    <mergeCell ref="G98:K98"/>
    <mergeCell ref="L98:X98"/>
    <mergeCell ref="Y98:AB98"/>
    <mergeCell ref="AC98:AG98"/>
    <mergeCell ref="AH98:AT98"/>
    <mergeCell ref="AU98:AX98"/>
    <mergeCell ref="A102:B102"/>
    <mergeCell ref="C102:I102"/>
    <mergeCell ref="J102:O102"/>
    <mergeCell ref="P102:X102"/>
    <mergeCell ref="Y102:AB102"/>
    <mergeCell ref="AC102:AG102"/>
    <mergeCell ref="AH102:AK102"/>
    <mergeCell ref="AL102:AO102"/>
    <mergeCell ref="AP102:AX102"/>
    <mergeCell ref="Y94:AB94"/>
    <mergeCell ref="AC94:AG94"/>
    <mergeCell ref="AH94:AT94"/>
    <mergeCell ref="AU94:AX94"/>
    <mergeCell ref="G95:K95"/>
    <mergeCell ref="L95:X95"/>
    <mergeCell ref="Y95:AB95"/>
    <mergeCell ref="AC95:AG95"/>
    <mergeCell ref="AH95:AT95"/>
    <mergeCell ref="AU95:AX95"/>
    <mergeCell ref="G97:K97"/>
    <mergeCell ref="L97:X97"/>
    <mergeCell ref="Y97:AB97"/>
    <mergeCell ref="AC97:AG97"/>
    <mergeCell ref="AH97:AT97"/>
    <mergeCell ref="AU97:AX97"/>
    <mergeCell ref="G96:K96"/>
    <mergeCell ref="L96:X96"/>
    <mergeCell ref="Y96:AB96"/>
    <mergeCell ref="AC96:AG96"/>
    <mergeCell ref="AH96:AT96"/>
    <mergeCell ref="AU96:AX96"/>
    <mergeCell ref="A80:F92"/>
    <mergeCell ref="A93:F98"/>
    <mergeCell ref="G93:AB93"/>
    <mergeCell ref="AC93:AX93"/>
    <mergeCell ref="G94:K94"/>
    <mergeCell ref="L94:X94"/>
    <mergeCell ref="AA79:AB79"/>
    <mergeCell ref="AM78:AN78"/>
    <mergeCell ref="AO78:AP78"/>
    <mergeCell ref="AR78:AS78"/>
    <mergeCell ref="AU78:AV78"/>
    <mergeCell ref="A79:D79"/>
    <mergeCell ref="O79:P79"/>
    <mergeCell ref="U78:V78"/>
    <mergeCell ref="X78:Y78"/>
    <mergeCell ref="AA78:AB78"/>
    <mergeCell ref="AC78:AE78"/>
    <mergeCell ref="AG78:AH78"/>
    <mergeCell ref="AJ78:AK78"/>
    <mergeCell ref="A78:D78"/>
    <mergeCell ref="E78:G78"/>
    <mergeCell ref="I78:J78"/>
    <mergeCell ref="L78:M78"/>
    <mergeCell ref="O78:P78"/>
    <mergeCell ref="A77:D77"/>
    <mergeCell ref="AA77:AB77"/>
    <mergeCell ref="AC77:AE77"/>
    <mergeCell ref="AG77:AH77"/>
    <mergeCell ref="AJ77:AK77"/>
    <mergeCell ref="AM77:AN77"/>
    <mergeCell ref="AO77:AP77"/>
    <mergeCell ref="AM79:AN79"/>
    <mergeCell ref="AO79:AP79"/>
    <mergeCell ref="Q78:S78"/>
    <mergeCell ref="L79:N79"/>
    <mergeCell ref="E79:F79"/>
    <mergeCell ref="G79:I79"/>
    <mergeCell ref="J79:K79"/>
    <mergeCell ref="Q79:R79"/>
    <mergeCell ref="S79:U79"/>
    <mergeCell ref="V79:W79"/>
    <mergeCell ref="AC79:AD79"/>
    <mergeCell ref="AE79:AG79"/>
    <mergeCell ref="AH79:AI79"/>
    <mergeCell ref="E64:G64"/>
    <mergeCell ref="H64:I64"/>
    <mergeCell ref="J64:L64"/>
    <mergeCell ref="A72:E72"/>
    <mergeCell ref="F72:AX72"/>
    <mergeCell ref="A73:AX73"/>
    <mergeCell ref="A74:AX74"/>
    <mergeCell ref="A75:AX75"/>
    <mergeCell ref="A76:D76"/>
    <mergeCell ref="E76:P76"/>
    <mergeCell ref="Q76:AB76"/>
    <mergeCell ref="AC76:AN76"/>
    <mergeCell ref="AO76:AX76"/>
    <mergeCell ref="A58:B61"/>
    <mergeCell ref="C58:AC58"/>
    <mergeCell ref="AD58:AF58"/>
    <mergeCell ref="AG58:AX58"/>
    <mergeCell ref="C59:AC59"/>
    <mergeCell ref="AD59:AF59"/>
    <mergeCell ref="AG59:AX59"/>
    <mergeCell ref="C60:AC60"/>
    <mergeCell ref="AD60:AF60"/>
    <mergeCell ref="AG60:AX60"/>
    <mergeCell ref="C61:AC61"/>
    <mergeCell ref="AD61:AF61"/>
    <mergeCell ref="AD51:AF51"/>
    <mergeCell ref="AG51:AX51"/>
    <mergeCell ref="C52:AC52"/>
    <mergeCell ref="AD52:AF52"/>
    <mergeCell ref="AG52:AX52"/>
    <mergeCell ref="C53:AC53"/>
    <mergeCell ref="AD53:AF53"/>
    <mergeCell ref="AG53:AX53"/>
    <mergeCell ref="AG61:AX61"/>
    <mergeCell ref="C56:AC56"/>
    <mergeCell ref="AD56:AF56"/>
    <mergeCell ref="AG56:AX56"/>
    <mergeCell ref="C57:AC57"/>
    <mergeCell ref="AD57:AF57"/>
    <mergeCell ref="AG57:AX57"/>
    <mergeCell ref="C54:AC54"/>
    <mergeCell ref="AD54:AF54"/>
    <mergeCell ref="AG54:AX54"/>
    <mergeCell ref="C55:AC55"/>
    <mergeCell ref="AD55:AF55"/>
    <mergeCell ref="AG55:AX55"/>
    <mergeCell ref="A43:AX43"/>
    <mergeCell ref="C44:AC44"/>
    <mergeCell ref="AD44:AF44"/>
    <mergeCell ref="AG44:AX44"/>
    <mergeCell ref="A48:B57"/>
    <mergeCell ref="C48:AC48"/>
    <mergeCell ref="AD48:AF48"/>
    <mergeCell ref="AG48:AX50"/>
    <mergeCell ref="C49:D50"/>
    <mergeCell ref="E49:AC49"/>
    <mergeCell ref="AD49:AF49"/>
    <mergeCell ref="E50:AC50"/>
    <mergeCell ref="AD50:AF50"/>
    <mergeCell ref="C51:AC51"/>
    <mergeCell ref="A45:B47"/>
    <mergeCell ref="C45:AC45"/>
    <mergeCell ref="AD45:AF45"/>
    <mergeCell ref="AG45:AX45"/>
    <mergeCell ref="C46:AC46"/>
    <mergeCell ref="AD46:AF46"/>
    <mergeCell ref="AG46:AX46"/>
    <mergeCell ref="C47:AC47"/>
    <mergeCell ref="AD47:AF47"/>
    <mergeCell ref="AG47:AX47"/>
    <mergeCell ref="AI27:AL27"/>
    <mergeCell ref="AM27:AP27"/>
    <mergeCell ref="AQ27:AT27"/>
    <mergeCell ref="AU27:AX27"/>
    <mergeCell ref="AM30:AP30"/>
    <mergeCell ref="AQ30:AX30"/>
    <mergeCell ref="Y31:AA31"/>
    <mergeCell ref="AB31:AD31"/>
    <mergeCell ref="A27:F29"/>
    <mergeCell ref="G27:O27"/>
    <mergeCell ref="P27:X27"/>
    <mergeCell ref="Y27:AA27"/>
    <mergeCell ref="AB27:AD27"/>
    <mergeCell ref="AE27:AH27"/>
    <mergeCell ref="A30:F32"/>
    <mergeCell ref="G30:X30"/>
    <mergeCell ref="Y30:AA30"/>
    <mergeCell ref="AB30:AD30"/>
    <mergeCell ref="AE30:AH30"/>
    <mergeCell ref="AI30:AL30"/>
    <mergeCell ref="AB32:AD32"/>
    <mergeCell ref="AE32:AH32"/>
    <mergeCell ref="AI32:AL32"/>
    <mergeCell ref="AM31:AP31"/>
    <mergeCell ref="AQ31:AX31"/>
    <mergeCell ref="Y32:AA32"/>
    <mergeCell ref="AM28:AP28"/>
    <mergeCell ref="AQ28:AT28"/>
    <mergeCell ref="AU28:AX28"/>
    <mergeCell ref="Y29:AA29"/>
    <mergeCell ref="AB29:AD29"/>
    <mergeCell ref="AE29:AH29"/>
    <mergeCell ref="AI29:AL29"/>
    <mergeCell ref="AM29:AP29"/>
    <mergeCell ref="AQ29:AT29"/>
    <mergeCell ref="AU29:AX29"/>
    <mergeCell ref="AM32:AP32"/>
    <mergeCell ref="AQ32:AX32"/>
    <mergeCell ref="G28:O29"/>
    <mergeCell ref="P28:X29"/>
    <mergeCell ref="Y28:AA28"/>
    <mergeCell ref="AB28:AD28"/>
    <mergeCell ref="AE28:AH28"/>
    <mergeCell ref="AI28:AL28"/>
    <mergeCell ref="G31:X32"/>
    <mergeCell ref="AE31:AH31"/>
    <mergeCell ref="AI31:AL31"/>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4:O24"/>
    <mergeCell ref="G21:O21"/>
    <mergeCell ref="P21:V21"/>
    <mergeCell ref="W21:AC21"/>
    <mergeCell ref="AD21:AJ21"/>
    <mergeCell ref="AK21:AQ21"/>
    <mergeCell ref="AR21:AX21"/>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M64:N64"/>
    <mergeCell ref="O64:AF64"/>
    <mergeCell ref="O63:AF63"/>
    <mergeCell ref="C63:N63"/>
    <mergeCell ref="X79:Z79"/>
    <mergeCell ref="AJ79:AL79"/>
    <mergeCell ref="A67:AX67"/>
    <mergeCell ref="A68:AX68"/>
    <mergeCell ref="A69:AX69"/>
    <mergeCell ref="A70:E70"/>
    <mergeCell ref="F70:AX70"/>
    <mergeCell ref="A71:AX71"/>
    <mergeCell ref="A65:B66"/>
    <mergeCell ref="C65:F65"/>
    <mergeCell ref="G65:AX65"/>
    <mergeCell ref="C66:F66"/>
    <mergeCell ref="G66:AX66"/>
    <mergeCell ref="AT79:AU79"/>
    <mergeCell ref="AV79:AW79"/>
    <mergeCell ref="A62:B64"/>
    <mergeCell ref="C62:AC62"/>
    <mergeCell ref="AD62:AF62"/>
    <mergeCell ref="AG62:AX64"/>
    <mergeCell ref="C64:D64"/>
  </mergeCells>
  <phoneticPr fontId="6"/>
  <conditionalFormatting sqref="P14:V14 AK14:AQ14">
    <cfRule type="expression" dxfId="99" priority="971">
      <formula>IF(RIGHT(TEXT(P14,"0.#"),1)=".",FALSE,TRUE)</formula>
    </cfRule>
    <cfRule type="expression" dxfId="98" priority="972">
      <formula>IF(RIGHT(TEXT(P14,"0.#"),1)=".",TRUE,FALSE)</formula>
    </cfRule>
  </conditionalFormatting>
  <conditionalFormatting sqref="P18:AX18">
    <cfRule type="expression" dxfId="97" priority="969">
      <formula>IF(RIGHT(TEXT(P18,"0.#"),1)=".",FALSE,TRUE)</formula>
    </cfRule>
    <cfRule type="expression" dxfId="96" priority="970">
      <formula>IF(RIGHT(TEXT(P18,"0.#"),1)=".",TRUE,FALSE)</formula>
    </cfRule>
  </conditionalFormatting>
  <conditionalFormatting sqref="Y96">
    <cfRule type="expression" dxfId="95" priority="967">
      <formula>IF(RIGHT(TEXT(Y96,"0.#"),1)=".",FALSE,TRUE)</formula>
    </cfRule>
    <cfRule type="expression" dxfId="94" priority="968">
      <formula>IF(RIGHT(TEXT(Y96,"0.#"),1)=".",TRUE,FALSE)</formula>
    </cfRule>
  </conditionalFormatting>
  <conditionalFormatting sqref="Y98">
    <cfRule type="expression" dxfId="93" priority="965">
      <formula>IF(RIGHT(TEXT(Y98,"0.#"),1)=".",FALSE,TRUE)</formula>
    </cfRule>
    <cfRule type="expression" dxfId="92" priority="966">
      <formula>IF(RIGHT(TEXT(Y98,"0.#"),1)=".",TRUE,FALSE)</formula>
    </cfRule>
  </conditionalFormatting>
  <conditionalFormatting sqref="P15:V17 P13:AX13 AK15:AX15 AK16:AQ17">
    <cfRule type="expression" dxfId="91" priority="963">
      <formula>IF(RIGHT(TEXT(P13,"0.#"),1)=".",FALSE,TRUE)</formula>
    </cfRule>
    <cfRule type="expression" dxfId="90" priority="964">
      <formula>IF(RIGHT(TEXT(P13,"0.#"),1)=".",TRUE,FALSE)</formula>
    </cfRule>
  </conditionalFormatting>
  <conditionalFormatting sqref="P19:AJ19">
    <cfRule type="expression" dxfId="89" priority="961">
      <formula>IF(RIGHT(TEXT(P19,"0.#"),1)=".",FALSE,TRUE)</formula>
    </cfRule>
    <cfRule type="expression" dxfId="88" priority="962">
      <formula>IF(RIGHT(TEXT(P19,"0.#"),1)=".",TRUE,FALSE)</formula>
    </cfRule>
  </conditionalFormatting>
  <conditionalFormatting sqref="AE28">
    <cfRule type="expression" dxfId="87" priority="959">
      <formula>IF(RIGHT(TEXT(AE28,"0.#"),1)=".",FALSE,TRUE)</formula>
    </cfRule>
    <cfRule type="expression" dxfId="86" priority="960">
      <formula>IF(RIGHT(TEXT(AE28,"0.#"),1)=".",TRUE,FALSE)</formula>
    </cfRule>
  </conditionalFormatting>
  <conditionalFormatting sqref="Y97 Y95">
    <cfRule type="expression" dxfId="85" priority="957">
      <formula>IF(RIGHT(TEXT(Y95,"0.#"),1)=".",FALSE,TRUE)</formula>
    </cfRule>
    <cfRule type="expression" dxfId="84" priority="958">
      <formula>IF(RIGHT(TEXT(Y95,"0.#"),1)=".",TRUE,FALSE)</formula>
    </cfRule>
  </conditionalFormatting>
  <conditionalFormatting sqref="AU96">
    <cfRule type="expression" dxfId="83" priority="955">
      <formula>IF(RIGHT(TEXT(AU96,"0.#"),1)=".",FALSE,TRUE)</formula>
    </cfRule>
    <cfRule type="expression" dxfId="82" priority="956">
      <formula>IF(RIGHT(TEXT(AU96,"0.#"),1)=".",TRUE,FALSE)</formula>
    </cfRule>
  </conditionalFormatting>
  <conditionalFormatting sqref="AU98">
    <cfRule type="expression" dxfId="81" priority="953">
      <formula>IF(RIGHT(TEXT(AU98,"0.#"),1)=".",FALSE,TRUE)</formula>
    </cfRule>
    <cfRule type="expression" dxfId="80" priority="954">
      <formula>IF(RIGHT(TEXT(AU98,"0.#"),1)=".",TRUE,FALSE)</formula>
    </cfRule>
  </conditionalFormatting>
  <conditionalFormatting sqref="AU97 AU95">
    <cfRule type="expression" dxfId="79" priority="951">
      <formula>IF(RIGHT(TEXT(AU95,"0.#"),1)=".",FALSE,TRUE)</formula>
    </cfRule>
    <cfRule type="expression" dxfId="78" priority="952">
      <formula>IF(RIGHT(TEXT(AU95,"0.#"),1)=".",TRUE,FALSE)</formula>
    </cfRule>
  </conditionalFormatting>
  <conditionalFormatting sqref="AI28">
    <cfRule type="expression" dxfId="77" priority="937">
      <formula>IF(RIGHT(TEXT(AI28,"0.#"),1)=".",FALSE,TRUE)</formula>
    </cfRule>
    <cfRule type="expression" dxfId="76" priority="938">
      <formula>IF(RIGHT(TEXT(AI28,"0.#"),1)=".",TRUE,FALSE)</formula>
    </cfRule>
  </conditionalFormatting>
  <conditionalFormatting sqref="AM28">
    <cfRule type="expression" dxfId="75" priority="935">
      <formula>IF(RIGHT(TEXT(AM28,"0.#"),1)=".",FALSE,TRUE)</formula>
    </cfRule>
    <cfRule type="expression" dxfId="74" priority="936">
      <formula>IF(RIGHT(TEXT(AM28,"0.#"),1)=".",TRUE,FALSE)</formula>
    </cfRule>
  </conditionalFormatting>
  <conditionalFormatting sqref="AE29">
    <cfRule type="expression" dxfId="73" priority="933">
      <formula>IF(RIGHT(TEXT(AE29,"0.#"),1)=".",FALSE,TRUE)</formula>
    </cfRule>
    <cfRule type="expression" dxfId="72" priority="934">
      <formula>IF(RIGHT(TEXT(AE29,"0.#"),1)=".",TRUE,FALSE)</formula>
    </cfRule>
  </conditionalFormatting>
  <conditionalFormatting sqref="AI29">
    <cfRule type="expression" dxfId="71" priority="931">
      <formula>IF(RIGHT(TEXT(AI29,"0.#"),1)=".",FALSE,TRUE)</formula>
    </cfRule>
    <cfRule type="expression" dxfId="70" priority="932">
      <formula>IF(RIGHT(TEXT(AI29,"0.#"),1)=".",TRUE,FALSE)</formula>
    </cfRule>
  </conditionalFormatting>
  <conditionalFormatting sqref="AM29">
    <cfRule type="expression" dxfId="69" priority="929">
      <formula>IF(RIGHT(TEXT(AM29,"0.#"),1)=".",FALSE,TRUE)</formula>
    </cfRule>
    <cfRule type="expression" dxfId="68" priority="930">
      <formula>IF(RIGHT(TEXT(AM29,"0.#"),1)=".",TRUE,FALSE)</formula>
    </cfRule>
  </conditionalFormatting>
  <conditionalFormatting sqref="AQ29">
    <cfRule type="expression" dxfId="67" priority="927">
      <formula>IF(RIGHT(TEXT(AQ29,"0.#"),1)=".",FALSE,TRUE)</formula>
    </cfRule>
    <cfRule type="expression" dxfId="66" priority="928">
      <formula>IF(RIGHT(TEXT(AQ29,"0.#"),1)=".",TRUE,FALSE)</formula>
    </cfRule>
  </conditionalFormatting>
  <conditionalFormatting sqref="W23">
    <cfRule type="expression" dxfId="65" priority="885">
      <formula>IF(RIGHT(TEXT(W23,"0.#"),1)=".",FALSE,TRUE)</formula>
    </cfRule>
    <cfRule type="expression" dxfId="64" priority="886">
      <formula>IF(RIGHT(TEXT(W23,"0.#"),1)=".",TRUE,FALSE)</formula>
    </cfRule>
  </conditionalFormatting>
  <conditionalFormatting sqref="W24">
    <cfRule type="expression" dxfId="63" priority="883">
      <formula>IF(RIGHT(TEXT(W24,"0.#"),1)=".",FALSE,TRUE)</formula>
    </cfRule>
    <cfRule type="expression" dxfId="62" priority="884">
      <formula>IF(RIGHT(TEXT(W24,"0.#"),1)=".",TRUE,FALSE)</formula>
    </cfRule>
  </conditionalFormatting>
  <conditionalFormatting sqref="P23">
    <cfRule type="expression" dxfId="61" priority="879">
      <formula>IF(RIGHT(TEXT(P23,"0.#"),1)=".",FALSE,TRUE)</formula>
    </cfRule>
    <cfRule type="expression" dxfId="60" priority="880">
      <formula>IF(RIGHT(TEXT(P23,"0.#"),1)=".",TRUE,FALSE)</formula>
    </cfRule>
  </conditionalFormatting>
  <conditionalFormatting sqref="P24">
    <cfRule type="expression" dxfId="59" priority="877">
      <formula>IF(RIGHT(TEXT(P24,"0.#"),1)=".",FALSE,TRUE)</formula>
    </cfRule>
    <cfRule type="expression" dxfId="58" priority="878">
      <formula>IF(RIGHT(TEXT(P24,"0.#"),1)=".",TRUE,FALSE)</formula>
    </cfRule>
  </conditionalFormatting>
  <conditionalFormatting sqref="AU29">
    <cfRule type="expression" dxfId="57" priority="743">
      <formula>IF(RIGHT(TEXT(AU29,"0.#"),1)=".",FALSE,TRUE)</formula>
    </cfRule>
    <cfRule type="expression" dxfId="56" priority="744">
      <formula>IF(RIGHT(TEXT(AU29,"0.#"),1)=".",TRUE,FALSE)</formula>
    </cfRule>
  </conditionalFormatting>
  <conditionalFormatting sqref="P25:AC25">
    <cfRule type="expression" dxfId="55" priority="741">
      <formula>IF(RIGHT(TEXT(P25,"0.#"),1)=".",FALSE,TRUE)</formula>
    </cfRule>
    <cfRule type="expression" dxfId="54" priority="742">
      <formula>IF(RIGHT(TEXT(P25,"0.#"),1)=".",TRUE,FALSE)</formula>
    </cfRule>
  </conditionalFormatting>
  <conditionalFormatting sqref="AM31">
    <cfRule type="expression" dxfId="53" priority="607">
      <formula>IF(RIGHT(TEXT(AM31,"0.#"),1)=".",FALSE,TRUE)</formula>
    </cfRule>
    <cfRule type="expression" dxfId="52" priority="608">
      <formula>IF(RIGHT(TEXT(AM31,"0.#"),1)=".",TRUE,FALSE)</formula>
    </cfRule>
  </conditionalFormatting>
  <conditionalFormatting sqref="AE32">
    <cfRule type="expression" dxfId="51" priority="605">
      <formula>IF(RIGHT(TEXT(AE32,"0.#"),1)=".",FALSE,TRUE)</formula>
    </cfRule>
    <cfRule type="expression" dxfId="50" priority="606">
      <formula>IF(RIGHT(TEXT(AE32,"0.#"),1)=".",TRUE,FALSE)</formula>
    </cfRule>
  </conditionalFormatting>
  <conditionalFormatting sqref="AI32">
    <cfRule type="expression" dxfId="49" priority="603">
      <formula>IF(RIGHT(TEXT(AI32,"0.#"),1)=".",FALSE,TRUE)</formula>
    </cfRule>
    <cfRule type="expression" dxfId="48" priority="604">
      <formula>IF(RIGHT(TEXT(AI32,"0.#"),1)=".",TRUE,FALSE)</formula>
    </cfRule>
  </conditionalFormatting>
  <conditionalFormatting sqref="AQ32">
    <cfRule type="expression" dxfId="47" priority="601">
      <formula>IF(RIGHT(TEXT(AQ32,"0.#"),1)=".",FALSE,TRUE)</formula>
    </cfRule>
    <cfRule type="expression" dxfId="46" priority="602">
      <formula>IF(RIGHT(TEXT(AQ32,"0.#"),1)=".",TRUE,FALSE)</formula>
    </cfRule>
  </conditionalFormatting>
  <conditionalFormatting sqref="AE31 AQ31">
    <cfRule type="expression" dxfId="45" priority="611">
      <formula>IF(RIGHT(TEXT(AE31,"0.#"),1)=".",FALSE,TRUE)</formula>
    </cfRule>
    <cfRule type="expression" dxfId="44" priority="612">
      <formula>IF(RIGHT(TEXT(AE31,"0.#"),1)=".",TRUE,FALSE)</formula>
    </cfRule>
  </conditionalFormatting>
  <conditionalFormatting sqref="AI31">
    <cfRule type="expression" dxfId="43" priority="609">
      <formula>IF(RIGHT(TEXT(AI31,"0.#"),1)=".",FALSE,TRUE)</formula>
    </cfRule>
    <cfRule type="expression" dxfId="42" priority="610">
      <formula>IF(RIGHT(TEXT(AI31,"0.#"),1)=".",TRUE,FALSE)</formula>
    </cfRule>
  </conditionalFormatting>
  <conditionalFormatting sqref="AE40">
    <cfRule type="expression" dxfId="41" priority="87">
      <formula>IF(RIGHT(TEXT(AE40,"0.#"),1)=".",FALSE,TRUE)</formula>
    </cfRule>
    <cfRule type="expression" dxfId="40" priority="88">
      <formula>IF(RIGHT(TEXT(AE40,"0.#"),1)=".",TRUE,FALSE)</formula>
    </cfRule>
  </conditionalFormatting>
  <conditionalFormatting sqref="AE41">
    <cfRule type="expression" dxfId="39" priority="85">
      <formula>IF(RIGHT(TEXT(AE41,"0.#"),1)=".",FALSE,TRUE)</formula>
    </cfRule>
    <cfRule type="expression" dxfId="38" priority="86">
      <formula>IF(RIGHT(TEXT(AE41,"0.#"),1)=".",TRUE,FALSE)</formula>
    </cfRule>
  </conditionalFormatting>
  <conditionalFormatting sqref="AM40">
    <cfRule type="expression" dxfId="37" priority="75">
      <formula>IF(RIGHT(TEXT(AM40,"0.#"),1)=".",FALSE,TRUE)</formula>
    </cfRule>
    <cfRule type="expression" dxfId="36" priority="76">
      <formula>IF(RIGHT(TEXT(AM40,"0.#"),1)=".",TRUE,FALSE)</formula>
    </cfRule>
  </conditionalFormatting>
  <conditionalFormatting sqref="AE42">
    <cfRule type="expression" dxfId="35" priority="83">
      <formula>IF(RIGHT(TEXT(AE42,"0.#"),1)=".",FALSE,TRUE)</formula>
    </cfRule>
    <cfRule type="expression" dxfId="34" priority="84">
      <formula>IF(RIGHT(TEXT(AE42,"0.#"),1)=".",TRUE,FALSE)</formula>
    </cfRule>
  </conditionalFormatting>
  <conditionalFormatting sqref="AI42">
    <cfRule type="expression" dxfId="33" priority="81">
      <formula>IF(RIGHT(TEXT(AI42,"0.#"),1)=".",FALSE,TRUE)</formula>
    </cfRule>
    <cfRule type="expression" dxfId="32" priority="82">
      <formula>IF(RIGHT(TEXT(AI42,"0.#"),1)=".",TRUE,FALSE)</formula>
    </cfRule>
  </conditionalFormatting>
  <conditionalFormatting sqref="AI41">
    <cfRule type="expression" dxfId="31" priority="79">
      <formula>IF(RIGHT(TEXT(AI41,"0.#"),1)=".",FALSE,TRUE)</formula>
    </cfRule>
    <cfRule type="expression" dxfId="30" priority="80">
      <formula>IF(RIGHT(TEXT(AI41,"0.#"),1)=".",TRUE,FALSE)</formula>
    </cfRule>
  </conditionalFormatting>
  <conditionalFormatting sqref="AI40">
    <cfRule type="expression" dxfId="29" priority="77">
      <formula>IF(RIGHT(TEXT(AI40,"0.#"),1)=".",FALSE,TRUE)</formula>
    </cfRule>
    <cfRule type="expression" dxfId="28" priority="78">
      <formula>IF(RIGHT(TEXT(AI40,"0.#"),1)=".",TRUE,FALSE)</formula>
    </cfRule>
  </conditionalFormatting>
  <conditionalFormatting sqref="AM41">
    <cfRule type="expression" dxfId="27" priority="73">
      <formula>IF(RIGHT(TEXT(AM41,"0.#"),1)=".",FALSE,TRUE)</formula>
    </cfRule>
    <cfRule type="expression" dxfId="26" priority="74">
      <formula>IF(RIGHT(TEXT(AM41,"0.#"),1)=".",TRUE,FALSE)</formula>
    </cfRule>
  </conditionalFormatting>
  <conditionalFormatting sqref="AM42">
    <cfRule type="expression" dxfId="25" priority="71">
      <formula>IF(RIGHT(TEXT(AM42,"0.#"),1)=".",FALSE,TRUE)</formula>
    </cfRule>
    <cfRule type="expression" dxfId="24" priority="72">
      <formula>IF(RIGHT(TEXT(AM42,"0.#"),1)=".",TRUE,FALSE)</formula>
    </cfRule>
  </conditionalFormatting>
  <conditionalFormatting sqref="AQ40:AQ42">
    <cfRule type="expression" dxfId="23" priority="69">
      <formula>IF(RIGHT(TEXT(AQ40,"0.#"),1)=".",FALSE,TRUE)</formula>
    </cfRule>
    <cfRule type="expression" dxfId="22" priority="70">
      <formula>IF(RIGHT(TEXT(AQ40,"0.#"),1)=".",TRUE,FALSE)</formula>
    </cfRule>
  </conditionalFormatting>
  <conditionalFormatting sqref="AU40:AU42">
    <cfRule type="expression" dxfId="21" priority="67">
      <formula>IF(RIGHT(TEXT(AU40,"0.#"),1)=".",FALSE,TRUE)</formula>
    </cfRule>
    <cfRule type="expression" dxfId="20" priority="68">
      <formula>IF(RIGHT(TEXT(AU40,"0.#"),1)=".",TRUE,FALSE)</formula>
    </cfRule>
  </conditionalFormatting>
  <conditionalFormatting sqref="W14:AC14">
    <cfRule type="expression" dxfId="19" priority="65">
      <formula>IF(RIGHT(TEXT(W14,"0.#"),1)=".",FALSE,TRUE)</formula>
    </cfRule>
    <cfRule type="expression" dxfId="18" priority="66">
      <formula>IF(RIGHT(TEXT(W14,"0.#"),1)=".",TRUE,FALSE)</formula>
    </cfRule>
  </conditionalFormatting>
  <conditionalFormatting sqref="W15:AC17">
    <cfRule type="expression" dxfId="17" priority="63">
      <formula>IF(RIGHT(TEXT(W15,"0.#"),1)=".",FALSE,TRUE)</formula>
    </cfRule>
    <cfRule type="expression" dxfId="16" priority="64">
      <formula>IF(RIGHT(TEXT(W15,"0.#"),1)=".",TRUE,FALSE)</formula>
    </cfRule>
  </conditionalFormatting>
  <conditionalFormatting sqref="AD14:AJ14">
    <cfRule type="expression" dxfId="15" priority="61">
      <formula>IF(RIGHT(TEXT(AD14,"0.#"),1)=".",FALSE,TRUE)</formula>
    </cfRule>
    <cfRule type="expression" dxfId="14" priority="62">
      <formula>IF(RIGHT(TEXT(AD14,"0.#"),1)=".",TRUE,FALSE)</formula>
    </cfRule>
  </conditionalFormatting>
  <conditionalFormatting sqref="AD15:AJ17">
    <cfRule type="expression" dxfId="13" priority="59">
      <formula>IF(RIGHT(TEXT(AD15,"0.#"),1)=".",FALSE,TRUE)</formula>
    </cfRule>
    <cfRule type="expression" dxfId="12" priority="60">
      <formula>IF(RIGHT(TEXT(AD15,"0.#"),1)=".",TRUE,FALSE)</formula>
    </cfRule>
  </conditionalFormatting>
  <conditionalFormatting sqref="AM32">
    <cfRule type="expression" dxfId="11" priority="57">
      <formula>IF(RIGHT(TEXT(AM32,"0.#"),1)=".",FALSE,TRUE)</formula>
    </cfRule>
    <cfRule type="expression" dxfId="10" priority="58">
      <formula>IF(RIGHT(TEXT(AM32,"0.#"),1)=".",TRUE,FALSE)</formula>
    </cfRule>
  </conditionalFormatting>
  <conditionalFormatting sqref="AQ28">
    <cfRule type="expression" dxfId="9" priority="55">
      <formula>IF(RIGHT(TEXT(AQ28,"0.#"),1)=".",FALSE,TRUE)</formula>
    </cfRule>
    <cfRule type="expression" dxfId="8" priority="56">
      <formula>IF(RIGHT(TEXT(AQ28,"0.#"),1)=".",TRUE,FALSE)</formula>
    </cfRule>
  </conditionalFormatting>
  <conditionalFormatting sqref="AL103:AO103">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Y103">
    <cfRule type="expression" dxfId="3" priority="3">
      <formula>IF(RIGHT(TEXT(Y103,"0.#"),1)=".",FALSE,TRUE)</formula>
    </cfRule>
    <cfRule type="expression" dxfId="2" priority="4">
      <formula>IF(RIGHT(TEXT(Y103,"0.#"),1)=".",TRUE,FALSE)</formula>
    </cfRule>
  </conditionalFormatting>
  <conditionalFormatting sqref="AU28">
    <cfRule type="expression" dxfId="1" priority="1">
      <formula>IF(RIGHT(TEXT(AU28,"0.#"),1)=".",FALSE,TRUE)</formula>
    </cfRule>
    <cfRule type="expression" dxfId="0" priority="2">
      <formula>IF(RIGHT(TEXT(AU28,"0.#"),1)=".",TRUE,FALSE)</formula>
    </cfRule>
  </conditionalFormatting>
  <dataValidations count="16">
    <dataValidation type="whole" allowBlank="1" showInputMessage="1" showErrorMessage="1" sqref="O77:P78 AX77:AX79 AA77:AB78 AM77:AN78">
      <formula1>0</formula1>
      <formula2>99</formula2>
    </dataValidation>
    <dataValidation type="whole" allowBlank="1" showInputMessage="1" showErrorMessage="1" sqref="AJ77:AK78 X77:Y78 AJ79 L77:L79 M77:M78 X79 AU77:AV78 J64">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0:E70">
      <formula1>T行政事業レビュー推進チームの所見</formula1>
    </dataValidation>
    <dataValidation type="custom" imeMode="disabled" allowBlank="1" showInputMessage="1" showErrorMessage="1" sqref="AH103:AK103">
      <formula1>OR(AND(MOD(IF(ISNUMBER(AH103), AH103, 0.5),1)=0, 0&lt;=AH103), AH103="-")</formula1>
    </dataValidation>
    <dataValidation type="whole" imeMode="disabled" allowBlank="1" showInputMessage="1" showErrorMessage="1" sqref="AW2:AX2">
      <formula1>0</formula1>
      <formula2>99</formula2>
    </dataValidation>
    <dataValidation type="list" allowBlank="1" showInputMessage="1" showErrorMessage="1" sqref="A72:E72">
      <formula1>T所見を踏まえた改善点</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sqref="S5:X5">
      <formula1>T終了年度</formula1>
    </dataValidation>
    <dataValidation type="custom" imeMode="disabled" allowBlank="1" showInputMessage="1" showErrorMessage="1" sqref="AY23 AQ39:AR39 P13:AX13 AR15:AX15 P14:AQ18 AR18:AX18 P19:AJ19 Y95:AB97 AU95:AX97 Y103:AB103 AL103:AO103 AE28:AX29 AE31:AX31 AU39:AX39 AE40:AX42 P23:AC25">
      <formula1>OR(ISNUMBER(P13), P13="-")</formula1>
    </dataValidation>
    <dataValidation type="list" allowBlank="1" showInputMessage="1" showErrorMessage="1" sqref="Q79:R79 AO79:AP79 AC79:AD79">
      <formula1>$U$36</formula1>
    </dataValidation>
    <dataValidation type="custom" allowBlank="1" showInputMessage="1" showErrorMessage="1" errorTitle="法人番号チェック" error="法人番号は13桁の数字で入力してください。" sqref="J103:O103">
      <formula1>OR(J103="-",AND(LEN(J103)=13,IFERROR(SEARCH("-",J103),"")="",IFERROR(SEARCH(".",J103),"")="",ISNUMBER(J103)))</formula1>
    </dataValidation>
    <dataValidation type="list" allowBlank="1" showInputMessage="1" showErrorMessage="1" sqref="H64:I64">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2" max="49" man="1"/>
    <brk id="66" max="49" man="1"/>
    <brk id="9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U78:V78 I78:J78 AG78:AH78 AR78:AS78</xm:sqref>
        </x14:dataValidation>
        <x14:dataValidation type="list" allowBlank="1" showInputMessage="1" showErrorMessage="1">
          <x14:formula1>
            <xm:f>入力規則等!$U$40:$U$42</xm:f>
          </x14:formula1>
          <xm:sqref>AG77:AH77 U77:V77 I77:J77 AR77:AS77</xm:sqref>
        </x14:dataValidation>
        <x14:dataValidation type="list" allowBlank="1" showInputMessage="1" showErrorMessage="1">
          <x14:formula1>
            <xm:f>入力規則等!$AG$2:$AG$13</xm:f>
          </x14:formula1>
          <xm:sqref>AC103:AG103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AO77:AP78 Q77:S78 AC77:AE78 E77:G78</xm:sqref>
        </x14:dataValidation>
        <x14:dataValidation type="list" allowBlank="1" showInputMessage="1" showErrorMessage="1">
          <x14:formula1>
            <xm:f>入力規則等!$U$48</xm:f>
          </x14:formula1>
          <xm:sqref>E79:F79</xm:sqref>
        </x14:dataValidation>
        <x14:dataValidation type="list" allowBlank="1" showInputMessage="1" showErrorMessage="1">
          <x14:formula1>
            <xm:f>入力規則等!$U$13:$U$35</xm:f>
          </x14:formula1>
          <xm:sqref>AJ2:AM2 AE79:AG79 G79:I79 AQ79:AS79 S79:U79 E64:G64</xm:sqref>
        </x14:dataValidation>
        <x14:dataValidation type="list" allowBlank="1" showInputMessage="1" showErrorMessage="1">
          <x14:formula1>
            <xm:f>入力規則等!$U$56:$U$58</xm:f>
          </x14:formula1>
          <xm:sqref>J79:K79 AT79:AU79 AH79:AI79 V79:W79</xm:sqref>
        </x14:dataValidation>
        <x14:dataValidation type="list" allowBlank="1" showInputMessage="1" showErrorMessage="1">
          <x14:formula1>
            <xm:f>入力規則等!$U$49</xm:f>
          </x14:formula1>
          <xm:sqref>C64:D64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76</v>
      </c>
      <c r="B1" s="23" t="s">
        <v>77</v>
      </c>
      <c r="F1" s="24" t="s">
        <v>4</v>
      </c>
      <c r="G1" s="24" t="s">
        <v>66</v>
      </c>
      <c r="K1" s="25" t="s">
        <v>94</v>
      </c>
      <c r="L1" s="23" t="s">
        <v>77</v>
      </c>
      <c r="O1" s="13"/>
      <c r="P1" s="24" t="s">
        <v>5</v>
      </c>
      <c r="Q1" s="24" t="s">
        <v>66</v>
      </c>
      <c r="T1" s="13"/>
      <c r="U1" s="27" t="s">
        <v>157</v>
      </c>
      <c r="W1" s="27" t="s">
        <v>156</v>
      </c>
      <c r="Y1" s="27" t="s">
        <v>74</v>
      </c>
      <c r="Z1" s="27" t="s">
        <v>368</v>
      </c>
      <c r="AA1" s="27" t="s">
        <v>75</v>
      </c>
      <c r="AB1" s="27" t="s">
        <v>369</v>
      </c>
      <c r="AC1" s="27" t="s">
        <v>30</v>
      </c>
      <c r="AD1" s="26"/>
      <c r="AE1" s="27" t="s">
        <v>42</v>
      </c>
      <c r="AF1" s="28"/>
      <c r="AG1" s="40" t="s">
        <v>167</v>
      </c>
      <c r="AI1" s="40" t="s">
        <v>169</v>
      </c>
      <c r="AK1" s="40" t="s">
        <v>173</v>
      </c>
      <c r="AM1" s="47"/>
      <c r="AN1" s="47"/>
      <c r="AP1" s="26" t="s">
        <v>206</v>
      </c>
    </row>
    <row r="2" spans="1:42" ht="13.5" customHeight="1" x14ac:dyDescent="0.15">
      <c r="A2" s="14" t="s">
        <v>78</v>
      </c>
      <c r="B2" s="15"/>
      <c r="C2" s="13" t="str">
        <f>IF(B2="","",A2)</f>
        <v/>
      </c>
      <c r="D2" s="13" t="str">
        <f>IF(C2="","",IF(D1&lt;&gt;"",CONCATENATE(D1,"、",C2),C2))</f>
        <v/>
      </c>
      <c r="F2" s="12" t="s">
        <v>65</v>
      </c>
      <c r="G2" s="17" t="s">
        <v>569</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60">
        <v>21</v>
      </c>
      <c r="W2" s="30" t="s">
        <v>162</v>
      </c>
      <c r="Y2" s="30" t="s">
        <v>61</v>
      </c>
      <c r="Z2" s="30" t="s">
        <v>61</v>
      </c>
      <c r="AA2" s="54" t="s">
        <v>238</v>
      </c>
      <c r="AB2" s="54" t="s">
        <v>463</v>
      </c>
      <c r="AC2" s="55" t="s">
        <v>127</v>
      </c>
      <c r="AD2" s="26"/>
      <c r="AE2" s="32" t="s">
        <v>158</v>
      </c>
      <c r="AF2" s="28"/>
      <c r="AG2" s="42" t="s">
        <v>214</v>
      </c>
      <c r="AI2" s="40" t="s">
        <v>235</v>
      </c>
      <c r="AK2" s="40" t="s">
        <v>174</v>
      </c>
      <c r="AM2" s="47"/>
      <c r="AN2" s="47"/>
      <c r="AP2" s="42" t="s">
        <v>214</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t="s">
        <v>549</v>
      </c>
      <c r="R3" s="13" t="str">
        <f t="shared" ref="R3:R8" si="3">IF(Q3="","",P3)</f>
        <v>委託・請負</v>
      </c>
      <c r="S3" s="13" t="str">
        <f t="shared" ref="S3:S8" si="4">IF(R3="",S2,IF(S2&lt;&gt;"",CONCATENATE(S2,"、",R3),R3))</f>
        <v>委託・請負</v>
      </c>
      <c r="T3" s="13"/>
      <c r="U3" s="30" t="s">
        <v>494</v>
      </c>
      <c r="W3" s="30" t="s">
        <v>137</v>
      </c>
      <c r="Y3" s="30" t="s">
        <v>62</v>
      </c>
      <c r="Z3" s="30" t="s">
        <v>370</v>
      </c>
      <c r="AA3" s="54" t="s">
        <v>336</v>
      </c>
      <c r="AB3" s="54" t="s">
        <v>464</v>
      </c>
      <c r="AC3" s="55" t="s">
        <v>128</v>
      </c>
      <c r="AD3" s="26"/>
      <c r="AE3" s="32" t="s">
        <v>159</v>
      </c>
      <c r="AF3" s="28"/>
      <c r="AG3" s="42" t="s">
        <v>215</v>
      </c>
      <c r="AI3" s="40" t="s">
        <v>168</v>
      </c>
      <c r="AK3" s="40" t="str">
        <f>CHAR(CODE(AK2)+1)</f>
        <v>B</v>
      </c>
      <c r="AM3" s="47"/>
      <c r="AN3" s="47"/>
      <c r="AP3" s="42" t="s">
        <v>215</v>
      </c>
    </row>
    <row r="4" spans="1:42" ht="13.5" customHeight="1" x14ac:dyDescent="0.15">
      <c r="A4" s="14" t="s">
        <v>80</v>
      </c>
      <c r="B4" s="15"/>
      <c r="C4" s="13" t="str">
        <f t="shared" si="0"/>
        <v/>
      </c>
      <c r="D4" s="13" t="str">
        <f>IF(C4="",D3,IF(D3&lt;&gt;"",CONCATENATE(D3,"、",C4),C4))</f>
        <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c r="R4" s="13" t="str">
        <f t="shared" si="3"/>
        <v/>
      </c>
      <c r="S4" s="13" t="str">
        <f t="shared" si="4"/>
        <v>委託・請負</v>
      </c>
      <c r="T4" s="13"/>
      <c r="U4" s="30" t="s">
        <v>546</v>
      </c>
      <c r="W4" s="30" t="s">
        <v>138</v>
      </c>
      <c r="Y4" s="30" t="s">
        <v>243</v>
      </c>
      <c r="Z4" s="30" t="s">
        <v>371</v>
      </c>
      <c r="AA4" s="54" t="s">
        <v>337</v>
      </c>
      <c r="AB4" s="54" t="s">
        <v>465</v>
      </c>
      <c r="AC4" s="54" t="s">
        <v>129</v>
      </c>
      <c r="AD4" s="26"/>
      <c r="AE4" s="32" t="s">
        <v>160</v>
      </c>
      <c r="AF4" s="28"/>
      <c r="AG4" s="42" t="s">
        <v>216</v>
      </c>
      <c r="AI4" s="40" t="s">
        <v>170</v>
      </c>
      <c r="AK4" s="40" t="str">
        <f t="shared" ref="AK4:AK49" si="7">CHAR(CODE(AK3)+1)</f>
        <v>C</v>
      </c>
      <c r="AM4" s="47"/>
      <c r="AN4" s="47"/>
      <c r="AP4" s="42" t="s">
        <v>216</v>
      </c>
    </row>
    <row r="5" spans="1:42" ht="13.5" customHeight="1" x14ac:dyDescent="0.15">
      <c r="A5" s="14" t="s">
        <v>81</v>
      </c>
      <c r="B5" s="15"/>
      <c r="C5" s="13" t="str">
        <f t="shared" si="0"/>
        <v/>
      </c>
      <c r="D5" s="13" t="str">
        <f>IF(C5="",D4,IF(D4&lt;&gt;"",CONCATENATE(D4,"、",C5),C5))</f>
        <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委託・請負</v>
      </c>
      <c r="T5" s="13"/>
      <c r="W5" s="30" t="s">
        <v>518</v>
      </c>
      <c r="Y5" s="30" t="s">
        <v>244</v>
      </c>
      <c r="Z5" s="30" t="s">
        <v>372</v>
      </c>
      <c r="AA5" s="54" t="s">
        <v>338</v>
      </c>
      <c r="AB5" s="54" t="s">
        <v>466</v>
      </c>
      <c r="AC5" s="54" t="s">
        <v>161</v>
      </c>
      <c r="AD5" s="29"/>
      <c r="AE5" s="32" t="s">
        <v>225</v>
      </c>
      <c r="AF5" s="28"/>
      <c r="AG5" s="42" t="s">
        <v>217</v>
      </c>
      <c r="AI5" s="40" t="s">
        <v>241</v>
      </c>
      <c r="AK5" s="40" t="str">
        <f t="shared" si="7"/>
        <v>D</v>
      </c>
      <c r="AP5" s="42" t="s">
        <v>217</v>
      </c>
    </row>
    <row r="6" spans="1:42" ht="13.5" customHeight="1" x14ac:dyDescent="0.15">
      <c r="A6" s="14" t="s">
        <v>82</v>
      </c>
      <c r="B6" s="15" t="s">
        <v>569</v>
      </c>
      <c r="C6" s="13" t="str">
        <f t="shared" si="0"/>
        <v>科学技術・イノベーション</v>
      </c>
      <c r="D6" s="13" t="str">
        <f t="shared" ref="D6:D21" si="8">IF(C6="",D5,IF(D5&lt;&gt;"",CONCATENATE(D5,"、",C6),C6))</f>
        <v>科学技術・イノベーション</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委託・請負</v>
      </c>
      <c r="T6" s="13"/>
      <c r="U6" s="30" t="s">
        <v>227</v>
      </c>
      <c r="W6" s="30" t="s">
        <v>520</v>
      </c>
      <c r="Y6" s="30" t="s">
        <v>245</v>
      </c>
      <c r="Z6" s="30" t="s">
        <v>373</v>
      </c>
      <c r="AA6" s="54" t="s">
        <v>339</v>
      </c>
      <c r="AB6" s="54" t="s">
        <v>467</v>
      </c>
      <c r="AC6" s="54" t="s">
        <v>130</v>
      </c>
      <c r="AD6" s="29"/>
      <c r="AE6" s="32" t="s">
        <v>223</v>
      </c>
      <c r="AF6" s="28"/>
      <c r="AG6" s="42" t="s">
        <v>218</v>
      </c>
      <c r="AI6" s="40" t="s">
        <v>242</v>
      </c>
      <c r="AK6" s="40" t="str">
        <f>CHAR(CODE(AK5)+1)</f>
        <v>E</v>
      </c>
      <c r="AP6" s="42" t="s">
        <v>218</v>
      </c>
    </row>
    <row r="7" spans="1:42" ht="13.5" customHeight="1" x14ac:dyDescent="0.15">
      <c r="A7" s="14" t="s">
        <v>83</v>
      </c>
      <c r="B7" s="15"/>
      <c r="C7" s="13" t="str">
        <f t="shared" si="0"/>
        <v/>
      </c>
      <c r="D7" s="13" t="str">
        <f t="shared" si="8"/>
        <v>科学技術・イノベーション</v>
      </c>
      <c r="F7" s="18" t="s">
        <v>179</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委託・請負</v>
      </c>
      <c r="T7" s="13"/>
      <c r="U7" s="30"/>
      <c r="W7" s="30" t="s">
        <v>139</v>
      </c>
      <c r="Y7" s="30" t="s">
        <v>246</v>
      </c>
      <c r="Z7" s="30" t="s">
        <v>374</v>
      </c>
      <c r="AA7" s="54" t="s">
        <v>340</v>
      </c>
      <c r="AB7" s="54" t="s">
        <v>468</v>
      </c>
      <c r="AC7" s="29"/>
      <c r="AD7" s="29"/>
      <c r="AE7" s="30" t="s">
        <v>130</v>
      </c>
      <c r="AF7" s="28"/>
      <c r="AG7" s="42" t="s">
        <v>219</v>
      </c>
      <c r="AH7" s="50"/>
      <c r="AI7" s="42" t="s">
        <v>232</v>
      </c>
      <c r="AK7" s="40" t="str">
        <f>CHAR(CODE(AK6)+1)</f>
        <v>F</v>
      </c>
      <c r="AP7" s="42" t="s">
        <v>219</v>
      </c>
    </row>
    <row r="8" spans="1:42" ht="13.5" customHeight="1" x14ac:dyDescent="0.15">
      <c r="A8" s="14" t="s">
        <v>84</v>
      </c>
      <c r="B8" s="15"/>
      <c r="C8" s="13" t="str">
        <f t="shared" si="0"/>
        <v/>
      </c>
      <c r="D8" s="13" t="str">
        <f t="shared" si="8"/>
        <v>科学技術・イノベーション</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委託・請負</v>
      </c>
      <c r="T8" s="13"/>
      <c r="U8" s="30" t="s">
        <v>239</v>
      </c>
      <c r="W8" s="30" t="s">
        <v>140</v>
      </c>
      <c r="Y8" s="30" t="s">
        <v>247</v>
      </c>
      <c r="Z8" s="30" t="s">
        <v>375</v>
      </c>
      <c r="AA8" s="54" t="s">
        <v>341</v>
      </c>
      <c r="AB8" s="54" t="s">
        <v>469</v>
      </c>
      <c r="AC8" s="29"/>
      <c r="AD8" s="29"/>
      <c r="AE8" s="29"/>
      <c r="AF8" s="28"/>
      <c r="AG8" s="42" t="s">
        <v>220</v>
      </c>
      <c r="AI8" s="40" t="s">
        <v>233</v>
      </c>
      <c r="AK8" s="40" t="str">
        <f t="shared" si="7"/>
        <v>G</v>
      </c>
      <c r="AP8" s="42" t="s">
        <v>220</v>
      </c>
    </row>
    <row r="9" spans="1:42" ht="13.5" customHeight="1" x14ac:dyDescent="0.15">
      <c r="A9" s="14" t="s">
        <v>85</v>
      </c>
      <c r="B9" s="15"/>
      <c r="C9" s="13" t="str">
        <f t="shared" si="0"/>
        <v/>
      </c>
      <c r="D9" s="13" t="str">
        <f t="shared" si="8"/>
        <v>科学技術・イノベーション</v>
      </c>
      <c r="F9" s="18" t="s">
        <v>180</v>
      </c>
      <c r="G9" s="17"/>
      <c r="H9" s="13" t="str">
        <f t="shared" si="1"/>
        <v/>
      </c>
      <c r="I9" s="13" t="str">
        <f t="shared" si="5"/>
        <v>一般会計</v>
      </c>
      <c r="K9" s="14" t="s">
        <v>102</v>
      </c>
      <c r="L9" s="15"/>
      <c r="M9" s="13" t="str">
        <f t="shared" si="2"/>
        <v/>
      </c>
      <c r="N9" s="13" t="str">
        <f t="shared" si="6"/>
        <v/>
      </c>
      <c r="O9" s="13"/>
      <c r="P9" s="13"/>
      <c r="Q9" s="19"/>
      <c r="T9" s="13"/>
      <c r="U9" s="30" t="s">
        <v>240</v>
      </c>
      <c r="W9" s="30" t="s">
        <v>141</v>
      </c>
      <c r="Y9" s="30" t="s">
        <v>248</v>
      </c>
      <c r="Z9" s="30" t="s">
        <v>376</v>
      </c>
      <c r="AA9" s="54" t="s">
        <v>342</v>
      </c>
      <c r="AB9" s="54" t="s">
        <v>470</v>
      </c>
      <c r="AC9" s="29"/>
      <c r="AD9" s="29"/>
      <c r="AE9" s="29"/>
      <c r="AF9" s="28"/>
      <c r="AG9" s="42" t="s">
        <v>221</v>
      </c>
      <c r="AI9" s="46"/>
      <c r="AK9" s="40" t="str">
        <f t="shared" si="7"/>
        <v>H</v>
      </c>
      <c r="AP9" s="42" t="s">
        <v>221</v>
      </c>
    </row>
    <row r="10" spans="1:42" ht="13.5" customHeight="1" x14ac:dyDescent="0.15">
      <c r="A10" s="14" t="s">
        <v>197</v>
      </c>
      <c r="B10" s="15"/>
      <c r="C10" s="13" t="str">
        <f t="shared" si="0"/>
        <v/>
      </c>
      <c r="D10" s="13" t="str">
        <f t="shared" si="8"/>
        <v>科学技術・イノベーション</v>
      </c>
      <c r="F10" s="18" t="s">
        <v>109</v>
      </c>
      <c r="G10" s="17"/>
      <c r="H10" s="13" t="str">
        <f t="shared" si="1"/>
        <v/>
      </c>
      <c r="I10" s="13" t="str">
        <f t="shared" si="5"/>
        <v>一般会計</v>
      </c>
      <c r="K10" s="14" t="s">
        <v>198</v>
      </c>
      <c r="L10" s="15"/>
      <c r="M10" s="13" t="str">
        <f t="shared" si="2"/>
        <v/>
      </c>
      <c r="N10" s="13" t="str">
        <f t="shared" si="6"/>
        <v/>
      </c>
      <c r="O10" s="13"/>
      <c r="P10" s="13" t="str">
        <f>S8</f>
        <v>委託・請負</v>
      </c>
      <c r="Q10" s="19"/>
      <c r="T10" s="13"/>
      <c r="W10" s="30" t="s">
        <v>142</v>
      </c>
      <c r="Y10" s="30" t="s">
        <v>249</v>
      </c>
      <c r="Z10" s="30" t="s">
        <v>377</v>
      </c>
      <c r="AA10" s="54" t="s">
        <v>343</v>
      </c>
      <c r="AB10" s="54" t="s">
        <v>471</v>
      </c>
      <c r="AC10" s="29"/>
      <c r="AD10" s="29"/>
      <c r="AE10" s="29"/>
      <c r="AF10" s="28"/>
      <c r="AG10" s="42" t="s">
        <v>209</v>
      </c>
      <c r="AK10" s="40" t="str">
        <f t="shared" si="7"/>
        <v>I</v>
      </c>
      <c r="AP10" s="40" t="s">
        <v>207</v>
      </c>
    </row>
    <row r="11" spans="1:42" ht="13.5" customHeight="1" x14ac:dyDescent="0.15">
      <c r="A11" s="14" t="s">
        <v>86</v>
      </c>
      <c r="B11" s="15"/>
      <c r="C11" s="13" t="str">
        <f t="shared" si="0"/>
        <v/>
      </c>
      <c r="D11" s="13" t="str">
        <f t="shared" si="8"/>
        <v>科学技術・イノベーション</v>
      </c>
      <c r="F11" s="18" t="s">
        <v>110</v>
      </c>
      <c r="G11" s="17"/>
      <c r="H11" s="13" t="str">
        <f t="shared" si="1"/>
        <v/>
      </c>
      <c r="I11" s="13" t="str">
        <f t="shared" si="5"/>
        <v>一般会計</v>
      </c>
      <c r="K11" s="14" t="s">
        <v>103</v>
      </c>
      <c r="L11" s="15" t="s">
        <v>549</v>
      </c>
      <c r="M11" s="13" t="str">
        <f t="shared" si="2"/>
        <v>その他の事項経費</v>
      </c>
      <c r="N11" s="13" t="str">
        <f t="shared" si="6"/>
        <v>その他の事項経費</v>
      </c>
      <c r="O11" s="13"/>
      <c r="P11" s="13"/>
      <c r="Q11" s="19"/>
      <c r="T11" s="13"/>
      <c r="W11" s="30" t="s">
        <v>543</v>
      </c>
      <c r="Y11" s="30" t="s">
        <v>250</v>
      </c>
      <c r="Z11" s="30" t="s">
        <v>378</v>
      </c>
      <c r="AA11" s="54" t="s">
        <v>344</v>
      </c>
      <c r="AB11" s="54" t="s">
        <v>472</v>
      </c>
      <c r="AC11" s="29"/>
      <c r="AD11" s="29"/>
      <c r="AE11" s="29"/>
      <c r="AF11" s="28"/>
      <c r="AG11" s="40" t="s">
        <v>212</v>
      </c>
      <c r="AK11" s="40" t="str">
        <f t="shared" si="7"/>
        <v>J</v>
      </c>
    </row>
    <row r="12" spans="1:42" ht="13.5" customHeight="1" x14ac:dyDescent="0.15">
      <c r="A12" s="14" t="s">
        <v>87</v>
      </c>
      <c r="B12" s="15"/>
      <c r="C12" s="13" t="str">
        <f t="shared" ref="C12:C23" si="9">IF(B12="","",A12)</f>
        <v/>
      </c>
      <c r="D12" s="13" t="str">
        <f t="shared" si="8"/>
        <v>科学技術・イノベーション</v>
      </c>
      <c r="F12" s="18" t="s">
        <v>111</v>
      </c>
      <c r="G12" s="17"/>
      <c r="H12" s="13" t="str">
        <f t="shared" si="1"/>
        <v/>
      </c>
      <c r="I12" s="13" t="str">
        <f t="shared" si="5"/>
        <v>一般会計</v>
      </c>
      <c r="K12" s="13"/>
      <c r="L12" s="13"/>
      <c r="O12" s="13"/>
      <c r="P12" s="13"/>
      <c r="Q12" s="19"/>
      <c r="T12" s="13"/>
      <c r="U12" s="27" t="s">
        <v>495</v>
      </c>
      <c r="W12" s="30" t="s">
        <v>143</v>
      </c>
      <c r="Y12" s="30" t="s">
        <v>251</v>
      </c>
      <c r="Z12" s="30" t="s">
        <v>379</v>
      </c>
      <c r="AA12" s="54" t="s">
        <v>345</v>
      </c>
      <c r="AB12" s="54" t="s">
        <v>473</v>
      </c>
      <c r="AC12" s="29"/>
      <c r="AD12" s="29"/>
      <c r="AE12" s="29"/>
      <c r="AF12" s="28"/>
      <c r="AG12" s="40" t="s">
        <v>210</v>
      </c>
      <c r="AK12" s="40" t="str">
        <f t="shared" si="7"/>
        <v>K</v>
      </c>
    </row>
    <row r="13" spans="1:42" ht="13.5" customHeight="1" x14ac:dyDescent="0.15">
      <c r="A13" s="14" t="s">
        <v>88</v>
      </c>
      <c r="B13" s="15"/>
      <c r="C13" s="13" t="str">
        <f t="shared" si="9"/>
        <v/>
      </c>
      <c r="D13" s="13" t="str">
        <f t="shared" si="8"/>
        <v>科学技術・イノベーション</v>
      </c>
      <c r="F13" s="18" t="s">
        <v>112</v>
      </c>
      <c r="G13" s="17"/>
      <c r="H13" s="13" t="str">
        <f t="shared" si="1"/>
        <v/>
      </c>
      <c r="I13" s="13" t="str">
        <f t="shared" si="5"/>
        <v>一般会計</v>
      </c>
      <c r="K13" s="13" t="str">
        <f>N11</f>
        <v>その他の事項経費</v>
      </c>
      <c r="L13" s="13"/>
      <c r="O13" s="13"/>
      <c r="P13" s="13"/>
      <c r="Q13" s="19"/>
      <c r="T13" s="13"/>
      <c r="U13" s="30" t="s">
        <v>162</v>
      </c>
      <c r="W13" s="30" t="s">
        <v>144</v>
      </c>
      <c r="Y13" s="30" t="s">
        <v>252</v>
      </c>
      <c r="Z13" s="30" t="s">
        <v>380</v>
      </c>
      <c r="AA13" s="54" t="s">
        <v>346</v>
      </c>
      <c r="AB13" s="54" t="s">
        <v>474</v>
      </c>
      <c r="AC13" s="29"/>
      <c r="AD13" s="29"/>
      <c r="AE13" s="29"/>
      <c r="AF13" s="28"/>
      <c r="AG13" s="40" t="s">
        <v>211</v>
      </c>
      <c r="AK13" s="40" t="str">
        <f t="shared" si="7"/>
        <v>L</v>
      </c>
    </row>
    <row r="14" spans="1:42" ht="13.5" customHeight="1" x14ac:dyDescent="0.15">
      <c r="A14" s="14" t="s">
        <v>89</v>
      </c>
      <c r="B14" s="15"/>
      <c r="C14" s="13" t="str">
        <f t="shared" si="9"/>
        <v/>
      </c>
      <c r="D14" s="13" t="str">
        <f t="shared" si="8"/>
        <v>科学技術・イノベーション</v>
      </c>
      <c r="F14" s="18" t="s">
        <v>113</v>
      </c>
      <c r="G14" s="17"/>
      <c r="H14" s="13" t="str">
        <f t="shared" si="1"/>
        <v/>
      </c>
      <c r="I14" s="13" t="str">
        <f t="shared" si="5"/>
        <v>一般会計</v>
      </c>
      <c r="K14" s="13"/>
      <c r="L14" s="13"/>
      <c r="O14" s="13"/>
      <c r="P14" s="13"/>
      <c r="Q14" s="19"/>
      <c r="T14" s="13"/>
      <c r="U14" s="30" t="s">
        <v>496</v>
      </c>
      <c r="W14" s="30" t="s">
        <v>145</v>
      </c>
      <c r="Y14" s="30" t="s">
        <v>253</v>
      </c>
      <c r="Z14" s="30" t="s">
        <v>381</v>
      </c>
      <c r="AA14" s="54" t="s">
        <v>347</v>
      </c>
      <c r="AB14" s="54" t="s">
        <v>475</v>
      </c>
      <c r="AC14" s="29"/>
      <c r="AD14" s="29"/>
      <c r="AE14" s="29"/>
      <c r="AF14" s="28"/>
      <c r="AG14" s="46"/>
      <c r="AK14" s="40" t="str">
        <f t="shared" si="7"/>
        <v>M</v>
      </c>
    </row>
    <row r="15" spans="1:42" ht="13.5" customHeight="1" x14ac:dyDescent="0.15">
      <c r="A15" s="14" t="s">
        <v>90</v>
      </c>
      <c r="B15" s="15"/>
      <c r="C15" s="13" t="str">
        <f t="shared" si="9"/>
        <v/>
      </c>
      <c r="D15" s="13" t="str">
        <f t="shared" si="8"/>
        <v>科学技術・イノベーション</v>
      </c>
      <c r="F15" s="18" t="s">
        <v>114</v>
      </c>
      <c r="G15" s="17"/>
      <c r="H15" s="13" t="str">
        <f t="shared" si="1"/>
        <v/>
      </c>
      <c r="I15" s="13" t="str">
        <f t="shared" si="5"/>
        <v>一般会計</v>
      </c>
      <c r="K15" s="13"/>
      <c r="L15" s="13"/>
      <c r="O15" s="13"/>
      <c r="P15" s="13"/>
      <c r="Q15" s="19"/>
      <c r="T15" s="13"/>
      <c r="U15" s="30" t="s">
        <v>497</v>
      </c>
      <c r="W15" s="30" t="s">
        <v>146</v>
      </c>
      <c r="Y15" s="30" t="s">
        <v>254</v>
      </c>
      <c r="Z15" s="30" t="s">
        <v>382</v>
      </c>
      <c r="AA15" s="54" t="s">
        <v>348</v>
      </c>
      <c r="AB15" s="54" t="s">
        <v>476</v>
      </c>
      <c r="AC15" s="29"/>
      <c r="AD15" s="29"/>
      <c r="AE15" s="29"/>
      <c r="AF15" s="28"/>
      <c r="AG15" s="47"/>
      <c r="AK15" s="40" t="str">
        <f t="shared" si="7"/>
        <v>N</v>
      </c>
    </row>
    <row r="16" spans="1:42" ht="13.5" customHeight="1" x14ac:dyDescent="0.15">
      <c r="A16" s="14" t="s">
        <v>91</v>
      </c>
      <c r="B16" s="15"/>
      <c r="C16" s="13" t="str">
        <f t="shared" si="9"/>
        <v/>
      </c>
      <c r="D16" s="13" t="str">
        <f t="shared" si="8"/>
        <v>科学技術・イノベーション</v>
      </c>
      <c r="F16" s="18" t="s">
        <v>115</v>
      </c>
      <c r="G16" s="17"/>
      <c r="H16" s="13" t="str">
        <f t="shared" si="1"/>
        <v/>
      </c>
      <c r="I16" s="13" t="str">
        <f t="shared" si="5"/>
        <v>一般会計</v>
      </c>
      <c r="K16" s="13"/>
      <c r="L16" s="13"/>
      <c r="O16" s="13"/>
      <c r="P16" s="13"/>
      <c r="Q16" s="19"/>
      <c r="T16" s="13"/>
      <c r="U16" s="30" t="s">
        <v>498</v>
      </c>
      <c r="W16" s="30" t="s">
        <v>147</v>
      </c>
      <c r="Y16" s="30" t="s">
        <v>255</v>
      </c>
      <c r="Z16" s="30" t="s">
        <v>383</v>
      </c>
      <c r="AA16" s="54" t="s">
        <v>349</v>
      </c>
      <c r="AB16" s="54" t="s">
        <v>477</v>
      </c>
      <c r="AC16" s="29"/>
      <c r="AD16" s="29"/>
      <c r="AE16" s="29"/>
      <c r="AF16" s="28"/>
      <c r="AG16" s="47"/>
      <c r="AK16" s="40" t="str">
        <f t="shared" si="7"/>
        <v>O</v>
      </c>
    </row>
    <row r="17" spans="1:37" ht="13.5" customHeight="1" x14ac:dyDescent="0.15">
      <c r="A17" s="14" t="s">
        <v>92</v>
      </c>
      <c r="B17" s="15"/>
      <c r="C17" s="13" t="str">
        <f t="shared" si="9"/>
        <v/>
      </c>
      <c r="D17" s="13" t="str">
        <f t="shared" si="8"/>
        <v>科学技術・イノベーション</v>
      </c>
      <c r="F17" s="18" t="s">
        <v>116</v>
      </c>
      <c r="G17" s="17"/>
      <c r="H17" s="13" t="str">
        <f t="shared" si="1"/>
        <v/>
      </c>
      <c r="I17" s="13" t="str">
        <f t="shared" si="5"/>
        <v>一般会計</v>
      </c>
      <c r="K17" s="13"/>
      <c r="L17" s="13"/>
      <c r="O17" s="13"/>
      <c r="P17" s="13"/>
      <c r="Q17" s="19"/>
      <c r="T17" s="13"/>
      <c r="U17" s="30" t="s">
        <v>516</v>
      </c>
      <c r="W17" s="30" t="s">
        <v>148</v>
      </c>
      <c r="Y17" s="30" t="s">
        <v>256</v>
      </c>
      <c r="Z17" s="30" t="s">
        <v>384</v>
      </c>
      <c r="AA17" s="54" t="s">
        <v>350</v>
      </c>
      <c r="AB17" s="54" t="s">
        <v>478</v>
      </c>
      <c r="AC17" s="29"/>
      <c r="AD17" s="29"/>
      <c r="AE17" s="29"/>
      <c r="AF17" s="28"/>
      <c r="AG17" s="47"/>
      <c r="AK17" s="40" t="str">
        <f t="shared" si="7"/>
        <v>P</v>
      </c>
    </row>
    <row r="18" spans="1:37" ht="13.5" customHeight="1" x14ac:dyDescent="0.15">
      <c r="A18" s="14" t="s">
        <v>93</v>
      </c>
      <c r="B18" s="15"/>
      <c r="C18" s="13" t="str">
        <f t="shared" si="9"/>
        <v/>
      </c>
      <c r="D18" s="13" t="str">
        <f t="shared" si="8"/>
        <v>科学技術・イノベーション</v>
      </c>
      <c r="F18" s="18" t="s">
        <v>117</v>
      </c>
      <c r="G18" s="17"/>
      <c r="H18" s="13" t="str">
        <f t="shared" si="1"/>
        <v/>
      </c>
      <c r="I18" s="13" t="str">
        <f t="shared" si="5"/>
        <v>一般会計</v>
      </c>
      <c r="K18" s="13"/>
      <c r="L18" s="13"/>
      <c r="O18" s="13"/>
      <c r="P18" s="13"/>
      <c r="Q18" s="19"/>
      <c r="T18" s="13"/>
      <c r="U18" s="30" t="s">
        <v>499</v>
      </c>
      <c r="W18" s="30" t="s">
        <v>149</v>
      </c>
      <c r="Y18" s="30" t="s">
        <v>257</v>
      </c>
      <c r="Z18" s="30" t="s">
        <v>385</v>
      </c>
      <c r="AA18" s="54" t="s">
        <v>351</v>
      </c>
      <c r="AB18" s="54" t="s">
        <v>479</v>
      </c>
      <c r="AC18" s="29"/>
      <c r="AD18" s="29"/>
      <c r="AE18" s="29"/>
      <c r="AF18" s="28"/>
      <c r="AK18" s="40" t="str">
        <f t="shared" si="7"/>
        <v>Q</v>
      </c>
    </row>
    <row r="19" spans="1:37" ht="13.5" customHeight="1" x14ac:dyDescent="0.15">
      <c r="A19" s="14" t="s">
        <v>190</v>
      </c>
      <c r="B19" s="15"/>
      <c r="C19" s="13" t="str">
        <f t="shared" si="9"/>
        <v/>
      </c>
      <c r="D19" s="13" t="str">
        <f t="shared" si="8"/>
        <v>科学技術・イノベーション</v>
      </c>
      <c r="F19" s="18" t="s">
        <v>118</v>
      </c>
      <c r="G19" s="17"/>
      <c r="H19" s="13" t="str">
        <f t="shared" si="1"/>
        <v/>
      </c>
      <c r="I19" s="13" t="str">
        <f t="shared" si="5"/>
        <v>一般会計</v>
      </c>
      <c r="K19" s="13"/>
      <c r="L19" s="13"/>
      <c r="O19" s="13"/>
      <c r="P19" s="13"/>
      <c r="Q19" s="19"/>
      <c r="T19" s="13"/>
      <c r="U19" s="30" t="s">
        <v>500</v>
      </c>
      <c r="W19" s="30" t="s">
        <v>150</v>
      </c>
      <c r="Y19" s="30" t="s">
        <v>258</v>
      </c>
      <c r="Z19" s="30" t="s">
        <v>386</v>
      </c>
      <c r="AA19" s="54" t="s">
        <v>352</v>
      </c>
      <c r="AB19" s="54" t="s">
        <v>480</v>
      </c>
      <c r="AC19" s="29"/>
      <c r="AD19" s="29"/>
      <c r="AE19" s="29"/>
      <c r="AF19" s="28"/>
      <c r="AK19" s="40" t="str">
        <f t="shared" si="7"/>
        <v>R</v>
      </c>
    </row>
    <row r="20" spans="1:37" ht="13.5" customHeight="1" x14ac:dyDescent="0.15">
      <c r="A20" s="14" t="s">
        <v>191</v>
      </c>
      <c r="B20" s="15"/>
      <c r="C20" s="13" t="str">
        <f t="shared" si="9"/>
        <v/>
      </c>
      <c r="D20" s="13" t="str">
        <f t="shared" si="8"/>
        <v>科学技術・イノベーション</v>
      </c>
      <c r="F20" s="18" t="s">
        <v>189</v>
      </c>
      <c r="G20" s="17"/>
      <c r="H20" s="13" t="str">
        <f t="shared" si="1"/>
        <v/>
      </c>
      <c r="I20" s="13" t="str">
        <f t="shared" si="5"/>
        <v>一般会計</v>
      </c>
      <c r="K20" s="13"/>
      <c r="L20" s="13"/>
      <c r="O20" s="13"/>
      <c r="P20" s="13"/>
      <c r="Q20" s="19"/>
      <c r="T20" s="13"/>
      <c r="U20" s="30" t="s">
        <v>501</v>
      </c>
      <c r="W20" s="30" t="s">
        <v>151</v>
      </c>
      <c r="Y20" s="30" t="s">
        <v>259</v>
      </c>
      <c r="Z20" s="30" t="s">
        <v>387</v>
      </c>
      <c r="AA20" s="54" t="s">
        <v>353</v>
      </c>
      <c r="AB20" s="54" t="s">
        <v>481</v>
      </c>
      <c r="AC20" s="29"/>
      <c r="AD20" s="29"/>
      <c r="AE20" s="29"/>
      <c r="AF20" s="28"/>
      <c r="AK20" s="40" t="str">
        <f t="shared" si="7"/>
        <v>S</v>
      </c>
    </row>
    <row r="21" spans="1:37" ht="13.5" customHeight="1" x14ac:dyDescent="0.15">
      <c r="A21" s="14" t="s">
        <v>192</v>
      </c>
      <c r="B21" s="15"/>
      <c r="C21" s="13" t="str">
        <f t="shared" si="9"/>
        <v/>
      </c>
      <c r="D21" s="13" t="str">
        <f t="shared" si="8"/>
        <v>科学技術・イノベーション</v>
      </c>
      <c r="F21" s="18" t="s">
        <v>119</v>
      </c>
      <c r="G21" s="17"/>
      <c r="H21" s="13" t="str">
        <f t="shared" si="1"/>
        <v/>
      </c>
      <c r="I21" s="13" t="str">
        <f t="shared" si="5"/>
        <v>一般会計</v>
      </c>
      <c r="K21" s="13"/>
      <c r="L21" s="13"/>
      <c r="O21" s="13"/>
      <c r="P21" s="13"/>
      <c r="Q21" s="19"/>
      <c r="T21" s="13"/>
      <c r="U21" s="30" t="s">
        <v>502</v>
      </c>
      <c r="W21" s="30" t="s">
        <v>152</v>
      </c>
      <c r="Y21" s="30" t="s">
        <v>260</v>
      </c>
      <c r="Z21" s="30" t="s">
        <v>388</v>
      </c>
      <c r="AA21" s="54" t="s">
        <v>354</v>
      </c>
      <c r="AB21" s="54" t="s">
        <v>482</v>
      </c>
      <c r="AC21" s="29"/>
      <c r="AD21" s="29"/>
      <c r="AE21" s="29"/>
      <c r="AF21" s="28"/>
      <c r="AK21" s="40" t="str">
        <f t="shared" si="7"/>
        <v>T</v>
      </c>
    </row>
    <row r="22" spans="1:37" ht="13.5" customHeight="1" x14ac:dyDescent="0.15">
      <c r="A22" s="14" t="s">
        <v>193</v>
      </c>
      <c r="B22" s="15"/>
      <c r="C22" s="13" t="str">
        <f t="shared" si="9"/>
        <v/>
      </c>
      <c r="D22" s="13" t="str">
        <f>IF(C22="",D21,IF(D21&lt;&gt;"",CONCATENATE(D21,"、",C22),C22))</f>
        <v>科学技術・イノベーション</v>
      </c>
      <c r="F22" s="18" t="s">
        <v>120</v>
      </c>
      <c r="G22" s="17"/>
      <c r="H22" s="13" t="str">
        <f t="shared" si="1"/>
        <v/>
      </c>
      <c r="I22" s="13" t="str">
        <f t="shared" si="5"/>
        <v>一般会計</v>
      </c>
      <c r="K22" s="13"/>
      <c r="L22" s="13"/>
      <c r="O22" s="13"/>
      <c r="P22" s="13"/>
      <c r="Q22" s="19"/>
      <c r="T22" s="13"/>
      <c r="U22" s="30" t="s">
        <v>545</v>
      </c>
      <c r="W22" s="30" t="s">
        <v>153</v>
      </c>
      <c r="Y22" s="30" t="s">
        <v>261</v>
      </c>
      <c r="Z22" s="30" t="s">
        <v>389</v>
      </c>
      <c r="AA22" s="54" t="s">
        <v>355</v>
      </c>
      <c r="AB22" s="54" t="s">
        <v>483</v>
      </c>
      <c r="AC22" s="29"/>
      <c r="AD22" s="29"/>
      <c r="AE22" s="29"/>
      <c r="AF22" s="28"/>
      <c r="AK22" s="40" t="str">
        <f t="shared" si="7"/>
        <v>U</v>
      </c>
    </row>
    <row r="23" spans="1:37" ht="13.5" customHeight="1" x14ac:dyDescent="0.15">
      <c r="A23" s="53" t="s">
        <v>234</v>
      </c>
      <c r="B23" s="15"/>
      <c r="C23" s="13" t="str">
        <f t="shared" si="9"/>
        <v/>
      </c>
      <c r="D23" s="13" t="str">
        <f>IF(C23="",D22,IF(D22&lt;&gt;"",CONCATENATE(D22,"、",C23),C23))</f>
        <v>科学技術・イノベーション</v>
      </c>
      <c r="F23" s="18" t="s">
        <v>121</v>
      </c>
      <c r="G23" s="17"/>
      <c r="H23" s="13" t="str">
        <f t="shared" si="1"/>
        <v/>
      </c>
      <c r="I23" s="13" t="str">
        <f t="shared" si="5"/>
        <v>一般会計</v>
      </c>
      <c r="K23" s="13"/>
      <c r="L23" s="13"/>
      <c r="O23" s="13"/>
      <c r="P23" s="13"/>
      <c r="Q23" s="19"/>
      <c r="T23" s="13"/>
      <c r="U23" s="30" t="s">
        <v>503</v>
      </c>
      <c r="W23" s="30" t="s">
        <v>154</v>
      </c>
      <c r="Y23" s="30" t="s">
        <v>262</v>
      </c>
      <c r="Z23" s="30" t="s">
        <v>390</v>
      </c>
      <c r="AA23" s="54" t="s">
        <v>356</v>
      </c>
      <c r="AB23" s="54" t="s">
        <v>484</v>
      </c>
      <c r="AC23" s="29"/>
      <c r="AD23" s="29"/>
      <c r="AE23" s="29"/>
      <c r="AF23" s="28"/>
      <c r="AK23" s="40" t="str">
        <f t="shared" si="7"/>
        <v>V</v>
      </c>
    </row>
    <row r="24" spans="1:37" ht="13.5" customHeight="1" x14ac:dyDescent="0.15">
      <c r="A24" s="62"/>
      <c r="B24" s="51"/>
      <c r="F24" s="18" t="s">
        <v>236</v>
      </c>
      <c r="G24" s="17"/>
      <c r="H24" s="13" t="str">
        <f t="shared" si="1"/>
        <v/>
      </c>
      <c r="I24" s="13" t="str">
        <f t="shared" si="5"/>
        <v>一般会計</v>
      </c>
      <c r="K24" s="13"/>
      <c r="L24" s="13"/>
      <c r="O24" s="13"/>
      <c r="P24" s="13"/>
      <c r="Q24" s="19"/>
      <c r="T24" s="13"/>
      <c r="U24" s="30" t="s">
        <v>504</v>
      </c>
      <c r="W24" s="30" t="s">
        <v>155</v>
      </c>
      <c r="Y24" s="30" t="s">
        <v>263</v>
      </c>
      <c r="Z24" s="30" t="s">
        <v>391</v>
      </c>
      <c r="AA24" s="54" t="s">
        <v>357</v>
      </c>
      <c r="AB24" s="54" t="s">
        <v>485</v>
      </c>
      <c r="AC24" s="29"/>
      <c r="AD24" s="29"/>
      <c r="AE24" s="29"/>
      <c r="AF24" s="28"/>
      <c r="AK24" s="40" t="str">
        <f>CHAR(CODE(AK23)+1)</f>
        <v>W</v>
      </c>
    </row>
    <row r="25" spans="1:37" ht="13.5" customHeight="1" x14ac:dyDescent="0.15">
      <c r="A25" s="52"/>
      <c r="B25" s="51"/>
      <c r="F25" s="18" t="s">
        <v>122</v>
      </c>
      <c r="G25" s="17"/>
      <c r="H25" s="13" t="str">
        <f t="shared" si="1"/>
        <v/>
      </c>
      <c r="I25" s="13" t="str">
        <f t="shared" si="5"/>
        <v>一般会計</v>
      </c>
      <c r="K25" s="13"/>
      <c r="L25" s="13"/>
      <c r="O25" s="13"/>
      <c r="P25" s="13"/>
      <c r="Q25" s="19"/>
      <c r="T25" s="13"/>
      <c r="U25" s="30" t="s">
        <v>505</v>
      </c>
      <c r="W25" s="45"/>
      <c r="Y25" s="30" t="s">
        <v>264</v>
      </c>
      <c r="Z25" s="30" t="s">
        <v>392</v>
      </c>
      <c r="AA25" s="54" t="s">
        <v>358</v>
      </c>
      <c r="AB25" s="54" t="s">
        <v>486</v>
      </c>
      <c r="AC25" s="29"/>
      <c r="AD25" s="29"/>
      <c r="AE25" s="29"/>
      <c r="AF25" s="28"/>
      <c r="AK25" s="40" t="str">
        <f t="shared" si="7"/>
        <v>X</v>
      </c>
    </row>
    <row r="26" spans="1:37" ht="13.5" customHeight="1" x14ac:dyDescent="0.15">
      <c r="A26" s="52"/>
      <c r="B26" s="51"/>
      <c r="F26" s="18" t="s">
        <v>123</v>
      </c>
      <c r="G26" s="17"/>
      <c r="H26" s="13" t="str">
        <f t="shared" si="1"/>
        <v/>
      </c>
      <c r="I26" s="13" t="str">
        <f t="shared" si="5"/>
        <v>一般会計</v>
      </c>
      <c r="K26" s="13"/>
      <c r="L26" s="13"/>
      <c r="O26" s="13"/>
      <c r="P26" s="13"/>
      <c r="Q26" s="19"/>
      <c r="T26" s="13"/>
      <c r="U26" s="30" t="s">
        <v>506</v>
      </c>
      <c r="Y26" s="30" t="s">
        <v>265</v>
      </c>
      <c r="Z26" s="30" t="s">
        <v>393</v>
      </c>
      <c r="AA26" s="54" t="s">
        <v>359</v>
      </c>
      <c r="AB26" s="54" t="s">
        <v>487</v>
      </c>
      <c r="AC26" s="29"/>
      <c r="AD26" s="29"/>
      <c r="AE26" s="29"/>
      <c r="AF26" s="28"/>
      <c r="AK26" s="40" t="str">
        <f t="shared" si="7"/>
        <v>Y</v>
      </c>
    </row>
    <row r="27" spans="1:37" ht="13.5" customHeight="1" x14ac:dyDescent="0.15">
      <c r="A27" s="13" t="str">
        <f>IF(D23="", "-", D23)</f>
        <v>科学技術・イノベーション</v>
      </c>
      <c r="B27" s="13"/>
      <c r="F27" s="18" t="s">
        <v>124</v>
      </c>
      <c r="G27" s="17"/>
      <c r="H27" s="13" t="str">
        <f t="shared" si="1"/>
        <v/>
      </c>
      <c r="I27" s="13" t="str">
        <f t="shared" si="5"/>
        <v>一般会計</v>
      </c>
      <c r="K27" s="13"/>
      <c r="L27" s="13"/>
      <c r="O27" s="13"/>
      <c r="P27" s="13"/>
      <c r="Q27" s="19"/>
      <c r="T27" s="13"/>
      <c r="U27" s="30" t="s">
        <v>507</v>
      </c>
      <c r="Y27" s="30" t="s">
        <v>266</v>
      </c>
      <c r="Z27" s="30" t="s">
        <v>394</v>
      </c>
      <c r="AA27" s="54" t="s">
        <v>360</v>
      </c>
      <c r="AB27" s="54" t="s">
        <v>488</v>
      </c>
      <c r="AC27" s="29"/>
      <c r="AD27" s="29"/>
      <c r="AE27" s="29"/>
      <c r="AF27" s="28"/>
      <c r="AK27" s="40"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0" t="s">
        <v>508</v>
      </c>
      <c r="Y28" s="30" t="s">
        <v>267</v>
      </c>
      <c r="Z28" s="30" t="s">
        <v>395</v>
      </c>
      <c r="AA28" s="54" t="s">
        <v>361</v>
      </c>
      <c r="AB28" s="54" t="s">
        <v>489</v>
      </c>
      <c r="AC28" s="29"/>
      <c r="AD28" s="29"/>
      <c r="AE28" s="29"/>
      <c r="AF28" s="28"/>
      <c r="AK28" s="40" t="s">
        <v>175</v>
      </c>
    </row>
    <row r="29" spans="1:37" ht="13.5" customHeight="1" x14ac:dyDescent="0.15">
      <c r="A29" s="13"/>
      <c r="B29" s="13"/>
      <c r="F29" s="18" t="s">
        <v>181</v>
      </c>
      <c r="G29" s="17"/>
      <c r="H29" s="13" t="str">
        <f t="shared" si="1"/>
        <v/>
      </c>
      <c r="I29" s="13" t="str">
        <f t="shared" si="5"/>
        <v>一般会計</v>
      </c>
      <c r="K29" s="13"/>
      <c r="L29" s="13"/>
      <c r="O29" s="13"/>
      <c r="P29" s="13"/>
      <c r="Q29" s="19"/>
      <c r="T29" s="13"/>
      <c r="U29" s="30" t="s">
        <v>509</v>
      </c>
      <c r="Y29" s="30" t="s">
        <v>268</v>
      </c>
      <c r="Z29" s="30" t="s">
        <v>396</v>
      </c>
      <c r="AA29" s="54" t="s">
        <v>362</v>
      </c>
      <c r="AB29" s="54" t="s">
        <v>490</v>
      </c>
      <c r="AC29" s="29"/>
      <c r="AD29" s="29"/>
      <c r="AE29" s="29"/>
      <c r="AF29" s="28"/>
      <c r="AK29" s="40" t="str">
        <f t="shared" si="7"/>
        <v>b</v>
      </c>
    </row>
    <row r="30" spans="1:37" ht="13.5" customHeight="1" x14ac:dyDescent="0.15">
      <c r="A30" s="13"/>
      <c r="B30" s="13"/>
      <c r="F30" s="18" t="s">
        <v>182</v>
      </c>
      <c r="G30" s="17"/>
      <c r="H30" s="13" t="str">
        <f t="shared" si="1"/>
        <v/>
      </c>
      <c r="I30" s="13" t="str">
        <f t="shared" si="5"/>
        <v>一般会計</v>
      </c>
      <c r="K30" s="13"/>
      <c r="L30" s="13"/>
      <c r="O30" s="13"/>
      <c r="P30" s="13"/>
      <c r="Q30" s="19"/>
      <c r="T30" s="13"/>
      <c r="U30" s="30" t="s">
        <v>510</v>
      </c>
      <c r="Y30" s="30" t="s">
        <v>269</v>
      </c>
      <c r="Z30" s="30" t="s">
        <v>397</v>
      </c>
      <c r="AA30" s="54" t="s">
        <v>363</v>
      </c>
      <c r="AB30" s="54" t="s">
        <v>491</v>
      </c>
      <c r="AC30" s="29"/>
      <c r="AD30" s="29"/>
      <c r="AE30" s="29"/>
      <c r="AF30" s="28"/>
      <c r="AK30" s="40" t="str">
        <f t="shared" si="7"/>
        <v>c</v>
      </c>
    </row>
    <row r="31" spans="1:37" ht="13.5" customHeight="1" x14ac:dyDescent="0.15">
      <c r="A31" s="13"/>
      <c r="B31" s="13"/>
      <c r="F31" s="18" t="s">
        <v>183</v>
      </c>
      <c r="G31" s="17"/>
      <c r="H31" s="13" t="str">
        <f t="shared" si="1"/>
        <v/>
      </c>
      <c r="I31" s="13" t="str">
        <f t="shared" si="5"/>
        <v>一般会計</v>
      </c>
      <c r="K31" s="13"/>
      <c r="L31" s="13"/>
      <c r="O31" s="13"/>
      <c r="P31" s="13"/>
      <c r="Q31" s="19"/>
      <c r="T31" s="13"/>
      <c r="U31" s="30" t="s">
        <v>511</v>
      </c>
      <c r="Y31" s="30" t="s">
        <v>270</v>
      </c>
      <c r="Z31" s="30" t="s">
        <v>398</v>
      </c>
      <c r="AA31" s="54" t="s">
        <v>364</v>
      </c>
      <c r="AB31" s="54" t="s">
        <v>492</v>
      </c>
      <c r="AC31" s="29"/>
      <c r="AD31" s="29"/>
      <c r="AE31" s="29"/>
      <c r="AF31" s="28"/>
      <c r="AK31" s="40" t="str">
        <f t="shared" si="7"/>
        <v>d</v>
      </c>
    </row>
    <row r="32" spans="1:37" ht="13.5" customHeight="1" x14ac:dyDescent="0.15">
      <c r="A32" s="13"/>
      <c r="B32" s="13"/>
      <c r="F32" s="18" t="s">
        <v>184</v>
      </c>
      <c r="G32" s="17"/>
      <c r="H32" s="13" t="str">
        <f t="shared" si="1"/>
        <v/>
      </c>
      <c r="I32" s="13" t="str">
        <f t="shared" si="5"/>
        <v>一般会計</v>
      </c>
      <c r="K32" s="13"/>
      <c r="L32" s="13"/>
      <c r="O32" s="13"/>
      <c r="P32" s="13"/>
      <c r="Q32" s="19"/>
      <c r="T32" s="13"/>
      <c r="U32" s="30" t="s">
        <v>512</v>
      </c>
      <c r="Y32" s="30" t="s">
        <v>271</v>
      </c>
      <c r="Z32" s="30" t="s">
        <v>399</v>
      </c>
      <c r="AA32" s="54" t="s">
        <v>63</v>
      </c>
      <c r="AB32" s="54" t="s">
        <v>63</v>
      </c>
      <c r="AC32" s="29"/>
      <c r="AD32" s="29"/>
      <c r="AE32" s="29"/>
      <c r="AF32" s="28"/>
      <c r="AK32" s="40" t="str">
        <f t="shared" si="7"/>
        <v>e</v>
      </c>
    </row>
    <row r="33" spans="1:37" ht="13.5" customHeight="1" x14ac:dyDescent="0.15">
      <c r="A33" s="13"/>
      <c r="B33" s="13"/>
      <c r="F33" s="18" t="s">
        <v>185</v>
      </c>
      <c r="G33" s="17"/>
      <c r="H33" s="13" t="str">
        <f t="shared" si="1"/>
        <v/>
      </c>
      <c r="I33" s="13" t="str">
        <f t="shared" si="5"/>
        <v>一般会計</v>
      </c>
      <c r="K33" s="13"/>
      <c r="L33" s="13"/>
      <c r="O33" s="13"/>
      <c r="P33" s="13"/>
      <c r="Q33" s="19"/>
      <c r="T33" s="13"/>
      <c r="U33" s="30" t="s">
        <v>513</v>
      </c>
      <c r="Y33" s="30" t="s">
        <v>272</v>
      </c>
      <c r="Z33" s="30" t="s">
        <v>400</v>
      </c>
      <c r="AA33" s="45"/>
      <c r="AB33" s="29"/>
      <c r="AC33" s="29"/>
      <c r="AD33" s="29"/>
      <c r="AE33" s="29"/>
      <c r="AF33" s="28"/>
      <c r="AK33" s="40" t="str">
        <f t="shared" si="7"/>
        <v>f</v>
      </c>
    </row>
    <row r="34" spans="1:37" ht="13.5" customHeight="1" x14ac:dyDescent="0.15">
      <c r="A34" s="13"/>
      <c r="B34" s="13"/>
      <c r="F34" s="18" t="s">
        <v>186</v>
      </c>
      <c r="G34" s="17"/>
      <c r="H34" s="13" t="str">
        <f t="shared" si="1"/>
        <v/>
      </c>
      <c r="I34" s="13" t="str">
        <f t="shared" si="5"/>
        <v>一般会計</v>
      </c>
      <c r="K34" s="13"/>
      <c r="L34" s="13"/>
      <c r="O34" s="13"/>
      <c r="P34" s="13"/>
      <c r="Q34" s="19"/>
      <c r="T34" s="13"/>
      <c r="U34" s="30" t="s">
        <v>514</v>
      </c>
      <c r="Y34" s="30" t="s">
        <v>273</v>
      </c>
      <c r="Z34" s="30" t="s">
        <v>401</v>
      </c>
      <c r="AB34" s="29"/>
      <c r="AC34" s="29"/>
      <c r="AD34" s="29"/>
      <c r="AE34" s="29"/>
      <c r="AF34" s="28"/>
      <c r="AK34" s="40" t="str">
        <f t="shared" si="7"/>
        <v>g</v>
      </c>
    </row>
    <row r="35" spans="1:37" ht="13.5" customHeight="1" x14ac:dyDescent="0.15">
      <c r="A35" s="13"/>
      <c r="B35" s="13"/>
      <c r="F35" s="18" t="s">
        <v>187</v>
      </c>
      <c r="G35" s="17"/>
      <c r="H35" s="13" t="str">
        <f t="shared" si="1"/>
        <v/>
      </c>
      <c r="I35" s="13" t="str">
        <f t="shared" si="5"/>
        <v>一般会計</v>
      </c>
      <c r="K35" s="13"/>
      <c r="L35" s="13"/>
      <c r="O35" s="13"/>
      <c r="P35" s="13"/>
      <c r="Q35" s="19"/>
      <c r="T35" s="13"/>
      <c r="U35" s="30" t="s">
        <v>515</v>
      </c>
      <c r="Y35" s="30" t="s">
        <v>274</v>
      </c>
      <c r="Z35" s="30" t="s">
        <v>402</v>
      </c>
      <c r="AC35" s="29"/>
      <c r="AF35" s="28"/>
      <c r="AK35" s="40" t="str">
        <f t="shared" si="7"/>
        <v>h</v>
      </c>
    </row>
    <row r="36" spans="1:37" ht="13.5" customHeight="1" x14ac:dyDescent="0.15">
      <c r="A36" s="13"/>
      <c r="B36" s="13"/>
      <c r="F36" s="18" t="s">
        <v>188</v>
      </c>
      <c r="G36" s="17"/>
      <c r="H36" s="13" t="str">
        <f t="shared" si="1"/>
        <v/>
      </c>
      <c r="I36" s="13" t="str">
        <f t="shared" si="5"/>
        <v>一般会計</v>
      </c>
      <c r="K36" s="13"/>
      <c r="L36" s="13"/>
      <c r="O36" s="13"/>
      <c r="P36" s="13"/>
      <c r="Q36" s="19"/>
      <c r="T36" s="13"/>
      <c r="Y36" s="30" t="s">
        <v>275</v>
      </c>
      <c r="Z36" s="30" t="s">
        <v>403</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276</v>
      </c>
      <c r="Z37" s="30" t="s">
        <v>404</v>
      </c>
      <c r="AF37" s="28"/>
      <c r="AK37" s="40" t="str">
        <f t="shared" si="7"/>
        <v>j</v>
      </c>
    </row>
    <row r="38" spans="1:37" x14ac:dyDescent="0.15">
      <c r="A38" s="13"/>
      <c r="B38" s="13"/>
      <c r="F38" s="13"/>
      <c r="G38" s="19"/>
      <c r="K38" s="13"/>
      <c r="L38" s="13"/>
      <c r="O38" s="13"/>
      <c r="P38" s="13"/>
      <c r="Q38" s="19"/>
      <c r="T38" s="13"/>
      <c r="Y38" s="30" t="s">
        <v>277</v>
      </c>
      <c r="Z38" s="30" t="s">
        <v>405</v>
      </c>
      <c r="AF38" s="28"/>
      <c r="AK38" s="40" t="str">
        <f t="shared" si="7"/>
        <v>k</v>
      </c>
    </row>
    <row r="39" spans="1:37" x14ac:dyDescent="0.15">
      <c r="A39" s="13"/>
      <c r="B39" s="13"/>
      <c r="F39" s="13" t="str">
        <f>I37</f>
        <v>一般会計</v>
      </c>
      <c r="G39" s="19"/>
      <c r="K39" s="13"/>
      <c r="L39" s="13"/>
      <c r="O39" s="13"/>
      <c r="P39" s="13"/>
      <c r="Q39" s="19"/>
      <c r="T39" s="13"/>
      <c r="U39" s="30" t="s">
        <v>517</v>
      </c>
      <c r="Y39" s="30" t="s">
        <v>278</v>
      </c>
      <c r="Z39" s="30" t="s">
        <v>406</v>
      </c>
      <c r="AF39" s="28"/>
      <c r="AK39" s="40" t="str">
        <f t="shared" si="7"/>
        <v>l</v>
      </c>
    </row>
    <row r="40" spans="1:37" x14ac:dyDescent="0.15">
      <c r="A40" s="13"/>
      <c r="B40" s="13"/>
      <c r="F40" s="13"/>
      <c r="G40" s="19"/>
      <c r="K40" s="13"/>
      <c r="L40" s="13"/>
      <c r="O40" s="13"/>
      <c r="P40" s="13"/>
      <c r="Q40" s="19"/>
      <c r="T40" s="13"/>
      <c r="U40" s="30"/>
      <c r="Y40" s="30" t="s">
        <v>279</v>
      </c>
      <c r="Z40" s="30" t="s">
        <v>407</v>
      </c>
      <c r="AF40" s="28"/>
      <c r="AK40" s="40" t="str">
        <f t="shared" si="7"/>
        <v>m</v>
      </c>
    </row>
    <row r="41" spans="1:37" x14ac:dyDescent="0.15">
      <c r="A41" s="13"/>
      <c r="B41" s="13"/>
      <c r="F41" s="13"/>
      <c r="G41" s="19"/>
      <c r="K41" s="13"/>
      <c r="L41" s="13"/>
      <c r="O41" s="13"/>
      <c r="P41" s="13"/>
      <c r="Q41" s="19"/>
      <c r="T41" s="13"/>
      <c r="U41" s="30" t="s">
        <v>228</v>
      </c>
      <c r="Y41" s="30" t="s">
        <v>280</v>
      </c>
      <c r="Z41" s="30" t="s">
        <v>408</v>
      </c>
      <c r="AF41" s="28"/>
      <c r="AK41" s="40" t="str">
        <f t="shared" si="7"/>
        <v>n</v>
      </c>
    </row>
    <row r="42" spans="1:37" x14ac:dyDescent="0.15">
      <c r="A42" s="13"/>
      <c r="B42" s="13"/>
      <c r="F42" s="13"/>
      <c r="G42" s="19"/>
      <c r="K42" s="13"/>
      <c r="L42" s="13"/>
      <c r="O42" s="13"/>
      <c r="P42" s="13"/>
      <c r="Q42" s="19"/>
      <c r="T42" s="13"/>
      <c r="U42" s="30" t="s">
        <v>231</v>
      </c>
      <c r="Y42" s="30" t="s">
        <v>281</v>
      </c>
      <c r="Z42" s="30" t="s">
        <v>409</v>
      </c>
      <c r="AF42" s="28"/>
      <c r="AK42" s="40" t="str">
        <f t="shared" si="7"/>
        <v>o</v>
      </c>
    </row>
    <row r="43" spans="1:37" x14ac:dyDescent="0.15">
      <c r="A43" s="13"/>
      <c r="B43" s="13"/>
      <c r="F43" s="13"/>
      <c r="G43" s="19"/>
      <c r="K43" s="13"/>
      <c r="L43" s="13"/>
      <c r="O43" s="13"/>
      <c r="P43" s="13"/>
      <c r="Q43" s="19"/>
      <c r="T43" s="13"/>
      <c r="Y43" s="30" t="s">
        <v>282</v>
      </c>
      <c r="Z43" s="30" t="s">
        <v>410</v>
      </c>
      <c r="AF43" s="28"/>
      <c r="AK43" s="40" t="str">
        <f t="shared" si="7"/>
        <v>p</v>
      </c>
    </row>
    <row r="44" spans="1:37" x14ac:dyDescent="0.15">
      <c r="A44" s="13"/>
      <c r="B44" s="13"/>
      <c r="F44" s="13"/>
      <c r="G44" s="19"/>
      <c r="K44" s="13"/>
      <c r="L44" s="13"/>
      <c r="O44" s="13"/>
      <c r="P44" s="13"/>
      <c r="Q44" s="19"/>
      <c r="T44" s="13"/>
      <c r="Y44" s="30" t="s">
        <v>283</v>
      </c>
      <c r="Z44" s="30" t="s">
        <v>411</v>
      </c>
      <c r="AF44" s="28"/>
      <c r="AK44" s="40" t="str">
        <f t="shared" si="7"/>
        <v>q</v>
      </c>
    </row>
    <row r="45" spans="1:37" x14ac:dyDescent="0.15">
      <c r="A45" s="13"/>
      <c r="B45" s="13"/>
      <c r="F45" s="13"/>
      <c r="G45" s="19"/>
      <c r="K45" s="13"/>
      <c r="L45" s="13"/>
      <c r="O45" s="13"/>
      <c r="P45" s="13"/>
      <c r="Q45" s="19"/>
      <c r="T45" s="13"/>
      <c r="U45" s="27" t="s">
        <v>157</v>
      </c>
      <c r="Y45" s="30" t="s">
        <v>284</v>
      </c>
      <c r="Z45" s="30" t="s">
        <v>412</v>
      </c>
      <c r="AF45" s="28"/>
      <c r="AK45" s="40" t="str">
        <f t="shared" si="7"/>
        <v>r</v>
      </c>
    </row>
    <row r="46" spans="1:37" x14ac:dyDescent="0.15">
      <c r="A46" s="13"/>
      <c r="B46" s="13"/>
      <c r="F46" s="13"/>
      <c r="G46" s="19"/>
      <c r="K46" s="13"/>
      <c r="L46" s="13"/>
      <c r="O46" s="13"/>
      <c r="P46" s="13"/>
      <c r="Q46" s="19"/>
      <c r="T46" s="13"/>
      <c r="U46" s="60" t="s">
        <v>544</v>
      </c>
      <c r="Y46" s="30" t="s">
        <v>285</v>
      </c>
      <c r="Z46" s="30" t="s">
        <v>413</v>
      </c>
      <c r="AF46" s="28"/>
      <c r="AK46" s="40" t="str">
        <f t="shared" si="7"/>
        <v>s</v>
      </c>
    </row>
    <row r="47" spans="1:37" x14ac:dyDescent="0.15">
      <c r="A47" s="13"/>
      <c r="B47" s="13"/>
      <c r="F47" s="13"/>
      <c r="G47" s="19"/>
      <c r="K47" s="13"/>
      <c r="L47" s="13"/>
      <c r="O47" s="13"/>
      <c r="P47" s="13"/>
      <c r="Q47" s="19"/>
      <c r="T47" s="13"/>
      <c r="Y47" s="30" t="s">
        <v>286</v>
      </c>
      <c r="Z47" s="30" t="s">
        <v>414</v>
      </c>
      <c r="AF47" s="28"/>
      <c r="AK47" s="40" t="str">
        <f t="shared" si="7"/>
        <v>t</v>
      </c>
    </row>
    <row r="48" spans="1:37" x14ac:dyDescent="0.15">
      <c r="A48" s="13"/>
      <c r="B48" s="13"/>
      <c r="F48" s="13"/>
      <c r="G48" s="19"/>
      <c r="K48" s="13"/>
      <c r="L48" s="13"/>
      <c r="O48" s="13"/>
      <c r="P48" s="13"/>
      <c r="Q48" s="19"/>
      <c r="T48" s="13"/>
      <c r="U48" s="60">
        <v>2021</v>
      </c>
      <c r="Y48" s="30" t="s">
        <v>287</v>
      </c>
      <c r="Z48" s="30" t="s">
        <v>415</v>
      </c>
      <c r="AF48" s="28"/>
      <c r="AK48" s="40" t="str">
        <f t="shared" si="7"/>
        <v>u</v>
      </c>
    </row>
    <row r="49" spans="1:37" x14ac:dyDescent="0.15">
      <c r="A49" s="13"/>
      <c r="B49" s="13"/>
      <c r="F49" s="13"/>
      <c r="G49" s="19"/>
      <c r="K49" s="13"/>
      <c r="L49" s="13"/>
      <c r="O49" s="13"/>
      <c r="P49" s="13"/>
      <c r="Q49" s="19"/>
      <c r="T49" s="13"/>
      <c r="U49" s="60">
        <v>2022</v>
      </c>
      <c r="Y49" s="30" t="s">
        <v>288</v>
      </c>
      <c r="Z49" s="30" t="s">
        <v>416</v>
      </c>
      <c r="AF49" s="28"/>
      <c r="AK49" s="40" t="str">
        <f t="shared" si="7"/>
        <v>v</v>
      </c>
    </row>
    <row r="50" spans="1:37" x14ac:dyDescent="0.15">
      <c r="A50" s="13"/>
      <c r="B50" s="13"/>
      <c r="F50" s="13"/>
      <c r="G50" s="19"/>
      <c r="K50" s="13"/>
      <c r="L50" s="13"/>
      <c r="O50" s="13"/>
      <c r="P50" s="13"/>
      <c r="Q50" s="19"/>
      <c r="T50" s="13"/>
      <c r="U50" s="60">
        <v>2023</v>
      </c>
      <c r="Y50" s="30" t="s">
        <v>289</v>
      </c>
      <c r="Z50" s="30" t="s">
        <v>417</v>
      </c>
      <c r="AF50" s="28"/>
    </row>
    <row r="51" spans="1:37" x14ac:dyDescent="0.15">
      <c r="A51" s="13"/>
      <c r="B51" s="13"/>
      <c r="F51" s="13"/>
      <c r="G51" s="19"/>
      <c r="K51" s="13"/>
      <c r="L51" s="13"/>
      <c r="O51" s="13"/>
      <c r="P51" s="13"/>
      <c r="Q51" s="19"/>
      <c r="T51" s="13"/>
      <c r="U51" s="60">
        <v>2024</v>
      </c>
      <c r="Y51" s="30" t="s">
        <v>290</v>
      </c>
      <c r="Z51" s="30" t="s">
        <v>418</v>
      </c>
      <c r="AF51" s="28"/>
    </row>
    <row r="52" spans="1:37" x14ac:dyDescent="0.15">
      <c r="A52" s="13"/>
      <c r="B52" s="13"/>
      <c r="F52" s="13"/>
      <c r="G52" s="19"/>
      <c r="K52" s="13"/>
      <c r="L52" s="13"/>
      <c r="O52" s="13"/>
      <c r="P52" s="13"/>
      <c r="Q52" s="19"/>
      <c r="T52" s="13"/>
      <c r="U52" s="60">
        <v>2025</v>
      </c>
      <c r="Y52" s="30" t="s">
        <v>291</v>
      </c>
      <c r="Z52" s="30" t="s">
        <v>419</v>
      </c>
      <c r="AF52" s="28"/>
    </row>
    <row r="53" spans="1:37" x14ac:dyDescent="0.15">
      <c r="A53" s="13"/>
      <c r="B53" s="13"/>
      <c r="F53" s="13"/>
      <c r="G53" s="19"/>
      <c r="K53" s="13"/>
      <c r="L53" s="13"/>
      <c r="O53" s="13"/>
      <c r="P53" s="13"/>
      <c r="Q53" s="19"/>
      <c r="T53" s="13"/>
      <c r="U53" s="60">
        <v>2026</v>
      </c>
      <c r="Y53" s="30" t="s">
        <v>292</v>
      </c>
      <c r="Z53" s="30" t="s">
        <v>420</v>
      </c>
      <c r="AF53" s="28"/>
    </row>
    <row r="54" spans="1:37" x14ac:dyDescent="0.15">
      <c r="A54" s="13"/>
      <c r="B54" s="13"/>
      <c r="F54" s="13"/>
      <c r="G54" s="19"/>
      <c r="K54" s="13"/>
      <c r="L54" s="13"/>
      <c r="O54" s="13"/>
      <c r="P54" s="20"/>
      <c r="Q54" s="19"/>
      <c r="T54" s="13"/>
      <c r="Y54" s="30" t="s">
        <v>293</v>
      </c>
      <c r="Z54" s="30" t="s">
        <v>421</v>
      </c>
      <c r="AF54" s="28"/>
    </row>
    <row r="55" spans="1:37" x14ac:dyDescent="0.15">
      <c r="A55" s="13"/>
      <c r="B55" s="13"/>
      <c r="F55" s="13"/>
      <c r="G55" s="19"/>
      <c r="K55" s="13"/>
      <c r="L55" s="13"/>
      <c r="O55" s="13"/>
      <c r="P55" s="13"/>
      <c r="Q55" s="19"/>
      <c r="T55" s="13"/>
      <c r="Y55" s="30" t="s">
        <v>294</v>
      </c>
      <c r="Z55" s="30" t="s">
        <v>422</v>
      </c>
      <c r="AF55" s="28"/>
    </row>
    <row r="56" spans="1:37" x14ac:dyDescent="0.15">
      <c r="A56" s="13"/>
      <c r="B56" s="13"/>
      <c r="F56" s="13"/>
      <c r="G56" s="19"/>
      <c r="K56" s="13"/>
      <c r="L56" s="13"/>
      <c r="O56" s="13"/>
      <c r="P56" s="13"/>
      <c r="Q56" s="19"/>
      <c r="T56" s="13"/>
      <c r="U56" s="60">
        <v>20</v>
      </c>
      <c r="Y56" s="30" t="s">
        <v>295</v>
      </c>
      <c r="Z56" s="30" t="s">
        <v>423</v>
      </c>
      <c r="AF56" s="28"/>
    </row>
    <row r="57" spans="1:37" x14ac:dyDescent="0.15">
      <c r="A57" s="13"/>
      <c r="B57" s="13"/>
      <c r="F57" s="13"/>
      <c r="G57" s="19"/>
      <c r="K57" s="13"/>
      <c r="L57" s="13"/>
      <c r="O57" s="13"/>
      <c r="P57" s="13"/>
      <c r="Q57" s="19"/>
      <c r="T57" s="13"/>
      <c r="U57" s="30" t="s">
        <v>493</v>
      </c>
      <c r="Y57" s="30" t="s">
        <v>296</v>
      </c>
      <c r="Z57" s="30" t="s">
        <v>424</v>
      </c>
      <c r="AF57" s="28"/>
    </row>
    <row r="58" spans="1:37" x14ac:dyDescent="0.15">
      <c r="A58" s="13"/>
      <c r="B58" s="13"/>
      <c r="F58" s="13"/>
      <c r="G58" s="19"/>
      <c r="K58" s="13"/>
      <c r="L58" s="13"/>
      <c r="O58" s="13"/>
      <c r="P58" s="13"/>
      <c r="Q58" s="19"/>
      <c r="T58" s="13"/>
      <c r="U58" s="30" t="s">
        <v>494</v>
      </c>
      <c r="Y58" s="30" t="s">
        <v>297</v>
      </c>
      <c r="Z58" s="30" t="s">
        <v>425</v>
      </c>
      <c r="AF58" s="28"/>
    </row>
    <row r="59" spans="1:37" x14ac:dyDescent="0.15">
      <c r="A59" s="13"/>
      <c r="B59" s="13"/>
      <c r="F59" s="13"/>
      <c r="G59" s="19"/>
      <c r="K59" s="13"/>
      <c r="L59" s="13"/>
      <c r="O59" s="13"/>
      <c r="P59" s="13"/>
      <c r="Q59" s="19"/>
      <c r="T59" s="13"/>
      <c r="Y59" s="30" t="s">
        <v>298</v>
      </c>
      <c r="Z59" s="30" t="s">
        <v>426</v>
      </c>
      <c r="AF59" s="28"/>
    </row>
    <row r="60" spans="1:37" x14ac:dyDescent="0.15">
      <c r="A60" s="13"/>
      <c r="B60" s="13"/>
      <c r="F60" s="13"/>
      <c r="G60" s="19"/>
      <c r="K60" s="13"/>
      <c r="L60" s="13"/>
      <c r="O60" s="13"/>
      <c r="P60" s="13"/>
      <c r="Q60" s="19"/>
      <c r="T60" s="13"/>
      <c r="Y60" s="30" t="s">
        <v>299</v>
      </c>
      <c r="Z60" s="30" t="s">
        <v>427</v>
      </c>
      <c r="AF60" s="28"/>
    </row>
    <row r="61" spans="1:37" x14ac:dyDescent="0.15">
      <c r="A61" s="13"/>
      <c r="B61" s="13"/>
      <c r="F61" s="13"/>
      <c r="G61" s="19"/>
      <c r="K61" s="13"/>
      <c r="L61" s="13"/>
      <c r="O61" s="13"/>
      <c r="P61" s="13"/>
      <c r="Q61" s="19"/>
      <c r="T61" s="13"/>
      <c r="Y61" s="30" t="s">
        <v>300</v>
      </c>
      <c r="Z61" s="30" t="s">
        <v>428</v>
      </c>
      <c r="AF61" s="28"/>
    </row>
    <row r="62" spans="1:37" x14ac:dyDescent="0.15">
      <c r="A62" s="13"/>
      <c r="B62" s="13"/>
      <c r="F62" s="13"/>
      <c r="G62" s="19"/>
      <c r="K62" s="13"/>
      <c r="L62" s="13"/>
      <c r="O62" s="13"/>
      <c r="P62" s="13"/>
      <c r="Q62" s="19"/>
      <c r="T62" s="13"/>
      <c r="Y62" s="30" t="s">
        <v>301</v>
      </c>
      <c r="Z62" s="30" t="s">
        <v>429</v>
      </c>
      <c r="AF62" s="28"/>
    </row>
    <row r="63" spans="1:37" x14ac:dyDescent="0.15">
      <c r="A63" s="13"/>
      <c r="B63" s="13"/>
      <c r="F63" s="13"/>
      <c r="G63" s="19"/>
      <c r="K63" s="13"/>
      <c r="L63" s="13"/>
      <c r="O63" s="13"/>
      <c r="P63" s="13"/>
      <c r="Q63" s="19"/>
      <c r="T63" s="13"/>
      <c r="Y63" s="30" t="s">
        <v>302</v>
      </c>
      <c r="Z63" s="30" t="s">
        <v>430</v>
      </c>
      <c r="AF63" s="28"/>
    </row>
    <row r="64" spans="1:37" x14ac:dyDescent="0.15">
      <c r="A64" s="13"/>
      <c r="B64" s="13"/>
      <c r="F64" s="13"/>
      <c r="G64" s="19"/>
      <c r="K64" s="13"/>
      <c r="L64" s="13"/>
      <c r="O64" s="13"/>
      <c r="P64" s="13"/>
      <c r="Q64" s="19"/>
      <c r="T64" s="13"/>
      <c r="Y64" s="30" t="s">
        <v>303</v>
      </c>
      <c r="Z64" s="30" t="s">
        <v>431</v>
      </c>
      <c r="AF64" s="28"/>
    </row>
    <row r="65" spans="1:32" x14ac:dyDescent="0.15">
      <c r="A65" s="13"/>
      <c r="B65" s="13"/>
      <c r="F65" s="13"/>
      <c r="G65" s="19"/>
      <c r="K65" s="13"/>
      <c r="L65" s="13"/>
      <c r="O65" s="13"/>
      <c r="P65" s="13"/>
      <c r="Q65" s="19"/>
      <c r="T65" s="13"/>
      <c r="Y65" s="30" t="s">
        <v>304</v>
      </c>
      <c r="Z65" s="30" t="s">
        <v>432</v>
      </c>
      <c r="AF65" s="28"/>
    </row>
    <row r="66" spans="1:32" x14ac:dyDescent="0.15">
      <c r="A66" s="13"/>
      <c r="B66" s="13"/>
      <c r="F66" s="13"/>
      <c r="G66" s="19"/>
      <c r="K66" s="13"/>
      <c r="L66" s="13"/>
      <c r="O66" s="13"/>
      <c r="P66" s="13"/>
      <c r="Q66" s="19"/>
      <c r="T66" s="13"/>
      <c r="Y66" s="30" t="s">
        <v>64</v>
      </c>
      <c r="Z66" s="30" t="s">
        <v>433</v>
      </c>
      <c r="AF66" s="28"/>
    </row>
    <row r="67" spans="1:32" x14ac:dyDescent="0.15">
      <c r="A67" s="13"/>
      <c r="B67" s="13"/>
      <c r="F67" s="13"/>
      <c r="G67" s="19"/>
      <c r="K67" s="13"/>
      <c r="L67" s="13"/>
      <c r="O67" s="13"/>
      <c r="P67" s="13"/>
      <c r="Q67" s="19"/>
      <c r="T67" s="13"/>
      <c r="Y67" s="30" t="s">
        <v>305</v>
      </c>
      <c r="Z67" s="30" t="s">
        <v>434</v>
      </c>
      <c r="AF67" s="28"/>
    </row>
    <row r="68" spans="1:32" x14ac:dyDescent="0.15">
      <c r="A68" s="13"/>
      <c r="B68" s="13"/>
      <c r="F68" s="13"/>
      <c r="G68" s="19"/>
      <c r="K68" s="13"/>
      <c r="L68" s="13"/>
      <c r="O68" s="13"/>
      <c r="P68" s="13"/>
      <c r="Q68" s="19"/>
      <c r="T68" s="13"/>
      <c r="Y68" s="30" t="s">
        <v>306</v>
      </c>
      <c r="Z68" s="30" t="s">
        <v>435</v>
      </c>
      <c r="AF68" s="28"/>
    </row>
    <row r="69" spans="1:32" x14ac:dyDescent="0.15">
      <c r="A69" s="13"/>
      <c r="B69" s="13"/>
      <c r="F69" s="13"/>
      <c r="G69" s="19"/>
      <c r="K69" s="13"/>
      <c r="L69" s="13"/>
      <c r="O69" s="13"/>
      <c r="P69" s="13"/>
      <c r="Q69" s="19"/>
      <c r="T69" s="13"/>
      <c r="Y69" s="30" t="s">
        <v>307</v>
      </c>
      <c r="Z69" s="30" t="s">
        <v>436</v>
      </c>
      <c r="AF69" s="28"/>
    </row>
    <row r="70" spans="1:32" x14ac:dyDescent="0.15">
      <c r="A70" s="13"/>
      <c r="B70" s="13"/>
      <c r="Y70" s="30" t="s">
        <v>308</v>
      </c>
      <c r="Z70" s="30" t="s">
        <v>437</v>
      </c>
    </row>
    <row r="71" spans="1:32" x14ac:dyDescent="0.15">
      <c r="Y71" s="30" t="s">
        <v>309</v>
      </c>
      <c r="Z71" s="30" t="s">
        <v>438</v>
      </c>
    </row>
    <row r="72" spans="1:32" x14ac:dyDescent="0.15">
      <c r="Y72" s="30" t="s">
        <v>310</v>
      </c>
      <c r="Z72" s="30" t="s">
        <v>439</v>
      </c>
    </row>
    <row r="73" spans="1:32" x14ac:dyDescent="0.15">
      <c r="Y73" s="30" t="s">
        <v>311</v>
      </c>
      <c r="Z73" s="30" t="s">
        <v>440</v>
      </c>
    </row>
    <row r="74" spans="1:32" x14ac:dyDescent="0.15">
      <c r="Y74" s="30" t="s">
        <v>312</v>
      </c>
      <c r="Z74" s="30" t="s">
        <v>441</v>
      </c>
    </row>
    <row r="75" spans="1:32" x14ac:dyDescent="0.15">
      <c r="Y75" s="30" t="s">
        <v>313</v>
      </c>
      <c r="Z75" s="30" t="s">
        <v>442</v>
      </c>
    </row>
    <row r="76" spans="1:32" x14ac:dyDescent="0.15">
      <c r="Y76" s="30" t="s">
        <v>314</v>
      </c>
      <c r="Z76" s="30" t="s">
        <v>443</v>
      </c>
    </row>
    <row r="77" spans="1:32" x14ac:dyDescent="0.15">
      <c r="Y77" s="30" t="s">
        <v>315</v>
      </c>
      <c r="Z77" s="30" t="s">
        <v>444</v>
      </c>
    </row>
    <row r="78" spans="1:32" x14ac:dyDescent="0.15">
      <c r="Y78" s="30" t="s">
        <v>316</v>
      </c>
      <c r="Z78" s="30" t="s">
        <v>445</v>
      </c>
    </row>
    <row r="79" spans="1:32" x14ac:dyDescent="0.15">
      <c r="Y79" s="30" t="s">
        <v>317</v>
      </c>
      <c r="Z79" s="30" t="s">
        <v>446</v>
      </c>
    </row>
    <row r="80" spans="1:32" x14ac:dyDescent="0.15">
      <c r="Y80" s="30" t="s">
        <v>318</v>
      </c>
      <c r="Z80" s="30" t="s">
        <v>447</v>
      </c>
    </row>
    <row r="81" spans="25:26" x14ac:dyDescent="0.15">
      <c r="Y81" s="30" t="s">
        <v>319</v>
      </c>
      <c r="Z81" s="30" t="s">
        <v>448</v>
      </c>
    </row>
    <row r="82" spans="25:26" x14ac:dyDescent="0.15">
      <c r="Y82" s="30" t="s">
        <v>320</v>
      </c>
      <c r="Z82" s="30" t="s">
        <v>449</v>
      </c>
    </row>
    <row r="83" spans="25:26" x14ac:dyDescent="0.15">
      <c r="Y83" s="30" t="s">
        <v>321</v>
      </c>
      <c r="Z83" s="30" t="s">
        <v>450</v>
      </c>
    </row>
    <row r="84" spans="25:26" x14ac:dyDescent="0.15">
      <c r="Y84" s="30" t="s">
        <v>322</v>
      </c>
      <c r="Z84" s="30" t="s">
        <v>451</v>
      </c>
    </row>
    <row r="85" spans="25:26" x14ac:dyDescent="0.15">
      <c r="Y85" s="30" t="s">
        <v>323</v>
      </c>
      <c r="Z85" s="30" t="s">
        <v>452</v>
      </c>
    </row>
    <row r="86" spans="25:26" x14ac:dyDescent="0.15">
      <c r="Y86" s="30" t="s">
        <v>324</v>
      </c>
      <c r="Z86" s="30" t="s">
        <v>453</v>
      </c>
    </row>
    <row r="87" spans="25:26" x14ac:dyDescent="0.15">
      <c r="Y87" s="30" t="s">
        <v>325</v>
      </c>
      <c r="Z87" s="30" t="s">
        <v>454</v>
      </c>
    </row>
    <row r="88" spans="25:26" x14ac:dyDescent="0.15">
      <c r="Y88" s="30" t="s">
        <v>326</v>
      </c>
      <c r="Z88" s="30" t="s">
        <v>455</v>
      </c>
    </row>
    <row r="89" spans="25:26" x14ac:dyDescent="0.15">
      <c r="Y89" s="30" t="s">
        <v>327</v>
      </c>
      <c r="Z89" s="30" t="s">
        <v>456</v>
      </c>
    </row>
    <row r="90" spans="25:26" x14ac:dyDescent="0.15">
      <c r="Y90" s="30" t="s">
        <v>328</v>
      </c>
      <c r="Z90" s="30" t="s">
        <v>457</v>
      </c>
    </row>
    <row r="91" spans="25:26" x14ac:dyDescent="0.15">
      <c r="Y91" s="30" t="s">
        <v>329</v>
      </c>
      <c r="Z91" s="30" t="s">
        <v>458</v>
      </c>
    </row>
    <row r="92" spans="25:26" x14ac:dyDescent="0.15">
      <c r="Y92" s="30" t="s">
        <v>330</v>
      </c>
      <c r="Z92" s="30" t="s">
        <v>459</v>
      </c>
    </row>
    <row r="93" spans="25:26" x14ac:dyDescent="0.15">
      <c r="Y93" s="30" t="s">
        <v>331</v>
      </c>
      <c r="Z93" s="30" t="s">
        <v>460</v>
      </c>
    </row>
    <row r="94" spans="25:26" x14ac:dyDescent="0.15">
      <c r="Y94" s="30" t="s">
        <v>332</v>
      </c>
      <c r="Z94" s="30" t="s">
        <v>461</v>
      </c>
    </row>
    <row r="95" spans="25:26" x14ac:dyDescent="0.15">
      <c r="Y95" s="30" t="s">
        <v>333</v>
      </c>
      <c r="Z95" s="30" t="s">
        <v>462</v>
      </c>
    </row>
    <row r="96" spans="25:26" x14ac:dyDescent="0.15">
      <c r="Y96" s="30" t="s">
        <v>237</v>
      </c>
      <c r="Z96" s="30" t="s">
        <v>463</v>
      </c>
    </row>
    <row r="97" spans="25:26" x14ac:dyDescent="0.15">
      <c r="Y97" s="30" t="s">
        <v>334</v>
      </c>
      <c r="Z97" s="30" t="s">
        <v>464</v>
      </c>
    </row>
    <row r="98" spans="25:26" x14ac:dyDescent="0.15">
      <c r="Y98" s="30" t="s">
        <v>335</v>
      </c>
      <c r="Z98" s="30" t="s">
        <v>465</v>
      </c>
    </row>
    <row r="99" spans="25:26" x14ac:dyDescent="0.15">
      <c r="Y99" s="30" t="s">
        <v>365</v>
      </c>
      <c r="Z99" s="30" t="s">
        <v>466</v>
      </c>
    </row>
    <row r="100" spans="25:26" x14ac:dyDescent="0.15">
      <c r="Y100" s="30" t="s">
        <v>548</v>
      </c>
      <c r="Z100" s="30" t="s">
        <v>467</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2022-08-26T11:27:11Z</dcterms:created>
  <dcterms:modified xsi:type="dcterms:W3CDTF">2022-08-26T11:40:16Z</dcterms:modified>
</cp:coreProperties>
</file>