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行政事業レビューシート!$A$3:$BH$156</definedName>
    <definedName name="_xlnm.Print_Area" localSheetId="0">行政事業レビューシート!$A$1:$AX$156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8" i="11" l="1"/>
  <c r="AY139" i="11" l="1"/>
  <c r="AY141" i="11" s="1"/>
  <c r="AY127" i="11"/>
  <c r="AY129" i="11" l="1"/>
  <c r="AY131" i="11"/>
  <c r="AY132" i="11"/>
  <c r="AY128" i="11"/>
  <c r="AY130" i="11"/>
  <c r="AY142" i="11"/>
  <c r="AY140" i="11"/>
  <c r="AY43" i="11" l="1"/>
  <c r="AY51" i="11" s="1"/>
  <c r="AY48" i="11" l="1"/>
  <c r="AY52" i="11"/>
  <c r="AY45" i="11"/>
  <c r="AY49" i="11"/>
  <c r="AY44" i="11"/>
  <c r="AY46" i="11"/>
  <c r="AY50" i="11"/>
  <c r="AY47" i="11"/>
  <c r="AW101" i="11" l="1"/>
  <c r="AT101" i="11"/>
  <c r="AQ101" i="11"/>
  <c r="AL101" i="11"/>
  <c r="AI101" i="11"/>
  <c r="AF101" i="11"/>
  <c r="Z101" i="11"/>
  <c r="W101" i="11"/>
  <c r="T101" i="11"/>
  <c r="N101" i="11"/>
  <c r="AW100" i="11"/>
  <c r="AT100" i="11"/>
  <c r="AQ100" i="11"/>
  <c r="AL100" i="11"/>
  <c r="AI100" i="11"/>
  <c r="AF100" i="11"/>
  <c r="Z100" i="11"/>
  <c r="W100" i="11"/>
  <c r="T100" i="11"/>
  <c r="N100" i="11"/>
  <c r="K100" i="11"/>
  <c r="H100" i="11"/>
  <c r="AY156" i="11" l="1"/>
  <c r="AY155" i="11"/>
  <c r="AY151" i="11"/>
  <c r="AY154" i="11" s="1"/>
  <c r="AY147" i="11"/>
  <c r="AY149" i="11" s="1"/>
  <c r="AY143" i="11"/>
  <c r="AY146" i="11" s="1"/>
  <c r="AU132" i="11"/>
  <c r="Y132" i="11"/>
  <c r="AU126" i="11"/>
  <c r="Y126" i="11"/>
  <c r="P28" i="11"/>
  <c r="AD21" i="11"/>
  <c r="W21" i="11"/>
  <c r="P21" i="11"/>
  <c r="AR18" i="11"/>
  <c r="AK18" i="11"/>
  <c r="AD18" i="11"/>
  <c r="AD20" i="11" s="1"/>
  <c r="W18" i="11"/>
  <c r="W20" i="11" s="1"/>
  <c r="P18" i="11"/>
  <c r="P20" i="11" s="1"/>
  <c r="AV2" i="11"/>
  <c r="AY150" i="11" l="1"/>
  <c r="AY148" i="11"/>
  <c r="AY145" i="11"/>
  <c r="AY153" i="11"/>
  <c r="AY144" i="11"/>
  <c r="AY15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<sst xmlns="http://schemas.openxmlformats.org/spreadsheetml/2006/main" count="884" uniqueCount="671">
  <si>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</si>
  <si>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</si>
  <si>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</si>
  <si>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</si>
  <si>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</si>
  <si>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</si>
  <si>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</si>
  <si>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</si>
  <si>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</si>
  <si>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</si>
  <si>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</si>
  <si>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</si>
  <si>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</si>
  <si>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</si>
  <si>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</si>
  <si>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</si>
  <si>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</si>
  <si>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</si>
  <si>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</si>
  <si>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</si>
  <si>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</si>
  <si>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</si>
  <si>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</si>
  <si>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</si>
  <si>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</si>
  <si>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</si>
  <si>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</si>
  <si>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</si>
  <si>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</si>
  <si>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</si>
  <si>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</si>
  <si>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</si>
  <si>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</si>
  <si>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</si>
  <si>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</si>
  <si>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</si>
  <si>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</si>
  <si>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</si>
  <si>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</si>
  <si>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</si>
  <si>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</si>
  <si>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</si>
  <si>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</si>
  <si>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</si>
  <si>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</si>
  <si>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</si>
  <si>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</si>
  <si>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</si>
  <si>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</si>
  <si>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</si>
  <si>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</si>
  <si>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</si>
  <si>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</si>
  <si>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</si>
  <si>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</si>
  <si>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</si>
  <si>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</si>
  <si>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</si>
  <si>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</si>
  <si>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</si>
  <si>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</si>
  <si>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</si>
  <si>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</si>
  <si>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</si>
  <si>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</si>
  <si>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</si>
  <si>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</si>
  <si>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</si>
  <si>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</si>
  <si>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</si>
  <si>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</si>
  <si>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</si>
  <si>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</si>
  <si>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</si>
  <si>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</si>
  <si>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</si>
  <si>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</si>
  <si>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</si>
  <si>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</si>
  <si>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</si>
  <si>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</si>
  <si>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</si>
  <si>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</si>
  <si>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</si>
  <si>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</si>
  <si>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</si>
  <si>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</si>
  <si>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</si>
  <si>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</si>
  <si>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</si>
  <si>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</si>
  <si>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</si>
  <si>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</si>
  <si>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</si>
  <si>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</si>
  <si>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</si>
  <si>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</si>
  <si>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</si>
  <si>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</si>
  <si>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</si>
  <si>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</si>
  <si>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</si>
  <si>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</si>
  <si>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</si>
  <si>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</si>
  <si>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</si>
  <si>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</si>
  <si>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</si>
  <si>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</si>
  <si>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</si>
  <si>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</si>
  <si>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</si>
  <si>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</si>
  <si>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</si>
  <si>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</si>
  <si>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</si>
  <si>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</si>
  <si>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</si>
  <si>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</si>
  <si>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</si>
  <si>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</si>
  <si>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</si>
  <si>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</si>
  <si>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</si>
  <si>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</si>
  <si>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</si>
  <si>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</si>
  <si>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</si>
  <si>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</si>
  <si>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</si>
  <si>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</si>
  <si>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</si>
  <si>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</si>
  <si>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</si>
  <si>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</si>
  <si>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</si>
  <si>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</si>
  <si>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</si>
  <si>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</si>
  <si>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</si>
  <si>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</si>
  <si>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</si>
  <si>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</si>
  <si>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</si>
  <si>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</si>
  <si>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</si>
  <si>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</si>
  <si>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</si>
  <si>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</si>
  <si>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</si>
  <si>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</si>
  <si>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</si>
  <si>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</si>
  <si>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</si>
  <si>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</si>
  <si>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</si>
  <si>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</si>
  <si>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</si>
  <si>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</si>
  <si>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</si>
  <si>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</si>
  <si>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</si>
  <si>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</si>
  <si>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</si>
  <si>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</si>
  <si>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</si>
  <si>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</si>
  <si>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</si>
  <si>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</si>
  <si>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</si>
  <si>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</si>
  <si>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</si>
  <si>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</si>
  <si>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</si>
  <si>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</si>
  <si>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</si>
  <si>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</si>
  <si>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</si>
  <si>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</si>
  <si>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</si>
  <si>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</si>
  <si>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</si>
  <si>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</si>
  <si>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</si>
  <si>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</si>
  <si>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</si>
  <si>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</si>
  <si>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</si>
  <si>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</si>
  <si>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</si>
  <si>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</si>
  <si>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</si>
  <si>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</si>
  <si>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</si>
  <si>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</si>
  <si>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</si>
  <si>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</si>
  <si>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</si>
  <si>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</si>
  <si>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</si>
  <si>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</si>
  <si>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</si>
  <si>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</si>
  <si>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</si>
  <si>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</si>
  <si>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</si>
  <si>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</si>
  <si>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</si>
  <si>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</si>
  <si>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</si>
  <si>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</si>
  <si>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</si>
  <si>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</si>
  <si>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</si>
  <si>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</si>
  <si>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</si>
  <si>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</si>
  <si>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</si>
  <si>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</si>
  <si>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</si>
  <si>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</si>
  <si>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</si>
  <si>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</si>
  <si>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</si>
  <si>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</si>
  <si>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</si>
  <si>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</si>
  <si>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</si>
  <si>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</si>
  <si>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</si>
  <si>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</si>
  <si>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</si>
  <si>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</si>
  <si>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</si>
  <si>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</si>
  <si>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</si>
  <si>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</si>
  <si>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</si>
  <si>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</si>
  <si>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</si>
  <si>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</si>
  <si>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</si>
  <si>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</si>
  <si>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</si>
  <si>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</si>
  <si>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</si>
  <si>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</si>
  <si>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</si>
  <si>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</si>
  <si>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</si>
  <si>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</si>
  <si>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</si>
  <si>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</si>
  <si>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</si>
  <si>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</si>
  <si>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</si>
  <si>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</si>
  <si>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</si>
  <si>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</si>
  <si>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</si>
  <si>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</si>
  <si>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</si>
  <si>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</si>
  <si>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</si>
  <si>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</si>
  <si>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</si>
  <si>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</si>
  <si>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</si>
  <si>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</si>
  <si>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</si>
  <si>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</si>
  <si>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</si>
  <si>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</si>
  <si>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</si>
  <si>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</si>
  <si>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</si>
  <si>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</si>
  <si>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</si>
  <si>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</si>
  <si>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</si>
  <si>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</si>
  <si>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</si>
  <si>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</si>
  <si>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</si>
  <si>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</si>
  <si>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</si>
  <si>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</si>
  <si>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</si>
  <si>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</si>
  <si>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</si>
  <si>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</si>
  <si>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</si>
  <si>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</si>
  <si>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</si>
  <si>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</si>
  <si>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</si>
  <si>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</si>
  <si>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</si>
  <si>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</si>
  <si>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</si>
  <si>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</si>
  <si>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</si>
  <si>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</si>
  <si>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</si>
  <si>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</si>
  <si>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</si>
  <si>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</si>
  <si>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</si>
  <si>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</si>
  <si>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</si>
  <si>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</si>
  <si>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</si>
  <si>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</si>
  <si>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</si>
  <si>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</si>
  <si>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</si>
  <si>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</si>
  <si>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</si>
  <si>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</si>
  <si>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</si>
  <si>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</si>
  <si>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</si>
  <si>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</si>
  <si>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</si>
  <si>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</si>
  <si>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</si>
  <si>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</si>
  <si>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</si>
  <si>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</si>
  <si>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</si>
  <si>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</si>
  <si>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</si>
  <si>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</si>
  <si>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</si>
  <si>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</si>
  <si>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</si>
  <si>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</si>
  <si>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</si>
  <si>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</si>
  <si>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</si>
  <si>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</si>
  <si>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</si>
  <si>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</si>
  <si>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</si>
  <si>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</si>
  <si>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</si>
  <si>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</si>
  <si>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</si>
  <si>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</si>
  <si>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</si>
  <si>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</si>
  <si>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</si>
  <si>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</si>
  <si>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</si>
  <si>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</si>
  <si>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</si>
  <si>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</si>
  <si>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</si>
  <si>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</si>
  <si>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</si>
  <si>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</si>
  <si>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</si>
  <si>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</si>
  <si>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</si>
  <si>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</si>
  <si>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</si>
  <si>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</si>
  <si>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</si>
  <si>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</si>
  <si>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</si>
  <si>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</si>
  <si>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</si>
  <si>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</si>
  <si>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</si>
  <si>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</si>
  <si>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</si>
  <si>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</si>
  <si>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</si>
  <si>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</si>
  <si>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</si>
  <si>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</si>
  <si>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</si>
  <si>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</si>
  <si>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</si>
  <si>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</si>
  <si>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</si>
  <si>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</si>
  <si>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</si>
  <si>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</si>
  <si>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</si>
  <si>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</si>
  <si>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</si>
  <si>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</si>
  <si>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</si>
  <si>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</si>
  <si>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</si>
  <si>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</si>
  <si>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</si>
  <si>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</si>
  <si>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</si>
  <si>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</si>
  <si>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</si>
  <si>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</si>
  <si>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</si>
  <si>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</si>
  <si>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</si>
  <si>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</si>
  <si>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</si>
  <si>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</si>
  <si>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</si>
  <si>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</si>
  <si>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</si>
  <si>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</si>
  <si>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</si>
  <si>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</si>
  <si>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</si>
  <si>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</si>
  <si>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</si>
  <si>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</si>
  <si>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</si>
  <si>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</si>
  <si>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</si>
  <si>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</si>
  <si>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</si>
  <si>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</si>
  <si>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</si>
  <si>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</si>
  <si>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</si>
  <si>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</si>
  <si>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</si>
  <si>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</si>
  <si>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</si>
  <si>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</si>
  <si>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</si>
  <si>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</si>
  <si>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</si>
  <si>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</si>
  <si>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</si>
  <si>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</si>
  <si>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</si>
  <si>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</si>
  <si>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</si>
  <si>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</si>
  <si>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</si>
  <si>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</si>
  <si>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</si>
  <si>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</si>
  <si>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</si>
  <si>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</si>
  <si>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</si>
  <si>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</si>
  <si>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</si>
  <si>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</si>
  <si>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</si>
  <si>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</si>
  <si>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</si>
  <si>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</si>
  <si>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</si>
  <si>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</si>
  <si>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</si>
  <si>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</si>
  <si>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</si>
  <si>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</si>
  <si>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</si>
  <si>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</si>
  <si>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</si>
  <si>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</si>
  <si>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</si>
  <si>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</si>
  <si>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</si>
  <si>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</si>
  <si>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</si>
  <si>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</si>
  <si>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</si>
  <si>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</si>
  <si>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</si>
  <si>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</si>
  <si>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</si>
  <si>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</si>
  <si>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</si>
  <si>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</si>
  <si>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</si>
  <si>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</si>
  <si>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</si>
  <si>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</si>
  <si>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</si>
  <si>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</si>
  <si>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</si>
  <si>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</si>
  <si>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</si>
  <si>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</si>
  <si>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</si>
  <si>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</si>
  <si>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</si>
  <si>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</si>
  <si>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</si>
  <si>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</si>
  <si>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</si>
  <si>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</si>
  <si>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</si>
  <si>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</si>
  <si>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</si>
  <si>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</si>
  <si>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</si>
  <si>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</si>
  <si>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</si>
  <si>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</si>
  <si>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</si>
  <si>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</si>
  <si>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</si>
  <si>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</si>
  <si>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</si>
  <si>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</si>
  <si>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</si>
  <si>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</si>
  <si>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</si>
  <si>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</si>
  <si>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</si>
  <si>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</si>
  <si>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</si>
  <si>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</si>
  <si>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</si>
  <si>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</si>
  <si>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</si>
  <si>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</si>
  <si>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</si>
  <si>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</si>
  <si>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</si>
  <si>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</si>
  <si>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</si>
  <si>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</si>
  <si>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</si>
  <si>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</si>
  <si>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</si>
  <si>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</si>
  <si>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</si>
  <si>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</si>
  <si>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</si>
  <si>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</si>
  <si>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</si>
  <si>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</si>
  <si>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</si>
  <si>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</si>
  <si>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</si>
  <si>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</si>
  <si>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</si>
  <si>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</si>
  <si>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</si>
  <si>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</si>
  <si>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</si>
  <si>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</si>
  <si>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</si>
  <si>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</si>
  <si>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</si>
  <si>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</si>
  <si>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</si>
  <si>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</si>
  <si>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</si>
  <si>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</si>
  <si>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</si>
  <si>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</si>
  <si>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</si>
  <si>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</si>
  <si>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</si>
  <si>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</si>
  <si>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</si>
  <si>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</si>
  <si>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</si>
  <si>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</si>
  <si>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</si>
  <si>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</si>
  <si>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</si>
  <si>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</si>
  <si>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</si>
  <si>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</si>
  <si>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t>
  </si>
  <si>
    <t>内閣府</t>
  </si>
  <si>
    <t>府</t>
  </si>
  <si>
    <t>科学技術・イノベーション推進事務局</t>
    <rPh sb="0" eb="2">
      <t>カガク</t>
    </rPh>
    <rPh sb="2" eb="4">
      <t>ギジュツ</t>
    </rPh>
    <rPh sb="12" eb="14">
      <t>スイシン</t>
    </rPh>
    <rPh sb="14" eb="17">
      <t>ジムキョク</t>
    </rPh>
    <phoneticPr fontId="6"/>
  </si>
  <si>
    <t>科学技術政策におけるEBPM等推進事業</t>
    <phoneticPr fontId="6"/>
  </si>
  <si>
    <t>参事官（統合戦略担当）</t>
    <phoneticPr fontId="6"/>
  </si>
  <si>
    <t>白井 俊行</t>
    <phoneticPr fontId="6"/>
  </si>
  <si>
    <t>科学技術基礎調査等委託費</t>
  </si>
  <si>
    <t>委員等旅費</t>
  </si>
  <si>
    <t>諸謝金</t>
  </si>
  <si>
    <t>-</t>
  </si>
  <si>
    <t>-</t>
    <phoneticPr fontId="6"/>
  </si>
  <si>
    <t>件</t>
    <rPh sb="0" eb="1">
      <t>ケン</t>
    </rPh>
    <phoneticPr fontId="6"/>
  </si>
  <si>
    <t>文教・科学技術</t>
  </si>
  <si>
    <t>有</t>
  </si>
  <si>
    <t>‐</t>
  </si>
  <si>
    <t>一般競争入札により、コスト等の水準を確保しており、引き続き適切なコスト水準を維持したい。</t>
    <phoneticPr fontId="6"/>
  </si>
  <si>
    <t>適宜進捗を管理するなど、効率化を図っているが、引き続きコスト削減等に向けた工夫を行いたい。</t>
    <phoneticPr fontId="6"/>
  </si>
  <si>
    <t>大学、大学共同利用機関法人、研究開発法人等の活動状況を把握するためのデータ及び分析結果等をエビデンスシステム（e-CSTI）で共有しており、見合ったものとなっている。</t>
    <phoneticPr fontId="6"/>
  </si>
  <si>
    <t>新26-0012</t>
  </si>
  <si>
    <t>新26-0013</t>
  </si>
  <si>
    <t>0146</t>
  </si>
  <si>
    <t>0139</t>
  </si>
  <si>
    <t>0145</t>
  </si>
  <si>
    <t>0152</t>
  </si>
  <si>
    <t>効果的な科学技術・イノベーション政策の立案のため、エビデンスの収集・調査分析等を実施することにより、客観的根拠に基づく政策立案（EBPM（Evidence-based Policy Making））及び国立大学・研究開発法人等の法人運営（EBMgt（Evidence-based Management））を推進する。</t>
    <phoneticPr fontId="6"/>
  </si>
  <si>
    <t>庁費</t>
    <phoneticPr fontId="6"/>
  </si>
  <si>
    <t>職員旅費</t>
    <rPh sb="0" eb="2">
      <t>ショクイン</t>
    </rPh>
    <rPh sb="2" eb="4">
      <t>リョヒ</t>
    </rPh>
    <phoneticPr fontId="6"/>
  </si>
  <si>
    <t>統合イノベーション戦略の策定等に利用されており、見合ったものとなっている。</t>
    <phoneticPr fontId="6"/>
  </si>
  <si>
    <t>A.国立大学法人　政策研究大学院大学</t>
    <phoneticPr fontId="6"/>
  </si>
  <si>
    <t>B.株式会社ＡＢＥＪＡ</t>
    <phoneticPr fontId="6"/>
  </si>
  <si>
    <t>C.（株）野村総合研究所</t>
    <phoneticPr fontId="6"/>
  </si>
  <si>
    <t>D.株式会社高等教育総合研究所</t>
    <phoneticPr fontId="6"/>
  </si>
  <si>
    <t>国立大学法人　政策研究大学院大学</t>
    <phoneticPr fontId="6"/>
  </si>
  <si>
    <t>エビデンスデータベースの高度可視化手法の調査</t>
    <phoneticPr fontId="6"/>
  </si>
  <si>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6"/>
  </si>
  <si>
    <t>株式会社ＡＢＥＪＡ</t>
    <phoneticPr fontId="6"/>
  </si>
  <si>
    <t>-</t>
    <phoneticPr fontId="6"/>
  </si>
  <si>
    <t>落札率については、予定価格が推測されるため非公表。</t>
    <phoneticPr fontId="6"/>
  </si>
  <si>
    <t>（株）野村総合研究所</t>
    <phoneticPr fontId="6"/>
  </si>
  <si>
    <t>大学・研究開発法人等の外部資金・寄付金獲得の見える化に関する調査</t>
    <phoneticPr fontId="6"/>
  </si>
  <si>
    <t>株式会社高等教育総合研究所</t>
    <phoneticPr fontId="6"/>
  </si>
  <si>
    <t>産業界と教育機関の人材の質的・量的需給マッチング状況調査</t>
    <phoneticPr fontId="6"/>
  </si>
  <si>
    <t>独立行政法人　国立印刷局</t>
    <phoneticPr fontId="6"/>
  </si>
  <si>
    <t>官報公告等掲載料</t>
    <phoneticPr fontId="6"/>
  </si>
  <si>
    <t>論文掲載料</t>
    <rPh sb="0" eb="2">
      <t>ロンブン</t>
    </rPh>
    <rPh sb="2" eb="5">
      <t>ケイサイリョウ</t>
    </rPh>
    <phoneticPr fontId="6"/>
  </si>
  <si>
    <t>ソフトバンク（株）</t>
    <phoneticPr fontId="6"/>
  </si>
  <si>
    <t>人件費</t>
    <rPh sb="0" eb="3">
      <t>ジンケンヒ</t>
    </rPh>
    <phoneticPr fontId="6"/>
  </si>
  <si>
    <t>その他の経費</t>
    <rPh sb="2" eb="3">
      <t>タ</t>
    </rPh>
    <rPh sb="4" eb="6">
      <t>ケイヒ</t>
    </rPh>
    <phoneticPr fontId="6"/>
  </si>
  <si>
    <t>一般管理費</t>
    <rPh sb="0" eb="2">
      <t>イッパン</t>
    </rPh>
    <rPh sb="2" eb="5">
      <t>カンリヒ</t>
    </rPh>
    <phoneticPr fontId="6"/>
  </si>
  <si>
    <t>上記の管理</t>
    <phoneticPr fontId="6"/>
  </si>
  <si>
    <t>引き続き効果的・効率的な予算執行に努める。また、本事業の目的を達成するため、必要に応じて調査内容の見直しを行う。</t>
    <phoneticPr fontId="6"/>
  </si>
  <si>
    <t>科学技術分野における多様な観点からの分析を可能とするプラットフォームである、エビデンスシステム（e-CSTI）に必要となる「研究」「教育」「資金獲得」に関するデータの収集・整理・分析を行う。具体的には、以下５つの機能を実現するための調査を実施する。
1.科学技術関係予算の見える化
2.国立大学・研究開発法人等の研究力の見える化
3.大学・研究開発法人等の外部資金・寄付金獲得の見える化
4.人材育成に係る産業界ニーズの見える化
5.地域における大学等の目指すべきビジョンの見える化</t>
    <phoneticPr fontId="6"/>
  </si>
  <si>
    <t>関係府省や国立大学・研究開発法人等に対して、分析機能を共有するプラットフォームとして内閣府が運用しているエビデンスシステム（e-CSTI）に必要なデータの収集・整理・分析にかかる委託調査等を実施する。</t>
    <rPh sb="2" eb="4">
      <t>フショウ</t>
    </rPh>
    <rPh sb="42" eb="44">
      <t>ナイカク</t>
    </rPh>
    <rPh sb="44" eb="45">
      <t>フ</t>
    </rPh>
    <rPh sb="46" eb="48">
      <t>ウンヨウ</t>
    </rPh>
    <rPh sb="70" eb="72">
      <t>ヒツヨウ</t>
    </rPh>
    <rPh sb="89" eb="91">
      <t>イタク</t>
    </rPh>
    <rPh sb="91" eb="93">
      <t>チョウサ</t>
    </rPh>
    <rPh sb="93" eb="94">
      <t>トウ</t>
    </rPh>
    <rPh sb="95" eb="97">
      <t>ジッシ</t>
    </rPh>
    <phoneticPr fontId="6"/>
  </si>
  <si>
    <t>件</t>
    <rPh sb="0" eb="1">
      <t>ケン</t>
    </rPh>
    <phoneticPr fontId="6"/>
  </si>
  <si>
    <t>委託調査経費／実施件数　　　　　　　　　　　　　　　　</t>
    <phoneticPr fontId="6"/>
  </si>
  <si>
    <t>百万円</t>
  </si>
  <si>
    <t>委託調査経費 /件</t>
  </si>
  <si>
    <t>154.4百万/6件</t>
  </si>
  <si>
    <t>160.6百万/6件</t>
  </si>
  <si>
    <t>195.8百万/4件</t>
    <phoneticPr fontId="6"/>
  </si>
  <si>
    <t>https://www5.cao.go.jp/keizai-shimon/kaigi/special/reform/report_211223_2.pdf</t>
    <phoneticPr fontId="6"/>
  </si>
  <si>
    <t>効果的な科学技術・イノベーション政策の企画立案、推進にあたっては、客観的なデータに基づいて検討することが重要である。政策目的の達成手段として、必要かつ適切な事業であり、優先度は高い。</t>
    <rPh sb="0" eb="3">
      <t>コウカテキ</t>
    </rPh>
    <rPh sb="19" eb="21">
      <t>キカク</t>
    </rPh>
    <rPh sb="21" eb="23">
      <t>リツアン</t>
    </rPh>
    <rPh sb="45" eb="47">
      <t>ケントウ</t>
    </rPh>
    <rPh sb="52" eb="54">
      <t>ジュウヨウ</t>
    </rPh>
    <phoneticPr fontId="6"/>
  </si>
  <si>
    <t>我が国全体の科学技術・イノベーション政策の企画立案、推進に必要な調査を実施するものであり、国費をもって優先的に実施すべき事業である。</t>
    <rPh sb="21" eb="23">
      <t>キカク</t>
    </rPh>
    <rPh sb="23" eb="25">
      <t>リツアン</t>
    </rPh>
    <phoneticPr fontId="6"/>
  </si>
  <si>
    <t>政策課題において重要な最小限の項目を調査しており、今後とも調査項目を精査し、真に必要なものに限定して実施したい。</t>
    <rPh sb="0" eb="2">
      <t>セイサク</t>
    </rPh>
    <rPh sb="8" eb="10">
      <t>ジュウヨウ</t>
    </rPh>
    <phoneticPr fontId="6"/>
  </si>
  <si>
    <t>エビデンスシステム（e-CSTI）を通じて調査結果を関係機関に共有するとともに、公開可能部分については一般公開サイトにおいて公開している。また、関係府省において政策検討や現状把握に活用されている。</t>
    <rPh sb="80" eb="82">
      <t>セイサク</t>
    </rPh>
    <rPh sb="82" eb="84">
      <t>ケントウ</t>
    </rPh>
    <rPh sb="85" eb="87">
      <t>ゲンジョウ</t>
    </rPh>
    <rPh sb="87" eb="89">
      <t>ハアク</t>
    </rPh>
    <phoneticPr fontId="6"/>
  </si>
  <si>
    <t>調査内容については、その時々において重要な政策課題を踏まえて必要性を精査しているとともに、総合評価方式の一般競争入札を積極的に行うことにより適切なコスト水準の維持を図っている。</t>
    <rPh sb="26" eb="27">
      <t>フ</t>
    </rPh>
    <rPh sb="30" eb="32">
      <t>ヒツヨウ</t>
    </rPh>
    <phoneticPr fontId="6"/>
  </si>
  <si>
    <t>191.8百万/4件</t>
    <phoneticPr fontId="6"/>
  </si>
  <si>
    <t>備品購入、データ回線端末通信料</t>
    <phoneticPr fontId="6"/>
  </si>
  <si>
    <t>Biomed Central Limited</t>
    <phoneticPr fontId="6"/>
  </si>
  <si>
    <t>エビデンスデータベースの高度可視化手法の調査</t>
    <phoneticPr fontId="6"/>
  </si>
  <si>
    <t>e-CSTI補助業務にかかる謝金等</t>
    <rPh sb="6" eb="8">
      <t>ホジョ</t>
    </rPh>
    <rPh sb="8" eb="10">
      <t>ギョウム</t>
    </rPh>
    <rPh sb="14" eb="16">
      <t>シャキン</t>
    </rPh>
    <rPh sb="16" eb="17">
      <t>トウ</t>
    </rPh>
    <phoneticPr fontId="6"/>
  </si>
  <si>
    <t>国立大学・研究開発法人等の研究力の見える化に係るＡＩを活用した研究力分析高度化の調査</t>
    <phoneticPr fontId="6"/>
  </si>
  <si>
    <t>国立大学・研究開発法人等の研究力の見える化に係るＡＩを活用した研究力分析高度化の調査</t>
    <phoneticPr fontId="6"/>
  </si>
  <si>
    <t>消耗品費</t>
    <rPh sb="0" eb="3">
      <t>ショウモウヒン</t>
    </rPh>
    <rPh sb="3" eb="4">
      <t>ヒ</t>
    </rPh>
    <phoneticPr fontId="6"/>
  </si>
  <si>
    <t>大学・研究開発法人等の外部資金・寄附金獲得の見える化に関する調査</t>
    <phoneticPr fontId="6"/>
  </si>
  <si>
    <t>調査先機関との連絡業務等</t>
    <phoneticPr fontId="6"/>
  </si>
  <si>
    <t>産業界と教育機関の人材の質的・量的需給マッチング状況調査</t>
    <phoneticPr fontId="6"/>
  </si>
  <si>
    <t>アンケート実施等</t>
    <rPh sb="5" eb="7">
      <t>ジッシ</t>
    </rPh>
    <rPh sb="7" eb="8">
      <t>トウ</t>
    </rPh>
    <phoneticPr fontId="6"/>
  </si>
  <si>
    <t>EBPM・EBMgtに資する委託調査の実施件数</t>
    <rPh sb="11" eb="12">
      <t>シ</t>
    </rPh>
    <phoneticPr fontId="6"/>
  </si>
  <si>
    <t>関係府省や国立大学・研究開発法人等がEBPM及びEBMgtを実施するために必要な情報を提供する</t>
    <rPh sb="30" eb="32">
      <t>ジッシ</t>
    </rPh>
    <rPh sb="37" eb="39">
      <t>ヒツヨウ</t>
    </rPh>
    <rPh sb="40" eb="42">
      <t>ジョウホウ</t>
    </rPh>
    <rPh sb="43" eb="45">
      <t>テイキョウ</t>
    </rPh>
    <phoneticPr fontId="6"/>
  </si>
  <si>
    <t>科学技術は我が国の豊かさ及び人々の安全な暮らしの実現に幅広く必要なものであり、成長戦略等で国家戦略の根幹に位置づけられている。また、第６期科学技術・イノベーション基本計画では、科学技術・イノベーション行政において客観的な証拠に基づく政策立案を徹底することとなっており、本件はこのための基本的な調査を実施するものである。したがって、当該事業は、国民や社会のニーズを的確に反映しており、今後とも国民や社会のニーズを的確に反映するように努めたい。</t>
    <rPh sb="39" eb="41">
      <t>セイチョウ</t>
    </rPh>
    <rPh sb="41" eb="43">
      <t>センリャク</t>
    </rPh>
    <rPh sb="43" eb="44">
      <t>トウ</t>
    </rPh>
    <rPh sb="88" eb="90">
      <t>カガク</t>
    </rPh>
    <rPh sb="90" eb="92">
      <t>ギジュツ</t>
    </rPh>
    <rPh sb="100" eb="102">
      <t>ギョウセイ</t>
    </rPh>
    <rPh sb="106" eb="108">
      <t>キャッカン</t>
    </rPh>
    <rPh sb="108" eb="109">
      <t>テキ</t>
    </rPh>
    <rPh sb="110" eb="112">
      <t>ショウコ</t>
    </rPh>
    <rPh sb="113" eb="114">
      <t>モト</t>
    </rPh>
    <rPh sb="116" eb="118">
      <t>セイサク</t>
    </rPh>
    <rPh sb="118" eb="120">
      <t>リツアン</t>
    </rPh>
    <rPh sb="121" eb="123">
      <t>テッテイ</t>
    </rPh>
    <phoneticPr fontId="6"/>
  </si>
  <si>
    <t>-</t>
    <phoneticPr fontId="6"/>
  </si>
  <si>
    <t>エビデンスシステム（e-CSTI）分析内容の政策議論の場での活用回数</t>
    <phoneticPr fontId="6"/>
  </si>
  <si>
    <t>本件は科学技術分野に関するデータを収集、分析した結果を関係府省や国立大学・研究開発法人等に提供する事業である。関係機関においてエビデンスシステム（e-CSTI）を活用し、政策立案・法人運営を行うことが成果となるが、この件数を予見することは困難であり、事前に定量的な目標を設定することができない。</t>
    <rPh sb="0" eb="2">
      <t>ホンケン</t>
    </rPh>
    <rPh sb="10" eb="11">
      <t>カン</t>
    </rPh>
    <rPh sb="17" eb="19">
      <t>シュウシュウ</t>
    </rPh>
    <rPh sb="24" eb="26">
      <t>ケッカ</t>
    </rPh>
    <rPh sb="45" eb="47">
      <t>テイキョウ</t>
    </rPh>
    <rPh sb="55" eb="57">
      <t>カンケイ</t>
    </rPh>
    <rPh sb="57" eb="59">
      <t>キカン</t>
    </rPh>
    <rPh sb="81" eb="83">
      <t>カツヨウ</t>
    </rPh>
    <rPh sb="95" eb="96">
      <t>オコナ</t>
    </rPh>
    <rPh sb="100" eb="102">
      <t>セイカ</t>
    </rPh>
    <rPh sb="109" eb="111">
      <t>ケンスウ</t>
    </rPh>
    <rPh sb="112" eb="114">
      <t>ヨケン</t>
    </rPh>
    <rPh sb="119" eb="121">
      <t>コンナン</t>
    </rPh>
    <rPh sb="125" eb="127">
      <t>ジゼン</t>
    </rPh>
    <phoneticPr fontId="6"/>
  </si>
  <si>
    <t>エビデンスシステム（e-CSTI）分析内容の政策議論の場での活用回数を令和2年度実績である年7回以上とする</t>
    <rPh sb="35" eb="37">
      <t>レイワ</t>
    </rPh>
    <rPh sb="38" eb="40">
      <t>ネンド</t>
    </rPh>
    <rPh sb="40" eb="42">
      <t>ジッセキ</t>
    </rPh>
    <rPh sb="45" eb="46">
      <t>ネン</t>
    </rPh>
    <rPh sb="47" eb="48">
      <t>カイ</t>
    </rPh>
    <rPh sb="48" eb="50">
      <t>イジョウ</t>
    </rPh>
    <phoneticPr fontId="6"/>
  </si>
  <si>
    <t>・本予算を用いて調査を実施し、その結果が毎年度の政策立案等に活用されることを定性的な成果目標とする。
・調査結果について、第６期科学技術・イノベーション基本計画及び統合イノベーション戦略の現状データとして活用されているとともに、研究設備・機器の共用推進に向けたガイドラインの策定等に活用されている。</t>
    <rPh sb="38" eb="41">
      <t>テイセイテキ</t>
    </rPh>
    <rPh sb="52" eb="54">
      <t>チョウサ</t>
    </rPh>
    <rPh sb="54" eb="56">
      <t>ケッカ</t>
    </rPh>
    <rPh sb="80" eb="81">
      <t>オヨ</t>
    </rPh>
    <rPh sb="82" eb="84">
      <t>トウゴウ</t>
    </rPh>
    <rPh sb="91" eb="93">
      <t>センリャク</t>
    </rPh>
    <rPh sb="94" eb="96">
      <t>ゲンジョウ</t>
    </rPh>
    <rPh sb="137" eb="139">
      <t>サクテイ</t>
    </rPh>
    <rPh sb="139" eb="140">
      <t>トウ</t>
    </rPh>
    <rPh sb="141" eb="143">
      <t>カツヨウ</t>
    </rPh>
    <phoneticPr fontId="6"/>
  </si>
  <si>
    <t>・全体として一般競争入札を積極的に行うことにより競争性の確保を行っており、前年度の応札が一社であった継続案件については、複数の業者から見積書を徴取している。
・業務を実施している業者が一社のみであり、随意契約となったものがある。今後も競争性のない随意契約による場合には、真にやむを得ない場合などに限ることとしたい。</t>
    <phoneticPr fontId="6"/>
  </si>
  <si>
    <t>P100
10a.エビデンスシステム（e-CSTI）を継続的に機能拡充することで、効果的な科学技術・イノベーション政策の立案を推進。</t>
    <phoneticPr fontId="6"/>
  </si>
  <si>
    <t>２．イノベーションによる歳出効率化等</t>
    <phoneticPr fontId="6"/>
  </si>
  <si>
    <t>第６期科学技術・イノベーション基本計画（令和3年3月26日閣議決定）
統合イノベーション戦略2022（令和4年6月3日閣議決定）</t>
    <phoneticPr fontId="6"/>
  </si>
  <si>
    <t>内閣府設置法（平11法89）第４条、第40条の４</t>
    <phoneticPr fontId="6"/>
  </si>
  <si>
    <t>過去の有識者の所見を踏まえ、引き続き、事業の適切な進捗管理、予算の効率的執行に努めること。</t>
    <rPh sb="0" eb="2">
      <t>カコ</t>
    </rPh>
    <rPh sb="3" eb="6">
      <t>ユウシキシャ</t>
    </rPh>
    <rPh sb="7" eb="9">
      <t>ショケン</t>
    </rPh>
    <rPh sb="10" eb="11">
      <t>フ</t>
    </rPh>
    <phoneticPr fontId="6"/>
  </si>
  <si>
    <t>本事業における調査結果については、引き続きエビデンスシステム（e-CSTI）等を通じて関係機関に共有し、公開可能部分については一般公開サイトに掲載する。また、政策検討や現状把握に有効な分析となるよう、委託先との定期的な会議による進捗管理を行うとともに、委託先間で情報を共有しつつ連携を促進することにより、予算の効果的・効率的執行に努める。</t>
    <rPh sb="0" eb="1">
      <t>ホン</t>
    </rPh>
    <rPh sb="1" eb="3">
      <t>ジギョウ</t>
    </rPh>
    <rPh sb="7" eb="9">
      <t>チョウサ</t>
    </rPh>
    <rPh sb="9" eb="11">
      <t>ケッカ</t>
    </rPh>
    <rPh sb="17" eb="18">
      <t>ヒ</t>
    </rPh>
    <rPh sb="19" eb="20">
      <t>ツヅ</t>
    </rPh>
    <rPh sb="38" eb="39">
      <t>トウ</t>
    </rPh>
    <rPh sb="71" eb="73">
      <t>ケイサイ</t>
    </rPh>
    <rPh sb="79" eb="81">
      <t>セイサク</t>
    </rPh>
    <rPh sb="81" eb="83">
      <t>ケントウ</t>
    </rPh>
    <rPh sb="84" eb="86">
      <t>ゲンジョウ</t>
    </rPh>
    <rPh sb="86" eb="88">
      <t>ハアク</t>
    </rPh>
    <rPh sb="89" eb="91">
      <t>ユウコウ</t>
    </rPh>
    <rPh sb="92" eb="94">
      <t>ブンセキ</t>
    </rPh>
    <rPh sb="100" eb="103">
      <t>イタクサキ</t>
    </rPh>
    <rPh sb="105" eb="108">
      <t>テイキテキ</t>
    </rPh>
    <rPh sb="109" eb="111">
      <t>カイギ</t>
    </rPh>
    <rPh sb="119" eb="120">
      <t>オコナ</t>
    </rPh>
    <rPh sb="126" eb="129">
      <t>イタクサキ</t>
    </rPh>
    <rPh sb="129" eb="130">
      <t>カン</t>
    </rPh>
    <rPh sb="131" eb="133">
      <t>ジョウホウ</t>
    </rPh>
    <rPh sb="134" eb="136">
      <t>キョウユウ</t>
    </rPh>
    <rPh sb="139" eb="141">
      <t>レンケイ</t>
    </rPh>
    <rPh sb="142" eb="144">
      <t>ソクシン</t>
    </rPh>
    <rPh sb="155" eb="158">
      <t>コウカテキ</t>
    </rPh>
    <phoneticPr fontId="6"/>
  </si>
  <si>
    <t>新たに重要科学技術領域の検討に資する分析を行うために必要な経費を計上したことに伴う増。
重要政策推進枠：180</t>
    <rPh sb="45" eb="47">
      <t>ジュウヨウ</t>
    </rPh>
    <rPh sb="47" eb="49">
      <t>セイサク</t>
    </rPh>
    <rPh sb="49" eb="51">
      <t>スイシン</t>
    </rPh>
    <rPh sb="51" eb="52">
      <t>ワク</t>
    </rPh>
    <phoneticPr fontId="6"/>
  </si>
  <si>
    <t>・エビデンスシステム（e-CSTI）一般公開サイト　https://e-csti.go.jp/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</si>
</sst>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30" fillId="6" borderId="42" xfId="0" applyFont="1" applyFill="1" applyBorder="1" applyAlignment="1">
      <alignment horizontal="center" vertical="center" wrapText="1"/>
    </xf>
    <xf numFmtId="0" fontId="30" fillId="6" borderId="3"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177" fontId="32" fillId="0" borderId="22" xfId="0" applyNumberFormat="1" applyFont="1" applyFill="1" applyBorder="1" applyAlignment="1" applyProtection="1">
      <alignment horizontal="right" vertical="center" wrapText="1"/>
      <protection locked="0"/>
    </xf>
    <xf numFmtId="177" fontId="32" fillId="0" borderId="23" xfId="0" applyNumberFormat="1" applyFont="1" applyFill="1" applyBorder="1" applyAlignment="1" applyProtection="1">
      <alignment horizontal="right" vertical="center" wrapText="1"/>
      <protection locked="0"/>
    </xf>
    <xf numFmtId="177" fontId="32" fillId="0" borderId="24" xfId="0" applyNumberFormat="1" applyFont="1" applyFill="1" applyBorder="1" applyAlignment="1" applyProtection="1">
      <alignment horizontal="right" vertical="center" wrapText="1"/>
      <protection locked="0"/>
    </xf>
    <xf numFmtId="0" fontId="32" fillId="5" borderId="22" xfId="0" applyFont="1" applyFill="1" applyBorder="1" applyAlignment="1" applyProtection="1">
      <alignment horizontal="left" vertical="center" wrapText="1"/>
      <protection locked="0"/>
    </xf>
    <xf numFmtId="0" fontId="32" fillId="5" borderId="23" xfId="0" applyFont="1" applyFill="1" applyBorder="1" applyAlignment="1" applyProtection="1">
      <alignment horizontal="left" vertical="center" wrapText="1"/>
      <protection locked="0"/>
    </xf>
    <xf numFmtId="0" fontId="32" fillId="5" borderId="24" xfId="0" applyFont="1" applyFill="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2" fillId="0" borderId="70"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2" fillId="0" borderId="78" xfId="0" applyFont="1"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32"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0" xfId="0" applyFont="1" applyBorder="1" applyAlignment="1">
      <alignment horizontal="center" vertical="center"/>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7" xfId="0" applyNumberFormat="1" applyFont="1" applyFill="1" applyBorder="1" applyAlignment="1" applyProtection="1">
      <alignment horizontal="center" vertical="center" wrapText="1"/>
      <protection locked="0"/>
    </xf>
    <xf numFmtId="49" fontId="21" fillId="0" borderId="103" xfId="0" applyNumberFormat="1" applyFont="1" applyFill="1" applyBorder="1" applyAlignment="1" applyProtection="1">
      <alignment horizontal="center" vertical="center" wrapText="1"/>
      <protection locked="0"/>
    </xf>
    <xf numFmtId="0" fontId="23" fillId="0" borderId="135" xfId="0" applyFont="1" applyFill="1" applyBorder="1" applyAlignment="1" applyProtection="1">
      <alignment horizontal="center" vertical="center" wrapText="1"/>
      <protection locked="0"/>
    </xf>
    <xf numFmtId="49" fontId="21" fillId="0" borderId="135" xfId="0" applyNumberFormat="1" applyFont="1" applyFill="1" applyBorder="1" applyAlignment="1" applyProtection="1">
      <alignment horizontal="center" vertical="center" wrapText="1"/>
      <protection locked="0"/>
    </xf>
    <xf numFmtId="179" fontId="23" fillId="0" borderId="133"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6" fillId="6" borderId="79"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1"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8"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2" borderId="113"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4" fillId="6" borderId="3"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2" borderId="1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177" fontId="32" fillId="0" borderId="9" xfId="0" applyNumberFormat="1" applyFont="1" applyFill="1" applyBorder="1" applyAlignment="1" applyProtection="1">
      <alignment horizontal="center" vertical="center" shrinkToFit="1"/>
      <protection locked="0"/>
    </xf>
    <xf numFmtId="177" fontId="4" fillId="0" borderId="22" xfId="0" applyNumberFormat="1" applyFont="1" applyFill="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1" fillId="2" borderId="22" xfId="0" applyFont="1" applyFill="1" applyBorder="1" applyAlignment="1">
      <alignment horizontal="center" vertical="center" wrapText="1" shrinkToFit="1"/>
    </xf>
    <xf numFmtId="0" fontId="31" fillId="2" borderId="23"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2" borderId="8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0" borderId="64"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32" fillId="0" borderId="22"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2" fillId="0" borderId="24" xfId="0" applyFont="1" applyBorder="1" applyAlignment="1" applyProtection="1">
      <alignment horizontal="left" vertical="center" wrapText="1" shrinkToFit="1"/>
      <protection locked="0"/>
    </xf>
    <xf numFmtId="0" fontId="33" fillId="0" borderId="22" xfId="2" applyFont="1" applyFill="1" applyBorder="1" applyAlignment="1" applyProtection="1">
      <alignment horizontal="left" vertical="center" wrapText="1" shrinkToFit="1"/>
      <protection locked="0"/>
    </xf>
    <xf numFmtId="0" fontId="33" fillId="0" borderId="23" xfId="2" applyFont="1" applyFill="1" applyBorder="1" applyAlignment="1" applyProtection="1">
      <alignment horizontal="left" vertical="center" wrapText="1" shrinkToFit="1"/>
      <protection locked="0"/>
    </xf>
    <xf numFmtId="0" fontId="33" fillId="0" borderId="32"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1" fillId="0" borderId="133"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6" xfId="0" applyFont="1" applyFill="1" applyBorder="1" applyAlignment="1">
      <alignment horizontal="center" vertical="center" wrapText="1"/>
    </xf>
    <xf numFmtId="0" fontId="21" fillId="5" borderId="137" xfId="0" applyFont="1" applyFill="1" applyBorder="1" applyAlignment="1">
      <alignment horizontal="center" vertical="center" wrapText="1"/>
    </xf>
    <xf numFmtId="0" fontId="21" fillId="5" borderId="138"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xdr:colOff>
      <xdr:row>103</xdr:row>
      <xdr:rowOff>259977</xdr:rowOff>
    </xdr:from>
    <xdr:to>
      <xdr:col>28</xdr:col>
      <xdr:colOff>157151</xdr:colOff>
      <xdr:row>104</xdr:row>
      <xdr:rowOff>322730</xdr:rowOff>
    </xdr:to>
    <xdr:sp macro="" textlink="">
      <xdr:nvSpPr>
        <xdr:cNvPr id="2" name="AutoShape 18"/>
        <xdr:cNvSpPr>
          <a:spLocks noChangeArrowheads="1"/>
        </xdr:cNvSpPr>
      </xdr:nvSpPr>
      <xdr:spPr bwMode="auto">
        <a:xfrm>
          <a:off x="1792942" y="37418683"/>
          <a:ext cx="3384444" cy="42134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科学技術・イノベーション推進事務局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0</xdr:colOff>
      <xdr:row>104</xdr:row>
      <xdr:rowOff>336738</xdr:rowOff>
    </xdr:from>
    <xdr:to>
      <xdr:col>30</xdr:col>
      <xdr:colOff>99043</xdr:colOff>
      <xdr:row>108</xdr:row>
      <xdr:rowOff>204512</xdr:rowOff>
    </xdr:to>
    <xdr:sp macro="" textlink="">
      <xdr:nvSpPr>
        <xdr:cNvPr id="3" name="AutoShape 4"/>
        <xdr:cNvSpPr>
          <a:spLocks noChangeArrowheads="1"/>
        </xdr:cNvSpPr>
      </xdr:nvSpPr>
      <xdr:spPr bwMode="auto">
        <a:xfrm>
          <a:off x="1651000" y="91078238"/>
          <a:ext cx="4639293" cy="12647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175286</xdr:colOff>
      <xdr:row>111</xdr:row>
      <xdr:rowOff>3266</xdr:rowOff>
    </xdr:from>
    <xdr:ext cx="2159566" cy="275717"/>
    <xdr:sp macro="" textlink="">
      <xdr:nvSpPr>
        <xdr:cNvPr id="4" name="テキスト ボックス 3"/>
        <xdr:cNvSpPr txBox="1"/>
      </xdr:nvSpPr>
      <xdr:spPr>
        <a:xfrm>
          <a:off x="2347451" y="4919640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a:t>
          </a:r>
          <a:r>
            <a:rPr lang="ja-JP" altLang="en-US" sz="1100">
              <a:solidFill>
                <a:schemeClr val="tx1"/>
              </a:solidFill>
              <a:effectLst/>
              <a:latin typeface="+mn-ea"/>
              <a:ea typeface="+mn-ea"/>
              <a:cs typeface="+mn-cs"/>
            </a:rPr>
            <a:t>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104896</xdr:colOff>
      <xdr:row>111</xdr:row>
      <xdr:rowOff>274826</xdr:rowOff>
    </xdr:from>
    <xdr:to>
      <xdr:col>37</xdr:col>
      <xdr:colOff>10813</xdr:colOff>
      <xdr:row>113</xdr:row>
      <xdr:rowOff>116326</xdr:rowOff>
    </xdr:to>
    <xdr:sp macro="" textlink="">
      <xdr:nvSpPr>
        <xdr:cNvPr id="5" name="AutoShape 18"/>
        <xdr:cNvSpPr>
          <a:spLocks noChangeArrowheads="1"/>
        </xdr:cNvSpPr>
      </xdr:nvSpPr>
      <xdr:spPr bwMode="auto">
        <a:xfrm>
          <a:off x="4930896" y="97366326"/>
          <a:ext cx="2520000" cy="54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B</a:t>
          </a:r>
          <a:r>
            <a:rPr lang="ja-JP" altLang="en-US" sz="1050" b="0" i="0" u="none" strike="noStrike" baseline="0">
              <a:solidFill>
                <a:sysClr val="windowText" lastClr="000000"/>
              </a:solidFill>
              <a:latin typeface="+mn-ea"/>
              <a:ea typeface="+mn-ea"/>
            </a:rPr>
            <a:t>．株式会社ＡＢＥＪＡ</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16.8</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24</xdr:col>
      <xdr:colOff>137289</xdr:colOff>
      <xdr:row>111</xdr:row>
      <xdr:rowOff>3266</xdr:rowOff>
    </xdr:from>
    <xdr:ext cx="2159566" cy="275717"/>
    <xdr:sp macro="" textlink="">
      <xdr:nvSpPr>
        <xdr:cNvPr id="6" name="テキスト ボックス 5"/>
        <xdr:cNvSpPr txBox="1"/>
      </xdr:nvSpPr>
      <xdr:spPr>
        <a:xfrm>
          <a:off x="4876557" y="4919640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a:t>
          </a:r>
          <a:r>
            <a:rPr lang="ja-JP" altLang="en-US" sz="1100">
              <a:solidFill>
                <a:schemeClr val="tx1"/>
              </a:solidFill>
              <a:effectLst/>
              <a:latin typeface="+mn-ea"/>
              <a:ea typeface="+mn-ea"/>
              <a:cs typeface="+mn-cs"/>
            </a:rPr>
            <a:t>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30480</xdr:colOff>
      <xdr:row>111</xdr:row>
      <xdr:rowOff>289701</xdr:rowOff>
    </xdr:from>
    <xdr:to>
      <xdr:col>24</xdr:col>
      <xdr:colOff>68580</xdr:colOff>
      <xdr:row>113</xdr:row>
      <xdr:rowOff>131201</xdr:rowOff>
    </xdr:to>
    <xdr:sp macro="" textlink="">
      <xdr:nvSpPr>
        <xdr:cNvPr id="7" name="AutoShape 18"/>
        <xdr:cNvSpPr>
          <a:spLocks noChangeArrowheads="1"/>
        </xdr:cNvSpPr>
      </xdr:nvSpPr>
      <xdr:spPr bwMode="auto">
        <a:xfrm>
          <a:off x="1859280" y="42047301"/>
          <a:ext cx="2598420" cy="55778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．国立大学法人　政策研究大学院大学</a:t>
          </a:r>
          <a:endParaRPr lang="en-US" altLang="ja-JP" sz="1050" b="0" i="0" u="none" strike="noStrike" baseline="0">
            <a:solidFill>
              <a:sysClr val="windowText" lastClr="000000"/>
            </a:solidFill>
            <a:effectLst/>
            <a:latin typeface="+mn-lt"/>
            <a:ea typeface="+mn-ea"/>
            <a:cs typeface="+mn-cs"/>
          </a:endParaRPr>
        </a:p>
        <a:p>
          <a:pPr algn="ctr" rtl="0">
            <a:lnSpc>
              <a:spcPts val="1200"/>
            </a:lnSpc>
            <a:defRPr sz="1000"/>
          </a:pPr>
          <a:r>
            <a:rPr lang="en-US" altLang="ja-JP" sz="1050" b="0" i="0" baseline="0">
              <a:effectLst/>
              <a:latin typeface="+mn-lt"/>
              <a:ea typeface="+mn-ea"/>
              <a:cs typeface="+mn-cs"/>
            </a:rPr>
            <a:t>67</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12</xdr:col>
      <xdr:colOff>489</xdr:colOff>
      <xdr:row>113</xdr:row>
      <xdr:rowOff>165435</xdr:rowOff>
    </xdr:from>
    <xdr:to>
      <xdr:col>23</xdr:col>
      <xdr:colOff>30529</xdr:colOff>
      <xdr:row>114</xdr:row>
      <xdr:rowOff>252869</xdr:rowOff>
    </xdr:to>
    <xdr:sp macro="" textlink="">
      <xdr:nvSpPr>
        <xdr:cNvPr id="8" name="AutoShape 20"/>
        <xdr:cNvSpPr>
          <a:spLocks noChangeArrowheads="1"/>
        </xdr:cNvSpPr>
      </xdr:nvSpPr>
      <xdr:spPr bwMode="auto">
        <a:xfrm>
          <a:off x="2476989" y="94050185"/>
          <a:ext cx="2300165" cy="436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161251</xdr:colOff>
      <xdr:row>111</xdr:row>
      <xdr:rowOff>263877</xdr:rowOff>
    </xdr:from>
    <xdr:to>
      <xdr:col>49</xdr:col>
      <xdr:colOff>268251</xdr:colOff>
      <xdr:row>113</xdr:row>
      <xdr:rowOff>105377</xdr:rowOff>
    </xdr:to>
    <xdr:sp macro="" textlink="">
      <xdr:nvSpPr>
        <xdr:cNvPr id="9" name="AutoShape 18"/>
        <xdr:cNvSpPr>
          <a:spLocks noChangeArrowheads="1"/>
        </xdr:cNvSpPr>
      </xdr:nvSpPr>
      <xdr:spPr bwMode="auto">
        <a:xfrm>
          <a:off x="7601334" y="97355377"/>
          <a:ext cx="2520000" cy="54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C</a:t>
          </a:r>
          <a:r>
            <a:rPr lang="ja-JP" altLang="en-US" sz="1050" b="0" i="0" u="none" strike="noStrike" baseline="0">
              <a:solidFill>
                <a:sysClr val="windowText" lastClr="000000"/>
              </a:solidFill>
              <a:latin typeface="+mn-ea"/>
              <a:ea typeface="+mn-ea"/>
            </a:rPr>
            <a:t>．（株）野村総合研究所</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74.5</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37</xdr:col>
      <xdr:colOff>76747</xdr:colOff>
      <xdr:row>111</xdr:row>
      <xdr:rowOff>3266</xdr:rowOff>
    </xdr:from>
    <xdr:ext cx="2159566" cy="275717"/>
    <xdr:sp macro="" textlink="">
      <xdr:nvSpPr>
        <xdr:cNvPr id="10" name="テキスト ボックス 9"/>
        <xdr:cNvSpPr txBox="1"/>
      </xdr:nvSpPr>
      <xdr:spPr>
        <a:xfrm>
          <a:off x="7383119" y="4919640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a:t>
          </a:r>
          <a:r>
            <a:rPr lang="ja-JP" altLang="en-US" sz="1100">
              <a:solidFill>
                <a:schemeClr val="tx1"/>
              </a:solidFill>
              <a:effectLst/>
              <a:latin typeface="+mn-ea"/>
              <a:ea typeface="+mn-ea"/>
              <a:cs typeface="+mn-cs"/>
            </a:rPr>
            <a:t>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12</xdr:col>
      <xdr:colOff>109074</xdr:colOff>
      <xdr:row>113</xdr:row>
      <xdr:rowOff>207397</xdr:rowOff>
    </xdr:from>
    <xdr:to>
      <xdr:col>22</xdr:col>
      <xdr:colOff>139896</xdr:colOff>
      <xdr:row>115</xdr:row>
      <xdr:rowOff>22904</xdr:rowOff>
    </xdr:to>
    <xdr:sp macro="" textlink="">
      <xdr:nvSpPr>
        <xdr:cNvPr id="11" name="AutoShape 3"/>
        <xdr:cNvSpPr>
          <a:spLocks noChangeArrowheads="1"/>
        </xdr:cNvSpPr>
      </xdr:nvSpPr>
      <xdr:spPr bwMode="auto">
        <a:xfrm>
          <a:off x="2585574" y="94092147"/>
          <a:ext cx="2094572" cy="514007"/>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エビデンスデータベースの高度可視化手法の調査</a:t>
          </a:r>
        </a:p>
      </xdr:txBody>
    </xdr:sp>
    <xdr:clientData/>
  </xdr:twoCellAnchor>
  <xdr:twoCellAnchor>
    <xdr:from>
      <xdr:col>25</xdr:col>
      <xdr:colOff>28461</xdr:colOff>
      <xdr:row>113</xdr:row>
      <xdr:rowOff>207397</xdr:rowOff>
    </xdr:from>
    <xdr:to>
      <xdr:col>36</xdr:col>
      <xdr:colOff>83217</xdr:colOff>
      <xdr:row>115</xdr:row>
      <xdr:rowOff>22904</xdr:rowOff>
    </xdr:to>
    <xdr:sp macro="" textlink="">
      <xdr:nvSpPr>
        <xdr:cNvPr id="12" name="AutoShape 3"/>
        <xdr:cNvSpPr>
          <a:spLocks noChangeArrowheads="1"/>
        </xdr:cNvSpPr>
      </xdr:nvSpPr>
      <xdr:spPr bwMode="auto">
        <a:xfrm>
          <a:off x="5187836" y="94092147"/>
          <a:ext cx="2324881" cy="514007"/>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ja-JP" sz="1000" b="0" i="0" baseline="0">
              <a:effectLst/>
              <a:latin typeface="+mn-lt"/>
              <a:ea typeface="+mn-ea"/>
              <a:cs typeface="+mn-cs"/>
            </a:rPr>
            <a:t>国立大学・研究開発法人等</a:t>
          </a:r>
          <a:r>
            <a:rPr lang="ja-JP" altLang="en-US" sz="1000" b="0" i="0" baseline="0">
              <a:effectLst/>
              <a:latin typeface="+mn-lt"/>
              <a:ea typeface="+mn-ea"/>
              <a:cs typeface="+mn-cs"/>
            </a:rPr>
            <a:t>の</a:t>
          </a:r>
          <a:r>
            <a:rPr lang="ja-JP" altLang="en-US" sz="1000" b="0" i="0" u="none" strike="noStrike" baseline="0">
              <a:solidFill>
                <a:schemeClr val="tx1"/>
              </a:solidFill>
              <a:latin typeface="ＭＳ Ｐゴシック"/>
              <a:ea typeface="ＭＳ Ｐゴシック"/>
            </a:rPr>
            <a:t>研究力の見える化に係るＡＩを活用した研究力分析高度化の調査</a:t>
          </a:r>
        </a:p>
      </xdr:txBody>
    </xdr:sp>
    <xdr:clientData/>
  </xdr:twoCellAnchor>
  <xdr:twoCellAnchor>
    <xdr:from>
      <xdr:col>38</xdr:col>
      <xdr:colOff>28031</xdr:colOff>
      <xdr:row>113</xdr:row>
      <xdr:rowOff>207397</xdr:rowOff>
    </xdr:from>
    <xdr:to>
      <xdr:col>49</xdr:col>
      <xdr:colOff>178813</xdr:colOff>
      <xdr:row>115</xdr:row>
      <xdr:rowOff>22904</xdr:rowOff>
    </xdr:to>
    <xdr:sp macro="" textlink="">
      <xdr:nvSpPr>
        <xdr:cNvPr id="13" name="AutoShape 3"/>
        <xdr:cNvSpPr>
          <a:spLocks noChangeArrowheads="1"/>
        </xdr:cNvSpPr>
      </xdr:nvSpPr>
      <xdr:spPr bwMode="auto">
        <a:xfrm>
          <a:off x="7870281" y="94092147"/>
          <a:ext cx="2420907" cy="514007"/>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大学・研究開発法人等の外部資金・寄付金獲得の見える化に関する調査</a:t>
          </a:r>
        </a:p>
      </xdr:txBody>
    </xdr:sp>
    <xdr:clientData/>
  </xdr:twoCellAnchor>
  <xdr:twoCellAnchor>
    <xdr:from>
      <xdr:col>24</xdr:col>
      <xdr:colOff>152889</xdr:colOff>
      <xdr:row>113</xdr:row>
      <xdr:rowOff>165435</xdr:rowOff>
    </xdr:from>
    <xdr:to>
      <xdr:col>36</xdr:col>
      <xdr:colOff>204445</xdr:colOff>
      <xdr:row>114</xdr:row>
      <xdr:rowOff>259219</xdr:rowOff>
    </xdr:to>
    <xdr:sp macro="" textlink="">
      <xdr:nvSpPr>
        <xdr:cNvPr id="14" name="AutoShape 20"/>
        <xdr:cNvSpPr>
          <a:spLocks noChangeArrowheads="1"/>
        </xdr:cNvSpPr>
      </xdr:nvSpPr>
      <xdr:spPr bwMode="auto">
        <a:xfrm>
          <a:off x="5105889" y="94050185"/>
          <a:ext cx="2528056" cy="4430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164122</xdr:colOff>
      <xdr:row>113</xdr:row>
      <xdr:rowOff>165435</xdr:rowOff>
    </xdr:from>
    <xdr:to>
      <xdr:col>49</xdr:col>
      <xdr:colOff>187471</xdr:colOff>
      <xdr:row>114</xdr:row>
      <xdr:rowOff>278269</xdr:rowOff>
    </xdr:to>
    <xdr:sp macro="" textlink="">
      <xdr:nvSpPr>
        <xdr:cNvPr id="15" name="AutoShape 20"/>
        <xdr:cNvSpPr>
          <a:spLocks noChangeArrowheads="1"/>
        </xdr:cNvSpPr>
      </xdr:nvSpPr>
      <xdr:spPr bwMode="auto">
        <a:xfrm>
          <a:off x="7799997" y="94050185"/>
          <a:ext cx="2499849" cy="4620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175286</xdr:colOff>
      <xdr:row>116</xdr:row>
      <xdr:rowOff>330365</xdr:rowOff>
    </xdr:from>
    <xdr:ext cx="2159566" cy="275717"/>
    <xdr:sp macro="" textlink="">
      <xdr:nvSpPr>
        <xdr:cNvPr id="16" name="テキスト ボックス 15"/>
        <xdr:cNvSpPr txBox="1"/>
      </xdr:nvSpPr>
      <xdr:spPr>
        <a:xfrm>
          <a:off x="2347451" y="5126588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a:t>
          </a:r>
          <a:r>
            <a:rPr lang="ja-JP" altLang="en-US" sz="1100">
              <a:solidFill>
                <a:schemeClr val="tx1"/>
              </a:solidFill>
              <a:effectLst/>
              <a:latin typeface="+mn-ea"/>
              <a:ea typeface="+mn-ea"/>
              <a:cs typeface="+mn-cs"/>
            </a:rPr>
            <a:t>競争契約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111598</xdr:colOff>
      <xdr:row>117</xdr:row>
      <xdr:rowOff>233063</xdr:rowOff>
    </xdr:from>
    <xdr:to>
      <xdr:col>37</xdr:col>
      <xdr:colOff>17515</xdr:colOff>
      <xdr:row>118</xdr:row>
      <xdr:rowOff>423813</xdr:rowOff>
    </xdr:to>
    <xdr:sp macro="" textlink="">
      <xdr:nvSpPr>
        <xdr:cNvPr id="17" name="AutoShape 18"/>
        <xdr:cNvSpPr>
          <a:spLocks noChangeArrowheads="1"/>
        </xdr:cNvSpPr>
      </xdr:nvSpPr>
      <xdr:spPr bwMode="auto">
        <a:xfrm>
          <a:off x="4937598" y="99420063"/>
          <a:ext cx="2520000" cy="54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100"/>
            </a:lnSpc>
            <a:defRPr sz="1000"/>
          </a:pPr>
          <a:r>
            <a:rPr lang="en-US" altLang="ja-JP" sz="1050" b="0" i="0" u="none" strike="noStrike" baseline="0">
              <a:solidFill>
                <a:sysClr val="windowText" lastClr="000000"/>
              </a:solidFill>
              <a:latin typeface="+mn-ea"/>
              <a:ea typeface="+mn-ea"/>
            </a:rPr>
            <a:t>E</a:t>
          </a:r>
          <a:r>
            <a:rPr lang="ja-JP" altLang="en-US" sz="1050" b="0" i="0" u="none" strike="noStrike" baseline="0">
              <a:solidFill>
                <a:sysClr val="windowText" lastClr="000000"/>
              </a:solidFill>
              <a:latin typeface="+mn-ea"/>
              <a:ea typeface="+mn-ea"/>
            </a:rPr>
            <a:t>．独立行政法人（</a:t>
          </a:r>
          <a:r>
            <a:rPr lang="en-US" altLang="ja-JP" sz="1050" b="0" i="0" u="none" strike="noStrike" baseline="0">
              <a:solidFill>
                <a:sysClr val="windowText" lastClr="000000"/>
              </a:solidFill>
              <a:latin typeface="+mn-ea"/>
              <a:ea typeface="+mn-ea"/>
            </a:rPr>
            <a:t>1</a:t>
          </a:r>
          <a:r>
            <a:rPr lang="ja-JP" altLang="en-US" sz="1050" b="0" i="0" u="none" strike="noStrike" baseline="0">
              <a:solidFill>
                <a:sysClr val="windowText" lastClr="000000"/>
              </a:solidFill>
              <a:latin typeface="+mn-ea"/>
              <a:ea typeface="+mn-ea"/>
            </a:rPr>
            <a:t>法人）、</a:t>
          </a:r>
          <a:endParaRPr lang="en-US" altLang="ja-JP" sz="1050" b="0" i="0" u="none" strike="noStrike" baseline="0">
            <a:solidFill>
              <a:sysClr val="windowText" lastClr="000000"/>
            </a:solidFill>
            <a:latin typeface="+mn-ea"/>
            <a:ea typeface="+mn-ea"/>
          </a:endParaRPr>
        </a:p>
        <a:p>
          <a:pPr algn="ctr" rtl="0">
            <a:lnSpc>
              <a:spcPts val="1100"/>
            </a:lnSpc>
            <a:defRPr sz="1000"/>
          </a:pPr>
          <a:r>
            <a:rPr lang="ja-JP" altLang="ja-JP" sz="1000" b="0" i="0" baseline="0">
              <a:effectLst/>
              <a:latin typeface="+mn-lt"/>
              <a:ea typeface="+mn-ea"/>
              <a:cs typeface="+mn-cs"/>
            </a:rPr>
            <a:t>民間企業（</a:t>
          </a:r>
          <a:r>
            <a:rPr lang="en-US" altLang="ja-JP" sz="1000" b="0" i="0" baseline="0">
              <a:effectLst/>
              <a:latin typeface="+mn-lt"/>
              <a:ea typeface="+mn-ea"/>
              <a:cs typeface="+mn-cs"/>
            </a:rPr>
            <a:t>2</a:t>
          </a:r>
          <a:r>
            <a:rPr lang="ja-JP" altLang="ja-JP" sz="1000" b="0" i="0" baseline="0">
              <a:effectLst/>
              <a:latin typeface="+mn-lt"/>
              <a:ea typeface="+mn-ea"/>
              <a:cs typeface="+mn-cs"/>
            </a:rPr>
            <a:t>法人）</a:t>
          </a:r>
          <a:endParaRPr lang="en-US" altLang="ja-JP" sz="1050" b="0" i="0" u="none" strike="noStrike" baseline="0">
            <a:solidFill>
              <a:sysClr val="windowText" lastClr="000000"/>
            </a:solidFill>
            <a:latin typeface="+mn-ea"/>
            <a:ea typeface="+mn-ea"/>
          </a:endParaRPr>
        </a:p>
        <a:p>
          <a:pPr algn="ctr" rtl="0">
            <a:lnSpc>
              <a:spcPts val="1100"/>
            </a:lnSpc>
            <a:defRPr sz="1000"/>
          </a:pPr>
          <a:r>
            <a:rPr lang="en-US" altLang="ja-JP" sz="1050" b="0" i="0" baseline="0">
              <a:effectLst/>
              <a:latin typeface="+mn-lt"/>
              <a:ea typeface="+mn-ea"/>
              <a:cs typeface="+mn-cs"/>
            </a:rPr>
            <a:t>0.7</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11</xdr:col>
      <xdr:colOff>45980</xdr:colOff>
      <xdr:row>117</xdr:row>
      <xdr:rowOff>233062</xdr:rowOff>
    </xdr:from>
    <xdr:to>
      <xdr:col>23</xdr:col>
      <xdr:colOff>152980</xdr:colOff>
      <xdr:row>118</xdr:row>
      <xdr:rowOff>423812</xdr:rowOff>
    </xdr:to>
    <xdr:sp macro="" textlink="">
      <xdr:nvSpPr>
        <xdr:cNvPr id="19" name="AutoShape 18"/>
        <xdr:cNvSpPr>
          <a:spLocks noChangeArrowheads="1"/>
        </xdr:cNvSpPr>
      </xdr:nvSpPr>
      <xdr:spPr bwMode="auto">
        <a:xfrm>
          <a:off x="2257897" y="99420062"/>
          <a:ext cx="2520000" cy="54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D</a:t>
          </a:r>
          <a:r>
            <a:rPr lang="ja-JP" altLang="en-US" sz="1050" b="0" i="0" u="none" strike="noStrike" baseline="0">
              <a:solidFill>
                <a:sysClr val="windowText" lastClr="000000"/>
              </a:solidFill>
              <a:latin typeface="+mn-ea"/>
              <a:ea typeface="+mn-ea"/>
            </a:rPr>
            <a:t>．株式会社高等教育総合研究所</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en-US" altLang="ja-JP" sz="1050" b="0" i="0" baseline="0">
              <a:effectLst/>
              <a:latin typeface="+mn-lt"/>
              <a:ea typeface="+mn-ea"/>
              <a:cs typeface="+mn-cs"/>
            </a:rPr>
            <a:t>33.5</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12</xdr:col>
      <xdr:colOff>489</xdr:colOff>
      <xdr:row>118</xdr:row>
      <xdr:rowOff>606195</xdr:rowOff>
    </xdr:from>
    <xdr:to>
      <xdr:col>23</xdr:col>
      <xdr:colOff>30529</xdr:colOff>
      <xdr:row>119</xdr:row>
      <xdr:rowOff>471380</xdr:rowOff>
    </xdr:to>
    <xdr:sp macro="" textlink="">
      <xdr:nvSpPr>
        <xdr:cNvPr id="20" name="AutoShape 20"/>
        <xdr:cNvSpPr>
          <a:spLocks noChangeArrowheads="1"/>
        </xdr:cNvSpPr>
      </xdr:nvSpPr>
      <xdr:spPr bwMode="auto">
        <a:xfrm>
          <a:off x="2476989" y="96237195"/>
          <a:ext cx="2300165" cy="5319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109074</xdr:colOff>
      <xdr:row>119</xdr:row>
      <xdr:rowOff>28083</xdr:rowOff>
    </xdr:from>
    <xdr:to>
      <xdr:col>22</xdr:col>
      <xdr:colOff>139896</xdr:colOff>
      <xdr:row>119</xdr:row>
      <xdr:rowOff>510084</xdr:rowOff>
    </xdr:to>
    <xdr:sp macro="" textlink="">
      <xdr:nvSpPr>
        <xdr:cNvPr id="23" name="AutoShape 3"/>
        <xdr:cNvSpPr>
          <a:spLocks noChangeArrowheads="1"/>
        </xdr:cNvSpPr>
      </xdr:nvSpPr>
      <xdr:spPr bwMode="auto">
        <a:xfrm>
          <a:off x="2585574" y="96325833"/>
          <a:ext cx="2094572" cy="482001"/>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産業界と教育機関の人材の質的・量的需給マッチング状況調査</a:t>
          </a:r>
        </a:p>
      </xdr:txBody>
    </xdr:sp>
    <xdr:clientData/>
  </xdr:twoCellAnchor>
  <xdr:twoCellAnchor>
    <xdr:from>
      <xdr:col>25</xdr:col>
      <xdr:colOff>45103</xdr:colOff>
      <xdr:row>118</xdr:row>
      <xdr:rowOff>652196</xdr:rowOff>
    </xdr:from>
    <xdr:to>
      <xdr:col>35</xdr:col>
      <xdr:colOff>73145</xdr:colOff>
      <xdr:row>119</xdr:row>
      <xdr:rowOff>471354</xdr:rowOff>
    </xdr:to>
    <xdr:sp macro="" textlink="">
      <xdr:nvSpPr>
        <xdr:cNvPr id="24" name="AutoShape 3"/>
        <xdr:cNvSpPr>
          <a:spLocks noChangeArrowheads="1"/>
        </xdr:cNvSpPr>
      </xdr:nvSpPr>
      <xdr:spPr bwMode="auto">
        <a:xfrm>
          <a:off x="5204478" y="96283196"/>
          <a:ext cx="2091792" cy="485908"/>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ja-JP" sz="1000" b="0" i="0" baseline="0">
              <a:effectLst/>
              <a:latin typeface="+mn-lt"/>
              <a:ea typeface="+mn-ea"/>
              <a:cs typeface="+mn-cs"/>
            </a:rPr>
            <a:t>官報公告等掲載料</a:t>
          </a:r>
          <a:r>
            <a:rPr lang="ja-JP" altLang="en-US" sz="1000" b="0" i="0" baseline="0">
              <a:effectLst/>
              <a:latin typeface="+mn-lt"/>
              <a:ea typeface="+mn-ea"/>
              <a:cs typeface="+mn-cs"/>
            </a:rPr>
            <a:t>、</a:t>
          </a:r>
          <a:r>
            <a:rPr lang="ja-JP" altLang="ja-JP" sz="1000" b="0" i="0" baseline="0">
              <a:effectLst/>
              <a:latin typeface="+mn-lt"/>
              <a:ea typeface="+mn-ea"/>
              <a:cs typeface="+mn-cs"/>
            </a:rPr>
            <a:t>論文掲載料、備品購入、データ回線端末通信料</a:t>
          </a:r>
          <a:endParaRPr lang="ja-JP" altLang="ja-JP">
            <a:effectLst/>
          </a:endParaRPr>
        </a:p>
      </xdr:txBody>
    </xdr:sp>
    <xdr:clientData/>
  </xdr:twoCellAnchor>
  <xdr:twoCellAnchor>
    <xdr:from>
      <xdr:col>24</xdr:col>
      <xdr:colOff>152889</xdr:colOff>
      <xdr:row>118</xdr:row>
      <xdr:rowOff>606195</xdr:rowOff>
    </xdr:from>
    <xdr:to>
      <xdr:col>35</xdr:col>
      <xdr:colOff>176579</xdr:colOff>
      <xdr:row>119</xdr:row>
      <xdr:rowOff>471380</xdr:rowOff>
    </xdr:to>
    <xdr:sp macro="" textlink="">
      <xdr:nvSpPr>
        <xdr:cNvPr id="26" name="AutoShape 20"/>
        <xdr:cNvSpPr>
          <a:spLocks noChangeArrowheads="1"/>
        </xdr:cNvSpPr>
      </xdr:nvSpPr>
      <xdr:spPr bwMode="auto">
        <a:xfrm>
          <a:off x="5105889" y="96237195"/>
          <a:ext cx="2293815" cy="5319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184395</xdr:colOff>
      <xdr:row>108</xdr:row>
      <xdr:rowOff>346369</xdr:rowOff>
    </xdr:from>
    <xdr:to>
      <xdr:col>9</xdr:col>
      <xdr:colOff>184395</xdr:colOff>
      <xdr:row>116</xdr:row>
      <xdr:rowOff>369</xdr:rowOff>
    </xdr:to>
    <xdr:cxnSp macro="">
      <xdr:nvCxnSpPr>
        <xdr:cNvPr id="33" name="直線コネクタ 32"/>
        <xdr:cNvCxnSpPr/>
      </xdr:nvCxnSpPr>
      <xdr:spPr>
        <a:xfrm>
          <a:off x="1994145" y="96390119"/>
          <a:ext cx="0" cy="24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163316</xdr:colOff>
      <xdr:row>110</xdr:row>
      <xdr:rowOff>24124</xdr:rowOff>
    </xdr:from>
    <xdr:to>
      <xdr:col>29</xdr:col>
      <xdr:colOff>163316</xdr:colOff>
      <xdr:row>111</xdr:row>
      <xdr:rowOff>45185</xdr:rowOff>
    </xdr:to>
    <xdr:cxnSp macro="">
      <xdr:nvCxnSpPr>
        <xdr:cNvPr id="34" name="直線矢印コネクタ 33"/>
        <xdr:cNvCxnSpPr/>
      </xdr:nvCxnSpPr>
      <xdr:spPr>
        <a:xfrm>
          <a:off x="6148191" y="92861124"/>
          <a:ext cx="0" cy="3703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112712</xdr:colOff>
      <xdr:row>110</xdr:row>
      <xdr:rowOff>24124</xdr:rowOff>
    </xdr:from>
    <xdr:to>
      <xdr:col>16</xdr:col>
      <xdr:colOff>112712</xdr:colOff>
      <xdr:row>111</xdr:row>
      <xdr:rowOff>45185</xdr:rowOff>
    </xdr:to>
    <xdr:cxnSp macro="">
      <xdr:nvCxnSpPr>
        <xdr:cNvPr id="35" name="直線矢印コネクタ 34"/>
        <xdr:cNvCxnSpPr/>
      </xdr:nvCxnSpPr>
      <xdr:spPr>
        <a:xfrm>
          <a:off x="3414712" y="92861124"/>
          <a:ext cx="0" cy="3703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186683</xdr:colOff>
      <xdr:row>115</xdr:row>
      <xdr:rowOff>335346</xdr:rowOff>
    </xdr:from>
    <xdr:to>
      <xdr:col>29</xdr:col>
      <xdr:colOff>161016</xdr:colOff>
      <xdr:row>115</xdr:row>
      <xdr:rowOff>335346</xdr:rowOff>
    </xdr:to>
    <xdr:cxnSp macro="">
      <xdr:nvCxnSpPr>
        <xdr:cNvPr id="36" name="直線コネクタ 35"/>
        <xdr:cNvCxnSpPr/>
      </xdr:nvCxnSpPr>
      <xdr:spPr>
        <a:xfrm>
          <a:off x="1996433" y="98823846"/>
          <a:ext cx="39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163316</xdr:colOff>
      <xdr:row>115</xdr:row>
      <xdr:rowOff>340597</xdr:rowOff>
    </xdr:from>
    <xdr:to>
      <xdr:col>29</xdr:col>
      <xdr:colOff>163316</xdr:colOff>
      <xdr:row>117</xdr:row>
      <xdr:rowOff>32681</xdr:rowOff>
    </xdr:to>
    <xdr:cxnSp macro="">
      <xdr:nvCxnSpPr>
        <xdr:cNvPr id="37" name="直線矢印コネクタ 36"/>
        <xdr:cNvCxnSpPr/>
      </xdr:nvCxnSpPr>
      <xdr:spPr>
        <a:xfrm>
          <a:off x="6148191" y="94923847"/>
          <a:ext cx="0" cy="390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112712</xdr:colOff>
      <xdr:row>115</xdr:row>
      <xdr:rowOff>340597</xdr:rowOff>
    </xdr:from>
    <xdr:to>
      <xdr:col>16</xdr:col>
      <xdr:colOff>112712</xdr:colOff>
      <xdr:row>117</xdr:row>
      <xdr:rowOff>32681</xdr:rowOff>
    </xdr:to>
    <xdr:cxnSp macro="">
      <xdr:nvCxnSpPr>
        <xdr:cNvPr id="39" name="直線矢印コネクタ 38"/>
        <xdr:cNvCxnSpPr/>
      </xdr:nvCxnSpPr>
      <xdr:spPr>
        <a:xfrm>
          <a:off x="3414712" y="94923847"/>
          <a:ext cx="0" cy="390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58197</xdr:colOff>
      <xdr:row>110</xdr:row>
      <xdr:rowOff>2129</xdr:rowOff>
    </xdr:from>
    <xdr:to>
      <xdr:col>42</xdr:col>
      <xdr:colOff>58197</xdr:colOff>
      <xdr:row>111</xdr:row>
      <xdr:rowOff>23190</xdr:rowOff>
    </xdr:to>
    <xdr:cxnSp macro="">
      <xdr:nvCxnSpPr>
        <xdr:cNvPr id="43" name="直線矢印コネクタ 42"/>
        <xdr:cNvCxnSpPr/>
      </xdr:nvCxnSpPr>
      <xdr:spPr>
        <a:xfrm>
          <a:off x="8503697" y="96744379"/>
          <a:ext cx="0" cy="3703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132496</xdr:colOff>
      <xdr:row>105</xdr:row>
      <xdr:rowOff>82926</xdr:rowOff>
    </xdr:from>
    <xdr:to>
      <xdr:col>29</xdr:col>
      <xdr:colOff>180823</xdr:colOff>
      <xdr:row>108</xdr:row>
      <xdr:rowOff>219990</xdr:rowOff>
    </xdr:to>
    <xdr:sp macro="" textlink="">
      <xdr:nvSpPr>
        <xdr:cNvPr id="44" name="テキスト ボックス 43"/>
        <xdr:cNvSpPr txBox="1"/>
      </xdr:nvSpPr>
      <xdr:spPr>
        <a:xfrm>
          <a:off x="1783496" y="91173676"/>
          <a:ext cx="4382202" cy="118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客観的根拠に基づく政策立案（</a:t>
          </a:r>
          <a:r>
            <a:rPr lang="en-US" altLang="ja-JP" sz="1000" b="0" i="0" baseline="0">
              <a:solidFill>
                <a:schemeClr val="dk1"/>
              </a:solidFill>
              <a:effectLst/>
              <a:latin typeface="+mn-lt"/>
              <a:ea typeface="+mn-ea"/>
              <a:cs typeface="+mn-cs"/>
            </a:rPr>
            <a:t>EBPM</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Evidence-based Policy Making</a:t>
          </a:r>
          <a:r>
            <a:rPr lang="ja-JP" altLang="en-US" sz="1000" b="0" i="0" baseline="0">
              <a:solidFill>
                <a:schemeClr val="dk1"/>
              </a:solidFill>
              <a:effectLst/>
              <a:latin typeface="+mn-lt"/>
              <a:ea typeface="+mn-ea"/>
              <a:cs typeface="+mn-cs"/>
            </a:rPr>
            <a:t>））及び国立大学・研究開発法人等の法人運営（</a:t>
          </a:r>
          <a:r>
            <a:rPr lang="en-US" altLang="ja-JP" sz="1000" b="0" i="0" baseline="0">
              <a:solidFill>
                <a:schemeClr val="dk1"/>
              </a:solidFill>
              <a:effectLst/>
              <a:latin typeface="+mn-lt"/>
              <a:ea typeface="+mn-ea"/>
              <a:cs typeface="+mn-cs"/>
            </a:rPr>
            <a:t>EBMgt</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Evidence-based Management</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の推進に必要な調査を行った。例えば、大学、研究開発法人等の科学技術イノベーション関係活動の担い手の研究教育活動の状況や法人運営の状況、教員・研究者等の状況等の情報を</a:t>
          </a:r>
          <a:r>
            <a:rPr lang="ja-JP" altLang="en-US" sz="1000" b="0" i="0" baseline="0">
              <a:solidFill>
                <a:schemeClr val="dk1"/>
              </a:solidFill>
              <a:effectLst/>
              <a:latin typeface="+mn-lt"/>
              <a:ea typeface="+mn-ea"/>
              <a:cs typeface="+mn-cs"/>
            </a:rPr>
            <a:t>収集</a:t>
          </a:r>
          <a:r>
            <a:rPr lang="ja-JP" altLang="ja-JP" sz="1000" b="0" i="0" baseline="0">
              <a:solidFill>
                <a:schemeClr val="dk1"/>
              </a:solidFill>
              <a:effectLst/>
              <a:latin typeface="+mn-lt"/>
              <a:ea typeface="+mn-ea"/>
              <a:cs typeface="+mn-cs"/>
            </a:rPr>
            <a:t>した。また、</a:t>
          </a:r>
          <a:r>
            <a:rPr lang="ja-JP" altLang="en-US" sz="1000" b="0" i="0" baseline="0">
              <a:solidFill>
                <a:schemeClr val="dk1"/>
              </a:solidFill>
              <a:effectLst/>
              <a:latin typeface="+mn-lt"/>
              <a:ea typeface="+mn-ea"/>
              <a:cs typeface="+mn-cs"/>
            </a:rPr>
            <a:t>収集</a:t>
          </a:r>
          <a:r>
            <a:rPr lang="ja-JP" altLang="ja-JP" sz="1000" b="0" i="0" baseline="0">
              <a:solidFill>
                <a:schemeClr val="dk1"/>
              </a:solidFill>
              <a:effectLst/>
              <a:latin typeface="+mn-lt"/>
              <a:ea typeface="+mn-ea"/>
              <a:cs typeface="+mn-cs"/>
            </a:rPr>
            <a:t>したデータを用い</a:t>
          </a:r>
          <a:r>
            <a:rPr lang="ja-JP" altLang="en-US" sz="1000" b="0" i="0" baseline="0">
              <a:solidFill>
                <a:schemeClr val="dk1"/>
              </a:solidFill>
              <a:effectLst/>
              <a:latin typeface="+mn-lt"/>
              <a:ea typeface="+mn-ea"/>
              <a:cs typeface="+mn-cs"/>
            </a:rPr>
            <a:t>て分析</a:t>
          </a:r>
          <a:r>
            <a:rPr lang="ja-JP" altLang="ja-JP" sz="1000" b="0" i="0" baseline="0">
              <a:solidFill>
                <a:schemeClr val="dk1"/>
              </a:solidFill>
              <a:effectLst/>
              <a:latin typeface="+mn-lt"/>
              <a:ea typeface="+mn-ea"/>
              <a:cs typeface="+mn-cs"/>
            </a:rPr>
            <a:t>を</a:t>
          </a:r>
          <a:r>
            <a:rPr lang="ja-JP" altLang="en-US" sz="1000" b="0" i="0" baseline="0">
              <a:solidFill>
                <a:schemeClr val="dk1"/>
              </a:solidFill>
              <a:effectLst/>
              <a:latin typeface="+mn-lt"/>
              <a:ea typeface="+mn-ea"/>
              <a:cs typeface="+mn-cs"/>
            </a:rPr>
            <a:t>実施した</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oneCellAnchor>
    <xdr:from>
      <xdr:col>24</xdr:col>
      <xdr:colOff>127648</xdr:colOff>
      <xdr:row>116</xdr:row>
      <xdr:rowOff>332893</xdr:rowOff>
    </xdr:from>
    <xdr:ext cx="1736373" cy="275717"/>
    <xdr:sp macro="" textlink="">
      <xdr:nvSpPr>
        <xdr:cNvPr id="45" name="テキスト ボックス 44"/>
        <xdr:cNvSpPr txBox="1"/>
      </xdr:nvSpPr>
      <xdr:spPr>
        <a:xfrm>
          <a:off x="4928248" y="47253043"/>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役務</a:t>
          </a:r>
          <a:r>
            <a:rPr kumimoji="1" lang="en-US" altLang="ja-JP" sz="1100">
              <a:latin typeface="+mn-ea"/>
              <a:ea typeface="+mn-ea"/>
            </a:rPr>
            <a:t>【</a:t>
          </a:r>
          <a:r>
            <a:rPr kumimoji="1" lang="ja-JP" altLang="en-US" sz="1100">
              <a:latin typeface="+mn-ea"/>
              <a:ea typeface="+mn-ea"/>
            </a:rPr>
            <a:t>随意契約（少額）等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196090</xdr:colOff>
      <xdr:row>110</xdr:row>
      <xdr:rowOff>6395</xdr:rowOff>
    </xdr:from>
    <xdr:to>
      <xdr:col>42</xdr:col>
      <xdr:colOff>51193</xdr:colOff>
      <xdr:row>110</xdr:row>
      <xdr:rowOff>6395</xdr:rowOff>
    </xdr:to>
    <xdr:cxnSp macro="">
      <xdr:nvCxnSpPr>
        <xdr:cNvPr id="46" name="直線コネクタ 45"/>
        <xdr:cNvCxnSpPr/>
      </xdr:nvCxnSpPr>
      <xdr:spPr>
        <a:xfrm>
          <a:off x="2053465" y="92843395"/>
          <a:ext cx="66654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9"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664">
        <v>2022</v>
      </c>
      <c r="AE2" s="664"/>
      <c r="AF2" s="664"/>
      <c r="AG2" s="664"/>
      <c r="AH2" s="664"/>
      <c r="AI2" s="64" t="s">
        <v>257</v>
      </c>
      <c r="AJ2" s="664" t="s">
        <v>577</v>
      </c>
      <c r="AK2" s="664"/>
      <c r="AL2" s="664"/>
      <c r="AM2" s="664"/>
      <c r="AN2" s="64" t="s">
        <v>257</v>
      </c>
      <c r="AO2" s="664">
        <v>21</v>
      </c>
      <c r="AP2" s="664"/>
      <c r="AQ2" s="664"/>
      <c r="AR2" s="65" t="s">
        <v>257</v>
      </c>
      <c r="AS2" s="665">
        <v>177</v>
      </c>
      <c r="AT2" s="665"/>
      <c r="AU2" s="665"/>
      <c r="AV2" s="64" t="str">
        <f>IF(AW2="","","-")</f>
        <v/>
      </c>
      <c r="AW2" s="666"/>
      <c r="AX2" s="666"/>
    </row>
    <row r="3" spans="1:50" ht="22.15" customHeight="1" thickBot="1" x14ac:dyDescent="0.2">
      <c r="A3" s="667" t="s">
        <v>565</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21" t="s">
        <v>59</v>
      </c>
      <c r="AJ3" s="669" t="s">
        <v>576</v>
      </c>
      <c r="AK3" s="669"/>
      <c r="AL3" s="669"/>
      <c r="AM3" s="669"/>
      <c r="AN3" s="669"/>
      <c r="AO3" s="669"/>
      <c r="AP3" s="669"/>
      <c r="AQ3" s="669"/>
      <c r="AR3" s="669"/>
      <c r="AS3" s="669"/>
      <c r="AT3" s="669"/>
      <c r="AU3" s="669"/>
      <c r="AV3" s="669"/>
      <c r="AW3" s="669"/>
      <c r="AX3" s="22" t="s">
        <v>60</v>
      </c>
    </row>
    <row r="4" spans="1:50" ht="18" customHeight="1" x14ac:dyDescent="0.15">
      <c r="A4" s="639" t="s">
        <v>23</v>
      </c>
      <c r="B4" s="640"/>
      <c r="C4" s="640"/>
      <c r="D4" s="640"/>
      <c r="E4" s="640"/>
      <c r="F4" s="640"/>
      <c r="G4" s="641" t="s">
        <v>579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578</v>
      </c>
      <c r="AF4" s="647"/>
      <c r="AG4" s="647"/>
      <c r="AH4" s="647"/>
      <c r="AI4" s="647"/>
      <c r="AJ4" s="647"/>
      <c r="AK4" s="647"/>
      <c r="AL4" s="647"/>
      <c r="AM4" s="647"/>
      <c r="AN4" s="647"/>
      <c r="AO4" s="647"/>
      <c r="AP4" s="648"/>
      <c r="AQ4" s="649" t="s">
        <v>2</v>
      </c>
      <c r="AR4" s="644"/>
      <c r="AS4" s="644"/>
      <c r="AT4" s="644"/>
      <c r="AU4" s="644"/>
      <c r="AV4" s="644"/>
      <c r="AW4" s="644"/>
      <c r="AX4" s="650"/>
    </row>
    <row r="5" spans="1:50" ht="26.45" customHeight="1" x14ac:dyDescent="0.15">
      <c r="A5" s="651" t="s">
        <v>62</v>
      </c>
      <c r="B5" s="652"/>
      <c r="C5" s="652"/>
      <c r="D5" s="652"/>
      <c r="E5" s="652"/>
      <c r="F5" s="653"/>
      <c r="G5" s="654" t="s">
        <v>351</v>
      </c>
      <c r="H5" s="655"/>
      <c r="I5" s="655"/>
      <c r="J5" s="655"/>
      <c r="K5" s="655"/>
      <c r="L5" s="655"/>
      <c r="M5" s="656" t="s">
        <v>61</v>
      </c>
      <c r="N5" s="657"/>
      <c r="O5" s="657"/>
      <c r="P5" s="657"/>
      <c r="Q5" s="657"/>
      <c r="R5" s="658"/>
      <c r="S5" s="659" t="s">
        <v>65</v>
      </c>
      <c r="T5" s="655"/>
      <c r="U5" s="655"/>
      <c r="V5" s="655"/>
      <c r="W5" s="655"/>
      <c r="X5" s="660"/>
      <c r="Y5" s="661" t="s">
        <v>3</v>
      </c>
      <c r="Z5" s="662"/>
      <c r="AA5" s="662"/>
      <c r="AB5" s="662"/>
      <c r="AC5" s="662"/>
      <c r="AD5" s="663"/>
      <c r="AE5" s="684" t="s">
        <v>580</v>
      </c>
      <c r="AF5" s="685"/>
      <c r="AG5" s="685"/>
      <c r="AH5" s="685"/>
      <c r="AI5" s="685"/>
      <c r="AJ5" s="685"/>
      <c r="AK5" s="685"/>
      <c r="AL5" s="685"/>
      <c r="AM5" s="685"/>
      <c r="AN5" s="685"/>
      <c r="AO5" s="685"/>
      <c r="AP5" s="686"/>
      <c r="AQ5" s="687" t="s">
        <v>581</v>
      </c>
      <c r="AR5" s="688"/>
      <c r="AS5" s="688"/>
      <c r="AT5" s="688"/>
      <c r="AU5" s="688"/>
      <c r="AV5" s="688"/>
      <c r="AW5" s="688"/>
      <c r="AX5" s="689"/>
    </row>
    <row r="6" spans="1:50" ht="19.149999999999999" customHeight="1" x14ac:dyDescent="0.15">
      <c r="A6" s="690" t="s">
        <v>4</v>
      </c>
      <c r="B6" s="691"/>
      <c r="C6" s="691"/>
      <c r="D6" s="691"/>
      <c r="E6" s="691"/>
      <c r="F6" s="691"/>
      <c r="G6" s="692" t="str">
        <f>入力規則等!F39</f>
        <v>一般会計</v>
      </c>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row>
    <row r="7" spans="1:50" ht="46.9" customHeight="1" x14ac:dyDescent="0.15">
      <c r="A7" s="670" t="s">
        <v>20</v>
      </c>
      <c r="B7" s="671"/>
      <c r="C7" s="671"/>
      <c r="D7" s="671"/>
      <c r="E7" s="671"/>
      <c r="F7" s="672"/>
      <c r="G7" s="695" t="s">
        <v>666</v>
      </c>
      <c r="H7" s="696"/>
      <c r="I7" s="696"/>
      <c r="J7" s="696"/>
      <c r="K7" s="696"/>
      <c r="L7" s="696"/>
      <c r="M7" s="696"/>
      <c r="N7" s="696"/>
      <c r="O7" s="696"/>
      <c r="P7" s="696"/>
      <c r="Q7" s="696"/>
      <c r="R7" s="696"/>
      <c r="S7" s="696"/>
      <c r="T7" s="696"/>
      <c r="U7" s="696"/>
      <c r="V7" s="696"/>
      <c r="W7" s="696"/>
      <c r="X7" s="697"/>
      <c r="Y7" s="698" t="s">
        <v>242</v>
      </c>
      <c r="Z7" s="450"/>
      <c r="AA7" s="450"/>
      <c r="AB7" s="450"/>
      <c r="AC7" s="450"/>
      <c r="AD7" s="699"/>
      <c r="AE7" s="626" t="s">
        <v>665</v>
      </c>
      <c r="AF7" s="627"/>
      <c r="AG7" s="627"/>
      <c r="AH7" s="627"/>
      <c r="AI7" s="627"/>
      <c r="AJ7" s="627"/>
      <c r="AK7" s="627"/>
      <c r="AL7" s="627"/>
      <c r="AM7" s="627"/>
      <c r="AN7" s="627"/>
      <c r="AO7" s="627"/>
      <c r="AP7" s="627"/>
      <c r="AQ7" s="627"/>
      <c r="AR7" s="627"/>
      <c r="AS7" s="627"/>
      <c r="AT7" s="627"/>
      <c r="AU7" s="627"/>
      <c r="AV7" s="627"/>
      <c r="AW7" s="627"/>
      <c r="AX7" s="628"/>
    </row>
    <row r="8" spans="1:50" ht="22.15" customHeight="1" x14ac:dyDescent="0.15">
      <c r="A8" s="670" t="s">
        <v>179</v>
      </c>
      <c r="B8" s="671"/>
      <c r="C8" s="671"/>
      <c r="D8" s="671"/>
      <c r="E8" s="671"/>
      <c r="F8" s="672"/>
      <c r="G8" s="673" t="str">
        <f>入力規則等!A27</f>
        <v>科学技術・イノベーション</v>
      </c>
      <c r="H8" s="674"/>
      <c r="I8" s="674"/>
      <c r="J8" s="674"/>
      <c r="K8" s="674"/>
      <c r="L8" s="674"/>
      <c r="M8" s="674"/>
      <c r="N8" s="674"/>
      <c r="O8" s="674"/>
      <c r="P8" s="674"/>
      <c r="Q8" s="674"/>
      <c r="R8" s="674"/>
      <c r="S8" s="674"/>
      <c r="T8" s="674"/>
      <c r="U8" s="674"/>
      <c r="V8" s="674"/>
      <c r="W8" s="674"/>
      <c r="X8" s="675"/>
      <c r="Y8" s="676" t="s">
        <v>180</v>
      </c>
      <c r="Z8" s="677"/>
      <c r="AA8" s="677"/>
      <c r="AB8" s="677"/>
      <c r="AC8" s="677"/>
      <c r="AD8" s="678"/>
      <c r="AE8" s="679" t="str">
        <f>入力規則等!K13</f>
        <v>その他の事項経費</v>
      </c>
      <c r="AF8" s="674"/>
      <c r="AG8" s="674"/>
      <c r="AH8" s="674"/>
      <c r="AI8" s="674"/>
      <c r="AJ8" s="674"/>
      <c r="AK8" s="674"/>
      <c r="AL8" s="674"/>
      <c r="AM8" s="674"/>
      <c r="AN8" s="674"/>
      <c r="AO8" s="674"/>
      <c r="AP8" s="674"/>
      <c r="AQ8" s="674"/>
      <c r="AR8" s="674"/>
      <c r="AS8" s="674"/>
      <c r="AT8" s="674"/>
      <c r="AU8" s="674"/>
      <c r="AV8" s="674"/>
      <c r="AW8" s="674"/>
      <c r="AX8" s="680"/>
    </row>
    <row r="9" spans="1:50" ht="54" customHeight="1" x14ac:dyDescent="0.15">
      <c r="A9" s="596" t="s">
        <v>21</v>
      </c>
      <c r="B9" s="597"/>
      <c r="C9" s="597"/>
      <c r="D9" s="597"/>
      <c r="E9" s="597"/>
      <c r="F9" s="597"/>
      <c r="G9" s="681" t="s">
        <v>600</v>
      </c>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3"/>
    </row>
    <row r="10" spans="1:50" ht="85.15" customHeight="1" x14ac:dyDescent="0.15">
      <c r="A10" s="584" t="s">
        <v>27</v>
      </c>
      <c r="B10" s="585"/>
      <c r="C10" s="585"/>
      <c r="D10" s="585"/>
      <c r="E10" s="585"/>
      <c r="F10" s="585"/>
      <c r="G10" s="586" t="s">
        <v>627</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19.899999999999999" customHeight="1" x14ac:dyDescent="0.15">
      <c r="A11" s="584" t="s">
        <v>5</v>
      </c>
      <c r="B11" s="585"/>
      <c r="C11" s="585"/>
      <c r="D11" s="585"/>
      <c r="E11" s="585"/>
      <c r="F11" s="589"/>
      <c r="G11" s="590" t="str">
        <f>入力規則等!P10</f>
        <v>直接実施、委託・請負</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16.149999999999999" customHeight="1" x14ac:dyDescent="0.15">
      <c r="A12" s="593" t="s">
        <v>22</v>
      </c>
      <c r="B12" s="594"/>
      <c r="C12" s="594"/>
      <c r="D12" s="594"/>
      <c r="E12" s="594"/>
      <c r="F12" s="595"/>
      <c r="G12" s="599"/>
      <c r="H12" s="600"/>
      <c r="I12" s="600"/>
      <c r="J12" s="600"/>
      <c r="K12" s="600"/>
      <c r="L12" s="600"/>
      <c r="M12" s="600"/>
      <c r="N12" s="600"/>
      <c r="O12" s="600"/>
      <c r="P12" s="418" t="s">
        <v>389</v>
      </c>
      <c r="Q12" s="419"/>
      <c r="R12" s="419"/>
      <c r="S12" s="419"/>
      <c r="T12" s="419"/>
      <c r="U12" s="419"/>
      <c r="V12" s="420"/>
      <c r="W12" s="418" t="s">
        <v>541</v>
      </c>
      <c r="X12" s="419"/>
      <c r="Y12" s="419"/>
      <c r="Z12" s="419"/>
      <c r="AA12" s="419"/>
      <c r="AB12" s="419"/>
      <c r="AC12" s="420"/>
      <c r="AD12" s="418" t="s">
        <v>543</v>
      </c>
      <c r="AE12" s="419"/>
      <c r="AF12" s="419"/>
      <c r="AG12" s="419"/>
      <c r="AH12" s="419"/>
      <c r="AI12" s="419"/>
      <c r="AJ12" s="420"/>
      <c r="AK12" s="418" t="s">
        <v>556</v>
      </c>
      <c r="AL12" s="419"/>
      <c r="AM12" s="419"/>
      <c r="AN12" s="419"/>
      <c r="AO12" s="419"/>
      <c r="AP12" s="419"/>
      <c r="AQ12" s="420"/>
      <c r="AR12" s="418" t="s">
        <v>557</v>
      </c>
      <c r="AS12" s="419"/>
      <c r="AT12" s="419"/>
      <c r="AU12" s="419"/>
      <c r="AV12" s="419"/>
      <c r="AW12" s="419"/>
      <c r="AX12" s="632"/>
    </row>
    <row r="13" spans="1:50" ht="18" customHeight="1" x14ac:dyDescent="0.15">
      <c r="A13" s="236"/>
      <c r="B13" s="237"/>
      <c r="C13" s="237"/>
      <c r="D13" s="237"/>
      <c r="E13" s="237"/>
      <c r="F13" s="238"/>
      <c r="G13" s="616" t="s">
        <v>6</v>
      </c>
      <c r="H13" s="617"/>
      <c r="I13" s="633" t="s">
        <v>7</v>
      </c>
      <c r="J13" s="634"/>
      <c r="K13" s="634"/>
      <c r="L13" s="634"/>
      <c r="M13" s="634"/>
      <c r="N13" s="634"/>
      <c r="O13" s="635"/>
      <c r="P13" s="567">
        <v>159.928</v>
      </c>
      <c r="Q13" s="568"/>
      <c r="R13" s="568"/>
      <c r="S13" s="568"/>
      <c r="T13" s="568"/>
      <c r="U13" s="568"/>
      <c r="V13" s="569"/>
      <c r="W13" s="567">
        <v>206.59</v>
      </c>
      <c r="X13" s="568"/>
      <c r="Y13" s="568"/>
      <c r="Z13" s="568"/>
      <c r="AA13" s="568"/>
      <c r="AB13" s="568"/>
      <c r="AC13" s="569"/>
      <c r="AD13" s="567">
        <v>206.59</v>
      </c>
      <c r="AE13" s="568"/>
      <c r="AF13" s="568"/>
      <c r="AG13" s="568"/>
      <c r="AH13" s="568"/>
      <c r="AI13" s="568"/>
      <c r="AJ13" s="569"/>
      <c r="AK13" s="515">
        <v>203.36600000000001</v>
      </c>
      <c r="AL13" s="516"/>
      <c r="AM13" s="516"/>
      <c r="AN13" s="516"/>
      <c r="AO13" s="516"/>
      <c r="AP13" s="516"/>
      <c r="AQ13" s="517"/>
      <c r="AR13" s="567">
        <v>426.14</v>
      </c>
      <c r="AS13" s="568"/>
      <c r="AT13" s="568"/>
      <c r="AU13" s="568"/>
      <c r="AV13" s="568"/>
      <c r="AW13" s="568"/>
      <c r="AX13" s="636"/>
    </row>
    <row r="14" spans="1:50" ht="18" customHeight="1" x14ac:dyDescent="0.15">
      <c r="A14" s="236"/>
      <c r="B14" s="237"/>
      <c r="C14" s="237"/>
      <c r="D14" s="237"/>
      <c r="E14" s="237"/>
      <c r="F14" s="238"/>
      <c r="G14" s="618"/>
      <c r="H14" s="619"/>
      <c r="I14" s="611" t="s">
        <v>8</v>
      </c>
      <c r="J14" s="612"/>
      <c r="K14" s="612"/>
      <c r="L14" s="612"/>
      <c r="M14" s="612"/>
      <c r="N14" s="612"/>
      <c r="O14" s="613"/>
      <c r="P14" s="515" t="s">
        <v>586</v>
      </c>
      <c r="Q14" s="516"/>
      <c r="R14" s="516"/>
      <c r="S14" s="516"/>
      <c r="T14" s="516"/>
      <c r="U14" s="516"/>
      <c r="V14" s="517"/>
      <c r="W14" s="515" t="s">
        <v>586</v>
      </c>
      <c r="X14" s="516"/>
      <c r="Y14" s="516"/>
      <c r="Z14" s="516"/>
      <c r="AA14" s="516"/>
      <c r="AB14" s="516"/>
      <c r="AC14" s="517"/>
      <c r="AD14" s="515" t="s">
        <v>586</v>
      </c>
      <c r="AE14" s="516"/>
      <c r="AF14" s="516"/>
      <c r="AG14" s="516"/>
      <c r="AH14" s="516"/>
      <c r="AI14" s="516"/>
      <c r="AJ14" s="517"/>
      <c r="AK14" s="515" t="s">
        <v>586</v>
      </c>
      <c r="AL14" s="516"/>
      <c r="AM14" s="516"/>
      <c r="AN14" s="516"/>
      <c r="AO14" s="516"/>
      <c r="AP14" s="516"/>
      <c r="AQ14" s="517"/>
      <c r="AR14" s="622"/>
      <c r="AS14" s="622"/>
      <c r="AT14" s="622"/>
      <c r="AU14" s="622"/>
      <c r="AV14" s="622"/>
      <c r="AW14" s="622"/>
      <c r="AX14" s="623"/>
    </row>
    <row r="15" spans="1:50" ht="18" customHeight="1" x14ac:dyDescent="0.15">
      <c r="A15" s="236"/>
      <c r="B15" s="237"/>
      <c r="C15" s="237"/>
      <c r="D15" s="237"/>
      <c r="E15" s="237"/>
      <c r="F15" s="238"/>
      <c r="G15" s="618"/>
      <c r="H15" s="619"/>
      <c r="I15" s="611" t="s">
        <v>47</v>
      </c>
      <c r="J15" s="624"/>
      <c r="K15" s="624"/>
      <c r="L15" s="624"/>
      <c r="M15" s="624"/>
      <c r="N15" s="624"/>
      <c r="O15" s="625"/>
      <c r="P15" s="515" t="s">
        <v>585</v>
      </c>
      <c r="Q15" s="516"/>
      <c r="R15" s="516"/>
      <c r="S15" s="516"/>
      <c r="T15" s="516"/>
      <c r="U15" s="516"/>
      <c r="V15" s="517"/>
      <c r="W15" s="515" t="s">
        <v>585</v>
      </c>
      <c r="X15" s="516"/>
      <c r="Y15" s="516"/>
      <c r="Z15" s="516"/>
      <c r="AA15" s="516"/>
      <c r="AB15" s="516"/>
      <c r="AC15" s="517"/>
      <c r="AD15" s="515" t="s">
        <v>585</v>
      </c>
      <c r="AE15" s="516"/>
      <c r="AF15" s="516"/>
      <c r="AG15" s="516"/>
      <c r="AH15" s="516"/>
      <c r="AI15" s="516"/>
      <c r="AJ15" s="517"/>
      <c r="AK15" s="515" t="s">
        <v>585</v>
      </c>
      <c r="AL15" s="516"/>
      <c r="AM15" s="516"/>
      <c r="AN15" s="516"/>
      <c r="AO15" s="516"/>
      <c r="AP15" s="516"/>
      <c r="AQ15" s="517"/>
      <c r="AR15" s="515"/>
      <c r="AS15" s="516"/>
      <c r="AT15" s="516"/>
      <c r="AU15" s="516"/>
      <c r="AV15" s="516"/>
      <c r="AW15" s="516"/>
      <c r="AX15" s="637"/>
    </row>
    <row r="16" spans="1:50" ht="18" customHeight="1" x14ac:dyDescent="0.15">
      <c r="A16" s="236"/>
      <c r="B16" s="237"/>
      <c r="C16" s="237"/>
      <c r="D16" s="237"/>
      <c r="E16" s="237"/>
      <c r="F16" s="238"/>
      <c r="G16" s="618"/>
      <c r="H16" s="619"/>
      <c r="I16" s="611" t="s">
        <v>48</v>
      </c>
      <c r="J16" s="624"/>
      <c r="K16" s="624"/>
      <c r="L16" s="624"/>
      <c r="M16" s="624"/>
      <c r="N16" s="624"/>
      <c r="O16" s="625"/>
      <c r="P16" s="515" t="s">
        <v>585</v>
      </c>
      <c r="Q16" s="516"/>
      <c r="R16" s="516"/>
      <c r="S16" s="516"/>
      <c r="T16" s="516"/>
      <c r="U16" s="516"/>
      <c r="V16" s="517"/>
      <c r="W16" s="515" t="s">
        <v>585</v>
      </c>
      <c r="X16" s="516"/>
      <c r="Y16" s="516"/>
      <c r="Z16" s="516"/>
      <c r="AA16" s="516"/>
      <c r="AB16" s="516"/>
      <c r="AC16" s="517"/>
      <c r="AD16" s="515" t="s">
        <v>585</v>
      </c>
      <c r="AE16" s="516"/>
      <c r="AF16" s="516"/>
      <c r="AG16" s="516"/>
      <c r="AH16" s="516"/>
      <c r="AI16" s="516"/>
      <c r="AJ16" s="517"/>
      <c r="AK16" s="515" t="s">
        <v>586</v>
      </c>
      <c r="AL16" s="516"/>
      <c r="AM16" s="516"/>
      <c r="AN16" s="516"/>
      <c r="AO16" s="516"/>
      <c r="AP16" s="516"/>
      <c r="AQ16" s="517"/>
      <c r="AR16" s="629"/>
      <c r="AS16" s="630"/>
      <c r="AT16" s="630"/>
      <c r="AU16" s="630"/>
      <c r="AV16" s="630"/>
      <c r="AW16" s="630"/>
      <c r="AX16" s="631"/>
    </row>
    <row r="17" spans="1:50" ht="18" customHeight="1" x14ac:dyDescent="0.15">
      <c r="A17" s="236"/>
      <c r="B17" s="237"/>
      <c r="C17" s="237"/>
      <c r="D17" s="237"/>
      <c r="E17" s="237"/>
      <c r="F17" s="238"/>
      <c r="G17" s="618"/>
      <c r="H17" s="619"/>
      <c r="I17" s="611" t="s">
        <v>46</v>
      </c>
      <c r="J17" s="612"/>
      <c r="K17" s="612"/>
      <c r="L17" s="612"/>
      <c r="M17" s="612"/>
      <c r="N17" s="612"/>
      <c r="O17" s="613"/>
      <c r="P17" s="515" t="s">
        <v>585</v>
      </c>
      <c r="Q17" s="516"/>
      <c r="R17" s="516"/>
      <c r="S17" s="516"/>
      <c r="T17" s="516"/>
      <c r="U17" s="516"/>
      <c r="V17" s="517"/>
      <c r="W17" s="515" t="s">
        <v>585</v>
      </c>
      <c r="X17" s="516"/>
      <c r="Y17" s="516"/>
      <c r="Z17" s="516"/>
      <c r="AA17" s="516"/>
      <c r="AB17" s="516"/>
      <c r="AC17" s="517"/>
      <c r="AD17" s="515" t="s">
        <v>585</v>
      </c>
      <c r="AE17" s="516"/>
      <c r="AF17" s="516"/>
      <c r="AG17" s="516"/>
      <c r="AH17" s="516"/>
      <c r="AI17" s="516"/>
      <c r="AJ17" s="517"/>
      <c r="AK17" s="515" t="s">
        <v>585</v>
      </c>
      <c r="AL17" s="516"/>
      <c r="AM17" s="516"/>
      <c r="AN17" s="516"/>
      <c r="AO17" s="516"/>
      <c r="AP17" s="516"/>
      <c r="AQ17" s="517"/>
      <c r="AR17" s="614"/>
      <c r="AS17" s="614"/>
      <c r="AT17" s="614"/>
      <c r="AU17" s="614"/>
      <c r="AV17" s="614"/>
      <c r="AW17" s="614"/>
      <c r="AX17" s="615"/>
    </row>
    <row r="18" spans="1:50" ht="18" customHeight="1" x14ac:dyDescent="0.15">
      <c r="A18" s="236"/>
      <c r="B18" s="237"/>
      <c r="C18" s="237"/>
      <c r="D18" s="237"/>
      <c r="E18" s="237"/>
      <c r="F18" s="238"/>
      <c r="G18" s="620"/>
      <c r="H18" s="621"/>
      <c r="I18" s="604" t="s">
        <v>18</v>
      </c>
      <c r="J18" s="605"/>
      <c r="K18" s="605"/>
      <c r="L18" s="605"/>
      <c r="M18" s="605"/>
      <c r="N18" s="605"/>
      <c r="O18" s="606"/>
      <c r="P18" s="607">
        <f>SUM(P13:V17)</f>
        <v>159.928</v>
      </c>
      <c r="Q18" s="608"/>
      <c r="R18" s="608"/>
      <c r="S18" s="608"/>
      <c r="T18" s="608"/>
      <c r="U18" s="608"/>
      <c r="V18" s="609"/>
      <c r="W18" s="607">
        <f>SUM(W13:AC17)</f>
        <v>206.59</v>
      </c>
      <c r="X18" s="608"/>
      <c r="Y18" s="608"/>
      <c r="Z18" s="608"/>
      <c r="AA18" s="608"/>
      <c r="AB18" s="608"/>
      <c r="AC18" s="609"/>
      <c r="AD18" s="607">
        <f>SUM(AD13:AJ17)</f>
        <v>206.59</v>
      </c>
      <c r="AE18" s="608"/>
      <c r="AF18" s="608"/>
      <c r="AG18" s="608"/>
      <c r="AH18" s="608"/>
      <c r="AI18" s="608"/>
      <c r="AJ18" s="609"/>
      <c r="AK18" s="607">
        <f>SUM(AK13:AQ17)</f>
        <v>203.36600000000001</v>
      </c>
      <c r="AL18" s="608"/>
      <c r="AM18" s="608"/>
      <c r="AN18" s="608"/>
      <c r="AO18" s="608"/>
      <c r="AP18" s="608"/>
      <c r="AQ18" s="609"/>
      <c r="AR18" s="607">
        <f>SUM(AR13:AX17)</f>
        <v>426.14</v>
      </c>
      <c r="AS18" s="608"/>
      <c r="AT18" s="608"/>
      <c r="AU18" s="608"/>
      <c r="AV18" s="608"/>
      <c r="AW18" s="608"/>
      <c r="AX18" s="610"/>
    </row>
    <row r="19" spans="1:50" ht="18" customHeight="1" x14ac:dyDescent="0.15">
      <c r="A19" s="236"/>
      <c r="B19" s="237"/>
      <c r="C19" s="237"/>
      <c r="D19" s="237"/>
      <c r="E19" s="237"/>
      <c r="F19" s="238"/>
      <c r="G19" s="582" t="s">
        <v>9</v>
      </c>
      <c r="H19" s="583"/>
      <c r="I19" s="583"/>
      <c r="J19" s="583"/>
      <c r="K19" s="583"/>
      <c r="L19" s="583"/>
      <c r="M19" s="583"/>
      <c r="N19" s="583"/>
      <c r="O19" s="583"/>
      <c r="P19" s="601">
        <v>156.476</v>
      </c>
      <c r="Q19" s="602"/>
      <c r="R19" s="602"/>
      <c r="S19" s="602"/>
      <c r="T19" s="602"/>
      <c r="U19" s="602"/>
      <c r="V19" s="603"/>
      <c r="W19" s="601">
        <v>162.423</v>
      </c>
      <c r="X19" s="602"/>
      <c r="Y19" s="602"/>
      <c r="Z19" s="602"/>
      <c r="AA19" s="602"/>
      <c r="AB19" s="602"/>
      <c r="AC19" s="603"/>
      <c r="AD19" s="515">
        <v>192.49299999999999</v>
      </c>
      <c r="AE19" s="516"/>
      <c r="AF19" s="516"/>
      <c r="AG19" s="516"/>
      <c r="AH19" s="516"/>
      <c r="AI19" s="516"/>
      <c r="AJ19" s="517"/>
      <c r="AK19" s="579"/>
      <c r="AL19" s="579"/>
      <c r="AM19" s="579"/>
      <c r="AN19" s="579"/>
      <c r="AO19" s="579"/>
      <c r="AP19" s="579"/>
      <c r="AQ19" s="579"/>
      <c r="AR19" s="579"/>
      <c r="AS19" s="579"/>
      <c r="AT19" s="579"/>
      <c r="AU19" s="579"/>
      <c r="AV19" s="579"/>
      <c r="AW19" s="579"/>
      <c r="AX19" s="581"/>
    </row>
    <row r="20" spans="1:50" ht="18" customHeight="1" x14ac:dyDescent="0.15">
      <c r="A20" s="236"/>
      <c r="B20" s="237"/>
      <c r="C20" s="237"/>
      <c r="D20" s="237"/>
      <c r="E20" s="237"/>
      <c r="F20" s="238"/>
      <c r="G20" s="582" t="s">
        <v>10</v>
      </c>
      <c r="H20" s="583"/>
      <c r="I20" s="583"/>
      <c r="J20" s="583"/>
      <c r="K20" s="583"/>
      <c r="L20" s="583"/>
      <c r="M20" s="583"/>
      <c r="N20" s="583"/>
      <c r="O20" s="583"/>
      <c r="P20" s="578">
        <f>IF(P18=0, "-", SUM(P19)/P18)</f>
        <v>0.97841528687909562</v>
      </c>
      <c r="Q20" s="578"/>
      <c r="R20" s="578"/>
      <c r="S20" s="578"/>
      <c r="T20" s="578"/>
      <c r="U20" s="578"/>
      <c r="V20" s="578"/>
      <c r="W20" s="578">
        <f>IF(W18=0, "-", SUM(W19)/W18)</f>
        <v>0.7862094002613873</v>
      </c>
      <c r="X20" s="578"/>
      <c r="Y20" s="578"/>
      <c r="Z20" s="578"/>
      <c r="AA20" s="578"/>
      <c r="AB20" s="578"/>
      <c r="AC20" s="578"/>
      <c r="AD20" s="578">
        <f>IF(AD18=0, "-", SUM(AD19)/AD18)</f>
        <v>0.93176339609855263</v>
      </c>
      <c r="AE20" s="578"/>
      <c r="AF20" s="578"/>
      <c r="AG20" s="578"/>
      <c r="AH20" s="578"/>
      <c r="AI20" s="578"/>
      <c r="AJ20" s="578"/>
      <c r="AK20" s="579"/>
      <c r="AL20" s="579"/>
      <c r="AM20" s="579"/>
      <c r="AN20" s="579"/>
      <c r="AO20" s="579"/>
      <c r="AP20" s="579"/>
      <c r="AQ20" s="580"/>
      <c r="AR20" s="580"/>
      <c r="AS20" s="580"/>
      <c r="AT20" s="580"/>
      <c r="AU20" s="579"/>
      <c r="AV20" s="579"/>
      <c r="AW20" s="579"/>
      <c r="AX20" s="581"/>
    </row>
    <row r="21" spans="1:50" ht="26.45" customHeight="1" x14ac:dyDescent="0.15">
      <c r="A21" s="596"/>
      <c r="B21" s="597"/>
      <c r="C21" s="597"/>
      <c r="D21" s="597"/>
      <c r="E21" s="597"/>
      <c r="F21" s="598"/>
      <c r="G21" s="576" t="s">
        <v>217</v>
      </c>
      <c r="H21" s="577"/>
      <c r="I21" s="577"/>
      <c r="J21" s="577"/>
      <c r="K21" s="577"/>
      <c r="L21" s="577"/>
      <c r="M21" s="577"/>
      <c r="N21" s="577"/>
      <c r="O21" s="577"/>
      <c r="P21" s="578">
        <f>IF(P19=0, "-", SUM(P19)/SUM(P13,P14))</f>
        <v>0.97841528687909562</v>
      </c>
      <c r="Q21" s="578"/>
      <c r="R21" s="578"/>
      <c r="S21" s="578"/>
      <c r="T21" s="578"/>
      <c r="U21" s="578"/>
      <c r="V21" s="578"/>
      <c r="W21" s="578">
        <f>IF(W19=0, "-", SUM(W19)/SUM(W13,W14))</f>
        <v>0.7862094002613873</v>
      </c>
      <c r="X21" s="578"/>
      <c r="Y21" s="578"/>
      <c r="Z21" s="578"/>
      <c r="AA21" s="578"/>
      <c r="AB21" s="578"/>
      <c r="AC21" s="578"/>
      <c r="AD21" s="578">
        <f>IF(AD19=0, "-", SUM(AD19)/SUM(AD13,AD14))</f>
        <v>0.93176339609855263</v>
      </c>
      <c r="AE21" s="578"/>
      <c r="AF21" s="578"/>
      <c r="AG21" s="578"/>
      <c r="AH21" s="578"/>
      <c r="AI21" s="578"/>
      <c r="AJ21" s="578"/>
      <c r="AK21" s="579"/>
      <c r="AL21" s="579"/>
      <c r="AM21" s="579"/>
      <c r="AN21" s="579"/>
      <c r="AO21" s="579"/>
      <c r="AP21" s="579"/>
      <c r="AQ21" s="580"/>
      <c r="AR21" s="580"/>
      <c r="AS21" s="580"/>
      <c r="AT21" s="580"/>
      <c r="AU21" s="579"/>
      <c r="AV21" s="579"/>
      <c r="AW21" s="579"/>
      <c r="AX21" s="581"/>
    </row>
    <row r="22" spans="1:50" ht="18.75" customHeight="1" x14ac:dyDescent="0.15">
      <c r="A22" s="527" t="s">
        <v>560</v>
      </c>
      <c r="B22" s="528"/>
      <c r="C22" s="528"/>
      <c r="D22" s="528"/>
      <c r="E22" s="528"/>
      <c r="F22" s="529"/>
      <c r="G22" s="533" t="s">
        <v>211</v>
      </c>
      <c r="H22" s="534"/>
      <c r="I22" s="534"/>
      <c r="J22" s="534"/>
      <c r="K22" s="534"/>
      <c r="L22" s="534"/>
      <c r="M22" s="534"/>
      <c r="N22" s="534"/>
      <c r="O22" s="535"/>
      <c r="P22" s="536" t="s">
        <v>558</v>
      </c>
      <c r="Q22" s="534"/>
      <c r="R22" s="534"/>
      <c r="S22" s="534"/>
      <c r="T22" s="534"/>
      <c r="U22" s="534"/>
      <c r="V22" s="535"/>
      <c r="W22" s="536" t="s">
        <v>559</v>
      </c>
      <c r="X22" s="534"/>
      <c r="Y22" s="534"/>
      <c r="Z22" s="534"/>
      <c r="AA22" s="534"/>
      <c r="AB22" s="534"/>
      <c r="AC22" s="535"/>
      <c r="AD22" s="536" t="s">
        <v>210</v>
      </c>
      <c r="AE22" s="534"/>
      <c r="AF22" s="534"/>
      <c r="AG22" s="534"/>
      <c r="AH22" s="534"/>
      <c r="AI22" s="534"/>
      <c r="AJ22" s="534"/>
      <c r="AK22" s="534"/>
      <c r="AL22" s="534"/>
      <c r="AM22" s="534"/>
      <c r="AN22" s="534"/>
      <c r="AO22" s="534"/>
      <c r="AP22" s="534"/>
      <c r="AQ22" s="534"/>
      <c r="AR22" s="534"/>
      <c r="AS22" s="534"/>
      <c r="AT22" s="534"/>
      <c r="AU22" s="534"/>
      <c r="AV22" s="534"/>
      <c r="AW22" s="534"/>
      <c r="AX22" s="563"/>
    </row>
    <row r="23" spans="1:50" ht="28.15" customHeight="1" x14ac:dyDescent="0.15">
      <c r="A23" s="530"/>
      <c r="B23" s="531"/>
      <c r="C23" s="531"/>
      <c r="D23" s="531"/>
      <c r="E23" s="531"/>
      <c r="F23" s="532"/>
      <c r="G23" s="564" t="s">
        <v>582</v>
      </c>
      <c r="H23" s="565"/>
      <c r="I23" s="565"/>
      <c r="J23" s="565"/>
      <c r="K23" s="565"/>
      <c r="L23" s="565"/>
      <c r="M23" s="565"/>
      <c r="N23" s="565"/>
      <c r="O23" s="566"/>
      <c r="P23" s="567">
        <v>195.815</v>
      </c>
      <c r="Q23" s="568"/>
      <c r="R23" s="568"/>
      <c r="S23" s="568"/>
      <c r="T23" s="568"/>
      <c r="U23" s="568"/>
      <c r="V23" s="569"/>
      <c r="W23" s="567">
        <v>315.59500000000003</v>
      </c>
      <c r="X23" s="568"/>
      <c r="Y23" s="568"/>
      <c r="Z23" s="568"/>
      <c r="AA23" s="568"/>
      <c r="AB23" s="568"/>
      <c r="AC23" s="569"/>
      <c r="AD23" s="570" t="s">
        <v>669</v>
      </c>
      <c r="AE23" s="571"/>
      <c r="AF23" s="571"/>
      <c r="AG23" s="571"/>
      <c r="AH23" s="571"/>
      <c r="AI23" s="571"/>
      <c r="AJ23" s="571"/>
      <c r="AK23" s="571"/>
      <c r="AL23" s="571"/>
      <c r="AM23" s="571"/>
      <c r="AN23" s="571"/>
      <c r="AO23" s="571"/>
      <c r="AP23" s="571"/>
      <c r="AQ23" s="571"/>
      <c r="AR23" s="571"/>
      <c r="AS23" s="571"/>
      <c r="AT23" s="571"/>
      <c r="AU23" s="571"/>
      <c r="AV23" s="571"/>
      <c r="AW23" s="571"/>
      <c r="AX23" s="572"/>
    </row>
    <row r="24" spans="1:50" ht="18" customHeight="1" x14ac:dyDescent="0.15">
      <c r="A24" s="530"/>
      <c r="B24" s="531"/>
      <c r="C24" s="531"/>
      <c r="D24" s="531"/>
      <c r="E24" s="531"/>
      <c r="F24" s="532"/>
      <c r="G24" s="518" t="s">
        <v>601</v>
      </c>
      <c r="H24" s="519"/>
      <c r="I24" s="519"/>
      <c r="J24" s="519"/>
      <c r="K24" s="519"/>
      <c r="L24" s="519"/>
      <c r="M24" s="519"/>
      <c r="N24" s="519"/>
      <c r="O24" s="520"/>
      <c r="P24" s="515">
        <v>4.2569999999999997</v>
      </c>
      <c r="Q24" s="516"/>
      <c r="R24" s="516"/>
      <c r="S24" s="516"/>
      <c r="T24" s="516"/>
      <c r="U24" s="516"/>
      <c r="V24" s="517"/>
      <c r="W24" s="515">
        <v>107.251</v>
      </c>
      <c r="X24" s="516"/>
      <c r="Y24" s="516"/>
      <c r="Z24" s="516"/>
      <c r="AA24" s="516"/>
      <c r="AB24" s="516"/>
      <c r="AC24" s="517"/>
      <c r="AD24" s="573"/>
      <c r="AE24" s="574"/>
      <c r="AF24" s="574"/>
      <c r="AG24" s="574"/>
      <c r="AH24" s="574"/>
      <c r="AI24" s="574"/>
      <c r="AJ24" s="574"/>
      <c r="AK24" s="574"/>
      <c r="AL24" s="574"/>
      <c r="AM24" s="574"/>
      <c r="AN24" s="574"/>
      <c r="AO24" s="574"/>
      <c r="AP24" s="574"/>
      <c r="AQ24" s="574"/>
      <c r="AR24" s="574"/>
      <c r="AS24" s="574"/>
      <c r="AT24" s="574"/>
      <c r="AU24" s="574"/>
      <c r="AV24" s="574"/>
      <c r="AW24" s="574"/>
      <c r="AX24" s="575"/>
    </row>
    <row r="25" spans="1:50" ht="18" customHeight="1" x14ac:dyDescent="0.15">
      <c r="A25" s="530"/>
      <c r="B25" s="531"/>
      <c r="C25" s="531"/>
      <c r="D25" s="531"/>
      <c r="E25" s="531"/>
      <c r="F25" s="532"/>
      <c r="G25" s="518" t="s">
        <v>602</v>
      </c>
      <c r="H25" s="519"/>
      <c r="I25" s="519"/>
      <c r="J25" s="519"/>
      <c r="K25" s="519"/>
      <c r="L25" s="519"/>
      <c r="M25" s="519"/>
      <c r="N25" s="519"/>
      <c r="O25" s="520"/>
      <c r="P25" s="515">
        <v>2.383</v>
      </c>
      <c r="Q25" s="516"/>
      <c r="R25" s="516"/>
      <c r="S25" s="516"/>
      <c r="T25" s="516"/>
      <c r="U25" s="516"/>
      <c r="V25" s="517"/>
      <c r="W25" s="515">
        <v>2.383</v>
      </c>
      <c r="X25" s="516"/>
      <c r="Y25" s="516"/>
      <c r="Z25" s="516"/>
      <c r="AA25" s="516"/>
      <c r="AB25" s="516"/>
      <c r="AC25" s="517"/>
      <c r="AD25" s="573"/>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18" customHeight="1" x14ac:dyDescent="0.15">
      <c r="A26" s="530"/>
      <c r="B26" s="531"/>
      <c r="C26" s="531"/>
      <c r="D26" s="531"/>
      <c r="E26" s="531"/>
      <c r="F26" s="532"/>
      <c r="G26" s="518" t="s">
        <v>583</v>
      </c>
      <c r="H26" s="519"/>
      <c r="I26" s="519"/>
      <c r="J26" s="519"/>
      <c r="K26" s="519"/>
      <c r="L26" s="519"/>
      <c r="M26" s="519"/>
      <c r="N26" s="519"/>
      <c r="O26" s="520"/>
      <c r="P26" s="515">
        <v>0.68200000000000005</v>
      </c>
      <c r="Q26" s="516"/>
      <c r="R26" s="516"/>
      <c r="S26" s="516"/>
      <c r="T26" s="516"/>
      <c r="U26" s="516"/>
      <c r="V26" s="517"/>
      <c r="W26" s="515">
        <v>0.68200000000000005</v>
      </c>
      <c r="X26" s="516"/>
      <c r="Y26" s="516"/>
      <c r="Z26" s="516"/>
      <c r="AA26" s="516"/>
      <c r="AB26" s="516"/>
      <c r="AC26" s="517"/>
      <c r="AD26" s="573"/>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15.6" customHeight="1" x14ac:dyDescent="0.15">
      <c r="A27" s="530"/>
      <c r="B27" s="531"/>
      <c r="C27" s="531"/>
      <c r="D27" s="531"/>
      <c r="E27" s="531"/>
      <c r="F27" s="532"/>
      <c r="G27" s="518" t="s">
        <v>584</v>
      </c>
      <c r="H27" s="519"/>
      <c r="I27" s="519"/>
      <c r="J27" s="519"/>
      <c r="K27" s="519"/>
      <c r="L27" s="519"/>
      <c r="M27" s="519"/>
      <c r="N27" s="519"/>
      <c r="O27" s="520"/>
      <c r="P27" s="515">
        <v>0.22900000000000001</v>
      </c>
      <c r="Q27" s="516"/>
      <c r="R27" s="516"/>
      <c r="S27" s="516"/>
      <c r="T27" s="516"/>
      <c r="U27" s="516"/>
      <c r="V27" s="517"/>
      <c r="W27" s="515">
        <v>0.22900000000000001</v>
      </c>
      <c r="X27" s="516"/>
      <c r="Y27" s="516"/>
      <c r="Z27" s="516"/>
      <c r="AA27" s="516"/>
      <c r="AB27" s="516"/>
      <c r="AC27" s="517"/>
      <c r="AD27" s="573"/>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18" customHeight="1" thickBot="1" x14ac:dyDescent="0.2">
      <c r="A28" s="530"/>
      <c r="B28" s="531"/>
      <c r="C28" s="531"/>
      <c r="D28" s="531"/>
      <c r="E28" s="531"/>
      <c r="F28" s="532"/>
      <c r="G28" s="227" t="s">
        <v>18</v>
      </c>
      <c r="H28" s="537"/>
      <c r="I28" s="537"/>
      <c r="J28" s="537"/>
      <c r="K28" s="537"/>
      <c r="L28" s="537"/>
      <c r="M28" s="537"/>
      <c r="N28" s="537"/>
      <c r="O28" s="538"/>
      <c r="P28" s="539">
        <f>AK13</f>
        <v>203.36600000000001</v>
      </c>
      <c r="Q28" s="540"/>
      <c r="R28" s="540"/>
      <c r="S28" s="540"/>
      <c r="T28" s="540"/>
      <c r="U28" s="540"/>
      <c r="V28" s="541"/>
      <c r="W28" s="542">
        <f>AR13</f>
        <v>426.14</v>
      </c>
      <c r="X28" s="543"/>
      <c r="Y28" s="543"/>
      <c r="Z28" s="543"/>
      <c r="AA28" s="543"/>
      <c r="AB28" s="543"/>
      <c r="AC28" s="54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42" customHeight="1" x14ac:dyDescent="0.15">
      <c r="A29" s="545" t="s">
        <v>549</v>
      </c>
      <c r="B29" s="546"/>
      <c r="C29" s="546"/>
      <c r="D29" s="546"/>
      <c r="E29" s="546"/>
      <c r="F29" s="547"/>
      <c r="G29" s="548" t="s">
        <v>628</v>
      </c>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6.45" customHeight="1" x14ac:dyDescent="0.15">
      <c r="A30" s="464" t="s">
        <v>550</v>
      </c>
      <c r="B30" s="92"/>
      <c r="C30" s="92"/>
      <c r="D30" s="92"/>
      <c r="E30" s="92"/>
      <c r="F30" s="93"/>
      <c r="G30" s="465" t="s">
        <v>545</v>
      </c>
      <c r="H30" s="466"/>
      <c r="I30" s="466"/>
      <c r="J30" s="466"/>
      <c r="K30" s="466"/>
      <c r="L30" s="466"/>
      <c r="M30" s="466"/>
      <c r="N30" s="466"/>
      <c r="O30" s="466"/>
      <c r="P30" s="467" t="s">
        <v>544</v>
      </c>
      <c r="Q30" s="466"/>
      <c r="R30" s="466"/>
      <c r="S30" s="466"/>
      <c r="T30" s="466"/>
      <c r="U30" s="466"/>
      <c r="V30" s="466"/>
      <c r="W30" s="466"/>
      <c r="X30" s="468"/>
      <c r="Y30" s="469"/>
      <c r="Z30" s="470"/>
      <c r="AA30" s="471"/>
      <c r="AB30" s="472" t="s">
        <v>11</v>
      </c>
      <c r="AC30" s="472"/>
      <c r="AD30" s="472"/>
      <c r="AE30" s="108" t="s">
        <v>389</v>
      </c>
      <c r="AF30" s="473"/>
      <c r="AG30" s="473"/>
      <c r="AH30" s="474"/>
      <c r="AI30" s="108" t="s">
        <v>541</v>
      </c>
      <c r="AJ30" s="473"/>
      <c r="AK30" s="473"/>
      <c r="AL30" s="474"/>
      <c r="AM30" s="108" t="s">
        <v>357</v>
      </c>
      <c r="AN30" s="473"/>
      <c r="AO30" s="473"/>
      <c r="AP30" s="474"/>
      <c r="AQ30" s="489" t="s">
        <v>388</v>
      </c>
      <c r="AR30" s="490"/>
      <c r="AS30" s="490"/>
      <c r="AT30" s="491"/>
      <c r="AU30" s="489" t="s">
        <v>561</v>
      </c>
      <c r="AV30" s="490"/>
      <c r="AW30" s="490"/>
      <c r="AX30" s="492"/>
    </row>
    <row r="31" spans="1:50" ht="28.15" customHeight="1" x14ac:dyDescent="0.15">
      <c r="A31" s="464"/>
      <c r="B31" s="92"/>
      <c r="C31" s="92"/>
      <c r="D31" s="92"/>
      <c r="E31" s="92"/>
      <c r="F31" s="93"/>
      <c r="G31" s="551" t="s">
        <v>655</v>
      </c>
      <c r="H31" s="552"/>
      <c r="I31" s="552"/>
      <c r="J31" s="552"/>
      <c r="K31" s="552"/>
      <c r="L31" s="552"/>
      <c r="M31" s="552"/>
      <c r="N31" s="552"/>
      <c r="O31" s="552"/>
      <c r="P31" s="304" t="s">
        <v>654</v>
      </c>
      <c r="Q31" s="555"/>
      <c r="R31" s="555"/>
      <c r="S31" s="555"/>
      <c r="T31" s="555"/>
      <c r="U31" s="555"/>
      <c r="V31" s="555"/>
      <c r="W31" s="555"/>
      <c r="X31" s="556"/>
      <c r="Y31" s="560" t="s">
        <v>51</v>
      </c>
      <c r="Z31" s="561"/>
      <c r="AA31" s="562"/>
      <c r="AB31" s="140" t="s">
        <v>629</v>
      </c>
      <c r="AC31" s="486"/>
      <c r="AD31" s="486"/>
      <c r="AE31" s="487">
        <v>6</v>
      </c>
      <c r="AF31" s="487"/>
      <c r="AG31" s="487"/>
      <c r="AH31" s="487"/>
      <c r="AI31" s="487">
        <v>6</v>
      </c>
      <c r="AJ31" s="487"/>
      <c r="AK31" s="487"/>
      <c r="AL31" s="487"/>
      <c r="AM31" s="479">
        <v>4</v>
      </c>
      <c r="AN31" s="479"/>
      <c r="AO31" s="479"/>
      <c r="AP31" s="479"/>
      <c r="AQ31" s="480" t="s">
        <v>612</v>
      </c>
      <c r="AR31" s="479"/>
      <c r="AS31" s="479"/>
      <c r="AT31" s="479"/>
      <c r="AU31" s="77" t="s">
        <v>612</v>
      </c>
      <c r="AV31" s="481"/>
      <c r="AW31" s="481"/>
      <c r="AX31" s="482"/>
    </row>
    <row r="32" spans="1:50" ht="28.15" customHeight="1" x14ac:dyDescent="0.15">
      <c r="A32" s="411"/>
      <c r="B32" s="143"/>
      <c r="C32" s="143"/>
      <c r="D32" s="143"/>
      <c r="E32" s="143"/>
      <c r="F32" s="144"/>
      <c r="G32" s="553"/>
      <c r="H32" s="554"/>
      <c r="I32" s="554"/>
      <c r="J32" s="554"/>
      <c r="K32" s="554"/>
      <c r="L32" s="554"/>
      <c r="M32" s="554"/>
      <c r="N32" s="554"/>
      <c r="O32" s="554"/>
      <c r="P32" s="557"/>
      <c r="Q32" s="558"/>
      <c r="R32" s="558"/>
      <c r="S32" s="558"/>
      <c r="T32" s="558"/>
      <c r="U32" s="558"/>
      <c r="V32" s="558"/>
      <c r="W32" s="558"/>
      <c r="X32" s="559"/>
      <c r="Y32" s="483" t="s">
        <v>52</v>
      </c>
      <c r="Z32" s="484"/>
      <c r="AA32" s="485"/>
      <c r="AB32" s="140" t="s">
        <v>629</v>
      </c>
      <c r="AC32" s="486"/>
      <c r="AD32" s="486"/>
      <c r="AE32" s="487">
        <v>6</v>
      </c>
      <c r="AF32" s="487"/>
      <c r="AG32" s="487"/>
      <c r="AH32" s="487"/>
      <c r="AI32" s="487">
        <v>5</v>
      </c>
      <c r="AJ32" s="487"/>
      <c r="AK32" s="487"/>
      <c r="AL32" s="487"/>
      <c r="AM32" s="479">
        <v>4</v>
      </c>
      <c r="AN32" s="479"/>
      <c r="AO32" s="479"/>
      <c r="AP32" s="479"/>
      <c r="AQ32" s="479">
        <v>4</v>
      </c>
      <c r="AR32" s="479"/>
      <c r="AS32" s="479"/>
      <c r="AT32" s="479"/>
      <c r="AU32" s="488">
        <v>5</v>
      </c>
      <c r="AV32" s="481"/>
      <c r="AW32" s="481"/>
      <c r="AX32" s="482"/>
    </row>
    <row r="33" spans="1:55" ht="18" customHeight="1" x14ac:dyDescent="0.15">
      <c r="A33" s="443" t="s">
        <v>551</v>
      </c>
      <c r="B33" s="444"/>
      <c r="C33" s="444"/>
      <c r="D33" s="444"/>
      <c r="E33" s="444"/>
      <c r="F33" s="445"/>
      <c r="G33" s="419" t="s">
        <v>552</v>
      </c>
      <c r="H33" s="419"/>
      <c r="I33" s="419"/>
      <c r="J33" s="419"/>
      <c r="K33" s="419"/>
      <c r="L33" s="419"/>
      <c r="M33" s="419"/>
      <c r="N33" s="419"/>
      <c r="O33" s="419"/>
      <c r="P33" s="419"/>
      <c r="Q33" s="419"/>
      <c r="R33" s="419"/>
      <c r="S33" s="419"/>
      <c r="T33" s="419"/>
      <c r="U33" s="419"/>
      <c r="V33" s="419"/>
      <c r="W33" s="419"/>
      <c r="X33" s="420"/>
      <c r="Y33" s="452"/>
      <c r="Z33" s="453"/>
      <c r="AA33" s="454"/>
      <c r="AB33" s="418" t="s">
        <v>11</v>
      </c>
      <c r="AC33" s="419"/>
      <c r="AD33" s="420"/>
      <c r="AE33" s="418" t="s">
        <v>389</v>
      </c>
      <c r="AF33" s="419"/>
      <c r="AG33" s="419"/>
      <c r="AH33" s="420"/>
      <c r="AI33" s="418" t="s">
        <v>541</v>
      </c>
      <c r="AJ33" s="419"/>
      <c r="AK33" s="419"/>
      <c r="AL33" s="420"/>
      <c r="AM33" s="418" t="s">
        <v>357</v>
      </c>
      <c r="AN33" s="419"/>
      <c r="AO33" s="419"/>
      <c r="AP33" s="420"/>
      <c r="AQ33" s="493" t="s">
        <v>562</v>
      </c>
      <c r="AR33" s="494"/>
      <c r="AS33" s="494"/>
      <c r="AT33" s="494"/>
      <c r="AU33" s="494"/>
      <c r="AV33" s="494"/>
      <c r="AW33" s="494"/>
      <c r="AX33" s="495"/>
    </row>
    <row r="34" spans="1:55" ht="23.25" customHeight="1" x14ac:dyDescent="0.15">
      <c r="A34" s="446"/>
      <c r="B34" s="447"/>
      <c r="C34" s="447"/>
      <c r="D34" s="447"/>
      <c r="E34" s="447"/>
      <c r="F34" s="448"/>
      <c r="G34" s="521" t="s">
        <v>630</v>
      </c>
      <c r="H34" s="522"/>
      <c r="I34" s="522"/>
      <c r="J34" s="522"/>
      <c r="K34" s="522"/>
      <c r="L34" s="522"/>
      <c r="M34" s="522"/>
      <c r="N34" s="522"/>
      <c r="O34" s="522"/>
      <c r="P34" s="522"/>
      <c r="Q34" s="522"/>
      <c r="R34" s="522"/>
      <c r="S34" s="522"/>
      <c r="T34" s="522"/>
      <c r="U34" s="522"/>
      <c r="V34" s="522"/>
      <c r="W34" s="522"/>
      <c r="X34" s="522"/>
      <c r="Y34" s="496" t="s">
        <v>551</v>
      </c>
      <c r="Z34" s="497"/>
      <c r="AA34" s="498"/>
      <c r="AB34" s="499" t="s">
        <v>631</v>
      </c>
      <c r="AC34" s="500"/>
      <c r="AD34" s="501"/>
      <c r="AE34" s="77">
        <v>25.7</v>
      </c>
      <c r="AF34" s="78"/>
      <c r="AG34" s="78"/>
      <c r="AH34" s="79"/>
      <c r="AI34" s="77">
        <v>26.8</v>
      </c>
      <c r="AJ34" s="78"/>
      <c r="AK34" s="78"/>
      <c r="AL34" s="79"/>
      <c r="AM34" s="480">
        <v>48</v>
      </c>
      <c r="AN34" s="480"/>
      <c r="AO34" s="480"/>
      <c r="AP34" s="480"/>
      <c r="AQ34" s="77">
        <v>49</v>
      </c>
      <c r="AR34" s="78"/>
      <c r="AS34" s="78"/>
      <c r="AT34" s="78"/>
      <c r="AU34" s="78"/>
      <c r="AV34" s="78"/>
      <c r="AW34" s="78"/>
      <c r="AX34" s="83"/>
    </row>
    <row r="35" spans="1:55" ht="27.6" customHeight="1" x14ac:dyDescent="0.15">
      <c r="A35" s="449"/>
      <c r="B35" s="450"/>
      <c r="C35" s="450"/>
      <c r="D35" s="450"/>
      <c r="E35" s="450"/>
      <c r="F35" s="451"/>
      <c r="G35" s="523"/>
      <c r="H35" s="524"/>
      <c r="I35" s="524"/>
      <c r="J35" s="524"/>
      <c r="K35" s="524"/>
      <c r="L35" s="524"/>
      <c r="M35" s="524"/>
      <c r="N35" s="524"/>
      <c r="O35" s="524"/>
      <c r="P35" s="524"/>
      <c r="Q35" s="524"/>
      <c r="R35" s="524"/>
      <c r="S35" s="524"/>
      <c r="T35" s="524"/>
      <c r="U35" s="524"/>
      <c r="V35" s="524"/>
      <c r="W35" s="524"/>
      <c r="X35" s="524"/>
      <c r="Y35" s="511" t="s">
        <v>553</v>
      </c>
      <c r="Z35" s="525"/>
      <c r="AA35" s="526"/>
      <c r="AB35" s="455" t="s">
        <v>632</v>
      </c>
      <c r="AC35" s="456"/>
      <c r="AD35" s="457"/>
      <c r="AE35" s="458" t="s">
        <v>633</v>
      </c>
      <c r="AF35" s="459"/>
      <c r="AG35" s="459"/>
      <c r="AH35" s="460"/>
      <c r="AI35" s="458" t="s">
        <v>634</v>
      </c>
      <c r="AJ35" s="459"/>
      <c r="AK35" s="459"/>
      <c r="AL35" s="460"/>
      <c r="AM35" s="475" t="s">
        <v>642</v>
      </c>
      <c r="AN35" s="475"/>
      <c r="AO35" s="475"/>
      <c r="AP35" s="475"/>
      <c r="AQ35" s="475" t="s">
        <v>635</v>
      </c>
      <c r="AR35" s="475"/>
      <c r="AS35" s="475"/>
      <c r="AT35" s="475"/>
      <c r="AU35" s="475"/>
      <c r="AV35" s="475"/>
      <c r="AW35" s="475"/>
      <c r="AX35" s="476"/>
    </row>
    <row r="36" spans="1:55" ht="18.75" customHeight="1" x14ac:dyDescent="0.15">
      <c r="A36" s="421" t="s">
        <v>215</v>
      </c>
      <c r="B36" s="422"/>
      <c r="C36" s="422"/>
      <c r="D36" s="422"/>
      <c r="E36" s="422"/>
      <c r="F36" s="423"/>
      <c r="G36" s="431" t="s">
        <v>139</v>
      </c>
      <c r="H36" s="145"/>
      <c r="I36" s="145"/>
      <c r="J36" s="145"/>
      <c r="K36" s="145"/>
      <c r="L36" s="145"/>
      <c r="M36" s="145"/>
      <c r="N36" s="145"/>
      <c r="O36" s="146"/>
      <c r="P36" s="147" t="s">
        <v>55</v>
      </c>
      <c r="Q36" s="145"/>
      <c r="R36" s="145"/>
      <c r="S36" s="145"/>
      <c r="T36" s="145"/>
      <c r="U36" s="145"/>
      <c r="V36" s="145"/>
      <c r="W36" s="145"/>
      <c r="X36" s="146"/>
      <c r="Y36" s="432"/>
      <c r="Z36" s="433"/>
      <c r="AA36" s="434"/>
      <c r="AB36" s="438" t="s">
        <v>11</v>
      </c>
      <c r="AC36" s="439"/>
      <c r="AD36" s="440"/>
      <c r="AE36" s="438" t="s">
        <v>389</v>
      </c>
      <c r="AF36" s="439"/>
      <c r="AG36" s="439"/>
      <c r="AH36" s="440"/>
      <c r="AI36" s="441" t="s">
        <v>541</v>
      </c>
      <c r="AJ36" s="441"/>
      <c r="AK36" s="441"/>
      <c r="AL36" s="438"/>
      <c r="AM36" s="441" t="s">
        <v>357</v>
      </c>
      <c r="AN36" s="441"/>
      <c r="AO36" s="441"/>
      <c r="AP36" s="438"/>
      <c r="AQ36" s="461" t="s">
        <v>170</v>
      </c>
      <c r="AR36" s="462"/>
      <c r="AS36" s="462"/>
      <c r="AT36" s="463"/>
      <c r="AU36" s="145" t="s">
        <v>128</v>
      </c>
      <c r="AV36" s="145"/>
      <c r="AW36" s="145"/>
      <c r="AX36" s="148"/>
    </row>
    <row r="37" spans="1:55" ht="18.75" customHeight="1" x14ac:dyDescent="0.15">
      <c r="A37" s="424"/>
      <c r="B37" s="425"/>
      <c r="C37" s="425"/>
      <c r="D37" s="425"/>
      <c r="E37" s="425"/>
      <c r="F37" s="426"/>
      <c r="G37" s="97"/>
      <c r="H37" s="98"/>
      <c r="I37" s="98"/>
      <c r="J37" s="98"/>
      <c r="K37" s="98"/>
      <c r="L37" s="98"/>
      <c r="M37" s="98"/>
      <c r="N37" s="98"/>
      <c r="O37" s="99"/>
      <c r="P37" s="101"/>
      <c r="Q37" s="98"/>
      <c r="R37" s="98"/>
      <c r="S37" s="98"/>
      <c r="T37" s="98"/>
      <c r="U37" s="98"/>
      <c r="V37" s="98"/>
      <c r="W37" s="98"/>
      <c r="X37" s="99"/>
      <c r="Y37" s="435"/>
      <c r="Z37" s="436"/>
      <c r="AA37" s="437"/>
      <c r="AB37" s="108"/>
      <c r="AC37" s="109"/>
      <c r="AD37" s="110"/>
      <c r="AE37" s="108"/>
      <c r="AF37" s="109"/>
      <c r="AG37" s="109"/>
      <c r="AH37" s="110"/>
      <c r="AI37" s="442"/>
      <c r="AJ37" s="442"/>
      <c r="AK37" s="442"/>
      <c r="AL37" s="108"/>
      <c r="AM37" s="442"/>
      <c r="AN37" s="442"/>
      <c r="AO37" s="442"/>
      <c r="AP37" s="108"/>
      <c r="AQ37" s="477" t="s">
        <v>586</v>
      </c>
      <c r="AR37" s="478"/>
      <c r="AS37" s="119" t="s">
        <v>171</v>
      </c>
      <c r="AT37" s="120"/>
      <c r="AU37" s="118" t="s">
        <v>586</v>
      </c>
      <c r="AV37" s="118"/>
      <c r="AW37" s="98" t="s">
        <v>166</v>
      </c>
      <c r="AX37" s="121"/>
    </row>
    <row r="38" spans="1:55" ht="20.45" customHeight="1" x14ac:dyDescent="0.15">
      <c r="A38" s="427"/>
      <c r="B38" s="425"/>
      <c r="C38" s="425"/>
      <c r="D38" s="425"/>
      <c r="E38" s="425"/>
      <c r="F38" s="426"/>
      <c r="G38" s="502" t="s">
        <v>586</v>
      </c>
      <c r="H38" s="503"/>
      <c r="I38" s="503"/>
      <c r="J38" s="503"/>
      <c r="K38" s="503"/>
      <c r="L38" s="503"/>
      <c r="M38" s="503"/>
      <c r="N38" s="503"/>
      <c r="O38" s="504"/>
      <c r="P38" s="123" t="s">
        <v>586</v>
      </c>
      <c r="Q38" s="123"/>
      <c r="R38" s="123"/>
      <c r="S38" s="123"/>
      <c r="T38" s="123"/>
      <c r="U38" s="123"/>
      <c r="V38" s="123"/>
      <c r="W38" s="123"/>
      <c r="X38" s="124"/>
      <c r="Y38" s="511" t="s">
        <v>12</v>
      </c>
      <c r="Z38" s="512"/>
      <c r="AA38" s="513"/>
      <c r="AB38" s="140" t="s">
        <v>586</v>
      </c>
      <c r="AC38" s="140"/>
      <c r="AD38" s="140"/>
      <c r="AE38" s="77" t="s">
        <v>586</v>
      </c>
      <c r="AF38" s="78"/>
      <c r="AG38" s="78"/>
      <c r="AH38" s="78"/>
      <c r="AI38" s="77" t="s">
        <v>585</v>
      </c>
      <c r="AJ38" s="78"/>
      <c r="AK38" s="78"/>
      <c r="AL38" s="79"/>
      <c r="AM38" s="77" t="s">
        <v>585</v>
      </c>
      <c r="AN38" s="78"/>
      <c r="AO38" s="78"/>
      <c r="AP38" s="79"/>
      <c r="AQ38" s="80" t="s">
        <v>585</v>
      </c>
      <c r="AR38" s="81"/>
      <c r="AS38" s="81"/>
      <c r="AT38" s="82"/>
      <c r="AU38" s="77" t="s">
        <v>585</v>
      </c>
      <c r="AV38" s="78"/>
      <c r="AW38" s="78"/>
      <c r="AX38" s="83"/>
    </row>
    <row r="39" spans="1:55" ht="20.45" customHeight="1" x14ac:dyDescent="0.15">
      <c r="A39" s="428"/>
      <c r="B39" s="429"/>
      <c r="C39" s="429"/>
      <c r="D39" s="429"/>
      <c r="E39" s="429"/>
      <c r="F39" s="430"/>
      <c r="G39" s="505"/>
      <c r="H39" s="506"/>
      <c r="I39" s="506"/>
      <c r="J39" s="506"/>
      <c r="K39" s="506"/>
      <c r="L39" s="506"/>
      <c r="M39" s="506"/>
      <c r="N39" s="506"/>
      <c r="O39" s="507"/>
      <c r="P39" s="126"/>
      <c r="Q39" s="126"/>
      <c r="R39" s="126"/>
      <c r="S39" s="126"/>
      <c r="T39" s="126"/>
      <c r="U39" s="126"/>
      <c r="V39" s="126"/>
      <c r="W39" s="126"/>
      <c r="X39" s="127"/>
      <c r="Y39" s="418" t="s">
        <v>50</v>
      </c>
      <c r="Z39" s="419"/>
      <c r="AA39" s="420"/>
      <c r="AB39" s="141" t="s">
        <v>586</v>
      </c>
      <c r="AC39" s="141"/>
      <c r="AD39" s="141"/>
      <c r="AE39" s="77" t="s">
        <v>586</v>
      </c>
      <c r="AF39" s="78"/>
      <c r="AG39" s="78"/>
      <c r="AH39" s="78"/>
      <c r="AI39" s="77" t="s">
        <v>585</v>
      </c>
      <c r="AJ39" s="78"/>
      <c r="AK39" s="78"/>
      <c r="AL39" s="79"/>
      <c r="AM39" s="77" t="s">
        <v>585</v>
      </c>
      <c r="AN39" s="78"/>
      <c r="AO39" s="78"/>
      <c r="AP39" s="79"/>
      <c r="AQ39" s="80" t="s">
        <v>585</v>
      </c>
      <c r="AR39" s="81"/>
      <c r="AS39" s="81"/>
      <c r="AT39" s="82"/>
      <c r="AU39" s="77" t="s">
        <v>585</v>
      </c>
      <c r="AV39" s="78"/>
      <c r="AW39" s="78"/>
      <c r="AX39" s="83"/>
    </row>
    <row r="40" spans="1:55" ht="20.45" customHeight="1" x14ac:dyDescent="0.15">
      <c r="A40" s="427"/>
      <c r="B40" s="425"/>
      <c r="C40" s="425"/>
      <c r="D40" s="425"/>
      <c r="E40" s="425"/>
      <c r="F40" s="426"/>
      <c r="G40" s="508"/>
      <c r="H40" s="509"/>
      <c r="I40" s="509"/>
      <c r="J40" s="509"/>
      <c r="K40" s="509"/>
      <c r="L40" s="509"/>
      <c r="M40" s="509"/>
      <c r="N40" s="509"/>
      <c r="O40" s="510"/>
      <c r="P40" s="129"/>
      <c r="Q40" s="129"/>
      <c r="R40" s="129"/>
      <c r="S40" s="129"/>
      <c r="T40" s="129"/>
      <c r="U40" s="129"/>
      <c r="V40" s="129"/>
      <c r="W40" s="129"/>
      <c r="X40" s="130"/>
      <c r="Y40" s="418" t="s">
        <v>13</v>
      </c>
      <c r="Z40" s="419"/>
      <c r="AA40" s="420"/>
      <c r="AB40" s="514" t="s">
        <v>14</v>
      </c>
      <c r="AC40" s="514"/>
      <c r="AD40" s="514"/>
      <c r="AE40" s="77" t="s">
        <v>586</v>
      </c>
      <c r="AF40" s="78"/>
      <c r="AG40" s="78"/>
      <c r="AH40" s="78"/>
      <c r="AI40" s="77" t="s">
        <v>585</v>
      </c>
      <c r="AJ40" s="78"/>
      <c r="AK40" s="78"/>
      <c r="AL40" s="79"/>
      <c r="AM40" s="77" t="s">
        <v>585</v>
      </c>
      <c r="AN40" s="78"/>
      <c r="AO40" s="78"/>
      <c r="AP40" s="79"/>
      <c r="AQ40" s="80" t="s">
        <v>585</v>
      </c>
      <c r="AR40" s="81"/>
      <c r="AS40" s="81"/>
      <c r="AT40" s="82"/>
      <c r="AU40" s="77" t="s">
        <v>585</v>
      </c>
      <c r="AV40" s="78"/>
      <c r="AW40" s="78"/>
      <c r="AX40" s="83"/>
    </row>
    <row r="41" spans="1:55" ht="28.15" customHeight="1" x14ac:dyDescent="0.15">
      <c r="A41" s="410" t="s">
        <v>234</v>
      </c>
      <c r="B41" s="89"/>
      <c r="C41" s="89"/>
      <c r="D41" s="89"/>
      <c r="E41" s="89"/>
      <c r="F41" s="90"/>
      <c r="G41" s="412" t="s">
        <v>586</v>
      </c>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4"/>
    </row>
    <row r="42" spans="1:55" ht="28.15" customHeight="1" x14ac:dyDescent="0.15">
      <c r="A42" s="411"/>
      <c r="B42" s="143"/>
      <c r="C42" s="143"/>
      <c r="D42" s="143"/>
      <c r="E42" s="143"/>
      <c r="F42" s="144"/>
      <c r="G42" s="415"/>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7"/>
    </row>
    <row r="43" spans="1:55" ht="9.6" customHeight="1" x14ac:dyDescent="0.15">
      <c r="A43" s="161" t="s">
        <v>546</v>
      </c>
      <c r="B43" s="91" t="s">
        <v>547</v>
      </c>
      <c r="C43" s="92"/>
      <c r="D43" s="92"/>
      <c r="E43" s="92"/>
      <c r="F43" s="93"/>
      <c r="G43" s="145" t="s">
        <v>548</v>
      </c>
      <c r="H43" s="145"/>
      <c r="I43" s="145"/>
      <c r="J43" s="145"/>
      <c r="K43" s="145"/>
      <c r="L43" s="145"/>
      <c r="M43" s="145"/>
      <c r="N43" s="145"/>
      <c r="O43" s="145"/>
      <c r="P43" s="145"/>
      <c r="Q43" s="145"/>
      <c r="R43" s="145"/>
      <c r="S43" s="145"/>
      <c r="T43" s="145"/>
      <c r="U43" s="145"/>
      <c r="V43" s="145"/>
      <c r="W43" s="145"/>
      <c r="X43" s="145"/>
      <c r="Y43" s="145"/>
      <c r="Z43" s="145"/>
      <c r="AA43" s="146"/>
      <c r="AB43" s="147" t="s">
        <v>563</v>
      </c>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8"/>
      <c r="AY43">
        <f>COUNTA($G$45)</f>
        <v>1</v>
      </c>
    </row>
    <row r="44" spans="1:55" ht="9.6" customHeight="1" x14ac:dyDescent="0.15">
      <c r="A44" s="162"/>
      <c r="B44" s="91"/>
      <c r="C44" s="92"/>
      <c r="D44" s="92"/>
      <c r="E44" s="92"/>
      <c r="F44" s="93"/>
      <c r="G44" s="98"/>
      <c r="H44" s="98"/>
      <c r="I44" s="98"/>
      <c r="J44" s="98"/>
      <c r="K44" s="98"/>
      <c r="L44" s="98"/>
      <c r="M44" s="98"/>
      <c r="N44" s="98"/>
      <c r="O44" s="98"/>
      <c r="P44" s="98"/>
      <c r="Q44" s="98"/>
      <c r="R44" s="98"/>
      <c r="S44" s="98"/>
      <c r="T44" s="98"/>
      <c r="U44" s="98"/>
      <c r="V44" s="98"/>
      <c r="W44" s="98"/>
      <c r="X44" s="98"/>
      <c r="Y44" s="98"/>
      <c r="Z44" s="98"/>
      <c r="AA44" s="99"/>
      <c r="AB44" s="101"/>
      <c r="AC44" s="98"/>
      <c r="AD44" s="98"/>
      <c r="AE44" s="98"/>
      <c r="AF44" s="98"/>
      <c r="AG44" s="98"/>
      <c r="AH44" s="98"/>
      <c r="AI44" s="98"/>
      <c r="AJ44" s="98"/>
      <c r="AK44" s="98"/>
      <c r="AL44" s="98"/>
      <c r="AM44" s="98"/>
      <c r="AN44" s="98"/>
      <c r="AO44" s="98"/>
      <c r="AP44" s="98"/>
      <c r="AQ44" s="98"/>
      <c r="AR44" s="98"/>
      <c r="AS44" s="98"/>
      <c r="AT44" s="98"/>
      <c r="AU44" s="98"/>
      <c r="AV44" s="98"/>
      <c r="AW44" s="98"/>
      <c r="AX44" s="121"/>
      <c r="AY44">
        <f t="shared" ref="AY44:AY52" si="0">$AY$43</f>
        <v>1</v>
      </c>
    </row>
    <row r="45" spans="1:55" ht="28.9" customHeight="1" x14ac:dyDescent="0.15">
      <c r="A45" s="162"/>
      <c r="B45" s="91"/>
      <c r="C45" s="92"/>
      <c r="D45" s="92"/>
      <c r="E45" s="92"/>
      <c r="F45" s="93"/>
      <c r="G45" s="149" t="s">
        <v>659</v>
      </c>
      <c r="H45" s="149"/>
      <c r="I45" s="149"/>
      <c r="J45" s="149"/>
      <c r="K45" s="149"/>
      <c r="L45" s="149"/>
      <c r="M45" s="149"/>
      <c r="N45" s="149"/>
      <c r="O45" s="149"/>
      <c r="P45" s="149"/>
      <c r="Q45" s="149"/>
      <c r="R45" s="149"/>
      <c r="S45" s="149"/>
      <c r="T45" s="149"/>
      <c r="U45" s="149"/>
      <c r="V45" s="149"/>
      <c r="W45" s="149"/>
      <c r="X45" s="149"/>
      <c r="Y45" s="149"/>
      <c r="Z45" s="149"/>
      <c r="AA45" s="150"/>
      <c r="AB45" s="155" t="s">
        <v>661</v>
      </c>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56"/>
      <c r="AY45">
        <f t="shared" si="0"/>
        <v>1</v>
      </c>
    </row>
    <row r="46" spans="1:55" ht="28.9" customHeight="1" x14ac:dyDescent="0.15">
      <c r="A46" s="162"/>
      <c r="B46" s="91"/>
      <c r="C46" s="92"/>
      <c r="D46" s="92"/>
      <c r="E46" s="92"/>
      <c r="F46" s="93"/>
      <c r="G46" s="151"/>
      <c r="H46" s="151"/>
      <c r="I46" s="151"/>
      <c r="J46" s="151"/>
      <c r="K46" s="151"/>
      <c r="L46" s="151"/>
      <c r="M46" s="151"/>
      <c r="N46" s="151"/>
      <c r="O46" s="151"/>
      <c r="P46" s="151"/>
      <c r="Q46" s="151"/>
      <c r="R46" s="151"/>
      <c r="S46" s="151"/>
      <c r="T46" s="151"/>
      <c r="U46" s="151"/>
      <c r="V46" s="151"/>
      <c r="W46" s="151"/>
      <c r="X46" s="151"/>
      <c r="Y46" s="151"/>
      <c r="Z46" s="151"/>
      <c r="AA46" s="152"/>
      <c r="AB46" s="157"/>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8"/>
      <c r="AY46">
        <f t="shared" si="0"/>
        <v>1</v>
      </c>
    </row>
    <row r="47" spans="1:55" ht="28.9" customHeight="1" x14ac:dyDescent="0.15">
      <c r="A47" s="162"/>
      <c r="B47" s="142"/>
      <c r="C47" s="143"/>
      <c r="D47" s="143"/>
      <c r="E47" s="143"/>
      <c r="F47" s="144"/>
      <c r="G47" s="153"/>
      <c r="H47" s="153"/>
      <c r="I47" s="153"/>
      <c r="J47" s="153"/>
      <c r="K47" s="153"/>
      <c r="L47" s="153"/>
      <c r="M47" s="153"/>
      <c r="N47" s="153"/>
      <c r="O47" s="153"/>
      <c r="P47" s="153"/>
      <c r="Q47" s="153"/>
      <c r="R47" s="153"/>
      <c r="S47" s="153"/>
      <c r="T47" s="153"/>
      <c r="U47" s="153"/>
      <c r="V47" s="153"/>
      <c r="W47" s="153"/>
      <c r="X47" s="153"/>
      <c r="Y47" s="153"/>
      <c r="Z47" s="153"/>
      <c r="AA47" s="154"/>
      <c r="AB47" s="159"/>
      <c r="AC47" s="153"/>
      <c r="AD47" s="153"/>
      <c r="AE47" s="151"/>
      <c r="AF47" s="151"/>
      <c r="AG47" s="151"/>
      <c r="AH47" s="151"/>
      <c r="AI47" s="151"/>
      <c r="AJ47" s="151"/>
      <c r="AK47" s="151"/>
      <c r="AL47" s="151"/>
      <c r="AM47" s="151"/>
      <c r="AN47" s="151"/>
      <c r="AO47" s="151"/>
      <c r="AP47" s="151"/>
      <c r="AQ47" s="151"/>
      <c r="AR47" s="151"/>
      <c r="AS47" s="151"/>
      <c r="AT47" s="151"/>
      <c r="AU47" s="153"/>
      <c r="AV47" s="153"/>
      <c r="AW47" s="153"/>
      <c r="AX47" s="160"/>
      <c r="AY47">
        <f t="shared" si="0"/>
        <v>1</v>
      </c>
    </row>
    <row r="48" spans="1:55" ht="18.75" customHeight="1" x14ac:dyDescent="0.15">
      <c r="A48" s="162"/>
      <c r="B48" s="88" t="s">
        <v>138</v>
      </c>
      <c r="C48" s="89"/>
      <c r="D48" s="89"/>
      <c r="E48" s="89"/>
      <c r="F48" s="90"/>
      <c r="G48" s="94" t="s">
        <v>56</v>
      </c>
      <c r="H48" s="95"/>
      <c r="I48" s="95"/>
      <c r="J48" s="95"/>
      <c r="K48" s="95"/>
      <c r="L48" s="95"/>
      <c r="M48" s="95"/>
      <c r="N48" s="95"/>
      <c r="O48" s="96"/>
      <c r="P48" s="100" t="s">
        <v>58</v>
      </c>
      <c r="Q48" s="95"/>
      <c r="R48" s="95"/>
      <c r="S48" s="95"/>
      <c r="T48" s="95"/>
      <c r="U48" s="95"/>
      <c r="V48" s="95"/>
      <c r="W48" s="95"/>
      <c r="X48" s="96"/>
      <c r="Y48" s="102"/>
      <c r="Z48" s="103"/>
      <c r="AA48" s="104"/>
      <c r="AB48" s="105" t="s">
        <v>11</v>
      </c>
      <c r="AC48" s="106"/>
      <c r="AD48" s="107"/>
      <c r="AE48" s="111" t="s">
        <v>389</v>
      </c>
      <c r="AF48" s="111"/>
      <c r="AG48" s="111"/>
      <c r="AH48" s="111"/>
      <c r="AI48" s="111" t="s">
        <v>541</v>
      </c>
      <c r="AJ48" s="111"/>
      <c r="AK48" s="111"/>
      <c r="AL48" s="111"/>
      <c r="AM48" s="111" t="s">
        <v>357</v>
      </c>
      <c r="AN48" s="111"/>
      <c r="AO48" s="111"/>
      <c r="AP48" s="111"/>
      <c r="AQ48" s="112" t="s">
        <v>170</v>
      </c>
      <c r="AR48" s="113"/>
      <c r="AS48" s="113"/>
      <c r="AT48" s="114"/>
      <c r="AU48" s="115" t="s">
        <v>128</v>
      </c>
      <c r="AV48" s="115"/>
      <c r="AW48" s="115"/>
      <c r="AX48" s="116"/>
      <c r="AY48">
        <f t="shared" si="0"/>
        <v>1</v>
      </c>
      <c r="BA48" s="10"/>
      <c r="BB48" s="10"/>
      <c r="BC48" s="10"/>
    </row>
    <row r="49" spans="1:60" ht="18.75" customHeight="1" x14ac:dyDescent="0.15">
      <c r="A49" s="162"/>
      <c r="B49" s="91"/>
      <c r="C49" s="92"/>
      <c r="D49" s="92"/>
      <c r="E49" s="92"/>
      <c r="F49" s="93"/>
      <c r="G49" s="97"/>
      <c r="H49" s="98"/>
      <c r="I49" s="98"/>
      <c r="J49" s="98"/>
      <c r="K49" s="98"/>
      <c r="L49" s="98"/>
      <c r="M49" s="98"/>
      <c r="N49" s="98"/>
      <c r="O49" s="99"/>
      <c r="P49" s="101"/>
      <c r="Q49" s="98"/>
      <c r="R49" s="98"/>
      <c r="S49" s="98"/>
      <c r="T49" s="98"/>
      <c r="U49" s="98"/>
      <c r="V49" s="98"/>
      <c r="W49" s="98"/>
      <c r="X49" s="99"/>
      <c r="Y49" s="102"/>
      <c r="Z49" s="103"/>
      <c r="AA49" s="104"/>
      <c r="AB49" s="108"/>
      <c r="AC49" s="109"/>
      <c r="AD49" s="110"/>
      <c r="AE49" s="111"/>
      <c r="AF49" s="111"/>
      <c r="AG49" s="111"/>
      <c r="AH49" s="111"/>
      <c r="AI49" s="111"/>
      <c r="AJ49" s="111"/>
      <c r="AK49" s="111"/>
      <c r="AL49" s="111"/>
      <c r="AM49" s="111"/>
      <c r="AN49" s="111"/>
      <c r="AO49" s="111"/>
      <c r="AP49" s="111"/>
      <c r="AQ49" s="117" t="s">
        <v>586</v>
      </c>
      <c r="AR49" s="118"/>
      <c r="AS49" s="119" t="s">
        <v>171</v>
      </c>
      <c r="AT49" s="120"/>
      <c r="AU49" s="118" t="s">
        <v>586</v>
      </c>
      <c r="AV49" s="118"/>
      <c r="AW49" s="98" t="s">
        <v>166</v>
      </c>
      <c r="AX49" s="121"/>
      <c r="AY49">
        <f t="shared" si="0"/>
        <v>1</v>
      </c>
      <c r="BA49" s="10"/>
      <c r="BB49" s="10"/>
      <c r="BC49" s="10"/>
      <c r="BD49" s="10"/>
      <c r="BE49" s="10"/>
      <c r="BF49" s="10"/>
      <c r="BG49" s="10"/>
      <c r="BH49" s="10"/>
    </row>
    <row r="50" spans="1:60" ht="24" customHeight="1" x14ac:dyDescent="0.15">
      <c r="A50" s="162"/>
      <c r="B50" s="91"/>
      <c r="C50" s="92"/>
      <c r="D50" s="92"/>
      <c r="E50" s="92"/>
      <c r="F50" s="93"/>
      <c r="G50" s="122" t="s">
        <v>660</v>
      </c>
      <c r="H50" s="123"/>
      <c r="I50" s="123"/>
      <c r="J50" s="123"/>
      <c r="K50" s="123"/>
      <c r="L50" s="123"/>
      <c r="M50" s="123"/>
      <c r="N50" s="123"/>
      <c r="O50" s="124"/>
      <c r="P50" s="123" t="s">
        <v>658</v>
      </c>
      <c r="Q50" s="131"/>
      <c r="R50" s="131"/>
      <c r="S50" s="131"/>
      <c r="T50" s="131"/>
      <c r="U50" s="131"/>
      <c r="V50" s="131"/>
      <c r="W50" s="131"/>
      <c r="X50" s="132"/>
      <c r="Y50" s="137" t="s">
        <v>57</v>
      </c>
      <c r="Z50" s="138"/>
      <c r="AA50" s="139"/>
      <c r="AB50" s="140" t="s">
        <v>587</v>
      </c>
      <c r="AC50" s="140"/>
      <c r="AD50" s="140"/>
      <c r="AE50" s="77" t="s">
        <v>657</v>
      </c>
      <c r="AF50" s="78"/>
      <c r="AG50" s="78"/>
      <c r="AH50" s="79"/>
      <c r="AI50" s="77">
        <v>7</v>
      </c>
      <c r="AJ50" s="78"/>
      <c r="AK50" s="78"/>
      <c r="AL50" s="79"/>
      <c r="AM50" s="77">
        <v>16</v>
      </c>
      <c r="AN50" s="78"/>
      <c r="AO50" s="78"/>
      <c r="AP50" s="79"/>
      <c r="AQ50" s="80" t="s">
        <v>585</v>
      </c>
      <c r="AR50" s="81"/>
      <c r="AS50" s="81"/>
      <c r="AT50" s="82"/>
      <c r="AU50" s="78" t="s">
        <v>586</v>
      </c>
      <c r="AV50" s="78"/>
      <c r="AW50" s="78"/>
      <c r="AX50" s="83"/>
      <c r="AY50">
        <f t="shared" si="0"/>
        <v>1</v>
      </c>
    </row>
    <row r="51" spans="1:60" ht="24" customHeight="1" x14ac:dyDescent="0.15">
      <c r="A51" s="162"/>
      <c r="B51" s="91"/>
      <c r="C51" s="92"/>
      <c r="D51" s="92"/>
      <c r="E51" s="92"/>
      <c r="F51" s="93"/>
      <c r="G51" s="125"/>
      <c r="H51" s="126"/>
      <c r="I51" s="126"/>
      <c r="J51" s="126"/>
      <c r="K51" s="126"/>
      <c r="L51" s="126"/>
      <c r="M51" s="126"/>
      <c r="N51" s="126"/>
      <c r="O51" s="127"/>
      <c r="P51" s="133"/>
      <c r="Q51" s="133"/>
      <c r="R51" s="133"/>
      <c r="S51" s="133"/>
      <c r="T51" s="133"/>
      <c r="U51" s="133"/>
      <c r="V51" s="133"/>
      <c r="W51" s="133"/>
      <c r="X51" s="134"/>
      <c r="Y51" s="84" t="s">
        <v>50</v>
      </c>
      <c r="Z51" s="85"/>
      <c r="AA51" s="86"/>
      <c r="AB51" s="141" t="s">
        <v>587</v>
      </c>
      <c r="AC51" s="141"/>
      <c r="AD51" s="141"/>
      <c r="AE51" s="77" t="s">
        <v>657</v>
      </c>
      <c r="AF51" s="78"/>
      <c r="AG51" s="78"/>
      <c r="AH51" s="79"/>
      <c r="AI51" s="77" t="s">
        <v>657</v>
      </c>
      <c r="AJ51" s="78"/>
      <c r="AK51" s="78"/>
      <c r="AL51" s="79"/>
      <c r="AM51" s="77">
        <v>7</v>
      </c>
      <c r="AN51" s="78"/>
      <c r="AO51" s="78"/>
      <c r="AP51" s="79"/>
      <c r="AQ51" s="80" t="s">
        <v>586</v>
      </c>
      <c r="AR51" s="81"/>
      <c r="AS51" s="81"/>
      <c r="AT51" s="82"/>
      <c r="AU51" s="78">
        <v>7</v>
      </c>
      <c r="AV51" s="78"/>
      <c r="AW51" s="78"/>
      <c r="AX51" s="83"/>
      <c r="AY51">
        <f t="shared" si="0"/>
        <v>1</v>
      </c>
      <c r="BA51" s="10"/>
      <c r="BB51" s="10"/>
      <c r="BC51" s="10"/>
    </row>
    <row r="52" spans="1:60" ht="24" customHeight="1" thickBot="1" x14ac:dyDescent="0.2">
      <c r="A52" s="162"/>
      <c r="B52" s="91"/>
      <c r="C52" s="92"/>
      <c r="D52" s="92"/>
      <c r="E52" s="92"/>
      <c r="F52" s="93"/>
      <c r="G52" s="128"/>
      <c r="H52" s="129"/>
      <c r="I52" s="129"/>
      <c r="J52" s="129"/>
      <c r="K52" s="129"/>
      <c r="L52" s="129"/>
      <c r="M52" s="129"/>
      <c r="N52" s="129"/>
      <c r="O52" s="130"/>
      <c r="P52" s="135"/>
      <c r="Q52" s="135"/>
      <c r="R52" s="135"/>
      <c r="S52" s="135"/>
      <c r="T52" s="135"/>
      <c r="U52" s="135"/>
      <c r="V52" s="135"/>
      <c r="W52" s="135"/>
      <c r="X52" s="136"/>
      <c r="Y52" s="84" t="s">
        <v>13</v>
      </c>
      <c r="Z52" s="85"/>
      <c r="AA52" s="86"/>
      <c r="AB52" s="87" t="s">
        <v>14</v>
      </c>
      <c r="AC52" s="87"/>
      <c r="AD52" s="87"/>
      <c r="AE52" s="77" t="s">
        <v>657</v>
      </c>
      <c r="AF52" s="78"/>
      <c r="AG52" s="78"/>
      <c r="AH52" s="79"/>
      <c r="AI52" s="77" t="s">
        <v>657</v>
      </c>
      <c r="AJ52" s="78"/>
      <c r="AK52" s="78"/>
      <c r="AL52" s="79"/>
      <c r="AM52" s="77">
        <v>229</v>
      </c>
      <c r="AN52" s="78"/>
      <c r="AO52" s="78"/>
      <c r="AP52" s="79"/>
      <c r="AQ52" s="80" t="s">
        <v>585</v>
      </c>
      <c r="AR52" s="81"/>
      <c r="AS52" s="81"/>
      <c r="AT52" s="82"/>
      <c r="AU52" s="78" t="s">
        <v>586</v>
      </c>
      <c r="AV52" s="78"/>
      <c r="AW52" s="78"/>
      <c r="AX52" s="83"/>
      <c r="AY52">
        <f t="shared" si="0"/>
        <v>1</v>
      </c>
      <c r="BA52" s="10"/>
      <c r="BB52" s="10"/>
      <c r="BC52" s="10"/>
      <c r="BD52" s="10"/>
      <c r="BE52" s="10"/>
      <c r="BF52" s="10"/>
      <c r="BG52" s="10"/>
      <c r="BH52" s="10"/>
    </row>
    <row r="53" spans="1:60" ht="45" customHeight="1" x14ac:dyDescent="0.15">
      <c r="A53" s="327" t="s">
        <v>256</v>
      </c>
      <c r="B53" s="328"/>
      <c r="C53" s="331" t="s">
        <v>172</v>
      </c>
      <c r="D53" s="328"/>
      <c r="E53" s="333" t="s">
        <v>185</v>
      </c>
      <c r="F53" s="334"/>
      <c r="G53" s="335" t="s">
        <v>586</v>
      </c>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60" ht="32.25" customHeight="1" x14ac:dyDescent="0.15">
      <c r="A54" s="329"/>
      <c r="B54" s="330"/>
      <c r="C54" s="332"/>
      <c r="D54" s="330"/>
      <c r="E54" s="88" t="s">
        <v>184</v>
      </c>
      <c r="F54" s="90"/>
      <c r="G54" s="122" t="s">
        <v>586</v>
      </c>
      <c r="H54" s="123"/>
      <c r="I54" s="123"/>
      <c r="J54" s="123"/>
      <c r="K54" s="123"/>
      <c r="L54" s="123"/>
      <c r="M54" s="123"/>
      <c r="N54" s="123"/>
      <c r="O54" s="123"/>
      <c r="P54" s="123"/>
      <c r="Q54" s="123"/>
      <c r="R54" s="123"/>
      <c r="S54" s="123"/>
      <c r="T54" s="123"/>
      <c r="U54" s="123"/>
      <c r="V54" s="124"/>
      <c r="W54" s="396" t="s">
        <v>554</v>
      </c>
      <c r="X54" s="397"/>
      <c r="Y54" s="397"/>
      <c r="Z54" s="397"/>
      <c r="AA54" s="398"/>
      <c r="AB54" s="399" t="s">
        <v>612</v>
      </c>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1"/>
    </row>
    <row r="55" spans="1:60" ht="21" customHeight="1" x14ac:dyDescent="0.15">
      <c r="A55" s="329"/>
      <c r="B55" s="330"/>
      <c r="C55" s="332"/>
      <c r="D55" s="330"/>
      <c r="E55" s="142"/>
      <c r="F55" s="144"/>
      <c r="G55" s="128"/>
      <c r="H55" s="129"/>
      <c r="I55" s="129"/>
      <c r="J55" s="129"/>
      <c r="K55" s="129"/>
      <c r="L55" s="129"/>
      <c r="M55" s="129"/>
      <c r="N55" s="129"/>
      <c r="O55" s="129"/>
      <c r="P55" s="129"/>
      <c r="Q55" s="129"/>
      <c r="R55" s="129"/>
      <c r="S55" s="129"/>
      <c r="T55" s="129"/>
      <c r="U55" s="129"/>
      <c r="V55" s="130"/>
      <c r="W55" s="402" t="s">
        <v>555</v>
      </c>
      <c r="X55" s="403"/>
      <c r="Y55" s="403"/>
      <c r="Z55" s="403"/>
      <c r="AA55" s="404"/>
      <c r="AB55" s="399" t="s">
        <v>612</v>
      </c>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1"/>
    </row>
    <row r="56" spans="1:60" ht="48" customHeight="1" x14ac:dyDescent="0.15">
      <c r="A56" s="329"/>
      <c r="B56" s="330"/>
      <c r="C56" s="405" t="s">
        <v>567</v>
      </c>
      <c r="D56" s="406"/>
      <c r="E56" s="88" t="s">
        <v>252</v>
      </c>
      <c r="F56" s="90"/>
      <c r="G56" s="386" t="s">
        <v>175</v>
      </c>
      <c r="H56" s="387"/>
      <c r="I56" s="387"/>
      <c r="J56" s="407" t="s">
        <v>588</v>
      </c>
      <c r="K56" s="408"/>
      <c r="L56" s="408"/>
      <c r="M56" s="408"/>
      <c r="N56" s="408"/>
      <c r="O56" s="408"/>
      <c r="P56" s="408"/>
      <c r="Q56" s="408"/>
      <c r="R56" s="408"/>
      <c r="S56" s="408"/>
      <c r="T56" s="409"/>
      <c r="U56" s="384" t="s">
        <v>664</v>
      </c>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5"/>
      <c r="AY56" s="59"/>
    </row>
    <row r="57" spans="1:60" ht="48" customHeight="1" x14ac:dyDescent="0.15">
      <c r="A57" s="329"/>
      <c r="B57" s="330"/>
      <c r="C57" s="332"/>
      <c r="D57" s="330"/>
      <c r="E57" s="91"/>
      <c r="F57" s="93"/>
      <c r="G57" s="386" t="s">
        <v>568</v>
      </c>
      <c r="H57" s="387"/>
      <c r="I57" s="387"/>
      <c r="J57" s="387"/>
      <c r="K57" s="387"/>
      <c r="L57" s="387"/>
      <c r="M57" s="387"/>
      <c r="N57" s="387"/>
      <c r="O57" s="387"/>
      <c r="P57" s="387"/>
      <c r="Q57" s="387"/>
      <c r="R57" s="387"/>
      <c r="S57" s="387"/>
      <c r="T57" s="387"/>
      <c r="U57" s="383" t="s">
        <v>636</v>
      </c>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c r="AY57" s="59"/>
    </row>
    <row r="58" spans="1:60" ht="48" customHeight="1" thickBot="1" x14ac:dyDescent="0.2">
      <c r="A58" s="329"/>
      <c r="B58" s="330"/>
      <c r="C58" s="332"/>
      <c r="D58" s="330"/>
      <c r="E58" s="142"/>
      <c r="F58" s="144"/>
      <c r="G58" s="386" t="s">
        <v>555</v>
      </c>
      <c r="H58" s="387"/>
      <c r="I58" s="387"/>
      <c r="J58" s="387"/>
      <c r="K58" s="387"/>
      <c r="L58" s="387"/>
      <c r="M58" s="387"/>
      <c r="N58" s="387"/>
      <c r="O58" s="387"/>
      <c r="P58" s="387"/>
      <c r="Q58" s="387"/>
      <c r="R58" s="387"/>
      <c r="S58" s="387"/>
      <c r="T58" s="387"/>
      <c r="U58" s="638" t="s">
        <v>663</v>
      </c>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c r="AY58" s="59"/>
    </row>
    <row r="59" spans="1:60" ht="27" customHeight="1" x14ac:dyDescent="0.15">
      <c r="A59" s="388" t="s">
        <v>44</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60" ht="27" customHeight="1" x14ac:dyDescent="0.15">
      <c r="A60" s="5"/>
      <c r="B60" s="6"/>
      <c r="C60" s="391" t="s">
        <v>29</v>
      </c>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3"/>
      <c r="AD60" s="392" t="s">
        <v>33</v>
      </c>
      <c r="AE60" s="392"/>
      <c r="AF60" s="392"/>
      <c r="AG60" s="394" t="s">
        <v>28</v>
      </c>
      <c r="AH60" s="392"/>
      <c r="AI60" s="392"/>
      <c r="AJ60" s="392"/>
      <c r="AK60" s="392"/>
      <c r="AL60" s="392"/>
      <c r="AM60" s="392"/>
      <c r="AN60" s="392"/>
      <c r="AO60" s="392"/>
      <c r="AP60" s="392"/>
      <c r="AQ60" s="392"/>
      <c r="AR60" s="392"/>
      <c r="AS60" s="392"/>
      <c r="AT60" s="392"/>
      <c r="AU60" s="392"/>
      <c r="AV60" s="392"/>
      <c r="AW60" s="392"/>
      <c r="AX60" s="395"/>
    </row>
    <row r="61" spans="1:60" ht="126" customHeight="1" x14ac:dyDescent="0.15">
      <c r="A61" s="358" t="s">
        <v>133</v>
      </c>
      <c r="B61" s="359"/>
      <c r="C61" s="364" t="s">
        <v>134</v>
      </c>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6"/>
      <c r="AD61" s="367" t="s">
        <v>575</v>
      </c>
      <c r="AE61" s="368"/>
      <c r="AF61" s="368"/>
      <c r="AG61" s="369" t="s">
        <v>656</v>
      </c>
      <c r="AH61" s="370"/>
      <c r="AI61" s="370"/>
      <c r="AJ61" s="370"/>
      <c r="AK61" s="370"/>
      <c r="AL61" s="370"/>
      <c r="AM61" s="370"/>
      <c r="AN61" s="370"/>
      <c r="AO61" s="370"/>
      <c r="AP61" s="370"/>
      <c r="AQ61" s="370"/>
      <c r="AR61" s="370"/>
      <c r="AS61" s="370"/>
      <c r="AT61" s="370"/>
      <c r="AU61" s="370"/>
      <c r="AV61" s="370"/>
      <c r="AW61" s="370"/>
      <c r="AX61" s="371"/>
    </row>
    <row r="62" spans="1:60" ht="46.9" customHeight="1" x14ac:dyDescent="0.15">
      <c r="A62" s="360"/>
      <c r="B62" s="361"/>
      <c r="C62" s="372" t="s">
        <v>34</v>
      </c>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289"/>
      <c r="AD62" s="290" t="s">
        <v>575</v>
      </c>
      <c r="AE62" s="291"/>
      <c r="AF62" s="291"/>
      <c r="AG62" s="285" t="s">
        <v>638</v>
      </c>
      <c r="AH62" s="286"/>
      <c r="AI62" s="286"/>
      <c r="AJ62" s="286"/>
      <c r="AK62" s="286"/>
      <c r="AL62" s="286"/>
      <c r="AM62" s="286"/>
      <c r="AN62" s="286"/>
      <c r="AO62" s="286"/>
      <c r="AP62" s="286"/>
      <c r="AQ62" s="286"/>
      <c r="AR62" s="286"/>
      <c r="AS62" s="286"/>
      <c r="AT62" s="286"/>
      <c r="AU62" s="286"/>
      <c r="AV62" s="286"/>
      <c r="AW62" s="286"/>
      <c r="AX62" s="287"/>
    </row>
    <row r="63" spans="1:60" ht="59.25" customHeight="1" x14ac:dyDescent="0.15">
      <c r="A63" s="362"/>
      <c r="B63" s="363"/>
      <c r="C63" s="374" t="s">
        <v>135</v>
      </c>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6"/>
      <c r="AD63" s="322" t="s">
        <v>575</v>
      </c>
      <c r="AE63" s="323"/>
      <c r="AF63" s="323"/>
      <c r="AG63" s="306" t="s">
        <v>637</v>
      </c>
      <c r="AH63" s="126"/>
      <c r="AI63" s="126"/>
      <c r="AJ63" s="126"/>
      <c r="AK63" s="126"/>
      <c r="AL63" s="126"/>
      <c r="AM63" s="126"/>
      <c r="AN63" s="126"/>
      <c r="AO63" s="126"/>
      <c r="AP63" s="126"/>
      <c r="AQ63" s="126"/>
      <c r="AR63" s="126"/>
      <c r="AS63" s="126"/>
      <c r="AT63" s="126"/>
      <c r="AU63" s="126"/>
      <c r="AV63" s="126"/>
      <c r="AW63" s="126"/>
      <c r="AX63" s="307"/>
    </row>
    <row r="64" spans="1:60" ht="27" customHeight="1" x14ac:dyDescent="0.15">
      <c r="A64" s="265" t="s">
        <v>36</v>
      </c>
      <c r="B64" s="338"/>
      <c r="C64" s="340" t="s">
        <v>38</v>
      </c>
      <c r="D64" s="300"/>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2"/>
      <c r="AD64" s="301" t="s">
        <v>575</v>
      </c>
      <c r="AE64" s="302"/>
      <c r="AF64" s="302"/>
      <c r="AG64" s="304" t="s">
        <v>662</v>
      </c>
      <c r="AH64" s="123"/>
      <c r="AI64" s="123"/>
      <c r="AJ64" s="123"/>
      <c r="AK64" s="123"/>
      <c r="AL64" s="123"/>
      <c r="AM64" s="123"/>
      <c r="AN64" s="123"/>
      <c r="AO64" s="123"/>
      <c r="AP64" s="123"/>
      <c r="AQ64" s="123"/>
      <c r="AR64" s="123"/>
      <c r="AS64" s="123"/>
      <c r="AT64" s="123"/>
      <c r="AU64" s="123"/>
      <c r="AV64" s="123"/>
      <c r="AW64" s="123"/>
      <c r="AX64" s="305"/>
    </row>
    <row r="65" spans="1:50" ht="31.15" customHeight="1" x14ac:dyDescent="0.15">
      <c r="A65" s="267"/>
      <c r="B65" s="339"/>
      <c r="C65" s="343"/>
      <c r="D65" s="344"/>
      <c r="E65" s="347" t="s">
        <v>235</v>
      </c>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9"/>
      <c r="AD65" s="290" t="s">
        <v>589</v>
      </c>
      <c r="AE65" s="291"/>
      <c r="AF65" s="350"/>
      <c r="AG65" s="306"/>
      <c r="AH65" s="126"/>
      <c r="AI65" s="126"/>
      <c r="AJ65" s="126"/>
      <c r="AK65" s="126"/>
      <c r="AL65" s="126"/>
      <c r="AM65" s="126"/>
      <c r="AN65" s="126"/>
      <c r="AO65" s="126"/>
      <c r="AP65" s="126"/>
      <c r="AQ65" s="126"/>
      <c r="AR65" s="126"/>
      <c r="AS65" s="126"/>
      <c r="AT65" s="126"/>
      <c r="AU65" s="126"/>
      <c r="AV65" s="126"/>
      <c r="AW65" s="126"/>
      <c r="AX65" s="307"/>
    </row>
    <row r="66" spans="1:50" ht="33.6" customHeight="1" x14ac:dyDescent="0.15">
      <c r="A66" s="267"/>
      <c r="B66" s="339"/>
      <c r="C66" s="345"/>
      <c r="D66" s="346"/>
      <c r="E66" s="351" t="s">
        <v>204</v>
      </c>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3"/>
      <c r="AD66" s="354" t="s">
        <v>589</v>
      </c>
      <c r="AE66" s="355"/>
      <c r="AF66" s="355"/>
      <c r="AG66" s="306"/>
      <c r="AH66" s="126"/>
      <c r="AI66" s="126"/>
      <c r="AJ66" s="126"/>
      <c r="AK66" s="126"/>
      <c r="AL66" s="126"/>
      <c r="AM66" s="126"/>
      <c r="AN66" s="126"/>
      <c r="AO66" s="126"/>
      <c r="AP66" s="126"/>
      <c r="AQ66" s="126"/>
      <c r="AR66" s="126"/>
      <c r="AS66" s="126"/>
      <c r="AT66" s="126"/>
      <c r="AU66" s="126"/>
      <c r="AV66" s="126"/>
      <c r="AW66" s="126"/>
      <c r="AX66" s="307"/>
    </row>
    <row r="67" spans="1:50" ht="19.899999999999999" customHeight="1" x14ac:dyDescent="0.15">
      <c r="A67" s="267"/>
      <c r="B67" s="268"/>
      <c r="C67" s="356" t="s">
        <v>39</v>
      </c>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274" t="s">
        <v>590</v>
      </c>
      <c r="AE67" s="275"/>
      <c r="AF67" s="275"/>
      <c r="AG67" s="277"/>
      <c r="AH67" s="278"/>
      <c r="AI67" s="278"/>
      <c r="AJ67" s="278"/>
      <c r="AK67" s="278"/>
      <c r="AL67" s="278"/>
      <c r="AM67" s="278"/>
      <c r="AN67" s="278"/>
      <c r="AO67" s="278"/>
      <c r="AP67" s="278"/>
      <c r="AQ67" s="278"/>
      <c r="AR67" s="278"/>
      <c r="AS67" s="278"/>
      <c r="AT67" s="278"/>
      <c r="AU67" s="278"/>
      <c r="AV67" s="278"/>
      <c r="AW67" s="278"/>
      <c r="AX67" s="279"/>
    </row>
    <row r="68" spans="1:50" ht="31.15" customHeight="1" x14ac:dyDescent="0.15">
      <c r="A68" s="267"/>
      <c r="B68" s="268"/>
      <c r="C68" s="288" t="s">
        <v>136</v>
      </c>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90" t="s">
        <v>575</v>
      </c>
      <c r="AE68" s="291"/>
      <c r="AF68" s="291"/>
      <c r="AG68" s="285" t="s">
        <v>591</v>
      </c>
      <c r="AH68" s="286"/>
      <c r="AI68" s="286"/>
      <c r="AJ68" s="286"/>
      <c r="AK68" s="286"/>
      <c r="AL68" s="286"/>
      <c r="AM68" s="286"/>
      <c r="AN68" s="286"/>
      <c r="AO68" s="286"/>
      <c r="AP68" s="286"/>
      <c r="AQ68" s="286"/>
      <c r="AR68" s="286"/>
      <c r="AS68" s="286"/>
      <c r="AT68" s="286"/>
      <c r="AU68" s="286"/>
      <c r="AV68" s="286"/>
      <c r="AW68" s="286"/>
      <c r="AX68" s="287"/>
    </row>
    <row r="69" spans="1:50" ht="26.25" customHeight="1" x14ac:dyDescent="0.15">
      <c r="A69" s="267"/>
      <c r="B69" s="268"/>
      <c r="C69" s="288" t="s">
        <v>35</v>
      </c>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90" t="s">
        <v>590</v>
      </c>
      <c r="AE69" s="291"/>
      <c r="AF69" s="291"/>
      <c r="AG69" s="285"/>
      <c r="AH69" s="286"/>
      <c r="AI69" s="286"/>
      <c r="AJ69" s="286"/>
      <c r="AK69" s="286"/>
      <c r="AL69" s="286"/>
      <c r="AM69" s="286"/>
      <c r="AN69" s="286"/>
      <c r="AO69" s="286"/>
      <c r="AP69" s="286"/>
      <c r="AQ69" s="286"/>
      <c r="AR69" s="286"/>
      <c r="AS69" s="286"/>
      <c r="AT69" s="286"/>
      <c r="AU69" s="286"/>
      <c r="AV69" s="286"/>
      <c r="AW69" s="286"/>
      <c r="AX69" s="287"/>
    </row>
    <row r="70" spans="1:50" ht="43.9" customHeight="1" x14ac:dyDescent="0.15">
      <c r="A70" s="267"/>
      <c r="B70" s="268"/>
      <c r="C70" s="288" t="s">
        <v>40</v>
      </c>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321"/>
      <c r="AD70" s="290" t="s">
        <v>575</v>
      </c>
      <c r="AE70" s="291"/>
      <c r="AF70" s="291"/>
      <c r="AG70" s="285" t="s">
        <v>639</v>
      </c>
      <c r="AH70" s="286"/>
      <c r="AI70" s="286"/>
      <c r="AJ70" s="286"/>
      <c r="AK70" s="286"/>
      <c r="AL70" s="286"/>
      <c r="AM70" s="286"/>
      <c r="AN70" s="286"/>
      <c r="AO70" s="286"/>
      <c r="AP70" s="286"/>
      <c r="AQ70" s="286"/>
      <c r="AR70" s="286"/>
      <c r="AS70" s="286"/>
      <c r="AT70" s="286"/>
      <c r="AU70" s="286"/>
      <c r="AV70" s="286"/>
      <c r="AW70" s="286"/>
      <c r="AX70" s="287"/>
    </row>
    <row r="71" spans="1:50" ht="26.25" customHeight="1" x14ac:dyDescent="0.15">
      <c r="A71" s="267"/>
      <c r="B71" s="268"/>
      <c r="C71" s="288" t="s">
        <v>213</v>
      </c>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321"/>
      <c r="AD71" s="322" t="s">
        <v>590</v>
      </c>
      <c r="AE71" s="323"/>
      <c r="AF71" s="323"/>
      <c r="AG71" s="324"/>
      <c r="AH71" s="325"/>
      <c r="AI71" s="325"/>
      <c r="AJ71" s="325"/>
      <c r="AK71" s="325"/>
      <c r="AL71" s="325"/>
      <c r="AM71" s="325"/>
      <c r="AN71" s="325"/>
      <c r="AO71" s="325"/>
      <c r="AP71" s="325"/>
      <c r="AQ71" s="325"/>
      <c r="AR71" s="325"/>
      <c r="AS71" s="325"/>
      <c r="AT71" s="325"/>
      <c r="AU71" s="325"/>
      <c r="AV71" s="325"/>
      <c r="AW71" s="325"/>
      <c r="AX71" s="326"/>
    </row>
    <row r="72" spans="1:50" ht="26.25" customHeight="1" x14ac:dyDescent="0.15">
      <c r="A72" s="267"/>
      <c r="B72" s="268"/>
      <c r="C72" s="377" t="s">
        <v>214</v>
      </c>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9"/>
      <c r="AD72" s="290" t="s">
        <v>590</v>
      </c>
      <c r="AE72" s="291"/>
      <c r="AF72" s="350"/>
      <c r="AG72" s="285"/>
      <c r="AH72" s="286"/>
      <c r="AI72" s="286"/>
      <c r="AJ72" s="286"/>
      <c r="AK72" s="286"/>
      <c r="AL72" s="286"/>
      <c r="AM72" s="286"/>
      <c r="AN72" s="286"/>
      <c r="AO72" s="286"/>
      <c r="AP72" s="286"/>
      <c r="AQ72" s="286"/>
      <c r="AR72" s="286"/>
      <c r="AS72" s="286"/>
      <c r="AT72" s="286"/>
      <c r="AU72" s="286"/>
      <c r="AV72" s="286"/>
      <c r="AW72" s="286"/>
      <c r="AX72" s="287"/>
    </row>
    <row r="73" spans="1:50" ht="32.450000000000003" customHeight="1" x14ac:dyDescent="0.15">
      <c r="A73" s="269"/>
      <c r="B73" s="270"/>
      <c r="C73" s="380" t="s">
        <v>206</v>
      </c>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2"/>
      <c r="AD73" s="315" t="s">
        <v>575</v>
      </c>
      <c r="AE73" s="316"/>
      <c r="AF73" s="317"/>
      <c r="AG73" s="318" t="s">
        <v>592</v>
      </c>
      <c r="AH73" s="319"/>
      <c r="AI73" s="319"/>
      <c r="AJ73" s="319"/>
      <c r="AK73" s="319"/>
      <c r="AL73" s="319"/>
      <c r="AM73" s="319"/>
      <c r="AN73" s="319"/>
      <c r="AO73" s="319"/>
      <c r="AP73" s="319"/>
      <c r="AQ73" s="319"/>
      <c r="AR73" s="319"/>
      <c r="AS73" s="319"/>
      <c r="AT73" s="319"/>
      <c r="AU73" s="319"/>
      <c r="AV73" s="319"/>
      <c r="AW73" s="319"/>
      <c r="AX73" s="320"/>
    </row>
    <row r="74" spans="1:50" ht="37.9" customHeight="1" x14ac:dyDescent="0.15">
      <c r="A74" s="265" t="s">
        <v>37</v>
      </c>
      <c r="B74" s="266"/>
      <c r="C74" s="271" t="s">
        <v>207</v>
      </c>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3"/>
      <c r="AD74" s="274" t="s">
        <v>575</v>
      </c>
      <c r="AE74" s="275"/>
      <c r="AF74" s="276"/>
      <c r="AG74" s="277" t="s">
        <v>603</v>
      </c>
      <c r="AH74" s="278"/>
      <c r="AI74" s="278"/>
      <c r="AJ74" s="278"/>
      <c r="AK74" s="278"/>
      <c r="AL74" s="278"/>
      <c r="AM74" s="278"/>
      <c r="AN74" s="278"/>
      <c r="AO74" s="278"/>
      <c r="AP74" s="278"/>
      <c r="AQ74" s="278"/>
      <c r="AR74" s="278"/>
      <c r="AS74" s="278"/>
      <c r="AT74" s="278"/>
      <c r="AU74" s="278"/>
      <c r="AV74" s="278"/>
      <c r="AW74" s="278"/>
      <c r="AX74" s="279"/>
    </row>
    <row r="75" spans="1:50" ht="28.15" customHeight="1" x14ac:dyDescent="0.15">
      <c r="A75" s="267"/>
      <c r="B75" s="268"/>
      <c r="C75" s="280" t="s">
        <v>42</v>
      </c>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2"/>
      <c r="AD75" s="283" t="s">
        <v>590</v>
      </c>
      <c r="AE75" s="284"/>
      <c r="AF75" s="284"/>
      <c r="AG75" s="285"/>
      <c r="AH75" s="286"/>
      <c r="AI75" s="286"/>
      <c r="AJ75" s="286"/>
      <c r="AK75" s="286"/>
      <c r="AL75" s="286"/>
      <c r="AM75" s="286"/>
      <c r="AN75" s="286"/>
      <c r="AO75" s="286"/>
      <c r="AP75" s="286"/>
      <c r="AQ75" s="286"/>
      <c r="AR75" s="286"/>
      <c r="AS75" s="286"/>
      <c r="AT75" s="286"/>
      <c r="AU75" s="286"/>
      <c r="AV75" s="286"/>
      <c r="AW75" s="286"/>
      <c r="AX75" s="287"/>
    </row>
    <row r="76" spans="1:50" ht="49.5" customHeight="1" x14ac:dyDescent="0.15">
      <c r="A76" s="267"/>
      <c r="B76" s="268"/>
      <c r="C76" s="288" t="s">
        <v>173</v>
      </c>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90" t="s">
        <v>575</v>
      </c>
      <c r="AE76" s="291"/>
      <c r="AF76" s="291"/>
      <c r="AG76" s="285" t="s">
        <v>593</v>
      </c>
      <c r="AH76" s="286"/>
      <c r="AI76" s="286"/>
      <c r="AJ76" s="286"/>
      <c r="AK76" s="286"/>
      <c r="AL76" s="286"/>
      <c r="AM76" s="286"/>
      <c r="AN76" s="286"/>
      <c r="AO76" s="286"/>
      <c r="AP76" s="286"/>
      <c r="AQ76" s="286"/>
      <c r="AR76" s="286"/>
      <c r="AS76" s="286"/>
      <c r="AT76" s="286"/>
      <c r="AU76" s="286"/>
      <c r="AV76" s="286"/>
      <c r="AW76" s="286"/>
      <c r="AX76" s="287"/>
    </row>
    <row r="77" spans="1:50" ht="65.25" customHeight="1" x14ac:dyDescent="0.15">
      <c r="A77" s="269"/>
      <c r="B77" s="270"/>
      <c r="C77" s="288" t="s">
        <v>41</v>
      </c>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90" t="s">
        <v>575</v>
      </c>
      <c r="AE77" s="291"/>
      <c r="AF77" s="291"/>
      <c r="AG77" s="308" t="s">
        <v>640</v>
      </c>
      <c r="AH77" s="129"/>
      <c r="AI77" s="129"/>
      <c r="AJ77" s="129"/>
      <c r="AK77" s="129"/>
      <c r="AL77" s="129"/>
      <c r="AM77" s="129"/>
      <c r="AN77" s="129"/>
      <c r="AO77" s="129"/>
      <c r="AP77" s="129"/>
      <c r="AQ77" s="129"/>
      <c r="AR77" s="129"/>
      <c r="AS77" s="129"/>
      <c r="AT77" s="129"/>
      <c r="AU77" s="129"/>
      <c r="AV77" s="129"/>
      <c r="AW77" s="129"/>
      <c r="AX77" s="309"/>
    </row>
    <row r="78" spans="1:50" ht="41.25" customHeight="1" x14ac:dyDescent="0.15">
      <c r="A78" s="292" t="s">
        <v>54</v>
      </c>
      <c r="B78" s="293"/>
      <c r="C78" s="298" t="s">
        <v>137</v>
      </c>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300"/>
      <c r="AD78" s="301" t="s">
        <v>590</v>
      </c>
      <c r="AE78" s="302"/>
      <c r="AF78" s="303"/>
      <c r="AG78" s="304"/>
      <c r="AH78" s="123"/>
      <c r="AI78" s="123"/>
      <c r="AJ78" s="123"/>
      <c r="AK78" s="123"/>
      <c r="AL78" s="123"/>
      <c r="AM78" s="123"/>
      <c r="AN78" s="123"/>
      <c r="AO78" s="123"/>
      <c r="AP78" s="123"/>
      <c r="AQ78" s="123"/>
      <c r="AR78" s="123"/>
      <c r="AS78" s="123"/>
      <c r="AT78" s="123"/>
      <c r="AU78" s="123"/>
      <c r="AV78" s="123"/>
      <c r="AW78" s="123"/>
      <c r="AX78" s="305"/>
    </row>
    <row r="79" spans="1:50" ht="19.7" customHeight="1" x14ac:dyDescent="0.15">
      <c r="A79" s="294"/>
      <c r="B79" s="295"/>
      <c r="C79" s="708" t="s">
        <v>0</v>
      </c>
      <c r="D79" s="709"/>
      <c r="E79" s="709"/>
      <c r="F79" s="709"/>
      <c r="G79" s="709"/>
      <c r="H79" s="709"/>
      <c r="I79" s="709"/>
      <c r="J79" s="709"/>
      <c r="K79" s="709"/>
      <c r="L79" s="709"/>
      <c r="M79" s="709"/>
      <c r="N79" s="709"/>
      <c r="O79" s="705" t="s">
        <v>573</v>
      </c>
      <c r="P79" s="706"/>
      <c r="Q79" s="706"/>
      <c r="R79" s="706"/>
      <c r="S79" s="706"/>
      <c r="T79" s="706"/>
      <c r="U79" s="706"/>
      <c r="V79" s="706"/>
      <c r="W79" s="706"/>
      <c r="X79" s="706"/>
      <c r="Y79" s="706"/>
      <c r="Z79" s="706"/>
      <c r="AA79" s="706"/>
      <c r="AB79" s="706"/>
      <c r="AC79" s="706"/>
      <c r="AD79" s="706"/>
      <c r="AE79" s="706"/>
      <c r="AF79" s="707"/>
      <c r="AG79" s="306"/>
      <c r="AH79" s="126"/>
      <c r="AI79" s="126"/>
      <c r="AJ79" s="126"/>
      <c r="AK79" s="126"/>
      <c r="AL79" s="126"/>
      <c r="AM79" s="126"/>
      <c r="AN79" s="126"/>
      <c r="AO79" s="126"/>
      <c r="AP79" s="126"/>
      <c r="AQ79" s="126"/>
      <c r="AR79" s="126"/>
      <c r="AS79" s="126"/>
      <c r="AT79" s="126"/>
      <c r="AU79" s="126"/>
      <c r="AV79" s="126"/>
      <c r="AW79" s="126"/>
      <c r="AX79" s="307"/>
    </row>
    <row r="80" spans="1:50" ht="24.75" customHeight="1" x14ac:dyDescent="0.15">
      <c r="A80" s="296"/>
      <c r="B80" s="297"/>
      <c r="C80" s="310"/>
      <c r="D80" s="311"/>
      <c r="E80" s="312"/>
      <c r="F80" s="312"/>
      <c r="G80" s="312"/>
      <c r="H80" s="313"/>
      <c r="I80" s="313"/>
      <c r="J80" s="314"/>
      <c r="K80" s="314"/>
      <c r="L80" s="314"/>
      <c r="M80" s="700"/>
      <c r="N80" s="701"/>
      <c r="O80" s="702"/>
      <c r="P80" s="703"/>
      <c r="Q80" s="703"/>
      <c r="R80" s="703"/>
      <c r="S80" s="703"/>
      <c r="T80" s="703"/>
      <c r="U80" s="703"/>
      <c r="V80" s="703"/>
      <c r="W80" s="703"/>
      <c r="X80" s="703"/>
      <c r="Y80" s="703"/>
      <c r="Z80" s="703"/>
      <c r="AA80" s="703"/>
      <c r="AB80" s="703"/>
      <c r="AC80" s="703"/>
      <c r="AD80" s="703"/>
      <c r="AE80" s="703"/>
      <c r="AF80" s="704"/>
      <c r="AG80" s="308"/>
      <c r="AH80" s="129"/>
      <c r="AI80" s="129"/>
      <c r="AJ80" s="129"/>
      <c r="AK80" s="129"/>
      <c r="AL80" s="129"/>
      <c r="AM80" s="129"/>
      <c r="AN80" s="129"/>
      <c r="AO80" s="129"/>
      <c r="AP80" s="129"/>
      <c r="AQ80" s="129"/>
      <c r="AR80" s="129"/>
      <c r="AS80" s="129"/>
      <c r="AT80" s="129"/>
      <c r="AU80" s="129"/>
      <c r="AV80" s="129"/>
      <c r="AW80" s="129"/>
      <c r="AX80" s="309"/>
    </row>
    <row r="81" spans="1:51" ht="31.9" customHeight="1" x14ac:dyDescent="0.15">
      <c r="A81" s="265" t="s">
        <v>45</v>
      </c>
      <c r="B81" s="720"/>
      <c r="C81" s="227" t="s">
        <v>49</v>
      </c>
      <c r="D81" s="537"/>
      <c r="E81" s="537"/>
      <c r="F81" s="538"/>
      <c r="G81" s="723" t="s">
        <v>641</v>
      </c>
      <c r="H81" s="723"/>
      <c r="I81" s="723"/>
      <c r="J81" s="723"/>
      <c r="K81" s="723"/>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4"/>
    </row>
    <row r="82" spans="1:51" ht="39.6" customHeight="1" thickBot="1" x14ac:dyDescent="0.2">
      <c r="A82" s="721"/>
      <c r="B82" s="722"/>
      <c r="C82" s="725" t="s">
        <v>53</v>
      </c>
      <c r="D82" s="726"/>
      <c r="E82" s="726"/>
      <c r="F82" s="727"/>
      <c r="G82" s="728" t="s">
        <v>626</v>
      </c>
      <c r="H82" s="728"/>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9"/>
    </row>
    <row r="83" spans="1:51" ht="24" customHeight="1" x14ac:dyDescent="0.15">
      <c r="A83" s="710" t="s">
        <v>30</v>
      </c>
      <c r="B83" s="711"/>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2"/>
    </row>
    <row r="84" spans="1:51" ht="25.9" customHeight="1" thickBot="1" x14ac:dyDescent="0.2">
      <c r="A84" s="713"/>
      <c r="B84" s="714"/>
      <c r="C84" s="714"/>
      <c r="D84" s="714"/>
      <c r="E84" s="714"/>
      <c r="F84" s="714"/>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15"/>
    </row>
    <row r="85" spans="1:51" ht="18" customHeight="1" x14ac:dyDescent="0.15">
      <c r="A85" s="716" t="s">
        <v>31</v>
      </c>
      <c r="B85" s="717"/>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8"/>
    </row>
    <row r="86" spans="1:51" ht="34.15" customHeight="1" thickBot="1" x14ac:dyDescent="0.2">
      <c r="A86" s="249" t="s">
        <v>132</v>
      </c>
      <c r="B86" s="250"/>
      <c r="C86" s="250"/>
      <c r="D86" s="250"/>
      <c r="E86" s="251"/>
      <c r="F86" s="719" t="s">
        <v>667</v>
      </c>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c r="AD86" s="714"/>
      <c r="AE86" s="714"/>
      <c r="AF86" s="714"/>
      <c r="AG86" s="714"/>
      <c r="AH86" s="714"/>
      <c r="AI86" s="714"/>
      <c r="AJ86" s="714"/>
      <c r="AK86" s="714"/>
      <c r="AL86" s="714"/>
      <c r="AM86" s="714"/>
      <c r="AN86" s="714"/>
      <c r="AO86" s="714"/>
      <c r="AP86" s="714"/>
      <c r="AQ86" s="714"/>
      <c r="AR86" s="714"/>
      <c r="AS86" s="714"/>
      <c r="AT86" s="714"/>
      <c r="AU86" s="714"/>
      <c r="AV86" s="714"/>
      <c r="AW86" s="714"/>
      <c r="AX86" s="715"/>
    </row>
    <row r="87" spans="1:51" ht="22.15" customHeight="1" x14ac:dyDescent="0.15">
      <c r="A87" s="716" t="s">
        <v>43</v>
      </c>
      <c r="B87" s="717"/>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8"/>
    </row>
    <row r="88" spans="1:51" ht="47.45" customHeight="1" thickBot="1" x14ac:dyDescent="0.2">
      <c r="A88" s="249" t="s">
        <v>132</v>
      </c>
      <c r="B88" s="250"/>
      <c r="C88" s="250"/>
      <c r="D88" s="250"/>
      <c r="E88" s="251"/>
      <c r="F88" s="252" t="s">
        <v>668</v>
      </c>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4"/>
    </row>
    <row r="89" spans="1:51" ht="16.899999999999999" customHeight="1" x14ac:dyDescent="0.15">
      <c r="A89" s="255" t="s">
        <v>32</v>
      </c>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7"/>
    </row>
    <row r="90" spans="1:51" ht="22.9" customHeight="1" thickBot="1" x14ac:dyDescent="0.2">
      <c r="A90" s="258" t="s">
        <v>670</v>
      </c>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60"/>
    </row>
    <row r="91" spans="1:51" ht="19.149999999999999" customHeight="1" x14ac:dyDescent="0.15">
      <c r="A91" s="261" t="s">
        <v>216</v>
      </c>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3"/>
    </row>
    <row r="92" spans="1:51" ht="21" customHeight="1" x14ac:dyDescent="0.15">
      <c r="A92" s="264" t="s">
        <v>250</v>
      </c>
      <c r="B92" s="85"/>
      <c r="C92" s="85"/>
      <c r="D92" s="86"/>
      <c r="E92" s="245" t="s">
        <v>585</v>
      </c>
      <c r="F92" s="246"/>
      <c r="G92" s="246"/>
      <c r="H92" s="246"/>
      <c r="I92" s="246"/>
      <c r="J92" s="246"/>
      <c r="K92" s="246"/>
      <c r="L92" s="246"/>
      <c r="M92" s="246"/>
      <c r="N92" s="246"/>
      <c r="O92" s="246"/>
      <c r="P92" s="247"/>
      <c r="Q92" s="245"/>
      <c r="R92" s="246"/>
      <c r="S92" s="246"/>
      <c r="T92" s="246"/>
      <c r="U92" s="246"/>
      <c r="V92" s="246"/>
      <c r="W92" s="246"/>
      <c r="X92" s="246"/>
      <c r="Y92" s="246"/>
      <c r="Z92" s="246"/>
      <c r="AA92" s="246"/>
      <c r="AB92" s="247"/>
      <c r="AC92" s="245"/>
      <c r="AD92" s="246"/>
      <c r="AE92" s="246"/>
      <c r="AF92" s="246"/>
      <c r="AG92" s="246"/>
      <c r="AH92" s="246"/>
      <c r="AI92" s="246"/>
      <c r="AJ92" s="246"/>
      <c r="AK92" s="246"/>
      <c r="AL92" s="246"/>
      <c r="AM92" s="246"/>
      <c r="AN92" s="247"/>
      <c r="AO92" s="245"/>
      <c r="AP92" s="246"/>
      <c r="AQ92" s="246"/>
      <c r="AR92" s="246"/>
      <c r="AS92" s="246"/>
      <c r="AT92" s="246"/>
      <c r="AU92" s="246"/>
      <c r="AV92" s="246"/>
      <c r="AW92" s="246"/>
      <c r="AX92" s="248"/>
      <c r="AY92" s="63"/>
    </row>
    <row r="93" spans="1:51" ht="21" customHeight="1" x14ac:dyDescent="0.15">
      <c r="A93" s="184" t="s">
        <v>249</v>
      </c>
      <c r="B93" s="184"/>
      <c r="C93" s="184"/>
      <c r="D93" s="184"/>
      <c r="E93" s="245" t="s">
        <v>585</v>
      </c>
      <c r="F93" s="246"/>
      <c r="G93" s="246"/>
      <c r="H93" s="246"/>
      <c r="I93" s="246"/>
      <c r="J93" s="246"/>
      <c r="K93" s="246"/>
      <c r="L93" s="246"/>
      <c r="M93" s="246"/>
      <c r="N93" s="246"/>
      <c r="O93" s="246"/>
      <c r="P93" s="247"/>
      <c r="Q93" s="245"/>
      <c r="R93" s="246"/>
      <c r="S93" s="246"/>
      <c r="T93" s="246"/>
      <c r="U93" s="246"/>
      <c r="V93" s="246"/>
      <c r="W93" s="246"/>
      <c r="X93" s="246"/>
      <c r="Y93" s="246"/>
      <c r="Z93" s="246"/>
      <c r="AA93" s="246"/>
      <c r="AB93" s="247"/>
      <c r="AC93" s="245"/>
      <c r="AD93" s="246"/>
      <c r="AE93" s="246"/>
      <c r="AF93" s="246"/>
      <c r="AG93" s="246"/>
      <c r="AH93" s="246"/>
      <c r="AI93" s="246"/>
      <c r="AJ93" s="246"/>
      <c r="AK93" s="246"/>
      <c r="AL93" s="246"/>
      <c r="AM93" s="246"/>
      <c r="AN93" s="247"/>
      <c r="AO93" s="245"/>
      <c r="AP93" s="246"/>
      <c r="AQ93" s="246"/>
      <c r="AR93" s="246"/>
      <c r="AS93" s="246"/>
      <c r="AT93" s="246"/>
      <c r="AU93" s="246"/>
      <c r="AV93" s="246"/>
      <c r="AW93" s="246"/>
      <c r="AX93" s="248"/>
    </row>
    <row r="94" spans="1:51" ht="21" customHeight="1" x14ac:dyDescent="0.15">
      <c r="A94" s="184" t="s">
        <v>248</v>
      </c>
      <c r="B94" s="184"/>
      <c r="C94" s="184"/>
      <c r="D94" s="184"/>
      <c r="E94" s="245" t="s">
        <v>594</v>
      </c>
      <c r="F94" s="246"/>
      <c r="G94" s="246"/>
      <c r="H94" s="246"/>
      <c r="I94" s="246"/>
      <c r="J94" s="246"/>
      <c r="K94" s="246"/>
      <c r="L94" s="246"/>
      <c r="M94" s="246"/>
      <c r="N94" s="246"/>
      <c r="O94" s="246"/>
      <c r="P94" s="247"/>
      <c r="Q94" s="245"/>
      <c r="R94" s="246"/>
      <c r="S94" s="246"/>
      <c r="T94" s="246"/>
      <c r="U94" s="246"/>
      <c r="V94" s="246"/>
      <c r="W94" s="246"/>
      <c r="X94" s="246"/>
      <c r="Y94" s="246"/>
      <c r="Z94" s="246"/>
      <c r="AA94" s="246"/>
      <c r="AB94" s="247"/>
      <c r="AC94" s="245"/>
      <c r="AD94" s="246"/>
      <c r="AE94" s="246"/>
      <c r="AF94" s="246"/>
      <c r="AG94" s="246"/>
      <c r="AH94" s="246"/>
      <c r="AI94" s="246"/>
      <c r="AJ94" s="246"/>
      <c r="AK94" s="246"/>
      <c r="AL94" s="246"/>
      <c r="AM94" s="246"/>
      <c r="AN94" s="247"/>
      <c r="AO94" s="245"/>
      <c r="AP94" s="246"/>
      <c r="AQ94" s="246"/>
      <c r="AR94" s="246"/>
      <c r="AS94" s="246"/>
      <c r="AT94" s="246"/>
      <c r="AU94" s="246"/>
      <c r="AV94" s="246"/>
      <c r="AW94" s="246"/>
      <c r="AX94" s="248"/>
    </row>
    <row r="95" spans="1:51" ht="21" customHeight="1" x14ac:dyDescent="0.15">
      <c r="A95" s="184" t="s">
        <v>247</v>
      </c>
      <c r="B95" s="184"/>
      <c r="C95" s="184"/>
      <c r="D95" s="184"/>
      <c r="E95" s="245" t="s">
        <v>595</v>
      </c>
      <c r="F95" s="246"/>
      <c r="G95" s="246"/>
      <c r="H95" s="246"/>
      <c r="I95" s="246"/>
      <c r="J95" s="246"/>
      <c r="K95" s="246"/>
      <c r="L95" s="246"/>
      <c r="M95" s="246"/>
      <c r="N95" s="246"/>
      <c r="O95" s="246"/>
      <c r="P95" s="247"/>
      <c r="Q95" s="245"/>
      <c r="R95" s="246"/>
      <c r="S95" s="246"/>
      <c r="T95" s="246"/>
      <c r="U95" s="246"/>
      <c r="V95" s="246"/>
      <c r="W95" s="246"/>
      <c r="X95" s="246"/>
      <c r="Y95" s="246"/>
      <c r="Z95" s="246"/>
      <c r="AA95" s="246"/>
      <c r="AB95" s="247"/>
      <c r="AC95" s="245"/>
      <c r="AD95" s="246"/>
      <c r="AE95" s="246"/>
      <c r="AF95" s="246"/>
      <c r="AG95" s="246"/>
      <c r="AH95" s="246"/>
      <c r="AI95" s="246"/>
      <c r="AJ95" s="246"/>
      <c r="AK95" s="246"/>
      <c r="AL95" s="246"/>
      <c r="AM95" s="246"/>
      <c r="AN95" s="247"/>
      <c r="AO95" s="245"/>
      <c r="AP95" s="246"/>
      <c r="AQ95" s="246"/>
      <c r="AR95" s="246"/>
      <c r="AS95" s="246"/>
      <c r="AT95" s="246"/>
      <c r="AU95" s="246"/>
      <c r="AV95" s="246"/>
      <c r="AW95" s="246"/>
      <c r="AX95" s="248"/>
    </row>
    <row r="96" spans="1:51" ht="21" customHeight="1" x14ac:dyDescent="0.15">
      <c r="A96" s="184" t="s">
        <v>246</v>
      </c>
      <c r="B96" s="184"/>
      <c r="C96" s="184"/>
      <c r="D96" s="184"/>
      <c r="E96" s="245" t="s">
        <v>596</v>
      </c>
      <c r="F96" s="246"/>
      <c r="G96" s="246"/>
      <c r="H96" s="246"/>
      <c r="I96" s="246"/>
      <c r="J96" s="246"/>
      <c r="K96" s="246"/>
      <c r="L96" s="246"/>
      <c r="M96" s="246"/>
      <c r="N96" s="246"/>
      <c r="O96" s="246"/>
      <c r="P96" s="247"/>
      <c r="Q96" s="245"/>
      <c r="R96" s="246"/>
      <c r="S96" s="246"/>
      <c r="T96" s="246"/>
      <c r="U96" s="246"/>
      <c r="V96" s="246"/>
      <c r="W96" s="246"/>
      <c r="X96" s="246"/>
      <c r="Y96" s="246"/>
      <c r="Z96" s="246"/>
      <c r="AA96" s="246"/>
      <c r="AB96" s="247"/>
      <c r="AC96" s="245"/>
      <c r="AD96" s="246"/>
      <c r="AE96" s="246"/>
      <c r="AF96" s="246"/>
      <c r="AG96" s="246"/>
      <c r="AH96" s="246"/>
      <c r="AI96" s="246"/>
      <c r="AJ96" s="246"/>
      <c r="AK96" s="246"/>
      <c r="AL96" s="246"/>
      <c r="AM96" s="246"/>
      <c r="AN96" s="247"/>
      <c r="AO96" s="245"/>
      <c r="AP96" s="246"/>
      <c r="AQ96" s="246"/>
      <c r="AR96" s="246"/>
      <c r="AS96" s="246"/>
      <c r="AT96" s="246"/>
      <c r="AU96" s="246"/>
      <c r="AV96" s="246"/>
      <c r="AW96" s="246"/>
      <c r="AX96" s="248"/>
    </row>
    <row r="97" spans="1:50" ht="21" customHeight="1" x14ac:dyDescent="0.15">
      <c r="A97" s="184" t="s">
        <v>245</v>
      </c>
      <c r="B97" s="184"/>
      <c r="C97" s="184"/>
      <c r="D97" s="184"/>
      <c r="E97" s="245" t="s">
        <v>597</v>
      </c>
      <c r="F97" s="246"/>
      <c r="G97" s="246"/>
      <c r="H97" s="246"/>
      <c r="I97" s="246"/>
      <c r="J97" s="246"/>
      <c r="K97" s="246"/>
      <c r="L97" s="246"/>
      <c r="M97" s="246"/>
      <c r="N97" s="246"/>
      <c r="O97" s="246"/>
      <c r="P97" s="247"/>
      <c r="Q97" s="245"/>
      <c r="R97" s="246"/>
      <c r="S97" s="246"/>
      <c r="T97" s="246"/>
      <c r="U97" s="246"/>
      <c r="V97" s="246"/>
      <c r="W97" s="246"/>
      <c r="X97" s="246"/>
      <c r="Y97" s="246"/>
      <c r="Z97" s="246"/>
      <c r="AA97" s="246"/>
      <c r="AB97" s="247"/>
      <c r="AC97" s="245"/>
      <c r="AD97" s="246"/>
      <c r="AE97" s="246"/>
      <c r="AF97" s="246"/>
      <c r="AG97" s="246"/>
      <c r="AH97" s="246"/>
      <c r="AI97" s="246"/>
      <c r="AJ97" s="246"/>
      <c r="AK97" s="246"/>
      <c r="AL97" s="246"/>
      <c r="AM97" s="246"/>
      <c r="AN97" s="247"/>
      <c r="AO97" s="245"/>
      <c r="AP97" s="246"/>
      <c r="AQ97" s="246"/>
      <c r="AR97" s="246"/>
      <c r="AS97" s="246"/>
      <c r="AT97" s="246"/>
      <c r="AU97" s="246"/>
      <c r="AV97" s="246"/>
      <c r="AW97" s="246"/>
      <c r="AX97" s="248"/>
    </row>
    <row r="98" spans="1:50" ht="21" customHeight="1" x14ac:dyDescent="0.15">
      <c r="A98" s="184" t="s">
        <v>244</v>
      </c>
      <c r="B98" s="184"/>
      <c r="C98" s="184"/>
      <c r="D98" s="184"/>
      <c r="E98" s="245" t="s">
        <v>598</v>
      </c>
      <c r="F98" s="246"/>
      <c r="G98" s="246"/>
      <c r="H98" s="246"/>
      <c r="I98" s="246"/>
      <c r="J98" s="246"/>
      <c r="K98" s="246"/>
      <c r="L98" s="246"/>
      <c r="M98" s="246"/>
      <c r="N98" s="246"/>
      <c r="O98" s="246"/>
      <c r="P98" s="247"/>
      <c r="Q98" s="245"/>
      <c r="R98" s="246"/>
      <c r="S98" s="246"/>
      <c r="T98" s="246"/>
      <c r="U98" s="246"/>
      <c r="V98" s="246"/>
      <c r="W98" s="246"/>
      <c r="X98" s="246"/>
      <c r="Y98" s="246"/>
      <c r="Z98" s="246"/>
      <c r="AA98" s="246"/>
      <c r="AB98" s="247"/>
      <c r="AC98" s="245"/>
      <c r="AD98" s="246"/>
      <c r="AE98" s="246"/>
      <c r="AF98" s="246"/>
      <c r="AG98" s="246"/>
      <c r="AH98" s="246"/>
      <c r="AI98" s="246"/>
      <c r="AJ98" s="246"/>
      <c r="AK98" s="246"/>
      <c r="AL98" s="246"/>
      <c r="AM98" s="246"/>
      <c r="AN98" s="247"/>
      <c r="AO98" s="245"/>
      <c r="AP98" s="246"/>
      <c r="AQ98" s="246"/>
      <c r="AR98" s="246"/>
      <c r="AS98" s="246"/>
      <c r="AT98" s="246"/>
      <c r="AU98" s="246"/>
      <c r="AV98" s="246"/>
      <c r="AW98" s="246"/>
      <c r="AX98" s="248"/>
    </row>
    <row r="99" spans="1:50" ht="21" customHeight="1" x14ac:dyDescent="0.15">
      <c r="A99" s="184" t="s">
        <v>243</v>
      </c>
      <c r="B99" s="184"/>
      <c r="C99" s="184"/>
      <c r="D99" s="184"/>
      <c r="E99" s="245" t="s">
        <v>599</v>
      </c>
      <c r="F99" s="246"/>
      <c r="G99" s="246"/>
      <c r="H99" s="246"/>
      <c r="I99" s="246"/>
      <c r="J99" s="246"/>
      <c r="K99" s="246"/>
      <c r="L99" s="246"/>
      <c r="M99" s="246"/>
      <c r="N99" s="246"/>
      <c r="O99" s="246"/>
      <c r="P99" s="247"/>
      <c r="Q99" s="245"/>
      <c r="R99" s="246"/>
      <c r="S99" s="246"/>
      <c r="T99" s="246"/>
      <c r="U99" s="246"/>
      <c r="V99" s="246"/>
      <c r="W99" s="246"/>
      <c r="X99" s="246"/>
      <c r="Y99" s="246"/>
      <c r="Z99" s="246"/>
      <c r="AA99" s="246"/>
      <c r="AB99" s="247"/>
      <c r="AC99" s="245"/>
      <c r="AD99" s="246"/>
      <c r="AE99" s="246"/>
      <c r="AF99" s="246"/>
      <c r="AG99" s="246"/>
      <c r="AH99" s="246"/>
      <c r="AI99" s="246"/>
      <c r="AJ99" s="246"/>
      <c r="AK99" s="246"/>
      <c r="AL99" s="246"/>
      <c r="AM99" s="246"/>
      <c r="AN99" s="247"/>
      <c r="AO99" s="245"/>
      <c r="AP99" s="246"/>
      <c r="AQ99" s="246"/>
      <c r="AR99" s="246"/>
      <c r="AS99" s="246"/>
      <c r="AT99" s="246"/>
      <c r="AU99" s="246"/>
      <c r="AV99" s="246"/>
      <c r="AW99" s="246"/>
      <c r="AX99" s="248"/>
    </row>
    <row r="100" spans="1:50" ht="21" customHeight="1" x14ac:dyDescent="0.15">
      <c r="A100" s="184" t="s">
        <v>389</v>
      </c>
      <c r="B100" s="184"/>
      <c r="C100" s="184"/>
      <c r="D100" s="184"/>
      <c r="E100" s="73" t="s">
        <v>576</v>
      </c>
      <c r="F100" s="72"/>
      <c r="G100" s="72"/>
      <c r="H100" s="66" t="str">
        <f>IF(E100="","","-")</f>
        <v>-</v>
      </c>
      <c r="I100" s="72"/>
      <c r="J100" s="72"/>
      <c r="K100" s="66" t="str">
        <f>IF(I100="","","-")</f>
        <v/>
      </c>
      <c r="L100" s="74">
        <v>161</v>
      </c>
      <c r="M100" s="74"/>
      <c r="N100" s="66" t="str">
        <f>IF(O100="","","-")</f>
        <v/>
      </c>
      <c r="O100" s="75"/>
      <c r="P100" s="76"/>
      <c r="Q100" s="73"/>
      <c r="R100" s="72"/>
      <c r="S100" s="72"/>
      <c r="T100" s="66" t="str">
        <f>IF(Q100="","","-")</f>
        <v/>
      </c>
      <c r="U100" s="72"/>
      <c r="V100" s="72"/>
      <c r="W100" s="66" t="str">
        <f>IF(U100="","","-")</f>
        <v/>
      </c>
      <c r="X100" s="74"/>
      <c r="Y100" s="74"/>
      <c r="Z100" s="66" t="str">
        <f>IF(AA100="","","-")</f>
        <v/>
      </c>
      <c r="AA100" s="75"/>
      <c r="AB100" s="76"/>
      <c r="AC100" s="73"/>
      <c r="AD100" s="72"/>
      <c r="AE100" s="72"/>
      <c r="AF100" s="66" t="str">
        <f>IF(AC100="","","-")</f>
        <v/>
      </c>
      <c r="AG100" s="72"/>
      <c r="AH100" s="72"/>
      <c r="AI100" s="66" t="str">
        <f>IF(AG100="","","-")</f>
        <v/>
      </c>
      <c r="AJ100" s="74"/>
      <c r="AK100" s="74"/>
      <c r="AL100" s="66" t="str">
        <f>IF(AM100="","","-")</f>
        <v/>
      </c>
      <c r="AM100" s="75"/>
      <c r="AN100" s="76"/>
      <c r="AO100" s="73"/>
      <c r="AP100" s="72"/>
      <c r="AQ100" s="66" t="str">
        <f>IF(AO100="","","-")</f>
        <v/>
      </c>
      <c r="AR100" s="72"/>
      <c r="AS100" s="72"/>
      <c r="AT100" s="66" t="str">
        <f>IF(AR100="","","-")</f>
        <v/>
      </c>
      <c r="AU100" s="74"/>
      <c r="AV100" s="74"/>
      <c r="AW100" s="66" t="str">
        <f>IF(AX100="","","-")</f>
        <v/>
      </c>
      <c r="AX100" s="68"/>
    </row>
    <row r="101" spans="1:50" ht="21" customHeight="1" x14ac:dyDescent="0.15">
      <c r="A101" s="184" t="s">
        <v>564</v>
      </c>
      <c r="B101" s="184"/>
      <c r="C101" s="184"/>
      <c r="D101" s="184"/>
      <c r="E101" s="73" t="s">
        <v>576</v>
      </c>
      <c r="F101" s="72"/>
      <c r="G101" s="72"/>
      <c r="H101" s="66"/>
      <c r="I101" s="72"/>
      <c r="J101" s="72"/>
      <c r="K101" s="66"/>
      <c r="L101" s="74">
        <v>164</v>
      </c>
      <c r="M101" s="74"/>
      <c r="N101" s="66" t="str">
        <f>IF(O101="","","-")</f>
        <v/>
      </c>
      <c r="O101" s="75"/>
      <c r="P101" s="76"/>
      <c r="Q101" s="73"/>
      <c r="R101" s="72"/>
      <c r="S101" s="72"/>
      <c r="T101" s="66" t="str">
        <f>IF(Q101="","","-")</f>
        <v/>
      </c>
      <c r="U101" s="72"/>
      <c r="V101" s="72"/>
      <c r="W101" s="66" t="str">
        <f>IF(U101="","","-")</f>
        <v/>
      </c>
      <c r="X101" s="74"/>
      <c r="Y101" s="74"/>
      <c r="Z101" s="66" t="str">
        <f>IF(AA101="","","-")</f>
        <v/>
      </c>
      <c r="AA101" s="75"/>
      <c r="AB101" s="76"/>
      <c r="AC101" s="73"/>
      <c r="AD101" s="72"/>
      <c r="AE101" s="72"/>
      <c r="AF101" s="66" t="str">
        <f>IF(AC101="","","-")</f>
        <v/>
      </c>
      <c r="AG101" s="72"/>
      <c r="AH101" s="72"/>
      <c r="AI101" s="66" t="str">
        <f>IF(AG101="","","-")</f>
        <v/>
      </c>
      <c r="AJ101" s="74"/>
      <c r="AK101" s="74"/>
      <c r="AL101" s="66" t="str">
        <f>IF(AM101="","","-")</f>
        <v/>
      </c>
      <c r="AM101" s="75"/>
      <c r="AN101" s="76"/>
      <c r="AO101" s="73"/>
      <c r="AP101" s="72"/>
      <c r="AQ101" s="66" t="str">
        <f>IF(AO101="","","-")</f>
        <v/>
      </c>
      <c r="AR101" s="72"/>
      <c r="AS101" s="72"/>
      <c r="AT101" s="66" t="str">
        <f>IF(AR101="","","-")</f>
        <v/>
      </c>
      <c r="AU101" s="74"/>
      <c r="AV101" s="74"/>
      <c r="AW101" s="66" t="str">
        <f>IF(AX101="","","-")</f>
        <v/>
      </c>
      <c r="AX101" s="68"/>
    </row>
    <row r="102" spans="1:50" ht="21" customHeight="1" x14ac:dyDescent="0.15">
      <c r="A102" s="184" t="s">
        <v>357</v>
      </c>
      <c r="B102" s="184"/>
      <c r="C102" s="184"/>
      <c r="D102" s="184"/>
      <c r="E102" s="70">
        <v>2021</v>
      </c>
      <c r="F102" s="71"/>
      <c r="G102" s="72" t="s">
        <v>577</v>
      </c>
      <c r="H102" s="72"/>
      <c r="I102" s="72"/>
      <c r="J102" s="71">
        <v>20</v>
      </c>
      <c r="K102" s="71"/>
      <c r="L102" s="74">
        <v>176</v>
      </c>
      <c r="M102" s="74"/>
      <c r="N102" s="74"/>
      <c r="O102" s="71"/>
      <c r="P102" s="71"/>
      <c r="Q102" s="70"/>
      <c r="R102" s="71"/>
      <c r="S102" s="72"/>
      <c r="T102" s="72"/>
      <c r="U102" s="72"/>
      <c r="V102" s="71"/>
      <c r="W102" s="71"/>
      <c r="X102" s="74"/>
      <c r="Y102" s="74"/>
      <c r="Z102" s="74"/>
      <c r="AA102" s="71"/>
      <c r="AB102" s="235"/>
      <c r="AC102" s="70"/>
      <c r="AD102" s="71"/>
      <c r="AE102" s="72"/>
      <c r="AF102" s="72"/>
      <c r="AG102" s="72"/>
      <c r="AH102" s="71"/>
      <c r="AI102" s="71"/>
      <c r="AJ102" s="74"/>
      <c r="AK102" s="74"/>
      <c r="AL102" s="74"/>
      <c r="AM102" s="71"/>
      <c r="AN102" s="235"/>
      <c r="AO102" s="70"/>
      <c r="AP102" s="71"/>
      <c r="AQ102" s="72"/>
      <c r="AR102" s="72"/>
      <c r="AS102" s="72"/>
      <c r="AT102" s="71"/>
      <c r="AU102" s="71"/>
      <c r="AV102" s="74"/>
      <c r="AW102" s="74"/>
      <c r="AX102" s="68"/>
    </row>
    <row r="103" spans="1:50" ht="18" customHeight="1" x14ac:dyDescent="0.15">
      <c r="A103" s="236" t="s">
        <v>237</v>
      </c>
      <c r="B103" s="237"/>
      <c r="C103" s="237"/>
      <c r="D103" s="237"/>
      <c r="E103" s="237"/>
      <c r="F103" s="238"/>
      <c r="G103" s="53" t="s">
        <v>566</v>
      </c>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9" customHeight="1" x14ac:dyDescent="0.15">
      <c r="A104" s="236"/>
      <c r="B104" s="237"/>
      <c r="C104" s="237"/>
      <c r="D104" s="237"/>
      <c r="E104" s="237"/>
      <c r="F104" s="23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36"/>
      <c r="B105" s="237"/>
      <c r="C105" s="237"/>
      <c r="D105" s="237"/>
      <c r="E105" s="237"/>
      <c r="F105" s="23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36"/>
      <c r="B106" s="237"/>
      <c r="C106" s="237"/>
      <c r="D106" s="237"/>
      <c r="E106" s="237"/>
      <c r="F106" s="23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36"/>
      <c r="B107" s="237"/>
      <c r="C107" s="237"/>
      <c r="D107" s="237"/>
      <c r="E107" s="237"/>
      <c r="F107" s="23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36"/>
      <c r="B108" s="237"/>
      <c r="C108" s="237"/>
      <c r="D108" s="237"/>
      <c r="E108" s="237"/>
      <c r="F108" s="23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236"/>
      <c r="B109" s="237"/>
      <c r="C109" s="237"/>
      <c r="D109" s="237"/>
      <c r="E109" s="237"/>
      <c r="F109" s="23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10.9" customHeight="1" x14ac:dyDescent="0.15">
      <c r="A110" s="236"/>
      <c r="B110" s="237"/>
      <c r="C110" s="237"/>
      <c r="D110" s="237"/>
      <c r="E110" s="237"/>
      <c r="F110" s="23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36"/>
      <c r="B111" s="237"/>
      <c r="C111" s="237"/>
      <c r="D111" s="237"/>
      <c r="E111" s="237"/>
      <c r="F111" s="23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36"/>
      <c r="B112" s="237"/>
      <c r="C112" s="237"/>
      <c r="D112" s="237"/>
      <c r="E112" s="237"/>
      <c r="F112" s="23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236"/>
      <c r="B113" s="237"/>
      <c r="C113" s="237"/>
      <c r="D113" s="237"/>
      <c r="E113" s="237"/>
      <c r="F113" s="23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236"/>
      <c r="B114" s="237"/>
      <c r="C114" s="237"/>
      <c r="D114" s="237"/>
      <c r="E114" s="237"/>
      <c r="F114" s="23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7.75" customHeight="1" x14ac:dyDescent="0.15">
      <c r="A115" s="236"/>
      <c r="B115" s="237"/>
      <c r="C115" s="237"/>
      <c r="D115" s="237"/>
      <c r="E115" s="237"/>
      <c r="F115" s="23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8.35" customHeight="1" x14ac:dyDescent="0.15">
      <c r="A116" s="236"/>
      <c r="B116" s="237"/>
      <c r="C116" s="237"/>
      <c r="D116" s="237"/>
      <c r="E116" s="237"/>
      <c r="F116" s="23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8.35" customHeight="1" x14ac:dyDescent="0.15">
      <c r="A117" s="236"/>
      <c r="B117" s="237"/>
      <c r="C117" s="237"/>
      <c r="D117" s="237"/>
      <c r="E117" s="237"/>
      <c r="F117" s="23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8.35" customHeight="1" x14ac:dyDescent="0.15">
      <c r="A118" s="236"/>
      <c r="B118" s="237"/>
      <c r="C118" s="237"/>
      <c r="D118" s="237"/>
      <c r="E118" s="237"/>
      <c r="F118" s="23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52.5" customHeight="1" x14ac:dyDescent="0.15">
      <c r="A119" s="236"/>
      <c r="B119" s="237"/>
      <c r="C119" s="237"/>
      <c r="D119" s="237"/>
      <c r="E119" s="237"/>
      <c r="F119" s="238"/>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52.5" customHeight="1" thickBot="1" x14ac:dyDescent="0.2">
      <c r="A120" s="236"/>
      <c r="B120" s="237"/>
      <c r="C120" s="237"/>
      <c r="D120" s="237"/>
      <c r="E120" s="237"/>
      <c r="F120" s="238"/>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1" ht="21" customHeight="1" x14ac:dyDescent="0.15">
      <c r="A121" s="239" t="s">
        <v>239</v>
      </c>
      <c r="B121" s="240"/>
      <c r="C121" s="240"/>
      <c r="D121" s="240"/>
      <c r="E121" s="240"/>
      <c r="F121" s="241"/>
      <c r="G121" s="223" t="s">
        <v>604</v>
      </c>
      <c r="H121" s="224"/>
      <c r="I121" s="224"/>
      <c r="J121" s="224"/>
      <c r="K121" s="224"/>
      <c r="L121" s="224"/>
      <c r="M121" s="224"/>
      <c r="N121" s="224"/>
      <c r="O121" s="224"/>
      <c r="P121" s="224"/>
      <c r="Q121" s="224"/>
      <c r="R121" s="224"/>
      <c r="S121" s="224"/>
      <c r="T121" s="224"/>
      <c r="U121" s="224"/>
      <c r="V121" s="224"/>
      <c r="W121" s="224"/>
      <c r="X121" s="224"/>
      <c r="Y121" s="224"/>
      <c r="Z121" s="224"/>
      <c r="AA121" s="224"/>
      <c r="AB121" s="225"/>
      <c r="AC121" s="223" t="s">
        <v>605</v>
      </c>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6"/>
    </row>
    <row r="122" spans="1:51" ht="24.75" customHeight="1" x14ac:dyDescent="0.15">
      <c r="A122" s="242"/>
      <c r="B122" s="243"/>
      <c r="C122" s="243"/>
      <c r="D122" s="243"/>
      <c r="E122" s="243"/>
      <c r="F122" s="244"/>
      <c r="G122" s="227" t="s">
        <v>15</v>
      </c>
      <c r="H122" s="228"/>
      <c r="I122" s="228"/>
      <c r="J122" s="228"/>
      <c r="K122" s="228"/>
      <c r="L122" s="229" t="s">
        <v>16</v>
      </c>
      <c r="M122" s="228"/>
      <c r="N122" s="228"/>
      <c r="O122" s="228"/>
      <c r="P122" s="228"/>
      <c r="Q122" s="228"/>
      <c r="R122" s="228"/>
      <c r="S122" s="228"/>
      <c r="T122" s="228"/>
      <c r="U122" s="228"/>
      <c r="V122" s="228"/>
      <c r="W122" s="228"/>
      <c r="X122" s="230"/>
      <c r="Y122" s="231" t="s">
        <v>17</v>
      </c>
      <c r="Z122" s="232"/>
      <c r="AA122" s="232"/>
      <c r="AB122" s="233"/>
      <c r="AC122" s="227" t="s">
        <v>15</v>
      </c>
      <c r="AD122" s="228"/>
      <c r="AE122" s="228"/>
      <c r="AF122" s="228"/>
      <c r="AG122" s="228"/>
      <c r="AH122" s="229" t="s">
        <v>16</v>
      </c>
      <c r="AI122" s="228"/>
      <c r="AJ122" s="228"/>
      <c r="AK122" s="228"/>
      <c r="AL122" s="228"/>
      <c r="AM122" s="228"/>
      <c r="AN122" s="228"/>
      <c r="AO122" s="228"/>
      <c r="AP122" s="228"/>
      <c r="AQ122" s="228"/>
      <c r="AR122" s="228"/>
      <c r="AS122" s="228"/>
      <c r="AT122" s="230"/>
      <c r="AU122" s="231" t="s">
        <v>17</v>
      </c>
      <c r="AV122" s="232"/>
      <c r="AW122" s="232"/>
      <c r="AX122" s="234"/>
    </row>
    <row r="123" spans="1:51" ht="24.75" customHeight="1" x14ac:dyDescent="0.15">
      <c r="A123" s="242"/>
      <c r="B123" s="243"/>
      <c r="C123" s="243"/>
      <c r="D123" s="243"/>
      <c r="E123" s="243"/>
      <c r="F123" s="244"/>
      <c r="G123" s="213" t="s">
        <v>622</v>
      </c>
      <c r="H123" s="214"/>
      <c r="I123" s="214"/>
      <c r="J123" s="214"/>
      <c r="K123" s="215"/>
      <c r="L123" s="216" t="s">
        <v>645</v>
      </c>
      <c r="M123" s="217"/>
      <c r="N123" s="217"/>
      <c r="O123" s="217"/>
      <c r="P123" s="217"/>
      <c r="Q123" s="217"/>
      <c r="R123" s="217"/>
      <c r="S123" s="217"/>
      <c r="T123" s="217"/>
      <c r="U123" s="217"/>
      <c r="V123" s="217"/>
      <c r="W123" s="217"/>
      <c r="X123" s="218"/>
      <c r="Y123" s="219">
        <v>34.357999999999997</v>
      </c>
      <c r="Z123" s="220"/>
      <c r="AA123" s="220"/>
      <c r="AB123" s="221"/>
      <c r="AC123" s="213" t="s">
        <v>622</v>
      </c>
      <c r="AD123" s="214"/>
      <c r="AE123" s="214"/>
      <c r="AF123" s="214"/>
      <c r="AG123" s="215"/>
      <c r="AH123" s="216" t="s">
        <v>647</v>
      </c>
      <c r="AI123" s="217"/>
      <c r="AJ123" s="217"/>
      <c r="AK123" s="217"/>
      <c r="AL123" s="217"/>
      <c r="AM123" s="217"/>
      <c r="AN123" s="217"/>
      <c r="AO123" s="217"/>
      <c r="AP123" s="217"/>
      <c r="AQ123" s="217"/>
      <c r="AR123" s="217"/>
      <c r="AS123" s="217"/>
      <c r="AT123" s="218"/>
      <c r="AU123" s="219">
        <v>13.3</v>
      </c>
      <c r="AV123" s="220"/>
      <c r="AW123" s="220"/>
      <c r="AX123" s="222"/>
    </row>
    <row r="124" spans="1:51" ht="24.75" customHeight="1" x14ac:dyDescent="0.15">
      <c r="A124" s="242"/>
      <c r="B124" s="243"/>
      <c r="C124" s="243"/>
      <c r="D124" s="243"/>
      <c r="E124" s="243"/>
      <c r="F124" s="244"/>
      <c r="G124" s="203" t="s">
        <v>623</v>
      </c>
      <c r="H124" s="204"/>
      <c r="I124" s="204"/>
      <c r="J124" s="204"/>
      <c r="K124" s="205"/>
      <c r="L124" s="206" t="s">
        <v>646</v>
      </c>
      <c r="M124" s="207"/>
      <c r="N124" s="207"/>
      <c r="O124" s="207"/>
      <c r="P124" s="207"/>
      <c r="Q124" s="207"/>
      <c r="R124" s="207"/>
      <c r="S124" s="207"/>
      <c r="T124" s="207"/>
      <c r="U124" s="207"/>
      <c r="V124" s="207"/>
      <c r="W124" s="207"/>
      <c r="X124" s="208"/>
      <c r="Y124" s="209">
        <v>23.876999999999999</v>
      </c>
      <c r="Z124" s="210"/>
      <c r="AA124" s="210"/>
      <c r="AB124" s="211"/>
      <c r="AC124" s="203" t="s">
        <v>623</v>
      </c>
      <c r="AD124" s="204"/>
      <c r="AE124" s="204"/>
      <c r="AF124" s="204"/>
      <c r="AG124" s="205"/>
      <c r="AH124" s="206" t="s">
        <v>649</v>
      </c>
      <c r="AI124" s="207"/>
      <c r="AJ124" s="207"/>
      <c r="AK124" s="207"/>
      <c r="AL124" s="207"/>
      <c r="AM124" s="207"/>
      <c r="AN124" s="207"/>
      <c r="AO124" s="207"/>
      <c r="AP124" s="207"/>
      <c r="AQ124" s="207"/>
      <c r="AR124" s="207"/>
      <c r="AS124" s="207"/>
      <c r="AT124" s="208"/>
      <c r="AU124" s="209">
        <v>1.335</v>
      </c>
      <c r="AV124" s="210"/>
      <c r="AW124" s="210"/>
      <c r="AX124" s="212"/>
    </row>
    <row r="125" spans="1:51" ht="24.6" customHeight="1" x14ac:dyDescent="0.15">
      <c r="A125" s="242"/>
      <c r="B125" s="243"/>
      <c r="C125" s="243"/>
      <c r="D125" s="243"/>
      <c r="E125" s="243"/>
      <c r="F125" s="244"/>
      <c r="G125" s="203" t="s">
        <v>624</v>
      </c>
      <c r="H125" s="204"/>
      <c r="I125" s="204"/>
      <c r="J125" s="204"/>
      <c r="K125" s="205"/>
      <c r="L125" s="206" t="s">
        <v>625</v>
      </c>
      <c r="M125" s="207"/>
      <c r="N125" s="207"/>
      <c r="O125" s="207"/>
      <c r="P125" s="207"/>
      <c r="Q125" s="207"/>
      <c r="R125" s="207"/>
      <c r="S125" s="207"/>
      <c r="T125" s="207"/>
      <c r="U125" s="207"/>
      <c r="V125" s="207"/>
      <c r="W125" s="207"/>
      <c r="X125" s="208"/>
      <c r="Y125" s="209">
        <v>8.7349999999999994</v>
      </c>
      <c r="Z125" s="210"/>
      <c r="AA125" s="210"/>
      <c r="AB125" s="211"/>
      <c r="AC125" s="203" t="s">
        <v>624</v>
      </c>
      <c r="AD125" s="204"/>
      <c r="AE125" s="204"/>
      <c r="AF125" s="204"/>
      <c r="AG125" s="205"/>
      <c r="AH125" s="206" t="s">
        <v>625</v>
      </c>
      <c r="AI125" s="207"/>
      <c r="AJ125" s="207"/>
      <c r="AK125" s="207"/>
      <c r="AL125" s="207"/>
      <c r="AM125" s="207"/>
      <c r="AN125" s="207"/>
      <c r="AO125" s="207"/>
      <c r="AP125" s="207"/>
      <c r="AQ125" s="207"/>
      <c r="AR125" s="207"/>
      <c r="AS125" s="207"/>
      <c r="AT125" s="208"/>
      <c r="AU125" s="209">
        <v>2.1949999999999998</v>
      </c>
      <c r="AV125" s="210"/>
      <c r="AW125" s="210"/>
      <c r="AX125" s="212"/>
    </row>
    <row r="126" spans="1:51" ht="24.75" customHeight="1" thickBot="1" x14ac:dyDescent="0.2">
      <c r="A126" s="242"/>
      <c r="B126" s="243"/>
      <c r="C126" s="243"/>
      <c r="D126" s="243"/>
      <c r="E126" s="243"/>
      <c r="F126" s="244"/>
      <c r="G126" s="194" t="s">
        <v>18</v>
      </c>
      <c r="H126" s="195"/>
      <c r="I126" s="195"/>
      <c r="J126" s="195"/>
      <c r="K126" s="195"/>
      <c r="L126" s="196"/>
      <c r="M126" s="197"/>
      <c r="N126" s="197"/>
      <c r="O126" s="197"/>
      <c r="P126" s="197"/>
      <c r="Q126" s="197"/>
      <c r="R126" s="197"/>
      <c r="S126" s="197"/>
      <c r="T126" s="197"/>
      <c r="U126" s="197"/>
      <c r="V126" s="197"/>
      <c r="W126" s="197"/>
      <c r="X126" s="198"/>
      <c r="Y126" s="199">
        <f>SUM(Y123:AB125)</f>
        <v>66.97</v>
      </c>
      <c r="Z126" s="200"/>
      <c r="AA126" s="200"/>
      <c r="AB126" s="201"/>
      <c r="AC126" s="194" t="s">
        <v>18</v>
      </c>
      <c r="AD126" s="195"/>
      <c r="AE126" s="195"/>
      <c r="AF126" s="195"/>
      <c r="AG126" s="195"/>
      <c r="AH126" s="196"/>
      <c r="AI126" s="197"/>
      <c r="AJ126" s="197"/>
      <c r="AK126" s="197"/>
      <c r="AL126" s="197"/>
      <c r="AM126" s="197"/>
      <c r="AN126" s="197"/>
      <c r="AO126" s="197"/>
      <c r="AP126" s="197"/>
      <c r="AQ126" s="197"/>
      <c r="AR126" s="197"/>
      <c r="AS126" s="197"/>
      <c r="AT126" s="198"/>
      <c r="AU126" s="199">
        <f>SUM(AU123:AX125)</f>
        <v>16.830000000000002</v>
      </c>
      <c r="AV126" s="200"/>
      <c r="AW126" s="200"/>
      <c r="AX126" s="202"/>
    </row>
    <row r="127" spans="1:51" ht="24.75" customHeight="1" x14ac:dyDescent="0.15">
      <c r="A127" s="242"/>
      <c r="B127" s="243"/>
      <c r="C127" s="243"/>
      <c r="D127" s="243"/>
      <c r="E127" s="243"/>
      <c r="F127" s="244"/>
      <c r="G127" s="223" t="s">
        <v>606</v>
      </c>
      <c r="H127" s="224"/>
      <c r="I127" s="224"/>
      <c r="J127" s="224"/>
      <c r="K127" s="224"/>
      <c r="L127" s="224"/>
      <c r="M127" s="224"/>
      <c r="N127" s="224"/>
      <c r="O127" s="224"/>
      <c r="P127" s="224"/>
      <c r="Q127" s="224"/>
      <c r="R127" s="224"/>
      <c r="S127" s="224"/>
      <c r="T127" s="224"/>
      <c r="U127" s="224"/>
      <c r="V127" s="224"/>
      <c r="W127" s="224"/>
      <c r="X127" s="224"/>
      <c r="Y127" s="224"/>
      <c r="Z127" s="224"/>
      <c r="AA127" s="224"/>
      <c r="AB127" s="225"/>
      <c r="AC127" s="223" t="s">
        <v>607</v>
      </c>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6"/>
      <c r="AY127">
        <f>COUNTA($G$129,$AC$129)</f>
        <v>2</v>
      </c>
    </row>
    <row r="128" spans="1:51" ht="24.75" customHeight="1" x14ac:dyDescent="0.15">
      <c r="A128" s="242"/>
      <c r="B128" s="243"/>
      <c r="C128" s="243"/>
      <c r="D128" s="243"/>
      <c r="E128" s="243"/>
      <c r="F128" s="244"/>
      <c r="G128" s="227" t="s">
        <v>15</v>
      </c>
      <c r="H128" s="228"/>
      <c r="I128" s="228"/>
      <c r="J128" s="228"/>
      <c r="K128" s="228"/>
      <c r="L128" s="229" t="s">
        <v>16</v>
      </c>
      <c r="M128" s="228"/>
      <c r="N128" s="228"/>
      <c r="O128" s="228"/>
      <c r="P128" s="228"/>
      <c r="Q128" s="228"/>
      <c r="R128" s="228"/>
      <c r="S128" s="228"/>
      <c r="T128" s="228"/>
      <c r="U128" s="228"/>
      <c r="V128" s="228"/>
      <c r="W128" s="228"/>
      <c r="X128" s="230"/>
      <c r="Y128" s="231" t="s">
        <v>17</v>
      </c>
      <c r="Z128" s="232"/>
      <c r="AA128" s="232"/>
      <c r="AB128" s="233"/>
      <c r="AC128" s="227" t="s">
        <v>15</v>
      </c>
      <c r="AD128" s="228"/>
      <c r="AE128" s="228"/>
      <c r="AF128" s="228"/>
      <c r="AG128" s="228"/>
      <c r="AH128" s="229" t="s">
        <v>16</v>
      </c>
      <c r="AI128" s="228"/>
      <c r="AJ128" s="228"/>
      <c r="AK128" s="228"/>
      <c r="AL128" s="228"/>
      <c r="AM128" s="228"/>
      <c r="AN128" s="228"/>
      <c r="AO128" s="228"/>
      <c r="AP128" s="228"/>
      <c r="AQ128" s="228"/>
      <c r="AR128" s="228"/>
      <c r="AS128" s="228"/>
      <c r="AT128" s="230"/>
      <c r="AU128" s="231" t="s">
        <v>17</v>
      </c>
      <c r="AV128" s="232"/>
      <c r="AW128" s="232"/>
      <c r="AX128" s="234"/>
      <c r="AY128">
        <f>$AY$127</f>
        <v>2</v>
      </c>
    </row>
    <row r="129" spans="1:51" ht="24.75" customHeight="1" x14ac:dyDescent="0.15">
      <c r="A129" s="242"/>
      <c r="B129" s="243"/>
      <c r="C129" s="243"/>
      <c r="D129" s="243"/>
      <c r="E129" s="243"/>
      <c r="F129" s="244"/>
      <c r="G129" s="213" t="s">
        <v>622</v>
      </c>
      <c r="H129" s="214"/>
      <c r="I129" s="214"/>
      <c r="J129" s="214"/>
      <c r="K129" s="215"/>
      <c r="L129" s="216" t="s">
        <v>650</v>
      </c>
      <c r="M129" s="217"/>
      <c r="N129" s="217"/>
      <c r="O129" s="217"/>
      <c r="P129" s="217"/>
      <c r="Q129" s="217"/>
      <c r="R129" s="217"/>
      <c r="S129" s="217"/>
      <c r="T129" s="217"/>
      <c r="U129" s="217"/>
      <c r="V129" s="217"/>
      <c r="W129" s="217"/>
      <c r="X129" s="218"/>
      <c r="Y129" s="219">
        <v>62.713999999999999</v>
      </c>
      <c r="Z129" s="220"/>
      <c r="AA129" s="220"/>
      <c r="AB129" s="221"/>
      <c r="AC129" s="213" t="s">
        <v>622</v>
      </c>
      <c r="AD129" s="214"/>
      <c r="AE129" s="214"/>
      <c r="AF129" s="214"/>
      <c r="AG129" s="215"/>
      <c r="AH129" s="216" t="s">
        <v>652</v>
      </c>
      <c r="AI129" s="217"/>
      <c r="AJ129" s="217"/>
      <c r="AK129" s="217"/>
      <c r="AL129" s="217"/>
      <c r="AM129" s="217"/>
      <c r="AN129" s="217"/>
      <c r="AO129" s="217"/>
      <c r="AP129" s="217"/>
      <c r="AQ129" s="217"/>
      <c r="AR129" s="217"/>
      <c r="AS129" s="217"/>
      <c r="AT129" s="218"/>
      <c r="AU129" s="219">
        <v>16.844000000000001</v>
      </c>
      <c r="AV129" s="220"/>
      <c r="AW129" s="220"/>
      <c r="AX129" s="222"/>
      <c r="AY129">
        <f>$AY$127</f>
        <v>2</v>
      </c>
    </row>
    <row r="130" spans="1:51" ht="24.75" customHeight="1" x14ac:dyDescent="0.15">
      <c r="A130" s="242"/>
      <c r="B130" s="243"/>
      <c r="C130" s="243"/>
      <c r="D130" s="243"/>
      <c r="E130" s="243"/>
      <c r="F130" s="244"/>
      <c r="G130" s="203" t="s">
        <v>623</v>
      </c>
      <c r="H130" s="204"/>
      <c r="I130" s="204"/>
      <c r="J130" s="204"/>
      <c r="K130" s="205"/>
      <c r="L130" s="206" t="s">
        <v>651</v>
      </c>
      <c r="M130" s="207"/>
      <c r="N130" s="207"/>
      <c r="O130" s="207"/>
      <c r="P130" s="207"/>
      <c r="Q130" s="207"/>
      <c r="R130" s="207"/>
      <c r="S130" s="207"/>
      <c r="T130" s="207"/>
      <c r="U130" s="207"/>
      <c r="V130" s="207"/>
      <c r="W130" s="207"/>
      <c r="X130" s="208"/>
      <c r="Y130" s="209">
        <v>11.765000000000001</v>
      </c>
      <c r="Z130" s="210"/>
      <c r="AA130" s="210"/>
      <c r="AB130" s="211"/>
      <c r="AC130" s="203" t="s">
        <v>623</v>
      </c>
      <c r="AD130" s="204"/>
      <c r="AE130" s="204"/>
      <c r="AF130" s="204"/>
      <c r="AG130" s="205"/>
      <c r="AH130" s="206" t="s">
        <v>653</v>
      </c>
      <c r="AI130" s="207"/>
      <c r="AJ130" s="207"/>
      <c r="AK130" s="207"/>
      <c r="AL130" s="207"/>
      <c r="AM130" s="207"/>
      <c r="AN130" s="207"/>
      <c r="AO130" s="207"/>
      <c r="AP130" s="207"/>
      <c r="AQ130" s="207"/>
      <c r="AR130" s="207"/>
      <c r="AS130" s="207"/>
      <c r="AT130" s="208"/>
      <c r="AU130" s="209">
        <v>13.648999999999999</v>
      </c>
      <c r="AV130" s="210"/>
      <c r="AW130" s="210"/>
      <c r="AX130" s="212"/>
      <c r="AY130">
        <f>$AY$127</f>
        <v>2</v>
      </c>
    </row>
    <row r="131" spans="1:51" ht="24.75" customHeight="1" x14ac:dyDescent="0.15">
      <c r="A131" s="242"/>
      <c r="B131" s="243"/>
      <c r="C131" s="243"/>
      <c r="D131" s="243"/>
      <c r="E131" s="243"/>
      <c r="F131" s="244"/>
      <c r="G131" s="203"/>
      <c r="H131" s="204"/>
      <c r="I131" s="204"/>
      <c r="J131" s="204"/>
      <c r="K131" s="205"/>
      <c r="L131" s="206"/>
      <c r="M131" s="207"/>
      <c r="N131" s="207"/>
      <c r="O131" s="207"/>
      <c r="P131" s="207"/>
      <c r="Q131" s="207"/>
      <c r="R131" s="207"/>
      <c r="S131" s="207"/>
      <c r="T131" s="207"/>
      <c r="U131" s="207"/>
      <c r="V131" s="207"/>
      <c r="W131" s="207"/>
      <c r="X131" s="208"/>
      <c r="Y131" s="209"/>
      <c r="Z131" s="210"/>
      <c r="AA131" s="210"/>
      <c r="AB131" s="211"/>
      <c r="AC131" s="203" t="s">
        <v>624</v>
      </c>
      <c r="AD131" s="204"/>
      <c r="AE131" s="204"/>
      <c r="AF131" s="204"/>
      <c r="AG131" s="205"/>
      <c r="AH131" s="206" t="s">
        <v>625</v>
      </c>
      <c r="AI131" s="207"/>
      <c r="AJ131" s="207"/>
      <c r="AK131" s="207"/>
      <c r="AL131" s="207"/>
      <c r="AM131" s="207"/>
      <c r="AN131" s="207"/>
      <c r="AO131" s="207"/>
      <c r="AP131" s="207"/>
      <c r="AQ131" s="207"/>
      <c r="AR131" s="207"/>
      <c r="AS131" s="207"/>
      <c r="AT131" s="208"/>
      <c r="AU131" s="209">
        <v>3.0489999999999999</v>
      </c>
      <c r="AV131" s="210"/>
      <c r="AW131" s="210"/>
      <c r="AX131" s="212"/>
      <c r="AY131">
        <f>$AY$127</f>
        <v>2</v>
      </c>
    </row>
    <row r="132" spans="1:51" ht="24.75" customHeight="1" x14ac:dyDescent="0.15">
      <c r="A132" s="242"/>
      <c r="B132" s="243"/>
      <c r="C132" s="243"/>
      <c r="D132" s="243"/>
      <c r="E132" s="243"/>
      <c r="F132" s="244"/>
      <c r="G132" s="194" t="s">
        <v>18</v>
      </c>
      <c r="H132" s="195"/>
      <c r="I132" s="195"/>
      <c r="J132" s="195"/>
      <c r="K132" s="195"/>
      <c r="L132" s="196"/>
      <c r="M132" s="197"/>
      <c r="N132" s="197"/>
      <c r="O132" s="197"/>
      <c r="P132" s="197"/>
      <c r="Q132" s="197"/>
      <c r="R132" s="197"/>
      <c r="S132" s="197"/>
      <c r="T132" s="197"/>
      <c r="U132" s="197"/>
      <c r="V132" s="197"/>
      <c r="W132" s="197"/>
      <c r="X132" s="198"/>
      <c r="Y132" s="199">
        <f>SUM(Y129:AB131)</f>
        <v>74.478999999999999</v>
      </c>
      <c r="Z132" s="200"/>
      <c r="AA132" s="200"/>
      <c r="AB132" s="201"/>
      <c r="AC132" s="194" t="s">
        <v>18</v>
      </c>
      <c r="AD132" s="195"/>
      <c r="AE132" s="195"/>
      <c r="AF132" s="195"/>
      <c r="AG132" s="195"/>
      <c r="AH132" s="196"/>
      <c r="AI132" s="197"/>
      <c r="AJ132" s="197"/>
      <c r="AK132" s="197"/>
      <c r="AL132" s="197"/>
      <c r="AM132" s="197"/>
      <c r="AN132" s="197"/>
      <c r="AO132" s="197"/>
      <c r="AP132" s="197"/>
      <c r="AQ132" s="197"/>
      <c r="AR132" s="197"/>
      <c r="AS132" s="197"/>
      <c r="AT132" s="198"/>
      <c r="AU132" s="199">
        <f>SUM(AU129:AX131)</f>
        <v>33.542000000000002</v>
      </c>
      <c r="AV132" s="200"/>
      <c r="AW132" s="200"/>
      <c r="AX132" s="202"/>
      <c r="AY132">
        <f>$AY$127</f>
        <v>2</v>
      </c>
    </row>
    <row r="133" spans="1:51" ht="10.15" customHeight="1" x14ac:dyDescent="0.15">
      <c r="A133" s="4"/>
      <c r="B133" s="4"/>
      <c r="C133" s="4"/>
      <c r="D133" s="4"/>
      <c r="E133" s="4"/>
      <c r="F133" s="4"/>
      <c r="G133" s="7"/>
      <c r="H133" s="7"/>
      <c r="I133" s="7"/>
      <c r="J133" s="7"/>
      <c r="K133" s="7"/>
      <c r="L133" s="3"/>
      <c r="M133" s="7"/>
      <c r="N133" s="7"/>
      <c r="O133" s="7"/>
      <c r="P133" s="7"/>
      <c r="Q133" s="7"/>
      <c r="R133" s="7"/>
      <c r="S133" s="7"/>
      <c r="T133" s="7"/>
      <c r="U133" s="7"/>
      <c r="V133" s="7"/>
      <c r="W133" s="7"/>
      <c r="X133" s="7"/>
      <c r="Y133" s="8"/>
      <c r="Z133" s="8"/>
      <c r="AA133" s="8"/>
      <c r="AB133" s="8"/>
      <c r="AC133" s="7"/>
      <c r="AD133" s="7"/>
      <c r="AE133" s="7"/>
      <c r="AF133" s="7"/>
      <c r="AG133" s="7"/>
      <c r="AH133" s="3"/>
      <c r="AI133" s="7"/>
      <c r="AJ133" s="7"/>
      <c r="AK133" s="7"/>
      <c r="AL133" s="7"/>
      <c r="AM133" s="7"/>
      <c r="AN133" s="7"/>
      <c r="AO133" s="7"/>
      <c r="AP133" s="7"/>
      <c r="AQ133" s="7"/>
      <c r="AR133" s="7"/>
      <c r="AS133" s="7"/>
      <c r="AT133" s="7"/>
      <c r="AU133" s="8"/>
      <c r="AV133" s="8"/>
      <c r="AW133" s="8"/>
      <c r="AX133" s="8"/>
    </row>
    <row r="134" spans="1:51" ht="10.15" customHeight="1" x14ac:dyDescent="0.15"/>
    <row r="135" spans="1:51" ht="24.75" customHeight="1" x14ac:dyDescent="0.15">
      <c r="A135" s="9"/>
      <c r="B135" s="1" t="s">
        <v>26</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24.75" customHeight="1" x14ac:dyDescent="0.15">
      <c r="A136" s="9"/>
      <c r="B136" s="36" t="s">
        <v>220</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59.25" customHeight="1" x14ac:dyDescent="0.15">
      <c r="A137" s="182"/>
      <c r="B137" s="182"/>
      <c r="C137" s="182" t="s">
        <v>24</v>
      </c>
      <c r="D137" s="182"/>
      <c r="E137" s="182"/>
      <c r="F137" s="182"/>
      <c r="G137" s="182"/>
      <c r="H137" s="182"/>
      <c r="I137" s="182"/>
      <c r="J137" s="183" t="s">
        <v>187</v>
      </c>
      <c r="K137" s="184"/>
      <c r="L137" s="184"/>
      <c r="M137" s="184"/>
      <c r="N137" s="184"/>
      <c r="O137" s="184"/>
      <c r="P137" s="111" t="s">
        <v>25</v>
      </c>
      <c r="Q137" s="111"/>
      <c r="R137" s="111"/>
      <c r="S137" s="111"/>
      <c r="T137" s="111"/>
      <c r="U137" s="111"/>
      <c r="V137" s="111"/>
      <c r="W137" s="111"/>
      <c r="X137" s="111"/>
      <c r="Y137" s="185" t="s">
        <v>186</v>
      </c>
      <c r="Z137" s="186"/>
      <c r="AA137" s="186"/>
      <c r="AB137" s="186"/>
      <c r="AC137" s="183" t="s">
        <v>212</v>
      </c>
      <c r="AD137" s="183"/>
      <c r="AE137" s="183"/>
      <c r="AF137" s="183"/>
      <c r="AG137" s="183"/>
      <c r="AH137" s="185" t="s">
        <v>225</v>
      </c>
      <c r="AI137" s="182"/>
      <c r="AJ137" s="182"/>
      <c r="AK137" s="182"/>
      <c r="AL137" s="182" t="s">
        <v>19</v>
      </c>
      <c r="AM137" s="182"/>
      <c r="AN137" s="182"/>
      <c r="AO137" s="187"/>
      <c r="AP137" s="181" t="s">
        <v>188</v>
      </c>
      <c r="AQ137" s="181"/>
      <c r="AR137" s="181"/>
      <c r="AS137" s="181"/>
      <c r="AT137" s="181"/>
      <c r="AU137" s="181"/>
      <c r="AV137" s="181"/>
      <c r="AW137" s="181"/>
      <c r="AX137" s="181"/>
    </row>
    <row r="138" spans="1:51" ht="30" customHeight="1" x14ac:dyDescent="0.15">
      <c r="A138" s="169">
        <v>1</v>
      </c>
      <c r="B138" s="169">
        <v>1</v>
      </c>
      <c r="C138" s="170" t="s">
        <v>608</v>
      </c>
      <c r="D138" s="171"/>
      <c r="E138" s="171"/>
      <c r="F138" s="171"/>
      <c r="G138" s="171"/>
      <c r="H138" s="171"/>
      <c r="I138" s="171"/>
      <c r="J138" s="172">
        <v>5010405004953</v>
      </c>
      <c r="K138" s="173"/>
      <c r="L138" s="173"/>
      <c r="M138" s="173"/>
      <c r="N138" s="173"/>
      <c r="O138" s="173"/>
      <c r="P138" s="174" t="s">
        <v>609</v>
      </c>
      <c r="Q138" s="175"/>
      <c r="R138" s="175"/>
      <c r="S138" s="175"/>
      <c r="T138" s="175"/>
      <c r="U138" s="175"/>
      <c r="V138" s="175"/>
      <c r="W138" s="175"/>
      <c r="X138" s="175"/>
      <c r="Y138" s="176">
        <v>66.971000000000004</v>
      </c>
      <c r="Z138" s="177"/>
      <c r="AA138" s="177"/>
      <c r="AB138" s="178"/>
      <c r="AC138" s="179" t="s">
        <v>227</v>
      </c>
      <c r="AD138" s="180"/>
      <c r="AE138" s="180"/>
      <c r="AF138" s="180"/>
      <c r="AG138" s="180"/>
      <c r="AH138" s="167">
        <v>1</v>
      </c>
      <c r="AI138" s="168"/>
      <c r="AJ138" s="168"/>
      <c r="AK138" s="168"/>
      <c r="AL138" s="188" t="s">
        <v>257</v>
      </c>
      <c r="AM138" s="189"/>
      <c r="AN138" s="189"/>
      <c r="AO138" s="190"/>
      <c r="AP138" s="191" t="s">
        <v>610</v>
      </c>
      <c r="AQ138" s="192"/>
      <c r="AR138" s="192"/>
      <c r="AS138" s="192"/>
      <c r="AT138" s="192"/>
      <c r="AU138" s="192"/>
      <c r="AV138" s="192"/>
      <c r="AW138" s="192"/>
      <c r="AX138" s="193"/>
    </row>
    <row r="139" spans="1:51" ht="16.149999999999999" customHeight="1" x14ac:dyDescent="0.15">
      <c r="A139" s="40"/>
      <c r="B139" s="40"/>
      <c r="C139" s="40"/>
      <c r="D139" s="40"/>
      <c r="E139" s="40"/>
      <c r="F139" s="40"/>
      <c r="G139" s="40"/>
      <c r="H139" s="40"/>
      <c r="I139" s="40"/>
      <c r="J139" s="41"/>
      <c r="K139" s="41"/>
      <c r="L139" s="41"/>
      <c r="M139" s="41"/>
      <c r="N139" s="41"/>
      <c r="O139" s="41"/>
      <c r="P139" s="42"/>
      <c r="Q139" s="42"/>
      <c r="R139" s="42"/>
      <c r="S139" s="42"/>
      <c r="T139" s="42"/>
      <c r="U139" s="42"/>
      <c r="V139" s="42"/>
      <c r="W139" s="42"/>
      <c r="X139" s="42"/>
      <c r="Y139" s="43"/>
      <c r="Z139" s="43"/>
      <c r="AA139" s="43"/>
      <c r="AB139" s="43"/>
      <c r="AC139" s="43"/>
      <c r="AD139" s="43"/>
      <c r="AE139" s="43"/>
      <c r="AF139" s="43"/>
      <c r="AG139" s="43"/>
      <c r="AH139" s="43"/>
      <c r="AI139" s="43"/>
      <c r="AJ139" s="43"/>
      <c r="AK139" s="43"/>
      <c r="AL139" s="43"/>
      <c r="AM139" s="43"/>
      <c r="AN139" s="43"/>
      <c r="AO139" s="43"/>
      <c r="AP139" s="42"/>
      <c r="AQ139" s="42"/>
      <c r="AR139" s="42"/>
      <c r="AS139" s="42"/>
      <c r="AT139" s="42"/>
      <c r="AU139" s="42"/>
      <c r="AV139" s="42"/>
      <c r="AW139" s="42"/>
      <c r="AX139" s="42"/>
      <c r="AY139">
        <f>COUNTA($C$142)</f>
        <v>1</v>
      </c>
    </row>
    <row r="140" spans="1:51" ht="24.75" customHeight="1" x14ac:dyDescent="0.15">
      <c r="A140" s="40"/>
      <c r="B140" s="44" t="s">
        <v>167</v>
      </c>
      <c r="C140" s="40"/>
      <c r="D140" s="40"/>
      <c r="E140" s="40"/>
      <c r="F140" s="40"/>
      <c r="G140" s="40"/>
      <c r="H140" s="40"/>
      <c r="I140" s="40"/>
      <c r="J140" s="40"/>
      <c r="K140" s="40"/>
      <c r="L140" s="40"/>
      <c r="M140" s="40"/>
      <c r="N140" s="40"/>
      <c r="O140" s="40"/>
      <c r="P140" s="45"/>
      <c r="Q140" s="45"/>
      <c r="R140" s="45"/>
      <c r="S140" s="45"/>
      <c r="T140" s="45"/>
      <c r="U140" s="45"/>
      <c r="V140" s="45"/>
      <c r="W140" s="45"/>
      <c r="X140" s="45"/>
      <c r="Y140" s="46"/>
      <c r="Z140" s="46"/>
      <c r="AA140" s="46"/>
      <c r="AB140" s="46"/>
      <c r="AC140" s="46"/>
      <c r="AD140" s="46"/>
      <c r="AE140" s="46"/>
      <c r="AF140" s="46"/>
      <c r="AG140" s="46"/>
      <c r="AH140" s="46"/>
      <c r="AI140" s="46"/>
      <c r="AJ140" s="46"/>
      <c r="AK140" s="46"/>
      <c r="AL140" s="46"/>
      <c r="AM140" s="46"/>
      <c r="AN140" s="46"/>
      <c r="AO140" s="46"/>
      <c r="AP140" s="45"/>
      <c r="AQ140" s="45"/>
      <c r="AR140" s="45"/>
      <c r="AS140" s="45"/>
      <c r="AT140" s="45"/>
      <c r="AU140" s="45"/>
      <c r="AV140" s="45"/>
      <c r="AW140" s="45"/>
      <c r="AX140" s="45"/>
      <c r="AY140">
        <f>$AY$139</f>
        <v>1</v>
      </c>
    </row>
    <row r="141" spans="1:51" ht="59.25" customHeight="1" x14ac:dyDescent="0.15">
      <c r="A141" s="182"/>
      <c r="B141" s="182"/>
      <c r="C141" s="182" t="s">
        <v>24</v>
      </c>
      <c r="D141" s="182"/>
      <c r="E141" s="182"/>
      <c r="F141" s="182"/>
      <c r="G141" s="182"/>
      <c r="H141" s="182"/>
      <c r="I141" s="182"/>
      <c r="J141" s="183" t="s">
        <v>187</v>
      </c>
      <c r="K141" s="184"/>
      <c r="L141" s="184"/>
      <c r="M141" s="184"/>
      <c r="N141" s="184"/>
      <c r="O141" s="184"/>
      <c r="P141" s="111" t="s">
        <v>25</v>
      </c>
      <c r="Q141" s="111"/>
      <c r="R141" s="111"/>
      <c r="S141" s="111"/>
      <c r="T141" s="111"/>
      <c r="U141" s="111"/>
      <c r="V141" s="111"/>
      <c r="W141" s="111"/>
      <c r="X141" s="111"/>
      <c r="Y141" s="185" t="s">
        <v>186</v>
      </c>
      <c r="Z141" s="186"/>
      <c r="AA141" s="186"/>
      <c r="AB141" s="186"/>
      <c r="AC141" s="183" t="s">
        <v>212</v>
      </c>
      <c r="AD141" s="183"/>
      <c r="AE141" s="183"/>
      <c r="AF141" s="183"/>
      <c r="AG141" s="183"/>
      <c r="AH141" s="185" t="s">
        <v>225</v>
      </c>
      <c r="AI141" s="182"/>
      <c r="AJ141" s="182"/>
      <c r="AK141" s="182"/>
      <c r="AL141" s="182" t="s">
        <v>19</v>
      </c>
      <c r="AM141" s="182"/>
      <c r="AN141" s="182"/>
      <c r="AO141" s="187"/>
      <c r="AP141" s="181" t="s">
        <v>188</v>
      </c>
      <c r="AQ141" s="181"/>
      <c r="AR141" s="181"/>
      <c r="AS141" s="181"/>
      <c r="AT141" s="181"/>
      <c r="AU141" s="181"/>
      <c r="AV141" s="181"/>
      <c r="AW141" s="181"/>
      <c r="AX141" s="181"/>
      <c r="AY141">
        <f>$AY$139</f>
        <v>1</v>
      </c>
    </row>
    <row r="142" spans="1:51" ht="60.75" customHeight="1" x14ac:dyDescent="0.15">
      <c r="A142" s="169">
        <v>1</v>
      </c>
      <c r="B142" s="169">
        <v>1</v>
      </c>
      <c r="C142" s="170" t="s">
        <v>611</v>
      </c>
      <c r="D142" s="171"/>
      <c r="E142" s="171"/>
      <c r="F142" s="171"/>
      <c r="G142" s="171"/>
      <c r="H142" s="171"/>
      <c r="I142" s="171"/>
      <c r="J142" s="172">
        <v>5011001091576</v>
      </c>
      <c r="K142" s="173"/>
      <c r="L142" s="173"/>
      <c r="M142" s="173"/>
      <c r="N142" s="173"/>
      <c r="O142" s="173"/>
      <c r="P142" s="174" t="s">
        <v>648</v>
      </c>
      <c r="Q142" s="175"/>
      <c r="R142" s="175"/>
      <c r="S142" s="175"/>
      <c r="T142" s="175"/>
      <c r="U142" s="175"/>
      <c r="V142" s="175"/>
      <c r="W142" s="175"/>
      <c r="X142" s="175"/>
      <c r="Y142" s="176">
        <v>16.829999999999998</v>
      </c>
      <c r="Z142" s="177"/>
      <c r="AA142" s="177"/>
      <c r="AB142" s="178"/>
      <c r="AC142" s="179" t="s">
        <v>227</v>
      </c>
      <c r="AD142" s="180"/>
      <c r="AE142" s="180"/>
      <c r="AF142" s="180"/>
      <c r="AG142" s="180"/>
      <c r="AH142" s="167">
        <v>3</v>
      </c>
      <c r="AI142" s="168"/>
      <c r="AJ142" s="168"/>
      <c r="AK142" s="168"/>
      <c r="AL142" s="163" t="s">
        <v>612</v>
      </c>
      <c r="AM142" s="164"/>
      <c r="AN142" s="164"/>
      <c r="AO142" s="165"/>
      <c r="AP142" s="166" t="s">
        <v>613</v>
      </c>
      <c r="AQ142" s="166"/>
      <c r="AR142" s="166"/>
      <c r="AS142" s="166"/>
      <c r="AT142" s="166"/>
      <c r="AU142" s="166"/>
      <c r="AV142" s="166"/>
      <c r="AW142" s="166"/>
      <c r="AX142" s="166"/>
      <c r="AY142">
        <f>$AY$139</f>
        <v>1</v>
      </c>
    </row>
    <row r="143" spans="1:51" ht="12" customHeight="1" x14ac:dyDescent="0.15">
      <c r="A143" s="47"/>
      <c r="B143" s="47"/>
      <c r="C143" s="47"/>
      <c r="D143" s="47"/>
      <c r="E143" s="47"/>
      <c r="F143" s="47"/>
      <c r="G143" s="47"/>
      <c r="H143" s="47"/>
      <c r="I143" s="47"/>
      <c r="J143" s="47"/>
      <c r="K143" s="47"/>
      <c r="L143" s="47"/>
      <c r="M143" s="47"/>
      <c r="N143" s="47"/>
      <c r="O143" s="47"/>
      <c r="P143" s="48"/>
      <c r="Q143" s="48"/>
      <c r="R143" s="48"/>
      <c r="S143" s="48"/>
      <c r="T143" s="48"/>
      <c r="U143" s="48"/>
      <c r="V143" s="48"/>
      <c r="W143" s="48"/>
      <c r="X143" s="48"/>
      <c r="Y143" s="49"/>
      <c r="Z143" s="49"/>
      <c r="AA143" s="49"/>
      <c r="AB143" s="49"/>
      <c r="AC143" s="49"/>
      <c r="AD143" s="49"/>
      <c r="AE143" s="49"/>
      <c r="AF143" s="49"/>
      <c r="AG143" s="49"/>
      <c r="AH143" s="49"/>
      <c r="AI143" s="49"/>
      <c r="AJ143" s="49"/>
      <c r="AK143" s="49"/>
      <c r="AL143" s="49"/>
      <c r="AM143" s="49"/>
      <c r="AN143" s="49"/>
      <c r="AO143" s="49"/>
      <c r="AP143" s="48"/>
      <c r="AQ143" s="48"/>
      <c r="AR143" s="48"/>
      <c r="AS143" s="48"/>
      <c r="AT143" s="48"/>
      <c r="AU143" s="48"/>
      <c r="AV143" s="48"/>
      <c r="AW143" s="48"/>
      <c r="AX143" s="48"/>
      <c r="AY143">
        <f>COUNTA($C$146)</f>
        <v>1</v>
      </c>
    </row>
    <row r="144" spans="1:51" ht="24.75" customHeight="1" x14ac:dyDescent="0.15">
      <c r="A144" s="40"/>
      <c r="B144" s="44" t="s">
        <v>205</v>
      </c>
      <c r="C144" s="40"/>
      <c r="D144" s="40"/>
      <c r="E144" s="40"/>
      <c r="F144" s="40"/>
      <c r="G144" s="40"/>
      <c r="H144" s="40"/>
      <c r="I144" s="40"/>
      <c r="J144" s="40"/>
      <c r="K144" s="40"/>
      <c r="L144" s="40"/>
      <c r="M144" s="40"/>
      <c r="N144" s="40"/>
      <c r="O144" s="40"/>
      <c r="P144" s="45"/>
      <c r="Q144" s="45"/>
      <c r="R144" s="45"/>
      <c r="S144" s="45"/>
      <c r="T144" s="45"/>
      <c r="U144" s="45"/>
      <c r="V144" s="45"/>
      <c r="W144" s="45"/>
      <c r="X144" s="45"/>
      <c r="Y144" s="46"/>
      <c r="Z144" s="46"/>
      <c r="AA144" s="46"/>
      <c r="AB144" s="46"/>
      <c r="AC144" s="46"/>
      <c r="AD144" s="46"/>
      <c r="AE144" s="46"/>
      <c r="AF144" s="46"/>
      <c r="AG144" s="46"/>
      <c r="AH144" s="46"/>
      <c r="AI144" s="46"/>
      <c r="AJ144" s="46"/>
      <c r="AK144" s="46"/>
      <c r="AL144" s="46"/>
      <c r="AM144" s="46"/>
      <c r="AN144" s="46"/>
      <c r="AO144" s="46"/>
      <c r="AP144" s="45"/>
      <c r="AQ144" s="45"/>
      <c r="AR144" s="45"/>
      <c r="AS144" s="45"/>
      <c r="AT144" s="45"/>
      <c r="AU144" s="45"/>
      <c r="AV144" s="45"/>
      <c r="AW144" s="45"/>
      <c r="AX144" s="45"/>
      <c r="AY144">
        <f>$AY$143</f>
        <v>1</v>
      </c>
    </row>
    <row r="145" spans="1:51" ht="59.25" customHeight="1" x14ac:dyDescent="0.15">
      <c r="A145" s="182"/>
      <c r="B145" s="182"/>
      <c r="C145" s="182" t="s">
        <v>24</v>
      </c>
      <c r="D145" s="182"/>
      <c r="E145" s="182"/>
      <c r="F145" s="182"/>
      <c r="G145" s="182"/>
      <c r="H145" s="182"/>
      <c r="I145" s="182"/>
      <c r="J145" s="183" t="s">
        <v>187</v>
      </c>
      <c r="K145" s="184"/>
      <c r="L145" s="184"/>
      <c r="M145" s="184"/>
      <c r="N145" s="184"/>
      <c r="O145" s="184"/>
      <c r="P145" s="111" t="s">
        <v>25</v>
      </c>
      <c r="Q145" s="111"/>
      <c r="R145" s="111"/>
      <c r="S145" s="111"/>
      <c r="T145" s="111"/>
      <c r="U145" s="111"/>
      <c r="V145" s="111"/>
      <c r="W145" s="111"/>
      <c r="X145" s="111"/>
      <c r="Y145" s="185" t="s">
        <v>186</v>
      </c>
      <c r="Z145" s="186"/>
      <c r="AA145" s="186"/>
      <c r="AB145" s="186"/>
      <c r="AC145" s="183" t="s">
        <v>212</v>
      </c>
      <c r="AD145" s="183"/>
      <c r="AE145" s="183"/>
      <c r="AF145" s="183"/>
      <c r="AG145" s="183"/>
      <c r="AH145" s="185" t="s">
        <v>225</v>
      </c>
      <c r="AI145" s="182"/>
      <c r="AJ145" s="182"/>
      <c r="AK145" s="182"/>
      <c r="AL145" s="182" t="s">
        <v>19</v>
      </c>
      <c r="AM145" s="182"/>
      <c r="AN145" s="182"/>
      <c r="AO145" s="187"/>
      <c r="AP145" s="181" t="s">
        <v>188</v>
      </c>
      <c r="AQ145" s="181"/>
      <c r="AR145" s="181"/>
      <c r="AS145" s="181"/>
      <c r="AT145" s="181"/>
      <c r="AU145" s="181"/>
      <c r="AV145" s="181"/>
      <c r="AW145" s="181"/>
      <c r="AX145" s="181"/>
      <c r="AY145">
        <f>$AY$143</f>
        <v>1</v>
      </c>
    </row>
    <row r="146" spans="1:51" ht="51.75" customHeight="1" x14ac:dyDescent="0.15">
      <c r="A146" s="169">
        <v>1</v>
      </c>
      <c r="B146" s="169">
        <v>1</v>
      </c>
      <c r="C146" s="170" t="s">
        <v>614</v>
      </c>
      <c r="D146" s="171"/>
      <c r="E146" s="171"/>
      <c r="F146" s="171"/>
      <c r="G146" s="171"/>
      <c r="H146" s="171"/>
      <c r="I146" s="171"/>
      <c r="J146" s="172">
        <v>4010001054032</v>
      </c>
      <c r="K146" s="173"/>
      <c r="L146" s="173"/>
      <c r="M146" s="173"/>
      <c r="N146" s="173"/>
      <c r="O146" s="173"/>
      <c r="P146" s="174" t="s">
        <v>615</v>
      </c>
      <c r="Q146" s="175"/>
      <c r="R146" s="175"/>
      <c r="S146" s="175"/>
      <c r="T146" s="175"/>
      <c r="U146" s="175"/>
      <c r="V146" s="175"/>
      <c r="W146" s="175"/>
      <c r="X146" s="175"/>
      <c r="Y146" s="176">
        <v>74.478999999999999</v>
      </c>
      <c r="Z146" s="177"/>
      <c r="AA146" s="177"/>
      <c r="AB146" s="178"/>
      <c r="AC146" s="179" t="s">
        <v>227</v>
      </c>
      <c r="AD146" s="180"/>
      <c r="AE146" s="180"/>
      <c r="AF146" s="180"/>
      <c r="AG146" s="180"/>
      <c r="AH146" s="167">
        <v>1</v>
      </c>
      <c r="AI146" s="168"/>
      <c r="AJ146" s="168"/>
      <c r="AK146" s="168"/>
      <c r="AL146" s="163" t="s">
        <v>612</v>
      </c>
      <c r="AM146" s="164"/>
      <c r="AN146" s="164"/>
      <c r="AO146" s="165"/>
      <c r="AP146" s="166" t="s">
        <v>613</v>
      </c>
      <c r="AQ146" s="166"/>
      <c r="AR146" s="166"/>
      <c r="AS146" s="166"/>
      <c r="AT146" s="166"/>
      <c r="AU146" s="166"/>
      <c r="AV146" s="166"/>
      <c r="AW146" s="166"/>
      <c r="AX146" s="166"/>
      <c r="AY146">
        <f>$AY$143</f>
        <v>1</v>
      </c>
    </row>
    <row r="147" spans="1:51" ht="12" customHeight="1" x14ac:dyDescent="0.15">
      <c r="A147" s="47"/>
      <c r="B147" s="47"/>
      <c r="C147" s="47"/>
      <c r="D147" s="47"/>
      <c r="E147" s="47"/>
      <c r="F147" s="47"/>
      <c r="G147" s="47"/>
      <c r="H147" s="47"/>
      <c r="I147" s="47"/>
      <c r="J147" s="47"/>
      <c r="K147" s="47"/>
      <c r="L147" s="47"/>
      <c r="M147" s="47"/>
      <c r="N147" s="47"/>
      <c r="O147" s="47"/>
      <c r="P147" s="48"/>
      <c r="Q147" s="48"/>
      <c r="R147" s="48"/>
      <c r="S147" s="48"/>
      <c r="T147" s="48"/>
      <c r="U147" s="48"/>
      <c r="V147" s="48"/>
      <c r="W147" s="48"/>
      <c r="X147" s="48"/>
      <c r="Y147" s="49"/>
      <c r="Z147" s="49"/>
      <c r="AA147" s="49"/>
      <c r="AB147" s="49"/>
      <c r="AC147" s="49"/>
      <c r="AD147" s="49"/>
      <c r="AE147" s="49"/>
      <c r="AF147" s="49"/>
      <c r="AG147" s="49"/>
      <c r="AH147" s="49"/>
      <c r="AI147" s="49"/>
      <c r="AJ147" s="49"/>
      <c r="AK147" s="49"/>
      <c r="AL147" s="49"/>
      <c r="AM147" s="49"/>
      <c r="AN147" s="49"/>
      <c r="AO147" s="49"/>
      <c r="AP147" s="48"/>
      <c r="AQ147" s="48"/>
      <c r="AR147" s="48"/>
      <c r="AS147" s="48"/>
      <c r="AT147" s="48"/>
      <c r="AU147" s="48"/>
      <c r="AV147" s="48"/>
      <c r="AW147" s="48"/>
      <c r="AX147" s="48"/>
      <c r="AY147">
        <f>COUNTA($C$150)</f>
        <v>1</v>
      </c>
    </row>
    <row r="148" spans="1:51" ht="24.75" customHeight="1" x14ac:dyDescent="0.15">
      <c r="A148" s="40"/>
      <c r="B148" s="44" t="s">
        <v>168</v>
      </c>
      <c r="C148" s="40"/>
      <c r="D148" s="40"/>
      <c r="E148" s="40"/>
      <c r="F148" s="40"/>
      <c r="G148" s="40"/>
      <c r="H148" s="40"/>
      <c r="I148" s="40"/>
      <c r="J148" s="40"/>
      <c r="K148" s="40"/>
      <c r="L148" s="40"/>
      <c r="M148" s="40"/>
      <c r="N148" s="40"/>
      <c r="O148" s="40"/>
      <c r="P148" s="45"/>
      <c r="Q148" s="45"/>
      <c r="R148" s="45"/>
      <c r="S148" s="45"/>
      <c r="T148" s="45"/>
      <c r="U148" s="45"/>
      <c r="V148" s="45"/>
      <c r="W148" s="45"/>
      <c r="X148" s="45"/>
      <c r="Y148" s="46"/>
      <c r="Z148" s="46"/>
      <c r="AA148" s="46"/>
      <c r="AB148" s="46"/>
      <c r="AC148" s="46"/>
      <c r="AD148" s="46"/>
      <c r="AE148" s="46"/>
      <c r="AF148" s="46"/>
      <c r="AG148" s="46"/>
      <c r="AH148" s="46"/>
      <c r="AI148" s="46"/>
      <c r="AJ148" s="46"/>
      <c r="AK148" s="46"/>
      <c r="AL148" s="46"/>
      <c r="AM148" s="46"/>
      <c r="AN148" s="46"/>
      <c r="AO148" s="46"/>
      <c r="AP148" s="45"/>
      <c r="AQ148" s="45"/>
      <c r="AR148" s="45"/>
      <c r="AS148" s="45"/>
      <c r="AT148" s="45"/>
      <c r="AU148" s="45"/>
      <c r="AV148" s="45"/>
      <c r="AW148" s="45"/>
      <c r="AX148" s="45"/>
      <c r="AY148">
        <f>$AY$147</f>
        <v>1</v>
      </c>
    </row>
    <row r="149" spans="1:51" ht="59.25" customHeight="1" x14ac:dyDescent="0.15">
      <c r="A149" s="182"/>
      <c r="B149" s="182"/>
      <c r="C149" s="182" t="s">
        <v>24</v>
      </c>
      <c r="D149" s="182"/>
      <c r="E149" s="182"/>
      <c r="F149" s="182"/>
      <c r="G149" s="182"/>
      <c r="H149" s="182"/>
      <c r="I149" s="182"/>
      <c r="J149" s="183" t="s">
        <v>187</v>
      </c>
      <c r="K149" s="184"/>
      <c r="L149" s="184"/>
      <c r="M149" s="184"/>
      <c r="N149" s="184"/>
      <c r="O149" s="184"/>
      <c r="P149" s="111" t="s">
        <v>25</v>
      </c>
      <c r="Q149" s="111"/>
      <c r="R149" s="111"/>
      <c r="S149" s="111"/>
      <c r="T149" s="111"/>
      <c r="U149" s="111"/>
      <c r="V149" s="111"/>
      <c r="W149" s="111"/>
      <c r="X149" s="111"/>
      <c r="Y149" s="185" t="s">
        <v>186</v>
      </c>
      <c r="Z149" s="186"/>
      <c r="AA149" s="186"/>
      <c r="AB149" s="186"/>
      <c r="AC149" s="183" t="s">
        <v>212</v>
      </c>
      <c r="AD149" s="183"/>
      <c r="AE149" s="183"/>
      <c r="AF149" s="183"/>
      <c r="AG149" s="183"/>
      <c r="AH149" s="185" t="s">
        <v>225</v>
      </c>
      <c r="AI149" s="182"/>
      <c r="AJ149" s="182"/>
      <c r="AK149" s="182"/>
      <c r="AL149" s="182" t="s">
        <v>19</v>
      </c>
      <c r="AM149" s="182"/>
      <c r="AN149" s="182"/>
      <c r="AO149" s="187"/>
      <c r="AP149" s="181" t="s">
        <v>188</v>
      </c>
      <c r="AQ149" s="181"/>
      <c r="AR149" s="181"/>
      <c r="AS149" s="181"/>
      <c r="AT149" s="181"/>
      <c r="AU149" s="181"/>
      <c r="AV149" s="181"/>
      <c r="AW149" s="181"/>
      <c r="AX149" s="181"/>
      <c r="AY149">
        <f>$AY$147</f>
        <v>1</v>
      </c>
    </row>
    <row r="150" spans="1:51" ht="51.75" customHeight="1" x14ac:dyDescent="0.15">
      <c r="A150" s="169">
        <v>1</v>
      </c>
      <c r="B150" s="169">
        <v>1</v>
      </c>
      <c r="C150" s="170" t="s">
        <v>616</v>
      </c>
      <c r="D150" s="171"/>
      <c r="E150" s="171"/>
      <c r="F150" s="171"/>
      <c r="G150" s="171"/>
      <c r="H150" s="171"/>
      <c r="I150" s="171"/>
      <c r="J150" s="172">
        <v>2010001073562</v>
      </c>
      <c r="K150" s="173"/>
      <c r="L150" s="173"/>
      <c r="M150" s="173"/>
      <c r="N150" s="173"/>
      <c r="O150" s="173"/>
      <c r="P150" s="174" t="s">
        <v>617</v>
      </c>
      <c r="Q150" s="175"/>
      <c r="R150" s="175"/>
      <c r="S150" s="175"/>
      <c r="T150" s="175"/>
      <c r="U150" s="175"/>
      <c r="V150" s="175"/>
      <c r="W150" s="175"/>
      <c r="X150" s="175"/>
      <c r="Y150" s="176">
        <v>33.542999999999999</v>
      </c>
      <c r="Z150" s="177"/>
      <c r="AA150" s="177"/>
      <c r="AB150" s="178"/>
      <c r="AC150" s="179" t="s">
        <v>227</v>
      </c>
      <c r="AD150" s="180"/>
      <c r="AE150" s="180"/>
      <c r="AF150" s="180"/>
      <c r="AG150" s="180"/>
      <c r="AH150" s="167">
        <v>1</v>
      </c>
      <c r="AI150" s="168"/>
      <c r="AJ150" s="168"/>
      <c r="AK150" s="168"/>
      <c r="AL150" s="163" t="s">
        <v>612</v>
      </c>
      <c r="AM150" s="164"/>
      <c r="AN150" s="164"/>
      <c r="AO150" s="165"/>
      <c r="AP150" s="166" t="s">
        <v>613</v>
      </c>
      <c r="AQ150" s="166"/>
      <c r="AR150" s="166"/>
      <c r="AS150" s="166"/>
      <c r="AT150" s="166"/>
      <c r="AU150" s="166"/>
      <c r="AV150" s="166"/>
      <c r="AW150" s="166"/>
      <c r="AX150" s="166"/>
      <c r="AY150">
        <f>$AY$147</f>
        <v>1</v>
      </c>
    </row>
    <row r="151" spans="1:51" ht="13.15" customHeight="1" x14ac:dyDescent="0.15">
      <c r="A151" s="47"/>
      <c r="B151" s="47"/>
      <c r="C151" s="47"/>
      <c r="D151" s="47"/>
      <c r="E151" s="47"/>
      <c r="F151" s="47"/>
      <c r="G151" s="47"/>
      <c r="H151" s="47"/>
      <c r="I151" s="47"/>
      <c r="J151" s="47"/>
      <c r="K151" s="47"/>
      <c r="L151" s="47"/>
      <c r="M151" s="47"/>
      <c r="N151" s="47"/>
      <c r="O151" s="47"/>
      <c r="P151" s="48"/>
      <c r="Q151" s="48"/>
      <c r="R151" s="48"/>
      <c r="S151" s="48"/>
      <c r="T151" s="48"/>
      <c r="U151" s="48"/>
      <c r="V151" s="48"/>
      <c r="W151" s="48"/>
      <c r="X151" s="48"/>
      <c r="Y151" s="49"/>
      <c r="Z151" s="49"/>
      <c r="AA151" s="49"/>
      <c r="AB151" s="49"/>
      <c r="AC151" s="49"/>
      <c r="AD151" s="49"/>
      <c r="AE151" s="49"/>
      <c r="AF151" s="49"/>
      <c r="AG151" s="49"/>
      <c r="AH151" s="49"/>
      <c r="AI151" s="49"/>
      <c r="AJ151" s="49"/>
      <c r="AK151" s="49"/>
      <c r="AL151" s="49"/>
      <c r="AM151" s="49"/>
      <c r="AN151" s="49"/>
      <c r="AO151" s="49"/>
      <c r="AP151" s="48"/>
      <c r="AQ151" s="48"/>
      <c r="AR151" s="48"/>
      <c r="AS151" s="48"/>
      <c r="AT151" s="48"/>
      <c r="AU151" s="48"/>
      <c r="AV151" s="48"/>
      <c r="AW151" s="48"/>
      <c r="AX151" s="48"/>
      <c r="AY151">
        <f>COUNTA($C$154)</f>
        <v>1</v>
      </c>
    </row>
    <row r="152" spans="1:51" ht="24.75" customHeight="1" x14ac:dyDescent="0.15">
      <c r="A152" s="40"/>
      <c r="B152" s="44" t="s">
        <v>169</v>
      </c>
      <c r="C152" s="40"/>
      <c r="D152" s="40"/>
      <c r="E152" s="40"/>
      <c r="F152" s="40"/>
      <c r="G152" s="40"/>
      <c r="H152" s="40"/>
      <c r="I152" s="40"/>
      <c r="J152" s="40"/>
      <c r="K152" s="40"/>
      <c r="L152" s="40"/>
      <c r="M152" s="40"/>
      <c r="N152" s="40"/>
      <c r="O152" s="40"/>
      <c r="P152" s="45"/>
      <c r="Q152" s="45"/>
      <c r="R152" s="45"/>
      <c r="S152" s="45"/>
      <c r="T152" s="45"/>
      <c r="U152" s="45"/>
      <c r="V152" s="45"/>
      <c r="W152" s="45"/>
      <c r="X152" s="45"/>
      <c r="Y152" s="46"/>
      <c r="Z152" s="46"/>
      <c r="AA152" s="46"/>
      <c r="AB152" s="46"/>
      <c r="AC152" s="46"/>
      <c r="AD152" s="46"/>
      <c r="AE152" s="46"/>
      <c r="AF152" s="46"/>
      <c r="AG152" s="46"/>
      <c r="AH152" s="46"/>
      <c r="AI152" s="46"/>
      <c r="AJ152" s="46"/>
      <c r="AK152" s="46"/>
      <c r="AL152" s="46"/>
      <c r="AM152" s="46"/>
      <c r="AN152" s="46"/>
      <c r="AO152" s="46"/>
      <c r="AP152" s="45"/>
      <c r="AQ152" s="45"/>
      <c r="AR152" s="45"/>
      <c r="AS152" s="45"/>
      <c r="AT152" s="45"/>
      <c r="AU152" s="45"/>
      <c r="AV152" s="45"/>
      <c r="AW152" s="45"/>
      <c r="AX152" s="45"/>
      <c r="AY152">
        <f>$AY$151</f>
        <v>1</v>
      </c>
    </row>
    <row r="153" spans="1:51" ht="59.25" customHeight="1" x14ac:dyDescent="0.15">
      <c r="A153" s="182"/>
      <c r="B153" s="182"/>
      <c r="C153" s="182" t="s">
        <v>24</v>
      </c>
      <c r="D153" s="182"/>
      <c r="E153" s="182"/>
      <c r="F153" s="182"/>
      <c r="G153" s="182"/>
      <c r="H153" s="182"/>
      <c r="I153" s="182"/>
      <c r="J153" s="183" t="s">
        <v>187</v>
      </c>
      <c r="K153" s="184"/>
      <c r="L153" s="184"/>
      <c r="M153" s="184"/>
      <c r="N153" s="184"/>
      <c r="O153" s="184"/>
      <c r="P153" s="111" t="s">
        <v>25</v>
      </c>
      <c r="Q153" s="111"/>
      <c r="R153" s="111"/>
      <c r="S153" s="111"/>
      <c r="T153" s="111"/>
      <c r="U153" s="111"/>
      <c r="V153" s="111"/>
      <c r="W153" s="111"/>
      <c r="X153" s="111"/>
      <c r="Y153" s="185" t="s">
        <v>186</v>
      </c>
      <c r="Z153" s="186"/>
      <c r="AA153" s="186"/>
      <c r="AB153" s="186"/>
      <c r="AC153" s="183" t="s">
        <v>212</v>
      </c>
      <c r="AD153" s="183"/>
      <c r="AE153" s="183"/>
      <c r="AF153" s="183"/>
      <c r="AG153" s="183"/>
      <c r="AH153" s="185" t="s">
        <v>225</v>
      </c>
      <c r="AI153" s="182"/>
      <c r="AJ153" s="182"/>
      <c r="AK153" s="182"/>
      <c r="AL153" s="182" t="s">
        <v>19</v>
      </c>
      <c r="AM153" s="182"/>
      <c r="AN153" s="182"/>
      <c r="AO153" s="187"/>
      <c r="AP153" s="181" t="s">
        <v>188</v>
      </c>
      <c r="AQ153" s="181"/>
      <c r="AR153" s="181"/>
      <c r="AS153" s="181"/>
      <c r="AT153" s="181"/>
      <c r="AU153" s="181"/>
      <c r="AV153" s="181"/>
      <c r="AW153" s="181"/>
      <c r="AX153" s="181"/>
      <c r="AY153">
        <f>$AY$151</f>
        <v>1</v>
      </c>
    </row>
    <row r="154" spans="1:51" ht="30" customHeight="1" x14ac:dyDescent="0.15">
      <c r="A154" s="169">
        <v>1</v>
      </c>
      <c r="B154" s="169">
        <v>1</v>
      </c>
      <c r="C154" s="170" t="s">
        <v>618</v>
      </c>
      <c r="D154" s="171"/>
      <c r="E154" s="171"/>
      <c r="F154" s="171"/>
      <c r="G154" s="171"/>
      <c r="H154" s="171"/>
      <c r="I154" s="171"/>
      <c r="J154" s="172">
        <v>6010405003434</v>
      </c>
      <c r="K154" s="173"/>
      <c r="L154" s="173"/>
      <c r="M154" s="173"/>
      <c r="N154" s="173"/>
      <c r="O154" s="173"/>
      <c r="P154" s="174" t="s">
        <v>619</v>
      </c>
      <c r="Q154" s="175"/>
      <c r="R154" s="175"/>
      <c r="S154" s="175"/>
      <c r="T154" s="175"/>
      <c r="U154" s="175"/>
      <c r="V154" s="175"/>
      <c r="W154" s="175"/>
      <c r="X154" s="175"/>
      <c r="Y154" s="176">
        <v>0.41699999999999998</v>
      </c>
      <c r="Z154" s="177"/>
      <c r="AA154" s="177"/>
      <c r="AB154" s="178"/>
      <c r="AC154" s="179" t="s">
        <v>233</v>
      </c>
      <c r="AD154" s="180"/>
      <c r="AE154" s="180"/>
      <c r="AF154" s="180"/>
      <c r="AG154" s="180"/>
      <c r="AH154" s="167" t="s">
        <v>612</v>
      </c>
      <c r="AI154" s="168"/>
      <c r="AJ154" s="168"/>
      <c r="AK154" s="168"/>
      <c r="AL154" s="163" t="s">
        <v>612</v>
      </c>
      <c r="AM154" s="164"/>
      <c r="AN154" s="164"/>
      <c r="AO154" s="165"/>
      <c r="AP154" s="166"/>
      <c r="AQ154" s="166"/>
      <c r="AR154" s="166"/>
      <c r="AS154" s="166"/>
      <c r="AT154" s="166"/>
      <c r="AU154" s="166"/>
      <c r="AV154" s="166"/>
      <c r="AW154" s="166"/>
      <c r="AX154" s="166"/>
      <c r="AY154">
        <f>$AY$151</f>
        <v>1</v>
      </c>
    </row>
    <row r="155" spans="1:51" ht="30" customHeight="1" x14ac:dyDescent="0.15">
      <c r="A155" s="169">
        <v>2</v>
      </c>
      <c r="B155" s="169">
        <v>1</v>
      </c>
      <c r="C155" s="170" t="s">
        <v>644</v>
      </c>
      <c r="D155" s="171"/>
      <c r="E155" s="171"/>
      <c r="F155" s="171"/>
      <c r="G155" s="171"/>
      <c r="H155" s="171"/>
      <c r="I155" s="171"/>
      <c r="J155" s="172">
        <v>2700150003366</v>
      </c>
      <c r="K155" s="173"/>
      <c r="L155" s="173"/>
      <c r="M155" s="173"/>
      <c r="N155" s="173"/>
      <c r="O155" s="173"/>
      <c r="P155" s="174" t="s">
        <v>620</v>
      </c>
      <c r="Q155" s="175"/>
      <c r="R155" s="175"/>
      <c r="S155" s="175"/>
      <c r="T155" s="175"/>
      <c r="U155" s="175"/>
      <c r="V155" s="175"/>
      <c r="W155" s="175"/>
      <c r="X155" s="175"/>
      <c r="Y155" s="176">
        <v>0.15</v>
      </c>
      <c r="Z155" s="177"/>
      <c r="AA155" s="177"/>
      <c r="AB155" s="178"/>
      <c r="AC155" s="179" t="s">
        <v>233</v>
      </c>
      <c r="AD155" s="180"/>
      <c r="AE155" s="180"/>
      <c r="AF155" s="180"/>
      <c r="AG155" s="180"/>
      <c r="AH155" s="167" t="s">
        <v>612</v>
      </c>
      <c r="AI155" s="168"/>
      <c r="AJ155" s="168"/>
      <c r="AK155" s="168"/>
      <c r="AL155" s="163" t="s">
        <v>612</v>
      </c>
      <c r="AM155" s="164"/>
      <c r="AN155" s="164"/>
      <c r="AO155" s="165"/>
      <c r="AP155" s="166"/>
      <c r="AQ155" s="166"/>
      <c r="AR155" s="166"/>
      <c r="AS155" s="166"/>
      <c r="AT155" s="166"/>
      <c r="AU155" s="166"/>
      <c r="AV155" s="166"/>
      <c r="AW155" s="166"/>
      <c r="AX155" s="166"/>
      <c r="AY155">
        <f>COUNTA($C$155)</f>
        <v>1</v>
      </c>
    </row>
    <row r="156" spans="1:51" ht="30" customHeight="1" x14ac:dyDescent="0.15">
      <c r="A156" s="169">
        <v>3</v>
      </c>
      <c r="B156" s="169">
        <v>1</v>
      </c>
      <c r="C156" s="170" t="s">
        <v>621</v>
      </c>
      <c r="D156" s="171"/>
      <c r="E156" s="171"/>
      <c r="F156" s="171"/>
      <c r="G156" s="171"/>
      <c r="H156" s="171"/>
      <c r="I156" s="171"/>
      <c r="J156" s="172">
        <v>9010401052465</v>
      </c>
      <c r="K156" s="173"/>
      <c r="L156" s="173"/>
      <c r="M156" s="173"/>
      <c r="N156" s="173"/>
      <c r="O156" s="173"/>
      <c r="P156" s="174" t="s">
        <v>643</v>
      </c>
      <c r="Q156" s="175"/>
      <c r="R156" s="175"/>
      <c r="S156" s="175"/>
      <c r="T156" s="175"/>
      <c r="U156" s="175"/>
      <c r="V156" s="175"/>
      <c r="W156" s="175"/>
      <c r="X156" s="175"/>
      <c r="Y156" s="176">
        <v>0.10299999999999999</v>
      </c>
      <c r="Z156" s="177"/>
      <c r="AA156" s="177"/>
      <c r="AB156" s="178"/>
      <c r="AC156" s="179" t="s">
        <v>232</v>
      </c>
      <c r="AD156" s="180"/>
      <c r="AE156" s="180"/>
      <c r="AF156" s="180"/>
      <c r="AG156" s="180"/>
      <c r="AH156" s="167" t="s">
        <v>612</v>
      </c>
      <c r="AI156" s="168"/>
      <c r="AJ156" s="168"/>
      <c r="AK156" s="168"/>
      <c r="AL156" s="163" t="s">
        <v>612</v>
      </c>
      <c r="AM156" s="164"/>
      <c r="AN156" s="164"/>
      <c r="AO156" s="165"/>
      <c r="AP156" s="166"/>
      <c r="AQ156" s="166"/>
      <c r="AR156" s="166"/>
      <c r="AS156" s="166"/>
      <c r="AT156" s="166"/>
      <c r="AU156" s="166"/>
      <c r="AV156" s="166"/>
      <c r="AW156" s="166"/>
      <c r="AX156" s="166"/>
      <c r="AY156">
        <f>COUNTA($C$156)</f>
        <v>1</v>
      </c>
    </row>
  </sheetData>
  <sheetProtection formatRows="0"/>
  <dataConsolidate link="1"/>
  <mergeCells count="622">
    <mergeCell ref="AT102:AU102"/>
    <mergeCell ref="AV102:AW102"/>
    <mergeCell ref="A83:AX83"/>
    <mergeCell ref="A84:AX84"/>
    <mergeCell ref="A85:AX85"/>
    <mergeCell ref="A86:E86"/>
    <mergeCell ref="F86:AX86"/>
    <mergeCell ref="A87:AX87"/>
    <mergeCell ref="A81:B82"/>
    <mergeCell ref="C81:F81"/>
    <mergeCell ref="G81:AX81"/>
    <mergeCell ref="C82:F82"/>
    <mergeCell ref="G82:AX8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4:V55"/>
    <mergeCell ref="U58:AX58"/>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8"/>
    <mergeCell ref="G22:O22"/>
    <mergeCell ref="P22:V22"/>
    <mergeCell ref="W22:AC22"/>
    <mergeCell ref="G28:O28"/>
    <mergeCell ref="P28:V28"/>
    <mergeCell ref="W28:AC28"/>
    <mergeCell ref="A29:F29"/>
    <mergeCell ref="G29:AX29"/>
    <mergeCell ref="AD22:AX22"/>
    <mergeCell ref="G23:O23"/>
    <mergeCell ref="P23:V23"/>
    <mergeCell ref="W23:AC23"/>
    <mergeCell ref="AD23:AX28"/>
    <mergeCell ref="G24:O24"/>
    <mergeCell ref="G27:O27"/>
    <mergeCell ref="P27:V27"/>
    <mergeCell ref="W27:AC27"/>
    <mergeCell ref="P24:V24"/>
    <mergeCell ref="W24:AC24"/>
    <mergeCell ref="G25:O25"/>
    <mergeCell ref="P25:V25"/>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G31:O32"/>
    <mergeCell ref="P31:X32"/>
    <mergeCell ref="Y31:AA31"/>
    <mergeCell ref="AB31:AD31"/>
    <mergeCell ref="AU30:AX30"/>
    <mergeCell ref="AM33:AP33"/>
    <mergeCell ref="AQ33:AX33"/>
    <mergeCell ref="Y34:AA34"/>
    <mergeCell ref="AB34:AD34"/>
    <mergeCell ref="AE31:AH31"/>
    <mergeCell ref="AI31:AL31"/>
    <mergeCell ref="AU39:AX39"/>
    <mergeCell ref="G38:O40"/>
    <mergeCell ref="P38:X40"/>
    <mergeCell ref="Y38:AA38"/>
    <mergeCell ref="AB38:AD38"/>
    <mergeCell ref="AE38:AH38"/>
    <mergeCell ref="AI38:AL38"/>
    <mergeCell ref="Y40:AA40"/>
    <mergeCell ref="AB40:AD40"/>
    <mergeCell ref="AE40:AH40"/>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33:F35"/>
    <mergeCell ref="G33:X33"/>
    <mergeCell ref="Y33:AA33"/>
    <mergeCell ref="AB33:AD33"/>
    <mergeCell ref="AE33:AH33"/>
    <mergeCell ref="AI33:AL33"/>
    <mergeCell ref="AB35:AD35"/>
    <mergeCell ref="AE35:AH35"/>
    <mergeCell ref="AI35:AL35"/>
    <mergeCell ref="A41:F42"/>
    <mergeCell ref="G41:AX42"/>
    <mergeCell ref="AM38:AP38"/>
    <mergeCell ref="AQ38:AT38"/>
    <mergeCell ref="AU38:AX38"/>
    <mergeCell ref="Y39:AA39"/>
    <mergeCell ref="AB39:AD39"/>
    <mergeCell ref="AE39:AH39"/>
    <mergeCell ref="AI40:AL40"/>
    <mergeCell ref="AM40:AP40"/>
    <mergeCell ref="AQ40:AT40"/>
    <mergeCell ref="AU40:AX40"/>
    <mergeCell ref="A36:F40"/>
    <mergeCell ref="G36:O37"/>
    <mergeCell ref="P36:X37"/>
    <mergeCell ref="Y36:AA37"/>
    <mergeCell ref="AB36:AD37"/>
    <mergeCell ref="AE36:AH37"/>
    <mergeCell ref="AI36:AL37"/>
    <mergeCell ref="AM36:AP37"/>
    <mergeCell ref="AQ36:AT36"/>
    <mergeCell ref="AU36:AX36"/>
    <mergeCell ref="W54:AA54"/>
    <mergeCell ref="AB54:AX54"/>
    <mergeCell ref="W55:AA55"/>
    <mergeCell ref="AB55:AX55"/>
    <mergeCell ref="C56:D58"/>
    <mergeCell ref="E56:F58"/>
    <mergeCell ref="G56:I56"/>
    <mergeCell ref="J56:T56"/>
    <mergeCell ref="U56:AX56"/>
    <mergeCell ref="G57:T57"/>
    <mergeCell ref="C63:AC63"/>
    <mergeCell ref="AD63:AF63"/>
    <mergeCell ref="AG63:AX63"/>
    <mergeCell ref="C72:AC72"/>
    <mergeCell ref="AD72:AF72"/>
    <mergeCell ref="AG72:AX72"/>
    <mergeCell ref="C73:AC73"/>
    <mergeCell ref="U57:AX57"/>
    <mergeCell ref="G58:T58"/>
    <mergeCell ref="A59:AX59"/>
    <mergeCell ref="C60:AC60"/>
    <mergeCell ref="AD60:AF60"/>
    <mergeCell ref="AG60:AX60"/>
    <mergeCell ref="AG69:AX69"/>
    <mergeCell ref="AG77:AX77"/>
    <mergeCell ref="A53:B58"/>
    <mergeCell ref="C53:D55"/>
    <mergeCell ref="E53:F53"/>
    <mergeCell ref="G53:AX53"/>
    <mergeCell ref="E54:F55"/>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A78:B80"/>
    <mergeCell ref="C78:AC78"/>
    <mergeCell ref="AD78:AF78"/>
    <mergeCell ref="AG78:AX80"/>
    <mergeCell ref="C80:D80"/>
    <mergeCell ref="E80:G80"/>
    <mergeCell ref="H80:I80"/>
    <mergeCell ref="J80:L80"/>
    <mergeCell ref="AD73:AF73"/>
    <mergeCell ref="AG73:AX73"/>
    <mergeCell ref="M80:N80"/>
    <mergeCell ref="O80:AF80"/>
    <mergeCell ref="O79:AF79"/>
    <mergeCell ref="C79:N79"/>
    <mergeCell ref="A74:B77"/>
    <mergeCell ref="C74:AC74"/>
    <mergeCell ref="AD74:AF74"/>
    <mergeCell ref="AG74:AX74"/>
    <mergeCell ref="C75:AC75"/>
    <mergeCell ref="AD75:AF75"/>
    <mergeCell ref="AG75:AX75"/>
    <mergeCell ref="C76:AC76"/>
    <mergeCell ref="AD76:AF76"/>
    <mergeCell ref="AG76:AX76"/>
    <mergeCell ref="C77:AC77"/>
    <mergeCell ref="AD77:AF77"/>
    <mergeCell ref="A88:E88"/>
    <mergeCell ref="F88:AX88"/>
    <mergeCell ref="A89:AX89"/>
    <mergeCell ref="A90:AX90"/>
    <mergeCell ref="A91:AX91"/>
    <mergeCell ref="A92:D92"/>
    <mergeCell ref="E92:P92"/>
    <mergeCell ref="Q92:AB92"/>
    <mergeCell ref="AC92:AN92"/>
    <mergeCell ref="AO92:AX92"/>
    <mergeCell ref="E93:P93"/>
    <mergeCell ref="Q93:AB93"/>
    <mergeCell ref="AC93:AN93"/>
    <mergeCell ref="AO93:AX93"/>
    <mergeCell ref="A94:D94"/>
    <mergeCell ref="E94:P94"/>
    <mergeCell ref="Q94:AB94"/>
    <mergeCell ref="AC94:AN94"/>
    <mergeCell ref="AO94:AX94"/>
    <mergeCell ref="A93:D93"/>
    <mergeCell ref="A95:D95"/>
    <mergeCell ref="E95:P95"/>
    <mergeCell ref="Q95:AB95"/>
    <mergeCell ref="AC95:AN95"/>
    <mergeCell ref="AO95:AX95"/>
    <mergeCell ref="A96:D96"/>
    <mergeCell ref="E96:P96"/>
    <mergeCell ref="Q96:AB96"/>
    <mergeCell ref="AC96:AN96"/>
    <mergeCell ref="AO96:AX96"/>
    <mergeCell ref="A99:D99"/>
    <mergeCell ref="E99:P99"/>
    <mergeCell ref="Q99:AB99"/>
    <mergeCell ref="AC99:AN99"/>
    <mergeCell ref="AO99:AX99"/>
    <mergeCell ref="A100:D100"/>
    <mergeCell ref="A97:D97"/>
    <mergeCell ref="E97:P97"/>
    <mergeCell ref="Q97:AB97"/>
    <mergeCell ref="AC97:AN97"/>
    <mergeCell ref="AO97:AX97"/>
    <mergeCell ref="A98:D98"/>
    <mergeCell ref="E98:P98"/>
    <mergeCell ref="Q98:AB98"/>
    <mergeCell ref="AC98:AN98"/>
    <mergeCell ref="AO98:AX98"/>
    <mergeCell ref="AA100:AB100"/>
    <mergeCell ref="AC100:AE100"/>
    <mergeCell ref="AG100:AH100"/>
    <mergeCell ref="AJ100:AK100"/>
    <mergeCell ref="AM100:AN100"/>
    <mergeCell ref="AO100:AP100"/>
    <mergeCell ref="A103:F120"/>
    <mergeCell ref="A121:F132"/>
    <mergeCell ref="G121:AB121"/>
    <mergeCell ref="AC121:AX121"/>
    <mergeCell ref="G122:K122"/>
    <mergeCell ref="L122:X122"/>
    <mergeCell ref="AA102:AB102"/>
    <mergeCell ref="AM101:AN101"/>
    <mergeCell ref="AO101:AP101"/>
    <mergeCell ref="AR101:AS101"/>
    <mergeCell ref="AU101:AV101"/>
    <mergeCell ref="A102:D102"/>
    <mergeCell ref="O102:P102"/>
    <mergeCell ref="U101:V101"/>
    <mergeCell ref="X101:Y101"/>
    <mergeCell ref="AA101:AB101"/>
    <mergeCell ref="AC101:AE101"/>
    <mergeCell ref="AG101:AH101"/>
    <mergeCell ref="AJ101:AK101"/>
    <mergeCell ref="A101:D101"/>
    <mergeCell ref="E101:G101"/>
    <mergeCell ref="I101:J101"/>
    <mergeCell ref="L101:M101"/>
    <mergeCell ref="O101:P101"/>
    <mergeCell ref="AH125:AT125"/>
    <mergeCell ref="AU125:AX125"/>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H123:AT123"/>
    <mergeCell ref="AU123:AX123"/>
    <mergeCell ref="G125:K125"/>
    <mergeCell ref="L125:X125"/>
    <mergeCell ref="Y125:AB125"/>
    <mergeCell ref="AC125:AG125"/>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P137:AX137"/>
    <mergeCell ref="A138:B138"/>
    <mergeCell ref="C138:I138"/>
    <mergeCell ref="J138:O138"/>
    <mergeCell ref="P138:X138"/>
    <mergeCell ref="Y138:AB138"/>
    <mergeCell ref="AC138:AG138"/>
    <mergeCell ref="AH138:AK138"/>
    <mergeCell ref="AL138:AO138"/>
    <mergeCell ref="AP138:AX138"/>
    <mergeCell ref="A137:B137"/>
    <mergeCell ref="C137:I137"/>
    <mergeCell ref="J137:O137"/>
    <mergeCell ref="P137:X137"/>
    <mergeCell ref="Y137:AB137"/>
    <mergeCell ref="AC137:AG137"/>
    <mergeCell ref="AH137:AK137"/>
    <mergeCell ref="AL137:AO137"/>
    <mergeCell ref="AP142:AX142"/>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L146:AO146"/>
    <mergeCell ref="AP146:AX146"/>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149:B149"/>
    <mergeCell ref="C149:I149"/>
    <mergeCell ref="J149:O149"/>
    <mergeCell ref="P149:X149"/>
    <mergeCell ref="Y149:AB149"/>
    <mergeCell ref="AC149:AG149"/>
    <mergeCell ref="AH149:AK149"/>
    <mergeCell ref="AL149:AO149"/>
    <mergeCell ref="AP149:AX149"/>
    <mergeCell ref="AH150:AK150"/>
    <mergeCell ref="AL150:AO150"/>
    <mergeCell ref="AP150:AX150"/>
    <mergeCell ref="A150:B150"/>
    <mergeCell ref="C150:I150"/>
    <mergeCell ref="J150:O150"/>
    <mergeCell ref="P150:X150"/>
    <mergeCell ref="Y150:AB150"/>
    <mergeCell ref="AC150:AG150"/>
    <mergeCell ref="AP153:AX153"/>
    <mergeCell ref="A154:B154"/>
    <mergeCell ref="C154:I154"/>
    <mergeCell ref="J154:O154"/>
    <mergeCell ref="P154:X154"/>
    <mergeCell ref="Y154:AB154"/>
    <mergeCell ref="AC154:AG154"/>
    <mergeCell ref="AH154:AK154"/>
    <mergeCell ref="AL154:AO154"/>
    <mergeCell ref="AP154:AX154"/>
    <mergeCell ref="A153:B153"/>
    <mergeCell ref="C153:I153"/>
    <mergeCell ref="J153:O153"/>
    <mergeCell ref="P153:X153"/>
    <mergeCell ref="Y153:AB153"/>
    <mergeCell ref="AC153:AG153"/>
    <mergeCell ref="AH153:AK153"/>
    <mergeCell ref="AL153:AO153"/>
    <mergeCell ref="B43:F47"/>
    <mergeCell ref="G43:AA44"/>
    <mergeCell ref="AB43:AX44"/>
    <mergeCell ref="G45:AA47"/>
    <mergeCell ref="AB45:AX47"/>
    <mergeCell ref="A43:A52"/>
    <mergeCell ref="AL156:AO156"/>
    <mergeCell ref="AP156:AX156"/>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U48:AX48"/>
    <mergeCell ref="AQ49:AR49"/>
    <mergeCell ref="AS49:AT49"/>
    <mergeCell ref="AU49:AV49"/>
    <mergeCell ref="AW49:AX49"/>
    <mergeCell ref="G50:O52"/>
    <mergeCell ref="P50:X52"/>
    <mergeCell ref="Y50:AA50"/>
    <mergeCell ref="AB50:AD50"/>
    <mergeCell ref="AE50:AH50"/>
    <mergeCell ref="AI50:AL50"/>
    <mergeCell ref="AM50:AP50"/>
    <mergeCell ref="AQ50:AT50"/>
    <mergeCell ref="AU50:AX50"/>
    <mergeCell ref="Y51:AA51"/>
    <mergeCell ref="AB51:AD51"/>
    <mergeCell ref="AE51:AH51"/>
    <mergeCell ref="AI51:AL51"/>
    <mergeCell ref="B48:F52"/>
    <mergeCell ref="G48:O49"/>
    <mergeCell ref="P48:X49"/>
    <mergeCell ref="Y48:AA49"/>
    <mergeCell ref="AB48:AD49"/>
    <mergeCell ref="AE48:AH49"/>
    <mergeCell ref="AI48:AL49"/>
    <mergeCell ref="AM48:AP49"/>
    <mergeCell ref="AQ48:AT48"/>
    <mergeCell ref="AU100:AV100"/>
    <mergeCell ref="AM51:AP51"/>
    <mergeCell ref="AQ51:AT51"/>
    <mergeCell ref="AU51:AX51"/>
    <mergeCell ref="Y52:AA52"/>
    <mergeCell ref="AB52:AD52"/>
    <mergeCell ref="AE52:AH52"/>
    <mergeCell ref="AI52:AL52"/>
    <mergeCell ref="AM52:AP52"/>
    <mergeCell ref="AQ52:AT52"/>
    <mergeCell ref="AU52:AX52"/>
    <mergeCell ref="C70:AC70"/>
    <mergeCell ref="AD70:AF70"/>
    <mergeCell ref="AG70:AX70"/>
    <mergeCell ref="C71:AC71"/>
    <mergeCell ref="AD71:AF71"/>
    <mergeCell ref="AG71:AX71"/>
    <mergeCell ref="AD67:AF67"/>
    <mergeCell ref="AG67:AX67"/>
    <mergeCell ref="C68:AC68"/>
    <mergeCell ref="AD68:AF68"/>
    <mergeCell ref="AG68:AX68"/>
    <mergeCell ref="C69:AC69"/>
    <mergeCell ref="AD69:AF69"/>
    <mergeCell ref="AQ102:AS102"/>
    <mergeCell ref="E100:G100"/>
    <mergeCell ref="I100:J100"/>
    <mergeCell ref="L100:M100"/>
    <mergeCell ref="O100:P100"/>
    <mergeCell ref="Q100:S100"/>
    <mergeCell ref="U100:V100"/>
    <mergeCell ref="X100:Y100"/>
    <mergeCell ref="AR100:AS100"/>
    <mergeCell ref="AM102:AN102"/>
    <mergeCell ref="AO102:AP102"/>
    <mergeCell ref="Q101:S101"/>
    <mergeCell ref="L102:N102"/>
    <mergeCell ref="X102:Z102"/>
    <mergeCell ref="AJ102:AL102"/>
    <mergeCell ref="E102:F102"/>
    <mergeCell ref="G102:I102"/>
    <mergeCell ref="J102:K102"/>
    <mergeCell ref="Q102:R102"/>
    <mergeCell ref="S102:U102"/>
    <mergeCell ref="V102:W102"/>
    <mergeCell ref="AC102:AD102"/>
    <mergeCell ref="AE102:AG102"/>
    <mergeCell ref="AH102:AI102"/>
  </mergeCells>
  <phoneticPr fontId="6"/>
  <conditionalFormatting sqref="P14:V14">
    <cfRule type="expression" dxfId="157" priority="925">
      <formula>IF(RIGHT(TEXT(P14,"0.#"),1)=".",FALSE,TRUE)</formula>
    </cfRule>
    <cfRule type="expression" dxfId="156" priority="926">
      <formula>IF(RIGHT(TEXT(P14,"0.#"),1)=".",TRUE,FALSE)</formula>
    </cfRule>
  </conditionalFormatting>
  <conditionalFormatting sqref="P18:AX18">
    <cfRule type="expression" dxfId="155" priority="923">
      <formula>IF(RIGHT(TEXT(P18,"0.#"),1)=".",FALSE,TRUE)</formula>
    </cfRule>
    <cfRule type="expression" dxfId="154" priority="924">
      <formula>IF(RIGHT(TEXT(P18,"0.#"),1)=".",TRUE,FALSE)</formula>
    </cfRule>
  </conditionalFormatting>
  <conditionalFormatting sqref="Y124">
    <cfRule type="expression" dxfId="153" priority="921">
      <formula>IF(RIGHT(TEXT(Y124,"0.#"),1)=".",FALSE,TRUE)</formula>
    </cfRule>
    <cfRule type="expression" dxfId="152" priority="922">
      <formula>IF(RIGHT(TEXT(Y124,"0.#"),1)=".",TRUE,FALSE)</formula>
    </cfRule>
  </conditionalFormatting>
  <conditionalFormatting sqref="Y126">
    <cfRule type="expression" dxfId="151" priority="919">
      <formula>IF(RIGHT(TEXT(Y126,"0.#"),1)=".",FALSE,TRUE)</formula>
    </cfRule>
    <cfRule type="expression" dxfId="150" priority="920">
      <formula>IF(RIGHT(TEXT(Y126,"0.#"),1)=".",TRUE,FALSE)</formula>
    </cfRule>
  </conditionalFormatting>
  <conditionalFormatting sqref="Y131 Y129">
    <cfRule type="expression" dxfId="149" priority="899">
      <formula>IF(RIGHT(TEXT(Y129,"0.#"),1)=".",FALSE,TRUE)</formula>
    </cfRule>
    <cfRule type="expression" dxfId="148" priority="900">
      <formula>IF(RIGHT(TEXT(Y129,"0.#"),1)=".",TRUE,FALSE)</formula>
    </cfRule>
  </conditionalFormatting>
  <conditionalFormatting sqref="P15:V17 P13:AX13 AR15:AX15">
    <cfRule type="expression" dxfId="147" priority="917">
      <formula>IF(RIGHT(TEXT(P13,"0.#"),1)=".",FALSE,TRUE)</formula>
    </cfRule>
    <cfRule type="expression" dxfId="146" priority="918">
      <formula>IF(RIGHT(TEXT(P13,"0.#"),1)=".",TRUE,FALSE)</formula>
    </cfRule>
  </conditionalFormatting>
  <conditionalFormatting sqref="P19:AJ19">
    <cfRule type="expression" dxfId="145" priority="915">
      <formula>IF(RIGHT(TEXT(P19,"0.#"),1)=".",FALSE,TRUE)</formula>
    </cfRule>
    <cfRule type="expression" dxfId="144" priority="916">
      <formula>IF(RIGHT(TEXT(P19,"0.#"),1)=".",TRUE,FALSE)</formula>
    </cfRule>
  </conditionalFormatting>
  <conditionalFormatting sqref="AQ31">
    <cfRule type="expression" dxfId="143" priority="913">
      <formula>IF(RIGHT(TEXT(AQ31,"0.#"),1)=".",FALSE,TRUE)</formula>
    </cfRule>
    <cfRule type="expression" dxfId="142" priority="914">
      <formula>IF(RIGHT(TEXT(AQ31,"0.#"),1)=".",TRUE,FALSE)</formula>
    </cfRule>
  </conditionalFormatting>
  <conditionalFormatting sqref="Y125 Y123">
    <cfRule type="expression" dxfId="141" priority="911">
      <formula>IF(RIGHT(TEXT(Y123,"0.#"),1)=".",FALSE,TRUE)</formula>
    </cfRule>
    <cfRule type="expression" dxfId="140" priority="912">
      <formula>IF(RIGHT(TEXT(Y123,"0.#"),1)=".",TRUE,FALSE)</formula>
    </cfRule>
  </conditionalFormatting>
  <conditionalFormatting sqref="AU124">
    <cfRule type="expression" dxfId="139" priority="909">
      <formula>IF(RIGHT(TEXT(AU124,"0.#"),1)=".",FALSE,TRUE)</formula>
    </cfRule>
    <cfRule type="expression" dxfId="138" priority="910">
      <formula>IF(RIGHT(TEXT(AU124,"0.#"),1)=".",TRUE,FALSE)</formula>
    </cfRule>
  </conditionalFormatting>
  <conditionalFormatting sqref="AU126">
    <cfRule type="expression" dxfId="137" priority="907">
      <formula>IF(RIGHT(TEXT(AU126,"0.#"),1)=".",FALSE,TRUE)</formula>
    </cfRule>
    <cfRule type="expression" dxfId="136" priority="908">
      <formula>IF(RIGHT(TEXT(AU126,"0.#"),1)=".",TRUE,FALSE)</formula>
    </cfRule>
  </conditionalFormatting>
  <conditionalFormatting sqref="AU125 AU123">
    <cfRule type="expression" dxfId="135" priority="905">
      <formula>IF(RIGHT(TEXT(AU123,"0.#"),1)=".",FALSE,TRUE)</formula>
    </cfRule>
    <cfRule type="expression" dxfId="134" priority="906">
      <formula>IF(RIGHT(TEXT(AU123,"0.#"),1)=".",TRUE,FALSE)</formula>
    </cfRule>
  </conditionalFormatting>
  <conditionalFormatting sqref="Y130">
    <cfRule type="expression" dxfId="133" priority="903">
      <formula>IF(RIGHT(TEXT(Y130,"0.#"),1)=".",FALSE,TRUE)</formula>
    </cfRule>
    <cfRule type="expression" dxfId="132" priority="904">
      <formula>IF(RIGHT(TEXT(Y130,"0.#"),1)=".",TRUE,FALSE)</formula>
    </cfRule>
  </conditionalFormatting>
  <conditionalFormatting sqref="Y132">
    <cfRule type="expression" dxfId="131" priority="901">
      <formula>IF(RIGHT(TEXT(Y132,"0.#"),1)=".",FALSE,TRUE)</formula>
    </cfRule>
    <cfRule type="expression" dxfId="130" priority="902">
      <formula>IF(RIGHT(TEXT(Y132,"0.#"),1)=".",TRUE,FALSE)</formula>
    </cfRule>
  </conditionalFormatting>
  <conditionalFormatting sqref="AU130">
    <cfRule type="expression" dxfId="129" priority="897">
      <formula>IF(RIGHT(TEXT(AU130,"0.#"),1)=".",FALSE,TRUE)</formula>
    </cfRule>
    <cfRule type="expression" dxfId="128" priority="898">
      <formula>IF(RIGHT(TEXT(AU130,"0.#"),1)=".",TRUE,FALSE)</formula>
    </cfRule>
  </conditionalFormatting>
  <conditionalFormatting sqref="AU132">
    <cfRule type="expression" dxfId="127" priority="895">
      <formula>IF(RIGHT(TEXT(AU132,"0.#"),1)=".",FALSE,TRUE)</formula>
    </cfRule>
    <cfRule type="expression" dxfId="126" priority="896">
      <formula>IF(RIGHT(TEXT(AU132,"0.#"),1)=".",TRUE,FALSE)</formula>
    </cfRule>
  </conditionalFormatting>
  <conditionalFormatting sqref="AU131 AU129">
    <cfRule type="expression" dxfId="125" priority="893">
      <formula>IF(RIGHT(TEXT(AU129,"0.#"),1)=".",FALSE,TRUE)</formula>
    </cfRule>
    <cfRule type="expression" dxfId="124" priority="894">
      <formula>IF(RIGHT(TEXT(AU129,"0.#"),1)=".",TRUE,FALSE)</formula>
    </cfRule>
  </conditionalFormatting>
  <conditionalFormatting sqref="AM31">
    <cfRule type="expression" dxfId="123" priority="889">
      <formula>IF(RIGHT(TEXT(AM31,"0.#"),1)=".",FALSE,TRUE)</formula>
    </cfRule>
    <cfRule type="expression" dxfId="122" priority="890">
      <formula>IF(RIGHT(TEXT(AM31,"0.#"),1)=".",TRUE,FALSE)</formula>
    </cfRule>
  </conditionalFormatting>
  <conditionalFormatting sqref="AM32">
    <cfRule type="expression" dxfId="121" priority="883">
      <formula>IF(RIGHT(TEXT(AM32,"0.#"),1)=".",FALSE,TRUE)</formula>
    </cfRule>
    <cfRule type="expression" dxfId="120" priority="884">
      <formula>IF(RIGHT(TEXT(AM32,"0.#"),1)=".",TRUE,FALSE)</formula>
    </cfRule>
  </conditionalFormatting>
  <conditionalFormatting sqref="AQ32">
    <cfRule type="expression" dxfId="119" priority="881">
      <formula>IF(RIGHT(TEXT(AQ32,"0.#"),1)=".",FALSE,TRUE)</formula>
    </cfRule>
    <cfRule type="expression" dxfId="118" priority="882">
      <formula>IF(RIGHT(TEXT(AQ32,"0.#"),1)=".",TRUE,FALSE)</formula>
    </cfRule>
  </conditionalFormatting>
  <conditionalFormatting sqref="Y138">
    <cfRule type="expression" dxfId="117" priority="841">
      <formula>IF(RIGHT(TEXT(Y138,"0.#"),1)=".",FALSE,TRUE)</formula>
    </cfRule>
    <cfRule type="expression" dxfId="116" priority="842">
      <formula>IF(RIGHT(TEXT(Y138,"0.#"),1)=".",TRUE,FALSE)</formula>
    </cfRule>
  </conditionalFormatting>
  <conditionalFormatting sqref="Y142">
    <cfRule type="expression" dxfId="115" priority="773">
      <formula>IF(RIGHT(TEXT(Y142,"0.#"),1)=".",FALSE,TRUE)</formula>
    </cfRule>
    <cfRule type="expression" dxfId="114" priority="774">
      <formula>IF(RIGHT(TEXT(Y142,"0.#"),1)=".",TRUE,FALSE)</formula>
    </cfRule>
  </conditionalFormatting>
  <conditionalFormatting sqref="Y146">
    <cfRule type="expression" dxfId="113" priority="761">
      <formula>IF(RIGHT(TEXT(Y146,"0.#"),1)=".",FALSE,TRUE)</formula>
    </cfRule>
    <cfRule type="expression" dxfId="112" priority="762">
      <formula>IF(RIGHT(TEXT(Y146,"0.#"),1)=".",TRUE,FALSE)</formula>
    </cfRule>
  </conditionalFormatting>
  <conditionalFormatting sqref="Y150">
    <cfRule type="expression" dxfId="111" priority="749">
      <formula>IF(RIGHT(TEXT(Y150,"0.#"),1)=".",FALSE,TRUE)</formula>
    </cfRule>
    <cfRule type="expression" dxfId="110" priority="750">
      <formula>IF(RIGHT(TEXT(Y150,"0.#"),1)=".",TRUE,FALSE)</formula>
    </cfRule>
  </conditionalFormatting>
  <conditionalFormatting sqref="Y156">
    <cfRule type="expression" dxfId="109" priority="743">
      <formula>IF(RIGHT(TEXT(Y156,"0.#"),1)=".",FALSE,TRUE)</formula>
    </cfRule>
    <cfRule type="expression" dxfId="108" priority="744">
      <formula>IF(RIGHT(TEXT(Y156,"0.#"),1)=".",TRUE,FALSE)</formula>
    </cfRule>
  </conditionalFormatting>
  <conditionalFormatting sqref="Y154:Y155">
    <cfRule type="expression" dxfId="107" priority="737">
      <formula>IF(RIGHT(TEXT(Y154,"0.#"),1)=".",FALSE,TRUE)</formula>
    </cfRule>
    <cfRule type="expression" dxfId="106" priority="738">
      <formula>IF(RIGHT(TEXT(Y154,"0.#"),1)=".",TRUE,FALSE)</formula>
    </cfRule>
  </conditionalFormatting>
  <conditionalFormatting sqref="W23">
    <cfRule type="expression" dxfId="105" priority="839">
      <formula>IF(RIGHT(TEXT(W23,"0.#"),1)=".",FALSE,TRUE)</formula>
    </cfRule>
    <cfRule type="expression" dxfId="104" priority="840">
      <formula>IF(RIGHT(TEXT(W23,"0.#"),1)=".",TRUE,FALSE)</formula>
    </cfRule>
  </conditionalFormatting>
  <conditionalFormatting sqref="W24:W27">
    <cfRule type="expression" dxfId="103" priority="837">
      <formula>IF(RIGHT(TEXT(W24,"0.#"),1)=".",FALSE,TRUE)</formula>
    </cfRule>
    <cfRule type="expression" dxfId="102" priority="838">
      <formula>IF(RIGHT(TEXT(W24,"0.#"),1)=".",TRUE,FALSE)</formula>
    </cfRule>
  </conditionalFormatting>
  <conditionalFormatting sqref="P23">
    <cfRule type="expression" dxfId="101" priority="833">
      <formula>IF(RIGHT(TEXT(P23,"0.#"),1)=".",FALSE,TRUE)</formula>
    </cfRule>
    <cfRule type="expression" dxfId="100" priority="834">
      <formula>IF(RIGHT(TEXT(P23,"0.#"),1)=".",TRUE,FALSE)</formula>
    </cfRule>
  </conditionalFormatting>
  <conditionalFormatting sqref="P24:P27">
    <cfRule type="expression" dxfId="99" priority="831">
      <formula>IF(RIGHT(TEXT(P24,"0.#"),1)=".",FALSE,TRUE)</formula>
    </cfRule>
    <cfRule type="expression" dxfId="98" priority="832">
      <formula>IF(RIGHT(TEXT(P24,"0.#"),1)=".",TRUE,FALSE)</formula>
    </cfRule>
  </conditionalFormatting>
  <conditionalFormatting sqref="AL142:AO142">
    <cfRule type="expression" dxfId="97" priority="775">
      <formula>IF(AND(AL142&gt;=0, RIGHT(TEXT(AL142,"0.#"),1)&lt;&gt;"."),TRUE,FALSE)</formula>
    </cfRule>
    <cfRule type="expression" dxfId="96" priority="776">
      <formula>IF(AND(AL142&gt;=0, RIGHT(TEXT(AL142,"0.#"),1)="."),TRUE,FALSE)</formula>
    </cfRule>
    <cfRule type="expression" dxfId="95" priority="777">
      <formula>IF(AND(AL142&lt;0, RIGHT(TEXT(AL142,"0.#"),1)&lt;&gt;"."),TRUE,FALSE)</formula>
    </cfRule>
    <cfRule type="expression" dxfId="94" priority="778">
      <formula>IF(AND(AL142&lt;0, RIGHT(TEXT(AL142,"0.#"),1)="."),TRUE,FALSE)</formula>
    </cfRule>
  </conditionalFormatting>
  <conditionalFormatting sqref="AL146:AO146">
    <cfRule type="expression" dxfId="93" priority="763">
      <formula>IF(AND(AL146&gt;=0, RIGHT(TEXT(AL146,"0.#"),1)&lt;&gt;"."),TRUE,FALSE)</formula>
    </cfRule>
    <cfRule type="expression" dxfId="92" priority="764">
      <formula>IF(AND(AL146&gt;=0, RIGHT(TEXT(AL146,"0.#"),1)="."),TRUE,FALSE)</formula>
    </cfRule>
    <cfRule type="expression" dxfId="91" priority="765">
      <formula>IF(AND(AL146&lt;0, RIGHT(TEXT(AL146,"0.#"),1)&lt;&gt;"."),TRUE,FALSE)</formula>
    </cfRule>
    <cfRule type="expression" dxfId="90" priority="766">
      <formula>IF(AND(AL146&lt;0, RIGHT(TEXT(AL146,"0.#"),1)="."),TRUE,FALSE)</formula>
    </cfRule>
  </conditionalFormatting>
  <conditionalFormatting sqref="AL150:AO150">
    <cfRule type="expression" dxfId="89" priority="751">
      <formula>IF(AND(AL150&gt;=0, RIGHT(TEXT(AL150,"0.#"),1)&lt;&gt;"."),TRUE,FALSE)</formula>
    </cfRule>
    <cfRule type="expression" dxfId="88" priority="752">
      <formula>IF(AND(AL150&gt;=0, RIGHT(TEXT(AL150,"0.#"),1)="."),TRUE,FALSE)</formula>
    </cfRule>
    <cfRule type="expression" dxfId="87" priority="753">
      <formula>IF(AND(AL150&lt;0, RIGHT(TEXT(AL150,"0.#"),1)&lt;&gt;"."),TRUE,FALSE)</formula>
    </cfRule>
    <cfRule type="expression" dxfId="86" priority="754">
      <formula>IF(AND(AL150&lt;0, RIGHT(TEXT(AL150,"0.#"),1)="."),TRUE,FALSE)</formula>
    </cfRule>
  </conditionalFormatting>
  <conditionalFormatting sqref="AL154:AO154">
    <cfRule type="expression" dxfId="85" priority="739">
      <formula>IF(AND(AL154&gt;=0, RIGHT(TEXT(AL154,"0.#"),1)&lt;&gt;"."),TRUE,FALSE)</formula>
    </cfRule>
    <cfRule type="expression" dxfId="84" priority="740">
      <formula>IF(AND(AL154&gt;=0, RIGHT(TEXT(AL154,"0.#"),1)="."),TRUE,FALSE)</formula>
    </cfRule>
    <cfRule type="expression" dxfId="83" priority="741">
      <formula>IF(AND(AL154&lt;0, RIGHT(TEXT(AL154,"0.#"),1)&lt;&gt;"."),TRUE,FALSE)</formula>
    </cfRule>
    <cfRule type="expression" dxfId="82" priority="742">
      <formula>IF(AND(AL154&lt;0, RIGHT(TEXT(AL154,"0.#"),1)="."),TRUE,FALSE)</formula>
    </cfRule>
  </conditionalFormatting>
  <conditionalFormatting sqref="AU32">
    <cfRule type="expression" dxfId="81" priority="697">
      <formula>IF(RIGHT(TEXT(AU32,"0.#"),1)=".",FALSE,TRUE)</formula>
    </cfRule>
    <cfRule type="expression" dxfId="80" priority="698">
      <formula>IF(RIGHT(TEXT(AU32,"0.#"),1)=".",TRUE,FALSE)</formula>
    </cfRule>
  </conditionalFormatting>
  <conditionalFormatting sqref="AU31">
    <cfRule type="expression" dxfId="79" priority="699">
      <formula>IF(RIGHT(TEXT(AU31,"0.#"),1)=".",FALSE,TRUE)</formula>
    </cfRule>
    <cfRule type="expression" dxfId="78" priority="700">
      <formula>IF(RIGHT(TEXT(AU31,"0.#"),1)=".",TRUE,FALSE)</formula>
    </cfRule>
  </conditionalFormatting>
  <conditionalFormatting sqref="P28:AC28">
    <cfRule type="expression" dxfId="77" priority="695">
      <formula>IF(RIGHT(TEXT(P28,"0.#"),1)=".",FALSE,TRUE)</formula>
    </cfRule>
    <cfRule type="expression" dxfId="76" priority="696">
      <formula>IF(RIGHT(TEXT(P28,"0.#"),1)=".",TRUE,FALSE)</formula>
    </cfRule>
  </conditionalFormatting>
  <conditionalFormatting sqref="AM40">
    <cfRule type="expression" dxfId="75" priority="677">
      <formula>IF(RIGHT(TEXT(AM40,"0.#"),1)=".",FALSE,TRUE)</formula>
    </cfRule>
    <cfRule type="expression" dxfId="74" priority="678">
      <formula>IF(RIGHT(TEXT(AM40,"0.#"),1)=".",TRUE,FALSE)</formula>
    </cfRule>
  </conditionalFormatting>
  <conditionalFormatting sqref="AM39">
    <cfRule type="expression" dxfId="73" priority="679">
      <formula>IF(RIGHT(TEXT(AM39,"0.#"),1)=".",FALSE,TRUE)</formula>
    </cfRule>
    <cfRule type="expression" dxfId="72" priority="680">
      <formula>IF(RIGHT(TEXT(AM39,"0.#"),1)=".",TRUE,FALSE)</formula>
    </cfRule>
  </conditionalFormatting>
  <conditionalFormatting sqref="AE38">
    <cfRule type="expression" dxfId="71" priority="693">
      <formula>IF(RIGHT(TEXT(AE38,"0.#"),1)=".",FALSE,TRUE)</formula>
    </cfRule>
    <cfRule type="expression" dxfId="70" priority="694">
      <formula>IF(RIGHT(TEXT(AE38,"0.#"),1)=".",TRUE,FALSE)</formula>
    </cfRule>
  </conditionalFormatting>
  <conditionalFormatting sqref="AQ38:AQ40">
    <cfRule type="expression" dxfId="69" priority="675">
      <formula>IF(RIGHT(TEXT(AQ38,"0.#"),1)=".",FALSE,TRUE)</formula>
    </cfRule>
    <cfRule type="expression" dxfId="68" priority="676">
      <formula>IF(RIGHT(TEXT(AQ38,"0.#"),1)=".",TRUE,FALSE)</formula>
    </cfRule>
  </conditionalFormatting>
  <conditionalFormatting sqref="AU38:AU40">
    <cfRule type="expression" dxfId="67" priority="673">
      <formula>IF(RIGHT(TEXT(AU38,"0.#"),1)=".",FALSE,TRUE)</formula>
    </cfRule>
    <cfRule type="expression" dxfId="66" priority="674">
      <formula>IF(RIGHT(TEXT(AU38,"0.#"),1)=".",TRUE,FALSE)</formula>
    </cfRule>
  </conditionalFormatting>
  <conditionalFormatting sqref="AI40">
    <cfRule type="expression" dxfId="65" priority="687">
      <formula>IF(RIGHT(TEXT(AI40,"0.#"),1)=".",FALSE,TRUE)</formula>
    </cfRule>
    <cfRule type="expression" dxfId="64" priority="688">
      <formula>IF(RIGHT(TEXT(AI40,"0.#"),1)=".",TRUE,FALSE)</formula>
    </cfRule>
  </conditionalFormatting>
  <conditionalFormatting sqref="AE39">
    <cfRule type="expression" dxfId="63" priority="691">
      <formula>IF(RIGHT(TEXT(AE39,"0.#"),1)=".",FALSE,TRUE)</formula>
    </cfRule>
    <cfRule type="expression" dxfId="62" priority="692">
      <formula>IF(RIGHT(TEXT(AE39,"0.#"),1)=".",TRUE,FALSE)</formula>
    </cfRule>
  </conditionalFormatting>
  <conditionalFormatting sqref="AE40">
    <cfRule type="expression" dxfId="61" priority="689">
      <formula>IF(RIGHT(TEXT(AE40,"0.#"),1)=".",FALSE,TRUE)</formula>
    </cfRule>
    <cfRule type="expression" dxfId="60" priority="690">
      <formula>IF(RIGHT(TEXT(AE40,"0.#"),1)=".",TRUE,FALSE)</formula>
    </cfRule>
  </conditionalFormatting>
  <conditionalFormatting sqref="AM38">
    <cfRule type="expression" dxfId="59" priority="681">
      <formula>IF(RIGHT(TEXT(AM38,"0.#"),1)=".",FALSE,TRUE)</formula>
    </cfRule>
    <cfRule type="expression" dxfId="58" priority="682">
      <formula>IF(RIGHT(TEXT(AM38,"0.#"),1)=".",TRUE,FALSE)</formula>
    </cfRule>
  </conditionalFormatting>
  <conditionalFormatting sqref="AI38">
    <cfRule type="expression" dxfId="57" priority="683">
      <formula>IF(RIGHT(TEXT(AI38,"0.#"),1)=".",FALSE,TRUE)</formula>
    </cfRule>
    <cfRule type="expression" dxfId="56" priority="684">
      <formula>IF(RIGHT(TEXT(AI38,"0.#"),1)=".",TRUE,FALSE)</formula>
    </cfRule>
  </conditionalFormatting>
  <conditionalFormatting sqref="AI39">
    <cfRule type="expression" dxfId="55" priority="685">
      <formula>IF(RIGHT(TEXT(AI39,"0.#"),1)=".",FALSE,TRUE)</formula>
    </cfRule>
    <cfRule type="expression" dxfId="54" priority="686">
      <formula>IF(RIGHT(TEXT(AI39,"0.#"),1)=".",TRUE,FALSE)</formula>
    </cfRule>
  </conditionalFormatting>
  <conditionalFormatting sqref="AM34">
    <cfRule type="expression" dxfId="53" priority="561">
      <formula>IF(RIGHT(TEXT(AM34,"0.#"),1)=".",FALSE,TRUE)</formula>
    </cfRule>
    <cfRule type="expression" dxfId="52" priority="562">
      <formula>IF(RIGHT(TEXT(AM34,"0.#"),1)=".",TRUE,FALSE)</formula>
    </cfRule>
  </conditionalFormatting>
  <conditionalFormatting sqref="AE35 AM35">
    <cfRule type="expression" dxfId="51" priority="559">
      <formula>IF(RIGHT(TEXT(AE35,"0.#"),1)=".",FALSE,TRUE)</formula>
    </cfRule>
    <cfRule type="expression" dxfId="50" priority="560">
      <formula>IF(RIGHT(TEXT(AE35,"0.#"),1)=".",TRUE,FALSE)</formula>
    </cfRule>
  </conditionalFormatting>
  <conditionalFormatting sqref="AI35">
    <cfRule type="expression" dxfId="49" priority="557">
      <formula>IF(RIGHT(TEXT(AI35,"0.#"),1)=".",FALSE,TRUE)</formula>
    </cfRule>
    <cfRule type="expression" dxfId="48" priority="558">
      <formula>IF(RIGHT(TEXT(AI35,"0.#"),1)=".",TRUE,FALSE)</formula>
    </cfRule>
  </conditionalFormatting>
  <conditionalFormatting sqref="AQ35">
    <cfRule type="expression" dxfId="47" priority="555">
      <formula>IF(RIGHT(TEXT(AQ35,"0.#"),1)=".",FALSE,TRUE)</formula>
    </cfRule>
    <cfRule type="expression" dxfId="46" priority="556">
      <formula>IF(RIGHT(TEXT(AQ35,"0.#"),1)=".",TRUE,FALSE)</formula>
    </cfRule>
  </conditionalFormatting>
  <conditionalFormatting sqref="AE34 AQ34">
    <cfRule type="expression" dxfId="45" priority="565">
      <formula>IF(RIGHT(TEXT(AE34,"0.#"),1)=".",FALSE,TRUE)</formula>
    </cfRule>
    <cfRule type="expression" dxfId="44" priority="566">
      <formula>IF(RIGHT(TEXT(AE34,"0.#"),1)=".",TRUE,FALSE)</formula>
    </cfRule>
  </conditionalFormatting>
  <conditionalFormatting sqref="AI34">
    <cfRule type="expression" dxfId="43" priority="563">
      <formula>IF(RIGHT(TEXT(AI34,"0.#"),1)=".",FALSE,TRUE)</formula>
    </cfRule>
    <cfRule type="expression" dxfId="42" priority="564">
      <formula>IF(RIGHT(TEXT(AI34,"0.#"),1)=".",TRUE,FALSE)</formula>
    </cfRule>
  </conditionalFormatting>
  <conditionalFormatting sqref="AE50">
    <cfRule type="expression" dxfId="41" priority="41">
      <formula>IF(RIGHT(TEXT(AE50,"0.#"),1)=".",FALSE,TRUE)</formula>
    </cfRule>
    <cfRule type="expression" dxfId="40" priority="42">
      <formula>IF(RIGHT(TEXT(AE50,"0.#"),1)=".",TRUE,FALSE)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M50">
    <cfRule type="expression" dxfId="37" priority="29">
      <formula>IF(RIGHT(TEXT(AM50,"0.#"),1)=".",FALSE,TRUE)</formula>
    </cfRule>
    <cfRule type="expression" dxfId="36" priority="30">
      <formula>IF(RIGHT(TEXT(AM50,"0.#"),1)=".",TRUE,FALSE)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I50">
    <cfRule type="expression" dxfId="29" priority="31">
      <formula>IF(RIGHT(TEXT(AI50,"0.#"),1)=".",FALSE,TRUE)</formula>
    </cfRule>
    <cfRule type="expression" dxfId="28" priority="32">
      <formula>IF(RIGHT(TEXT(AI50,"0.#"),1)=".",TRUE,FALSE)</formula>
    </cfRule>
  </conditionalFormatting>
  <conditionalFormatting sqref="AM51">
    <cfRule type="expression" dxfId="27" priority="27">
      <formula>IF(RIGHT(TEXT(AM51,"0.#"),1)=".",FALSE,TRUE)</formula>
    </cfRule>
    <cfRule type="expression" dxfId="26" priority="28">
      <formula>IF(RIGHT(TEXT(AM51,"0.#"),1)=".",TRUE,FALSE)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Q50:AQ52">
    <cfRule type="expression" dxfId="23" priority="23">
      <formula>IF(RIGHT(TEXT(AQ50,"0.#"),1)=".",FALSE,TRUE)</formula>
    </cfRule>
    <cfRule type="expression" dxfId="22" priority="24">
      <formula>IF(RIGHT(TEXT(AQ50,"0.#"),1)=".",TRUE,FALSE)</formula>
    </cfRule>
  </conditionalFormatting>
  <conditionalFormatting sqref="AU50:AU52">
    <cfRule type="expression" dxfId="21" priority="21">
      <formula>IF(RIGHT(TEXT(AU50,"0.#"),1)=".",FALSE,TRUE)</formula>
    </cfRule>
    <cfRule type="expression" dxfId="20" priority="22">
      <formula>IF(RIGHT(TEXT(AU50,"0.#"),1)=".",TRUE,FALSE)</formula>
    </cfRule>
  </conditionalFormatting>
  <conditionalFormatting sqref="W14:AQ14">
    <cfRule type="expression" dxfId="19" priority="19">
      <formula>IF(RIGHT(TEXT(W14,"0.#"),1)=".",FALSE,TRUE)</formula>
    </cfRule>
    <cfRule type="expression" dxfId="18" priority="20">
      <formula>IF(RIGHT(TEXT(W14,"0.#"),1)=".",TRUE,FALSE)</formula>
    </cfRule>
  </conditionalFormatting>
  <conditionalFormatting sqref="W15:AQ17">
    <cfRule type="expression" dxfId="17" priority="17">
      <formula>IF(RIGHT(TEXT(W15,"0.#"),1)=".",FALSE,TRUE)</formula>
    </cfRule>
    <cfRule type="expression" dxfId="16" priority="18">
      <formula>IF(RIGHT(TEXT(W15,"0.#"),1)=".",TRUE,FALSE)</formula>
    </cfRule>
  </conditionalFormatting>
  <conditionalFormatting sqref="AL138:AO138">
    <cfRule type="expression" dxfId="15" priority="13">
      <formula>IF(AND(AL138&gt;=0, RIGHT(TEXT(AL138,"0.#"),1)&lt;&gt;"."),TRUE,FALSE)</formula>
    </cfRule>
    <cfRule type="expression" dxfId="14" priority="14">
      <formula>IF(AND(AL138&gt;=0, RIGHT(TEXT(AL138,"0.#"),1)="."),TRUE,FALSE)</formula>
    </cfRule>
    <cfRule type="expression" dxfId="13" priority="15">
      <formula>IF(AND(AL138&lt;0, RIGHT(TEXT(AL138,"0.#"),1)&lt;&gt;"."),TRUE,FALSE)</formula>
    </cfRule>
    <cfRule type="expression" dxfId="12" priority="16">
      <formula>IF(AND(AL138&lt;0, RIGHT(TEXT(AL138,"0.#"),1)="."),TRUE,FALSE)</formula>
    </cfRule>
  </conditionalFormatting>
  <conditionalFormatting sqref="AL155:AO156">
    <cfRule type="expression" dxfId="11" priority="9">
      <formula>IF(AND(AL155&gt;=0, RIGHT(TEXT(AL155,"0.#"),1)&lt;&gt;"."),TRUE,FALSE)</formula>
    </cfRule>
    <cfRule type="expression" dxfId="10" priority="10">
      <formula>IF(AND(AL155&gt;=0, RIGHT(TEXT(AL155,"0.#"),1)="."),TRUE,FALSE)</formula>
    </cfRule>
    <cfRule type="expression" dxfId="9" priority="11">
      <formula>IF(AND(AL155&lt;0, RIGHT(TEXT(AL155,"0.#"),1)&lt;&gt;"."),TRUE,FALSE)</formula>
    </cfRule>
    <cfRule type="expression" dxfId="8" priority="12">
      <formula>IF(AND(AL155&lt;0, RIGHT(TEXT(AL155,"0.#"),1)="."),TRUE,FALSE)</formula>
    </cfRule>
  </conditionalFormatting>
  <conditionalFormatting sqref="AE31">
    <cfRule type="expression" dxfId="7" priority="7">
      <formula>IF(RIGHT(TEXT(AE31,"0.#"),1)=".",FALSE,TRUE)</formula>
    </cfRule>
    <cfRule type="expression" dxfId="6" priority="8">
      <formula>IF(RIGHT(TEXT(AE31,"0.#"),1)=".",TRUE,FALSE)</formula>
    </cfRule>
  </conditionalFormatting>
  <conditionalFormatting sqref="AI31">
    <cfRule type="expression" dxfId="5" priority="5">
      <formula>IF(RIGHT(TEXT(AI31,"0.#"),1)=".",FALSE,TRUE)</formula>
    </cfRule>
    <cfRule type="expression" dxfId="4" priority="6">
      <formula>IF(RIGHT(TEXT(AI31,"0.#"),1)=".",TRUE,FALSE)</formula>
    </cfRule>
  </conditionalFormatting>
  <conditionalFormatting sqref="AE32">
    <cfRule type="expression" dxfId="3" priority="3">
      <formula>IF(RIGHT(TEXT(AE32,"0.#"),1)=".",FALSE,TRUE)</formula>
    </cfRule>
    <cfRule type="expression" dxfId="2" priority="4">
      <formula>IF(RIGHT(TEXT(AE32,"0.#"),1)=".",TRUE,FALSE)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6">
    <dataValidation type="whole" allowBlank="1" showInputMessage="1" showErrorMessage="1" sqref="O100:P101 AX100:AX102 AA100:AB101 AM100:AN101">
      <formula1>0</formula1>
      <formula2>99</formula2>
    </dataValidation>
    <dataValidation type="whole" allowBlank="1" showInputMessage="1" showErrorMessage="1" sqref="AJ100:AK101 X100:Y101 AJ102 L100:L102 M100:M101 X102 AU100:AV101 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H138:AK138 AH142:AK142 AH146:AK146 AH150:AK150 AH154:AK156">
      <formula1>OR(AND(MOD(IF(ISNUMBER(AH138), AH138, 0.5),1)=0, 0&lt;=AH138), AH138="-")</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S5:X5">
      <formula1>T終了年度</formula1>
    </dataValidation>
    <dataValidation type="custom" imeMode="disabled" allowBlank="1" showInputMessage="1" showErrorMessage="1" sqref="AY23 AQ49:AR49 P13:AX13 AR15:AX15 P14:AQ18 AR18:AX18 P19:AJ19 Y123:AB125 AU123:AX125 Y129:AB131 AU129:AX131 Y138:AB138 AL138:AO138 Y142:AB142 AL142:AO142 Y146:AB146 AL146:AO146 Y150:AB150 AL150:AO150 Y154:AB156 AL154:AO156 AQ37:AR37 AU37:AX37 AE38:AX40 AE31:AX32 AE34:AX34 AU49:AX49 AE50:AX52 P23:AC28">
      <formula1>OR(ISNUMBER(P13), P13="-")</formula1>
    </dataValidation>
    <dataValidation type="list" allowBlank="1" showInputMessage="1" showErrorMessage="1" sqref="Q102:R102 AC102:AD102 AO102:AP102">
      <formula1>$U$46</formula1>
    </dataValidation>
    <dataValidation type="custom" allowBlank="1" showInputMessage="1" showErrorMessage="1" errorTitle="法人番号チェック" error="法人番号は13桁の数字で入力してください。" sqref="J154:O156 J150:O150 J146:O146 J142:O142 J138:O138">
      <formula1>OR(J138="-",AND(LEN(J138)=13,IFERROR(SEARCH("-",J138),"")="",IFERROR(SEARCH(".",J138),"")="",ISNUMBER(J138)))</formula1>
    </dataValidation>
    <dataValidation type="list" allowBlank="1" showInputMessage="1" showErrorMessage="1" sqref="H80:I80">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7" max="49" man="1"/>
    <brk id="77" max="49" man="1"/>
    <brk id="1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U101:V101 I101:J101 AG101:AH101 AR101:AS101</xm:sqref>
        </x14:dataValidation>
        <x14:dataValidation type="list" allowBlank="1" showInputMessage="1" showErrorMessage="1">
          <x14:formula1>
            <xm:f>入力規則等!$U$40:$U$42</xm:f>
          </x14:formula1>
          <xm:sqref>AG100:AH100 U100:V100 I100:J100 AR100:AS100</xm:sqref>
        </x14:dataValidation>
        <x14:dataValidation type="list" allowBlank="1" showInputMessage="1" showErrorMessage="1">
          <x14:formula1>
            <xm:f>入力規則等!$AG$2:$AG$13</xm:f>
          </x14:formula1>
          <xm:sqref>AC138:AG138 AC142:AG142 AC146:AG146 AC150:AG150 AC154:AG156</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AO100:AP101 Q100:S101 AC100:AE101 E100:G101</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入力規則等!$U$13:$U$35</xm:f>
          </x14:formula1>
          <xm:sqref>AJ2:AM2 AE102:AG102 G102:I102 AQ102:AS102 S102:U102 E80:G80</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入力規則等!$U$49</xm:f>
          </x14:formula1>
          <xm:sqref>C80:D80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390</v>
      </c>
      <c r="AA1" s="27" t="s">
        <v>77</v>
      </c>
      <c r="AB1" s="27" t="s">
        <v>391</v>
      </c>
      <c r="AC1" s="27" t="s">
        <v>31</v>
      </c>
      <c r="AD1" s="26"/>
      <c r="AE1" s="27" t="s">
        <v>43</v>
      </c>
      <c r="AF1" s="28"/>
      <c r="AG1" s="37" t="s">
        <v>174</v>
      </c>
      <c r="AI1" s="37" t="s">
        <v>177</v>
      </c>
      <c r="AK1" s="37" t="s">
        <v>181</v>
      </c>
      <c r="AM1" s="52"/>
      <c r="AN1" s="52"/>
      <c r="AP1" s="26" t="s">
        <v>218</v>
      </c>
    </row>
    <row r="2" spans="1:42" ht="13.5" customHeight="1" x14ac:dyDescent="0.15">
      <c r="A2" s="14" t="s">
        <v>80</v>
      </c>
      <c r="B2" s="15"/>
      <c r="C2" s="13" t="str">
        <f>IF(B2="","",A2)</f>
        <v/>
      </c>
      <c r="D2" s="13" t="str">
        <f>IF(C2="","",IF(D1&lt;&gt;"",CONCATENATE(D1,"、",C2),C2))</f>
        <v/>
      </c>
      <c r="F2" s="12" t="s">
        <v>67</v>
      </c>
      <c r="G2" s="17" t="s">
        <v>575</v>
      </c>
      <c r="H2" s="13" t="str">
        <f>IF(G2="","",F2)</f>
        <v>一般会計</v>
      </c>
      <c r="I2" s="13" t="str">
        <f>IF(H2="","",IF(I1&lt;&gt;"",CONCATENATE(I1,"、",H2),H2))</f>
        <v>一般会計</v>
      </c>
      <c r="K2" s="14" t="s">
        <v>97</v>
      </c>
      <c r="L2" s="15"/>
      <c r="M2" s="13" t="str">
        <f>IF(L2="","",K2)</f>
        <v/>
      </c>
      <c r="N2" s="13" t="str">
        <f>IF(M2="","",IF(N1&lt;&gt;"",CONCATENATE(N1,"、",M2),M2))</f>
        <v/>
      </c>
      <c r="O2" s="13"/>
      <c r="P2" s="12" t="s">
        <v>69</v>
      </c>
      <c r="Q2" s="17" t="s">
        <v>575</v>
      </c>
      <c r="R2" s="13" t="str">
        <f>IF(Q2="","",P2)</f>
        <v>直接実施</v>
      </c>
      <c r="S2" s="13" t="str">
        <f>IF(R2="","",IF(S1&lt;&gt;"",CONCATENATE(S1,"、",R2),R2))</f>
        <v>直接実施</v>
      </c>
      <c r="T2" s="13"/>
      <c r="U2" s="67">
        <v>21</v>
      </c>
      <c r="W2" s="30" t="s">
        <v>165</v>
      </c>
      <c r="Y2" s="30" t="s">
        <v>63</v>
      </c>
      <c r="Z2" s="30" t="s">
        <v>63</v>
      </c>
      <c r="AA2" s="60" t="s">
        <v>260</v>
      </c>
      <c r="AB2" s="60" t="s">
        <v>485</v>
      </c>
      <c r="AC2" s="61" t="s">
        <v>129</v>
      </c>
      <c r="AD2" s="26"/>
      <c r="AE2" s="32" t="s">
        <v>161</v>
      </c>
      <c r="AF2" s="28"/>
      <c r="AG2" s="38" t="s">
        <v>226</v>
      </c>
      <c r="AI2" s="37" t="s">
        <v>257</v>
      </c>
      <c r="AK2" s="37" t="s">
        <v>182</v>
      </c>
      <c r="AM2" s="52"/>
      <c r="AN2" s="52"/>
      <c r="AP2" s="38" t="s">
        <v>226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575</v>
      </c>
      <c r="R3" s="13" t="str">
        <f t="shared" ref="R3:R8" si="3">IF(Q3="","",P3)</f>
        <v>委託・請負</v>
      </c>
      <c r="S3" s="13" t="str">
        <f t="shared" ref="S3:S8" si="4">IF(R3="",S2,IF(S2&lt;&gt;"",CONCATENATE(S2,"、",R3),R3))</f>
        <v>直接実施、委託・請負</v>
      </c>
      <c r="T3" s="13"/>
      <c r="U3" s="30" t="s">
        <v>516</v>
      </c>
      <c r="W3" s="30" t="s">
        <v>140</v>
      </c>
      <c r="Y3" s="30" t="s">
        <v>64</v>
      </c>
      <c r="Z3" s="30" t="s">
        <v>392</v>
      </c>
      <c r="AA3" s="60" t="s">
        <v>358</v>
      </c>
      <c r="AB3" s="60" t="s">
        <v>486</v>
      </c>
      <c r="AC3" s="61" t="s">
        <v>130</v>
      </c>
      <c r="AD3" s="26"/>
      <c r="AE3" s="32" t="s">
        <v>162</v>
      </c>
      <c r="AF3" s="28"/>
      <c r="AG3" s="38" t="s">
        <v>227</v>
      </c>
      <c r="AI3" s="37" t="s">
        <v>176</v>
      </c>
      <c r="AK3" s="37" t="str">
        <f>CHAR(CODE(AK2)+1)</f>
        <v>B</v>
      </c>
      <c r="AM3" s="52"/>
      <c r="AN3" s="52"/>
      <c r="AP3" s="38" t="s">
        <v>227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0" t="s">
        <v>572</v>
      </c>
      <c r="W4" s="30" t="s">
        <v>141</v>
      </c>
      <c r="Y4" s="30" t="s">
        <v>265</v>
      </c>
      <c r="Z4" s="30" t="s">
        <v>393</v>
      </c>
      <c r="AA4" s="60" t="s">
        <v>359</v>
      </c>
      <c r="AB4" s="60" t="s">
        <v>487</v>
      </c>
      <c r="AC4" s="60" t="s">
        <v>131</v>
      </c>
      <c r="AD4" s="26"/>
      <c r="AE4" s="32" t="s">
        <v>163</v>
      </c>
      <c r="AF4" s="28"/>
      <c r="AG4" s="38" t="s">
        <v>228</v>
      </c>
      <c r="AI4" s="37" t="s">
        <v>178</v>
      </c>
      <c r="AK4" s="37" t="str">
        <f t="shared" ref="AK4:AK49" si="7">CHAR(CODE(AK3)+1)</f>
        <v>C</v>
      </c>
      <c r="AM4" s="52"/>
      <c r="AN4" s="52"/>
      <c r="AP4" s="38" t="s">
        <v>228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0" t="s">
        <v>540</v>
      </c>
      <c r="Y5" s="30" t="s">
        <v>266</v>
      </c>
      <c r="Z5" s="30" t="s">
        <v>394</v>
      </c>
      <c r="AA5" s="60" t="s">
        <v>360</v>
      </c>
      <c r="AB5" s="60" t="s">
        <v>488</v>
      </c>
      <c r="AC5" s="60" t="s">
        <v>164</v>
      </c>
      <c r="AD5" s="29"/>
      <c r="AE5" s="32" t="s">
        <v>238</v>
      </c>
      <c r="AF5" s="28"/>
      <c r="AG5" s="38" t="s">
        <v>229</v>
      </c>
      <c r="AI5" s="37" t="s">
        <v>263</v>
      </c>
      <c r="AK5" s="37" t="str">
        <f t="shared" si="7"/>
        <v>D</v>
      </c>
      <c r="AP5" s="38" t="s">
        <v>229</v>
      </c>
    </row>
    <row r="6" spans="1:42" ht="13.5" customHeight="1" x14ac:dyDescent="0.15">
      <c r="A6" s="14" t="s">
        <v>84</v>
      </c>
      <c r="B6" s="15" t="s">
        <v>575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0" t="s">
        <v>240</v>
      </c>
      <c r="W6" s="30" t="s">
        <v>542</v>
      </c>
      <c r="Y6" s="30" t="s">
        <v>267</v>
      </c>
      <c r="Z6" s="30" t="s">
        <v>395</v>
      </c>
      <c r="AA6" s="60" t="s">
        <v>361</v>
      </c>
      <c r="AB6" s="60" t="s">
        <v>489</v>
      </c>
      <c r="AC6" s="60" t="s">
        <v>132</v>
      </c>
      <c r="AD6" s="29"/>
      <c r="AE6" s="32" t="s">
        <v>236</v>
      </c>
      <c r="AF6" s="28"/>
      <c r="AG6" s="38" t="s">
        <v>230</v>
      </c>
      <c r="AI6" s="37" t="s">
        <v>264</v>
      </c>
      <c r="AK6" s="37" t="str">
        <f>CHAR(CODE(AK5)+1)</f>
        <v>E</v>
      </c>
      <c r="AP6" s="38" t="s">
        <v>230</v>
      </c>
    </row>
    <row r="7" spans="1:42" ht="13.5" customHeight="1" x14ac:dyDescent="0.15">
      <c r="A7" s="14" t="s">
        <v>85</v>
      </c>
      <c r="B7" s="15"/>
      <c r="C7" s="13" t="str">
        <f t="shared" si="0"/>
        <v/>
      </c>
      <c r="D7" s="13" t="str">
        <f t="shared" si="8"/>
        <v>科学技術・イノベーション</v>
      </c>
      <c r="F7" s="18" t="s">
        <v>189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0"/>
      <c r="W7" s="30" t="s">
        <v>142</v>
      </c>
      <c r="Y7" s="30" t="s">
        <v>268</v>
      </c>
      <c r="Z7" s="30" t="s">
        <v>396</v>
      </c>
      <c r="AA7" s="60" t="s">
        <v>362</v>
      </c>
      <c r="AB7" s="60" t="s">
        <v>490</v>
      </c>
      <c r="AC7" s="29"/>
      <c r="AD7" s="29"/>
      <c r="AE7" s="30" t="s">
        <v>132</v>
      </c>
      <c r="AF7" s="28"/>
      <c r="AG7" s="38" t="s">
        <v>231</v>
      </c>
      <c r="AH7" s="55"/>
      <c r="AI7" s="38" t="s">
        <v>253</v>
      </c>
      <c r="AK7" s="37" t="str">
        <f>CHAR(CODE(AK6)+1)</f>
        <v>F</v>
      </c>
      <c r="AP7" s="38" t="s">
        <v>231</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0" t="s">
        <v>261</v>
      </c>
      <c r="W8" s="30" t="s">
        <v>143</v>
      </c>
      <c r="Y8" s="30" t="s">
        <v>269</v>
      </c>
      <c r="Z8" s="30" t="s">
        <v>397</v>
      </c>
      <c r="AA8" s="60" t="s">
        <v>363</v>
      </c>
      <c r="AB8" s="60" t="s">
        <v>491</v>
      </c>
      <c r="AC8" s="29"/>
      <c r="AD8" s="29"/>
      <c r="AE8" s="29"/>
      <c r="AF8" s="28"/>
      <c r="AG8" s="38" t="s">
        <v>232</v>
      </c>
      <c r="AI8" s="37" t="s">
        <v>254</v>
      </c>
      <c r="AK8" s="37" t="str">
        <f t="shared" si="7"/>
        <v>G</v>
      </c>
      <c r="AP8" s="38" t="s">
        <v>232</v>
      </c>
    </row>
    <row r="9" spans="1:42" ht="13.5" customHeight="1" x14ac:dyDescent="0.15">
      <c r="A9" s="14" t="s">
        <v>87</v>
      </c>
      <c r="B9" s="15"/>
      <c r="C9" s="13" t="str">
        <f t="shared" si="0"/>
        <v/>
      </c>
      <c r="D9" s="13" t="str">
        <f t="shared" si="8"/>
        <v>科学技術・イノベーション</v>
      </c>
      <c r="F9" s="18" t="s">
        <v>190</v>
      </c>
      <c r="G9" s="17"/>
      <c r="H9" s="13" t="str">
        <f t="shared" si="1"/>
        <v/>
      </c>
      <c r="I9" s="13" t="str">
        <f t="shared" si="5"/>
        <v>一般会計</v>
      </c>
      <c r="K9" s="14" t="s">
        <v>104</v>
      </c>
      <c r="L9" s="15"/>
      <c r="M9" s="13" t="str">
        <f t="shared" si="2"/>
        <v/>
      </c>
      <c r="N9" s="13" t="str">
        <f t="shared" si="6"/>
        <v/>
      </c>
      <c r="O9" s="13"/>
      <c r="P9" s="13"/>
      <c r="Q9" s="19"/>
      <c r="T9" s="13"/>
      <c r="U9" s="30" t="s">
        <v>262</v>
      </c>
      <c r="W9" s="30" t="s">
        <v>144</v>
      </c>
      <c r="Y9" s="30" t="s">
        <v>270</v>
      </c>
      <c r="Z9" s="30" t="s">
        <v>398</v>
      </c>
      <c r="AA9" s="60" t="s">
        <v>364</v>
      </c>
      <c r="AB9" s="60" t="s">
        <v>492</v>
      </c>
      <c r="AC9" s="29"/>
      <c r="AD9" s="29"/>
      <c r="AE9" s="29"/>
      <c r="AF9" s="28"/>
      <c r="AG9" s="38" t="s">
        <v>233</v>
      </c>
      <c r="AI9" s="51"/>
      <c r="AK9" s="37" t="str">
        <f t="shared" si="7"/>
        <v>H</v>
      </c>
      <c r="AP9" s="38" t="s">
        <v>233</v>
      </c>
    </row>
    <row r="10" spans="1:42" ht="13.5" customHeight="1" x14ac:dyDescent="0.15">
      <c r="A10" s="14" t="s">
        <v>208</v>
      </c>
      <c r="B10" s="15"/>
      <c r="C10" s="13" t="str">
        <f t="shared" si="0"/>
        <v/>
      </c>
      <c r="D10" s="13" t="str">
        <f t="shared" si="8"/>
        <v>科学技術・イノベーション</v>
      </c>
      <c r="F10" s="18" t="s">
        <v>111</v>
      </c>
      <c r="G10" s="17"/>
      <c r="H10" s="13" t="str">
        <f t="shared" si="1"/>
        <v/>
      </c>
      <c r="I10" s="13" t="str">
        <f t="shared" si="5"/>
        <v>一般会計</v>
      </c>
      <c r="K10" s="14" t="s">
        <v>209</v>
      </c>
      <c r="L10" s="15"/>
      <c r="M10" s="13" t="str">
        <f t="shared" si="2"/>
        <v/>
      </c>
      <c r="N10" s="13" t="str">
        <f t="shared" si="6"/>
        <v/>
      </c>
      <c r="O10" s="13"/>
      <c r="P10" s="13" t="str">
        <f>S8</f>
        <v>直接実施、委託・請負</v>
      </c>
      <c r="Q10" s="19"/>
      <c r="T10" s="13"/>
      <c r="W10" s="30" t="s">
        <v>145</v>
      </c>
      <c r="Y10" s="30" t="s">
        <v>271</v>
      </c>
      <c r="Z10" s="30" t="s">
        <v>399</v>
      </c>
      <c r="AA10" s="60" t="s">
        <v>365</v>
      </c>
      <c r="AB10" s="60" t="s">
        <v>493</v>
      </c>
      <c r="AC10" s="29"/>
      <c r="AD10" s="29"/>
      <c r="AE10" s="29"/>
      <c r="AF10" s="28"/>
      <c r="AG10" s="38" t="s">
        <v>221</v>
      </c>
      <c r="AK10" s="37" t="str">
        <f t="shared" si="7"/>
        <v>I</v>
      </c>
      <c r="AP10" s="37" t="s">
        <v>219</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575</v>
      </c>
      <c r="M11" s="13" t="str">
        <f t="shared" si="2"/>
        <v>その他の事項経費</v>
      </c>
      <c r="N11" s="13" t="str">
        <f t="shared" si="6"/>
        <v>その他の事項経費</v>
      </c>
      <c r="O11" s="13"/>
      <c r="P11" s="13"/>
      <c r="Q11" s="19"/>
      <c r="T11" s="13"/>
      <c r="W11" s="30" t="s">
        <v>569</v>
      </c>
      <c r="Y11" s="30" t="s">
        <v>272</v>
      </c>
      <c r="Z11" s="30" t="s">
        <v>400</v>
      </c>
      <c r="AA11" s="60" t="s">
        <v>366</v>
      </c>
      <c r="AB11" s="60" t="s">
        <v>494</v>
      </c>
      <c r="AC11" s="29"/>
      <c r="AD11" s="29"/>
      <c r="AE11" s="29"/>
      <c r="AF11" s="28"/>
      <c r="AG11" s="37" t="s">
        <v>224</v>
      </c>
      <c r="AK11" s="37"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7" t="s">
        <v>517</v>
      </c>
      <c r="W12" s="30" t="s">
        <v>146</v>
      </c>
      <c r="Y12" s="30" t="s">
        <v>273</v>
      </c>
      <c r="Z12" s="30" t="s">
        <v>401</v>
      </c>
      <c r="AA12" s="60" t="s">
        <v>367</v>
      </c>
      <c r="AB12" s="60" t="s">
        <v>495</v>
      </c>
      <c r="AC12" s="29"/>
      <c r="AD12" s="29"/>
      <c r="AE12" s="29"/>
      <c r="AF12" s="28"/>
      <c r="AG12" s="37" t="s">
        <v>222</v>
      </c>
      <c r="AK12" s="37"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274</v>
      </c>
      <c r="Z13" s="30" t="s">
        <v>402</v>
      </c>
      <c r="AA13" s="60" t="s">
        <v>368</v>
      </c>
      <c r="AB13" s="60" t="s">
        <v>496</v>
      </c>
      <c r="AC13" s="29"/>
      <c r="AD13" s="29"/>
      <c r="AE13" s="29"/>
      <c r="AF13" s="28"/>
      <c r="AG13" s="37" t="s">
        <v>223</v>
      </c>
      <c r="AK13" s="37"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0" t="s">
        <v>518</v>
      </c>
      <c r="W14" s="30" t="s">
        <v>148</v>
      </c>
      <c r="Y14" s="30" t="s">
        <v>275</v>
      </c>
      <c r="Z14" s="30" t="s">
        <v>403</v>
      </c>
      <c r="AA14" s="60" t="s">
        <v>369</v>
      </c>
      <c r="AB14" s="60" t="s">
        <v>497</v>
      </c>
      <c r="AC14" s="29"/>
      <c r="AD14" s="29"/>
      <c r="AE14" s="29"/>
      <c r="AF14" s="28"/>
      <c r="AG14" s="51"/>
      <c r="AK14" s="37"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0" t="s">
        <v>519</v>
      </c>
      <c r="W15" s="30" t="s">
        <v>149</v>
      </c>
      <c r="Y15" s="30" t="s">
        <v>276</v>
      </c>
      <c r="Z15" s="30" t="s">
        <v>404</v>
      </c>
      <c r="AA15" s="60" t="s">
        <v>370</v>
      </c>
      <c r="AB15" s="60" t="s">
        <v>498</v>
      </c>
      <c r="AC15" s="29"/>
      <c r="AD15" s="29"/>
      <c r="AE15" s="29"/>
      <c r="AF15" s="28"/>
      <c r="AG15" s="52"/>
      <c r="AK15" s="37"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0" t="s">
        <v>520</v>
      </c>
      <c r="W16" s="30" t="s">
        <v>150</v>
      </c>
      <c r="Y16" s="30" t="s">
        <v>277</v>
      </c>
      <c r="Z16" s="30" t="s">
        <v>405</v>
      </c>
      <c r="AA16" s="60" t="s">
        <v>371</v>
      </c>
      <c r="AB16" s="60" t="s">
        <v>499</v>
      </c>
      <c r="AC16" s="29"/>
      <c r="AD16" s="29"/>
      <c r="AE16" s="29"/>
      <c r="AF16" s="28"/>
      <c r="AG16" s="52"/>
      <c r="AK16" s="37"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0" t="s">
        <v>538</v>
      </c>
      <c r="W17" s="30" t="s">
        <v>151</v>
      </c>
      <c r="Y17" s="30" t="s">
        <v>278</v>
      </c>
      <c r="Z17" s="30" t="s">
        <v>406</v>
      </c>
      <c r="AA17" s="60" t="s">
        <v>372</v>
      </c>
      <c r="AB17" s="60" t="s">
        <v>500</v>
      </c>
      <c r="AC17" s="29"/>
      <c r="AD17" s="29"/>
      <c r="AE17" s="29"/>
      <c r="AF17" s="28"/>
      <c r="AG17" s="52"/>
      <c r="AK17" s="37"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0" t="s">
        <v>521</v>
      </c>
      <c r="W18" s="30" t="s">
        <v>152</v>
      </c>
      <c r="Y18" s="30" t="s">
        <v>279</v>
      </c>
      <c r="Z18" s="30" t="s">
        <v>407</v>
      </c>
      <c r="AA18" s="60" t="s">
        <v>373</v>
      </c>
      <c r="AB18" s="60" t="s">
        <v>501</v>
      </c>
      <c r="AC18" s="29"/>
      <c r="AD18" s="29"/>
      <c r="AE18" s="29"/>
      <c r="AF18" s="28"/>
      <c r="AK18" s="37" t="str">
        <f t="shared" si="7"/>
        <v>Q</v>
      </c>
    </row>
    <row r="19" spans="1:37" ht="13.5" customHeight="1" x14ac:dyDescent="0.15">
      <c r="A19" s="14" t="s">
        <v>200</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0" t="s">
        <v>522</v>
      </c>
      <c r="W19" s="30" t="s">
        <v>153</v>
      </c>
      <c r="Y19" s="30" t="s">
        <v>280</v>
      </c>
      <c r="Z19" s="30" t="s">
        <v>408</v>
      </c>
      <c r="AA19" s="60" t="s">
        <v>374</v>
      </c>
      <c r="AB19" s="60" t="s">
        <v>502</v>
      </c>
      <c r="AC19" s="29"/>
      <c r="AD19" s="29"/>
      <c r="AE19" s="29"/>
      <c r="AF19" s="28"/>
      <c r="AK19" s="37" t="str">
        <f t="shared" si="7"/>
        <v>R</v>
      </c>
    </row>
    <row r="20" spans="1:37" ht="13.5" customHeight="1" x14ac:dyDescent="0.15">
      <c r="A20" s="14" t="s">
        <v>201</v>
      </c>
      <c r="B20" s="15"/>
      <c r="C20" s="13" t="str">
        <f t="shared" si="9"/>
        <v/>
      </c>
      <c r="D20" s="13" t="str">
        <f t="shared" si="8"/>
        <v>科学技術・イノベーション</v>
      </c>
      <c r="F20" s="18" t="s">
        <v>199</v>
      </c>
      <c r="G20" s="17"/>
      <c r="H20" s="13" t="str">
        <f t="shared" si="1"/>
        <v/>
      </c>
      <c r="I20" s="13" t="str">
        <f t="shared" si="5"/>
        <v>一般会計</v>
      </c>
      <c r="K20" s="13"/>
      <c r="L20" s="13"/>
      <c r="O20" s="13"/>
      <c r="P20" s="13"/>
      <c r="Q20" s="19"/>
      <c r="T20" s="13"/>
      <c r="U20" s="30" t="s">
        <v>523</v>
      </c>
      <c r="W20" s="30" t="s">
        <v>154</v>
      </c>
      <c r="Y20" s="30" t="s">
        <v>281</v>
      </c>
      <c r="Z20" s="30" t="s">
        <v>409</v>
      </c>
      <c r="AA20" s="60" t="s">
        <v>375</v>
      </c>
      <c r="AB20" s="60" t="s">
        <v>503</v>
      </c>
      <c r="AC20" s="29"/>
      <c r="AD20" s="29"/>
      <c r="AE20" s="29"/>
      <c r="AF20" s="28"/>
      <c r="AK20" s="37" t="str">
        <f t="shared" si="7"/>
        <v>S</v>
      </c>
    </row>
    <row r="21" spans="1:37" ht="13.5" customHeight="1" x14ac:dyDescent="0.15">
      <c r="A21" s="14" t="s">
        <v>202</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0" t="s">
        <v>524</v>
      </c>
      <c r="W21" s="30" t="s">
        <v>155</v>
      </c>
      <c r="Y21" s="30" t="s">
        <v>282</v>
      </c>
      <c r="Z21" s="30" t="s">
        <v>410</v>
      </c>
      <c r="AA21" s="60" t="s">
        <v>376</v>
      </c>
      <c r="AB21" s="60" t="s">
        <v>504</v>
      </c>
      <c r="AC21" s="29"/>
      <c r="AD21" s="29"/>
      <c r="AE21" s="29"/>
      <c r="AF21" s="28"/>
      <c r="AK21" s="37" t="str">
        <f t="shared" si="7"/>
        <v>T</v>
      </c>
    </row>
    <row r="22" spans="1:37" ht="13.5" customHeight="1" x14ac:dyDescent="0.15">
      <c r="A22" s="14" t="s">
        <v>203</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0" t="s">
        <v>571</v>
      </c>
      <c r="W22" s="30" t="s">
        <v>156</v>
      </c>
      <c r="Y22" s="30" t="s">
        <v>283</v>
      </c>
      <c r="Z22" s="30" t="s">
        <v>411</v>
      </c>
      <c r="AA22" s="60" t="s">
        <v>377</v>
      </c>
      <c r="AB22" s="60" t="s">
        <v>505</v>
      </c>
      <c r="AC22" s="29"/>
      <c r="AD22" s="29"/>
      <c r="AE22" s="29"/>
      <c r="AF22" s="28"/>
      <c r="AK22" s="37" t="str">
        <f t="shared" si="7"/>
        <v>U</v>
      </c>
    </row>
    <row r="23" spans="1:37" ht="13.5" customHeight="1" x14ac:dyDescent="0.15">
      <c r="A23" s="58" t="s">
        <v>255</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0" t="s">
        <v>525</v>
      </c>
      <c r="W23" s="30" t="s">
        <v>157</v>
      </c>
      <c r="Y23" s="30" t="s">
        <v>284</v>
      </c>
      <c r="Z23" s="30" t="s">
        <v>412</v>
      </c>
      <c r="AA23" s="60" t="s">
        <v>378</v>
      </c>
      <c r="AB23" s="60" t="s">
        <v>506</v>
      </c>
      <c r="AC23" s="29"/>
      <c r="AD23" s="29"/>
      <c r="AE23" s="29"/>
      <c r="AF23" s="28"/>
      <c r="AK23" s="37" t="str">
        <f t="shared" si="7"/>
        <v>V</v>
      </c>
    </row>
    <row r="24" spans="1:37" ht="13.5" customHeight="1" x14ac:dyDescent="0.15">
      <c r="A24" s="69"/>
      <c r="B24" s="56"/>
      <c r="F24" s="18" t="s">
        <v>258</v>
      </c>
      <c r="G24" s="17"/>
      <c r="H24" s="13" t="str">
        <f t="shared" si="1"/>
        <v/>
      </c>
      <c r="I24" s="13" t="str">
        <f t="shared" si="5"/>
        <v>一般会計</v>
      </c>
      <c r="K24" s="13"/>
      <c r="L24" s="13"/>
      <c r="O24" s="13"/>
      <c r="P24" s="13"/>
      <c r="Q24" s="19"/>
      <c r="T24" s="13"/>
      <c r="U24" s="30" t="s">
        <v>526</v>
      </c>
      <c r="W24" s="30" t="s">
        <v>158</v>
      </c>
      <c r="Y24" s="30" t="s">
        <v>285</v>
      </c>
      <c r="Z24" s="30" t="s">
        <v>413</v>
      </c>
      <c r="AA24" s="60" t="s">
        <v>379</v>
      </c>
      <c r="AB24" s="60" t="s">
        <v>507</v>
      </c>
      <c r="AC24" s="29"/>
      <c r="AD24" s="29"/>
      <c r="AE24" s="29"/>
      <c r="AF24" s="28"/>
      <c r="AK24" s="37" t="str">
        <f>CHAR(CODE(AK23)+1)</f>
        <v>W</v>
      </c>
    </row>
    <row r="25" spans="1:37" ht="13.5" customHeight="1" x14ac:dyDescent="0.15">
      <c r="A25" s="57"/>
      <c r="B25" s="56"/>
      <c r="F25" s="18" t="s">
        <v>124</v>
      </c>
      <c r="G25" s="17"/>
      <c r="H25" s="13" t="str">
        <f t="shared" si="1"/>
        <v/>
      </c>
      <c r="I25" s="13" t="str">
        <f t="shared" si="5"/>
        <v>一般会計</v>
      </c>
      <c r="K25" s="13"/>
      <c r="L25" s="13"/>
      <c r="O25" s="13"/>
      <c r="P25" s="13"/>
      <c r="Q25" s="19"/>
      <c r="T25" s="13"/>
      <c r="U25" s="30" t="s">
        <v>527</v>
      </c>
      <c r="W25" s="50"/>
      <c r="Y25" s="30" t="s">
        <v>286</v>
      </c>
      <c r="Z25" s="30" t="s">
        <v>414</v>
      </c>
      <c r="AA25" s="60" t="s">
        <v>380</v>
      </c>
      <c r="AB25" s="60" t="s">
        <v>508</v>
      </c>
      <c r="AC25" s="29"/>
      <c r="AD25" s="29"/>
      <c r="AE25" s="29"/>
      <c r="AF25" s="28"/>
      <c r="AK25" s="37" t="str">
        <f t="shared" si="7"/>
        <v>X</v>
      </c>
    </row>
    <row r="26" spans="1:37" ht="13.5" customHeight="1" x14ac:dyDescent="0.15">
      <c r="A26" s="57"/>
      <c r="B26" s="56"/>
      <c r="F26" s="18" t="s">
        <v>125</v>
      </c>
      <c r="G26" s="17"/>
      <c r="H26" s="13" t="str">
        <f t="shared" si="1"/>
        <v/>
      </c>
      <c r="I26" s="13" t="str">
        <f t="shared" si="5"/>
        <v>一般会計</v>
      </c>
      <c r="K26" s="13"/>
      <c r="L26" s="13"/>
      <c r="O26" s="13"/>
      <c r="P26" s="13"/>
      <c r="Q26" s="19"/>
      <c r="T26" s="13"/>
      <c r="U26" s="30" t="s">
        <v>528</v>
      </c>
      <c r="Y26" s="30" t="s">
        <v>287</v>
      </c>
      <c r="Z26" s="30" t="s">
        <v>415</v>
      </c>
      <c r="AA26" s="60" t="s">
        <v>381</v>
      </c>
      <c r="AB26" s="60" t="s">
        <v>509</v>
      </c>
      <c r="AC26" s="29"/>
      <c r="AD26" s="29"/>
      <c r="AE26" s="29"/>
      <c r="AF26" s="28"/>
      <c r="AK26" s="37"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0" t="s">
        <v>529</v>
      </c>
      <c r="Y27" s="30" t="s">
        <v>288</v>
      </c>
      <c r="Z27" s="30" t="s">
        <v>416</v>
      </c>
      <c r="AA27" s="60" t="s">
        <v>382</v>
      </c>
      <c r="AB27" s="60" t="s">
        <v>510</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530</v>
      </c>
      <c r="Y28" s="30" t="s">
        <v>289</v>
      </c>
      <c r="Z28" s="30" t="s">
        <v>417</v>
      </c>
      <c r="AA28" s="60" t="s">
        <v>383</v>
      </c>
      <c r="AB28" s="60" t="s">
        <v>511</v>
      </c>
      <c r="AC28" s="29"/>
      <c r="AD28" s="29"/>
      <c r="AE28" s="29"/>
      <c r="AF28" s="28"/>
      <c r="AK28" s="37"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0" t="s">
        <v>531</v>
      </c>
      <c r="Y29" s="30" t="s">
        <v>290</v>
      </c>
      <c r="Z29" s="30" t="s">
        <v>418</v>
      </c>
      <c r="AA29" s="60" t="s">
        <v>384</v>
      </c>
      <c r="AB29" s="60" t="s">
        <v>512</v>
      </c>
      <c r="AC29" s="29"/>
      <c r="AD29" s="29"/>
      <c r="AE29" s="29"/>
      <c r="AF29" s="28"/>
      <c r="AK29" s="37"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0" t="s">
        <v>532</v>
      </c>
      <c r="Y30" s="30" t="s">
        <v>291</v>
      </c>
      <c r="Z30" s="30" t="s">
        <v>419</v>
      </c>
      <c r="AA30" s="60" t="s">
        <v>385</v>
      </c>
      <c r="AB30" s="60" t="s">
        <v>513</v>
      </c>
      <c r="AC30" s="29"/>
      <c r="AD30" s="29"/>
      <c r="AE30" s="29"/>
      <c r="AF30" s="28"/>
      <c r="AK30" s="37"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0" t="s">
        <v>533</v>
      </c>
      <c r="Y31" s="30" t="s">
        <v>292</v>
      </c>
      <c r="Z31" s="30" t="s">
        <v>420</v>
      </c>
      <c r="AA31" s="60" t="s">
        <v>386</v>
      </c>
      <c r="AB31" s="60" t="s">
        <v>514</v>
      </c>
      <c r="AC31" s="29"/>
      <c r="AD31" s="29"/>
      <c r="AE31" s="29"/>
      <c r="AF31" s="28"/>
      <c r="AK31" s="37"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0" t="s">
        <v>534</v>
      </c>
      <c r="Y32" s="30" t="s">
        <v>293</v>
      </c>
      <c r="Z32" s="30" t="s">
        <v>421</v>
      </c>
      <c r="AA32" s="60" t="s">
        <v>65</v>
      </c>
      <c r="AB32" s="60" t="s">
        <v>65</v>
      </c>
      <c r="AC32" s="29"/>
      <c r="AD32" s="29"/>
      <c r="AE32" s="29"/>
      <c r="AF32" s="28"/>
      <c r="AK32" s="37"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0" t="s">
        <v>535</v>
      </c>
      <c r="Y33" s="30" t="s">
        <v>294</v>
      </c>
      <c r="Z33" s="30" t="s">
        <v>422</v>
      </c>
      <c r="AA33" s="50"/>
      <c r="AB33" s="29"/>
      <c r="AC33" s="29"/>
      <c r="AD33" s="29"/>
      <c r="AE33" s="29"/>
      <c r="AF33" s="28"/>
      <c r="AK33" s="37"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0" t="s">
        <v>536</v>
      </c>
      <c r="Y34" s="30" t="s">
        <v>295</v>
      </c>
      <c r="Z34" s="30" t="s">
        <v>423</v>
      </c>
      <c r="AB34" s="29"/>
      <c r="AC34" s="29"/>
      <c r="AD34" s="29"/>
      <c r="AE34" s="29"/>
      <c r="AF34" s="28"/>
      <c r="AK34" s="37"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U35" s="30" t="s">
        <v>537</v>
      </c>
      <c r="Y35" s="30" t="s">
        <v>296</v>
      </c>
      <c r="Z35" s="30" t="s">
        <v>424</v>
      </c>
      <c r="AC35" s="29"/>
      <c r="AF35" s="28"/>
      <c r="AK35" s="37"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Y36" s="30" t="s">
        <v>297</v>
      </c>
      <c r="Z36" s="30" t="s">
        <v>425</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298</v>
      </c>
      <c r="Z37" s="30" t="s">
        <v>426</v>
      </c>
      <c r="AF37" s="28"/>
      <c r="AK37" s="37" t="str">
        <f t="shared" si="7"/>
        <v>j</v>
      </c>
    </row>
    <row r="38" spans="1:37" x14ac:dyDescent="0.15">
      <c r="A38" s="13"/>
      <c r="B38" s="13"/>
      <c r="F38" s="13"/>
      <c r="G38" s="19"/>
      <c r="K38" s="13"/>
      <c r="L38" s="13"/>
      <c r="O38" s="13"/>
      <c r="P38" s="13"/>
      <c r="Q38" s="19"/>
      <c r="T38" s="13"/>
      <c r="Y38" s="30" t="s">
        <v>299</v>
      </c>
      <c r="Z38" s="30" t="s">
        <v>427</v>
      </c>
      <c r="AF38" s="28"/>
      <c r="AK38" s="37" t="str">
        <f t="shared" si="7"/>
        <v>k</v>
      </c>
    </row>
    <row r="39" spans="1:37" x14ac:dyDescent="0.15">
      <c r="A39" s="13"/>
      <c r="B39" s="13"/>
      <c r="F39" s="13" t="str">
        <f>I37</f>
        <v>一般会計</v>
      </c>
      <c r="G39" s="19"/>
      <c r="K39" s="13"/>
      <c r="L39" s="13"/>
      <c r="O39" s="13"/>
      <c r="P39" s="13"/>
      <c r="Q39" s="19"/>
      <c r="T39" s="13"/>
      <c r="U39" s="30" t="s">
        <v>539</v>
      </c>
      <c r="Y39" s="30" t="s">
        <v>300</v>
      </c>
      <c r="Z39" s="30" t="s">
        <v>428</v>
      </c>
      <c r="AF39" s="28"/>
      <c r="AK39" s="37" t="str">
        <f t="shared" si="7"/>
        <v>l</v>
      </c>
    </row>
    <row r="40" spans="1:37" x14ac:dyDescent="0.15">
      <c r="A40" s="13"/>
      <c r="B40" s="13"/>
      <c r="F40" s="13"/>
      <c r="G40" s="19"/>
      <c r="K40" s="13"/>
      <c r="L40" s="13"/>
      <c r="O40" s="13"/>
      <c r="P40" s="13"/>
      <c r="Q40" s="19"/>
      <c r="T40" s="13"/>
      <c r="U40" s="30"/>
      <c r="Y40" s="30" t="s">
        <v>301</v>
      </c>
      <c r="Z40" s="30" t="s">
        <v>429</v>
      </c>
      <c r="AF40" s="28"/>
      <c r="AK40" s="37" t="str">
        <f t="shared" si="7"/>
        <v>m</v>
      </c>
    </row>
    <row r="41" spans="1:37" x14ac:dyDescent="0.15">
      <c r="A41" s="13"/>
      <c r="B41" s="13"/>
      <c r="F41" s="13"/>
      <c r="G41" s="19"/>
      <c r="K41" s="13"/>
      <c r="L41" s="13"/>
      <c r="O41" s="13"/>
      <c r="P41" s="13"/>
      <c r="Q41" s="19"/>
      <c r="T41" s="13"/>
      <c r="U41" s="30" t="s">
        <v>241</v>
      </c>
      <c r="Y41" s="30" t="s">
        <v>302</v>
      </c>
      <c r="Z41" s="30" t="s">
        <v>430</v>
      </c>
      <c r="AF41" s="28"/>
      <c r="AK41" s="37" t="str">
        <f t="shared" si="7"/>
        <v>n</v>
      </c>
    </row>
    <row r="42" spans="1:37" x14ac:dyDescent="0.15">
      <c r="A42" s="13"/>
      <c r="B42" s="13"/>
      <c r="F42" s="13"/>
      <c r="G42" s="19"/>
      <c r="K42" s="13"/>
      <c r="L42" s="13"/>
      <c r="O42" s="13"/>
      <c r="P42" s="13"/>
      <c r="Q42" s="19"/>
      <c r="T42" s="13"/>
      <c r="U42" s="30" t="s">
        <v>251</v>
      </c>
      <c r="Y42" s="30" t="s">
        <v>303</v>
      </c>
      <c r="Z42" s="30" t="s">
        <v>431</v>
      </c>
      <c r="AF42" s="28"/>
      <c r="AK42" s="37" t="str">
        <f t="shared" si="7"/>
        <v>o</v>
      </c>
    </row>
    <row r="43" spans="1:37" x14ac:dyDescent="0.15">
      <c r="A43" s="13"/>
      <c r="B43" s="13"/>
      <c r="F43" s="13"/>
      <c r="G43" s="19"/>
      <c r="K43" s="13"/>
      <c r="L43" s="13"/>
      <c r="O43" s="13"/>
      <c r="P43" s="13"/>
      <c r="Q43" s="19"/>
      <c r="T43" s="13"/>
      <c r="Y43" s="30" t="s">
        <v>304</v>
      </c>
      <c r="Z43" s="30" t="s">
        <v>432</v>
      </c>
      <c r="AF43" s="28"/>
      <c r="AK43" s="37" t="str">
        <f t="shared" si="7"/>
        <v>p</v>
      </c>
    </row>
    <row r="44" spans="1:37" x14ac:dyDescent="0.15">
      <c r="A44" s="13"/>
      <c r="B44" s="13"/>
      <c r="F44" s="13"/>
      <c r="G44" s="19"/>
      <c r="K44" s="13"/>
      <c r="L44" s="13"/>
      <c r="O44" s="13"/>
      <c r="P44" s="13"/>
      <c r="Q44" s="19"/>
      <c r="T44" s="13"/>
      <c r="Y44" s="30" t="s">
        <v>305</v>
      </c>
      <c r="Z44" s="30" t="s">
        <v>433</v>
      </c>
      <c r="AF44" s="28"/>
      <c r="AK44" s="37" t="str">
        <f t="shared" si="7"/>
        <v>q</v>
      </c>
    </row>
    <row r="45" spans="1:37" x14ac:dyDescent="0.15">
      <c r="A45" s="13"/>
      <c r="B45" s="13"/>
      <c r="F45" s="13"/>
      <c r="G45" s="19"/>
      <c r="K45" s="13"/>
      <c r="L45" s="13"/>
      <c r="O45" s="13"/>
      <c r="P45" s="13"/>
      <c r="Q45" s="19"/>
      <c r="T45" s="13"/>
      <c r="U45" s="27" t="s">
        <v>160</v>
      </c>
      <c r="Y45" s="30" t="s">
        <v>306</v>
      </c>
      <c r="Z45" s="30" t="s">
        <v>434</v>
      </c>
      <c r="AF45" s="28"/>
      <c r="AK45" s="37" t="str">
        <f t="shared" si="7"/>
        <v>r</v>
      </c>
    </row>
    <row r="46" spans="1:37" x14ac:dyDescent="0.15">
      <c r="A46" s="13"/>
      <c r="B46" s="13"/>
      <c r="F46" s="13"/>
      <c r="G46" s="19"/>
      <c r="K46" s="13"/>
      <c r="L46" s="13"/>
      <c r="O46" s="13"/>
      <c r="P46" s="13"/>
      <c r="Q46" s="19"/>
      <c r="T46" s="13"/>
      <c r="U46" s="67" t="s">
        <v>570</v>
      </c>
      <c r="Y46" s="30" t="s">
        <v>307</v>
      </c>
      <c r="Z46" s="30" t="s">
        <v>435</v>
      </c>
      <c r="AF46" s="28"/>
      <c r="AK46" s="37" t="str">
        <f t="shared" si="7"/>
        <v>s</v>
      </c>
    </row>
    <row r="47" spans="1:37" x14ac:dyDescent="0.15">
      <c r="A47" s="13"/>
      <c r="B47" s="13"/>
      <c r="F47" s="13"/>
      <c r="G47" s="19"/>
      <c r="K47" s="13"/>
      <c r="L47" s="13"/>
      <c r="O47" s="13"/>
      <c r="P47" s="13"/>
      <c r="Q47" s="19"/>
      <c r="T47" s="13"/>
      <c r="Y47" s="30" t="s">
        <v>308</v>
      </c>
      <c r="Z47" s="30" t="s">
        <v>436</v>
      </c>
      <c r="AF47" s="28"/>
      <c r="AK47" s="37" t="str">
        <f t="shared" si="7"/>
        <v>t</v>
      </c>
    </row>
    <row r="48" spans="1:37" x14ac:dyDescent="0.15">
      <c r="A48" s="13"/>
      <c r="B48" s="13"/>
      <c r="F48" s="13"/>
      <c r="G48" s="19"/>
      <c r="K48" s="13"/>
      <c r="L48" s="13"/>
      <c r="O48" s="13"/>
      <c r="P48" s="13"/>
      <c r="Q48" s="19"/>
      <c r="T48" s="13"/>
      <c r="U48" s="67">
        <v>2021</v>
      </c>
      <c r="Y48" s="30" t="s">
        <v>309</v>
      </c>
      <c r="Z48" s="30" t="s">
        <v>437</v>
      </c>
      <c r="AF48" s="28"/>
      <c r="AK48" s="37" t="str">
        <f t="shared" si="7"/>
        <v>u</v>
      </c>
    </row>
    <row r="49" spans="1:37" x14ac:dyDescent="0.15">
      <c r="A49" s="13"/>
      <c r="B49" s="13"/>
      <c r="F49" s="13"/>
      <c r="G49" s="19"/>
      <c r="K49" s="13"/>
      <c r="L49" s="13"/>
      <c r="O49" s="13"/>
      <c r="P49" s="13"/>
      <c r="Q49" s="19"/>
      <c r="T49" s="13"/>
      <c r="U49" s="67">
        <v>2022</v>
      </c>
      <c r="Y49" s="30" t="s">
        <v>310</v>
      </c>
      <c r="Z49" s="30" t="s">
        <v>438</v>
      </c>
      <c r="AF49" s="28"/>
      <c r="AK49" s="37" t="str">
        <f t="shared" si="7"/>
        <v>v</v>
      </c>
    </row>
    <row r="50" spans="1:37" x14ac:dyDescent="0.15">
      <c r="A50" s="13"/>
      <c r="B50" s="13"/>
      <c r="F50" s="13"/>
      <c r="G50" s="19"/>
      <c r="K50" s="13"/>
      <c r="L50" s="13"/>
      <c r="O50" s="13"/>
      <c r="P50" s="13"/>
      <c r="Q50" s="19"/>
      <c r="T50" s="13"/>
      <c r="U50" s="67">
        <v>2023</v>
      </c>
      <c r="Y50" s="30" t="s">
        <v>311</v>
      </c>
      <c r="Z50" s="30" t="s">
        <v>439</v>
      </c>
      <c r="AF50" s="28"/>
    </row>
    <row r="51" spans="1:37" x14ac:dyDescent="0.15">
      <c r="A51" s="13"/>
      <c r="B51" s="13"/>
      <c r="F51" s="13"/>
      <c r="G51" s="19"/>
      <c r="K51" s="13"/>
      <c r="L51" s="13"/>
      <c r="O51" s="13"/>
      <c r="P51" s="13"/>
      <c r="Q51" s="19"/>
      <c r="T51" s="13"/>
      <c r="U51" s="67">
        <v>2024</v>
      </c>
      <c r="Y51" s="30" t="s">
        <v>312</v>
      </c>
      <c r="Z51" s="30" t="s">
        <v>440</v>
      </c>
      <c r="AF51" s="28"/>
    </row>
    <row r="52" spans="1:37" x14ac:dyDescent="0.15">
      <c r="A52" s="13"/>
      <c r="B52" s="13"/>
      <c r="F52" s="13"/>
      <c r="G52" s="19"/>
      <c r="K52" s="13"/>
      <c r="L52" s="13"/>
      <c r="O52" s="13"/>
      <c r="P52" s="13"/>
      <c r="Q52" s="19"/>
      <c r="T52" s="13"/>
      <c r="U52" s="67">
        <v>2025</v>
      </c>
      <c r="Y52" s="30" t="s">
        <v>313</v>
      </c>
      <c r="Z52" s="30" t="s">
        <v>441</v>
      </c>
      <c r="AF52" s="28"/>
    </row>
    <row r="53" spans="1:37" x14ac:dyDescent="0.15">
      <c r="A53" s="13"/>
      <c r="B53" s="13"/>
      <c r="F53" s="13"/>
      <c r="G53" s="19"/>
      <c r="K53" s="13"/>
      <c r="L53" s="13"/>
      <c r="O53" s="13"/>
      <c r="P53" s="13"/>
      <c r="Q53" s="19"/>
      <c r="T53" s="13"/>
      <c r="U53" s="67">
        <v>2026</v>
      </c>
      <c r="Y53" s="30" t="s">
        <v>314</v>
      </c>
      <c r="Z53" s="30" t="s">
        <v>442</v>
      </c>
      <c r="AF53" s="28"/>
    </row>
    <row r="54" spans="1:37" x14ac:dyDescent="0.15">
      <c r="A54" s="13"/>
      <c r="B54" s="13"/>
      <c r="F54" s="13"/>
      <c r="G54" s="19"/>
      <c r="K54" s="13"/>
      <c r="L54" s="13"/>
      <c r="O54" s="13"/>
      <c r="P54" s="20"/>
      <c r="Q54" s="19"/>
      <c r="T54" s="13"/>
      <c r="Y54" s="30" t="s">
        <v>315</v>
      </c>
      <c r="Z54" s="30" t="s">
        <v>443</v>
      </c>
      <c r="AF54" s="28"/>
    </row>
    <row r="55" spans="1:37" x14ac:dyDescent="0.15">
      <c r="A55" s="13"/>
      <c r="B55" s="13"/>
      <c r="F55" s="13"/>
      <c r="G55" s="19"/>
      <c r="K55" s="13"/>
      <c r="L55" s="13"/>
      <c r="O55" s="13"/>
      <c r="P55" s="13"/>
      <c r="Q55" s="19"/>
      <c r="T55" s="13"/>
      <c r="Y55" s="30" t="s">
        <v>316</v>
      </c>
      <c r="Z55" s="30" t="s">
        <v>444</v>
      </c>
      <c r="AF55" s="28"/>
    </row>
    <row r="56" spans="1:37" x14ac:dyDescent="0.15">
      <c r="A56" s="13"/>
      <c r="B56" s="13"/>
      <c r="F56" s="13"/>
      <c r="G56" s="19"/>
      <c r="K56" s="13"/>
      <c r="L56" s="13"/>
      <c r="O56" s="13"/>
      <c r="P56" s="13"/>
      <c r="Q56" s="19"/>
      <c r="T56" s="13"/>
      <c r="U56" s="67">
        <v>20</v>
      </c>
      <c r="Y56" s="30" t="s">
        <v>317</v>
      </c>
      <c r="Z56" s="30" t="s">
        <v>445</v>
      </c>
      <c r="AF56" s="28"/>
    </row>
    <row r="57" spans="1:37" x14ac:dyDescent="0.15">
      <c r="A57" s="13"/>
      <c r="B57" s="13"/>
      <c r="F57" s="13"/>
      <c r="G57" s="19"/>
      <c r="K57" s="13"/>
      <c r="L57" s="13"/>
      <c r="O57" s="13"/>
      <c r="P57" s="13"/>
      <c r="Q57" s="19"/>
      <c r="T57" s="13"/>
      <c r="U57" s="30" t="s">
        <v>515</v>
      </c>
      <c r="Y57" s="30" t="s">
        <v>318</v>
      </c>
      <c r="Z57" s="30" t="s">
        <v>446</v>
      </c>
      <c r="AF57" s="28"/>
    </row>
    <row r="58" spans="1:37" x14ac:dyDescent="0.15">
      <c r="A58" s="13"/>
      <c r="B58" s="13"/>
      <c r="F58" s="13"/>
      <c r="G58" s="19"/>
      <c r="K58" s="13"/>
      <c r="L58" s="13"/>
      <c r="O58" s="13"/>
      <c r="P58" s="13"/>
      <c r="Q58" s="19"/>
      <c r="T58" s="13"/>
      <c r="U58" s="30" t="s">
        <v>516</v>
      </c>
      <c r="Y58" s="30" t="s">
        <v>319</v>
      </c>
      <c r="Z58" s="30" t="s">
        <v>447</v>
      </c>
      <c r="AF58" s="28"/>
    </row>
    <row r="59" spans="1:37" x14ac:dyDescent="0.15">
      <c r="A59" s="13"/>
      <c r="B59" s="13"/>
      <c r="F59" s="13"/>
      <c r="G59" s="19"/>
      <c r="K59" s="13"/>
      <c r="L59" s="13"/>
      <c r="O59" s="13"/>
      <c r="P59" s="13"/>
      <c r="Q59" s="19"/>
      <c r="T59" s="13"/>
      <c r="Y59" s="30" t="s">
        <v>320</v>
      </c>
      <c r="Z59" s="30" t="s">
        <v>448</v>
      </c>
      <c r="AF59" s="28"/>
    </row>
    <row r="60" spans="1:37" x14ac:dyDescent="0.15">
      <c r="A60" s="13"/>
      <c r="B60" s="13"/>
      <c r="F60" s="13"/>
      <c r="G60" s="19"/>
      <c r="K60" s="13"/>
      <c r="L60" s="13"/>
      <c r="O60" s="13"/>
      <c r="P60" s="13"/>
      <c r="Q60" s="19"/>
      <c r="T60" s="13"/>
      <c r="Y60" s="30" t="s">
        <v>321</v>
      </c>
      <c r="Z60" s="30" t="s">
        <v>449</v>
      </c>
      <c r="AF60" s="28"/>
    </row>
    <row r="61" spans="1:37" x14ac:dyDescent="0.15">
      <c r="A61" s="13"/>
      <c r="B61" s="13"/>
      <c r="F61" s="13"/>
      <c r="G61" s="19"/>
      <c r="K61" s="13"/>
      <c r="L61" s="13"/>
      <c r="O61" s="13"/>
      <c r="P61" s="13"/>
      <c r="Q61" s="19"/>
      <c r="T61" s="13"/>
      <c r="Y61" s="30" t="s">
        <v>322</v>
      </c>
      <c r="Z61" s="30" t="s">
        <v>450</v>
      </c>
      <c r="AF61" s="28"/>
    </row>
    <row r="62" spans="1:37" x14ac:dyDescent="0.15">
      <c r="A62" s="13"/>
      <c r="B62" s="13"/>
      <c r="F62" s="13"/>
      <c r="G62" s="19"/>
      <c r="K62" s="13"/>
      <c r="L62" s="13"/>
      <c r="O62" s="13"/>
      <c r="P62" s="13"/>
      <c r="Q62" s="19"/>
      <c r="T62" s="13"/>
      <c r="Y62" s="30" t="s">
        <v>323</v>
      </c>
      <c r="Z62" s="30" t="s">
        <v>451</v>
      </c>
      <c r="AF62" s="28"/>
    </row>
    <row r="63" spans="1:37" x14ac:dyDescent="0.15">
      <c r="A63" s="13"/>
      <c r="B63" s="13"/>
      <c r="F63" s="13"/>
      <c r="G63" s="19"/>
      <c r="K63" s="13"/>
      <c r="L63" s="13"/>
      <c r="O63" s="13"/>
      <c r="P63" s="13"/>
      <c r="Q63" s="19"/>
      <c r="T63" s="13"/>
      <c r="Y63" s="30" t="s">
        <v>324</v>
      </c>
      <c r="Z63" s="30" t="s">
        <v>452</v>
      </c>
      <c r="AF63" s="28"/>
    </row>
    <row r="64" spans="1:37" x14ac:dyDescent="0.15">
      <c r="A64" s="13"/>
      <c r="B64" s="13"/>
      <c r="F64" s="13"/>
      <c r="G64" s="19"/>
      <c r="K64" s="13"/>
      <c r="L64" s="13"/>
      <c r="O64" s="13"/>
      <c r="P64" s="13"/>
      <c r="Q64" s="19"/>
      <c r="T64" s="13"/>
      <c r="Y64" s="30" t="s">
        <v>325</v>
      </c>
      <c r="Z64" s="30" t="s">
        <v>453</v>
      </c>
      <c r="AF64" s="28"/>
    </row>
    <row r="65" spans="1:32" x14ac:dyDescent="0.15">
      <c r="A65" s="13"/>
      <c r="B65" s="13"/>
      <c r="F65" s="13"/>
      <c r="G65" s="19"/>
      <c r="K65" s="13"/>
      <c r="L65" s="13"/>
      <c r="O65" s="13"/>
      <c r="P65" s="13"/>
      <c r="Q65" s="19"/>
      <c r="T65" s="13"/>
      <c r="Y65" s="30" t="s">
        <v>326</v>
      </c>
      <c r="Z65" s="30" t="s">
        <v>454</v>
      </c>
      <c r="AF65" s="28"/>
    </row>
    <row r="66" spans="1:32" x14ac:dyDescent="0.15">
      <c r="A66" s="13"/>
      <c r="B66" s="13"/>
      <c r="F66" s="13"/>
      <c r="G66" s="19"/>
      <c r="K66" s="13"/>
      <c r="L66" s="13"/>
      <c r="O66" s="13"/>
      <c r="P66" s="13"/>
      <c r="Q66" s="19"/>
      <c r="T66" s="13"/>
      <c r="Y66" s="30" t="s">
        <v>66</v>
      </c>
      <c r="Z66" s="30" t="s">
        <v>455</v>
      </c>
      <c r="AF66" s="28"/>
    </row>
    <row r="67" spans="1:32" x14ac:dyDescent="0.15">
      <c r="A67" s="13"/>
      <c r="B67" s="13"/>
      <c r="F67" s="13"/>
      <c r="G67" s="19"/>
      <c r="K67" s="13"/>
      <c r="L67" s="13"/>
      <c r="O67" s="13"/>
      <c r="P67" s="13"/>
      <c r="Q67" s="19"/>
      <c r="T67" s="13"/>
      <c r="Y67" s="30" t="s">
        <v>327</v>
      </c>
      <c r="Z67" s="30" t="s">
        <v>456</v>
      </c>
      <c r="AF67" s="28"/>
    </row>
    <row r="68" spans="1:32" x14ac:dyDescent="0.15">
      <c r="A68" s="13"/>
      <c r="B68" s="13"/>
      <c r="F68" s="13"/>
      <c r="G68" s="19"/>
      <c r="K68" s="13"/>
      <c r="L68" s="13"/>
      <c r="O68" s="13"/>
      <c r="P68" s="13"/>
      <c r="Q68" s="19"/>
      <c r="T68" s="13"/>
      <c r="Y68" s="30" t="s">
        <v>328</v>
      </c>
      <c r="Z68" s="30" t="s">
        <v>457</v>
      </c>
      <c r="AF68" s="28"/>
    </row>
    <row r="69" spans="1:32" x14ac:dyDescent="0.15">
      <c r="A69" s="13"/>
      <c r="B69" s="13"/>
      <c r="F69" s="13"/>
      <c r="G69" s="19"/>
      <c r="K69" s="13"/>
      <c r="L69" s="13"/>
      <c r="O69" s="13"/>
      <c r="P69" s="13"/>
      <c r="Q69" s="19"/>
      <c r="T69" s="13"/>
      <c r="Y69" s="30" t="s">
        <v>329</v>
      </c>
      <c r="Z69" s="30" t="s">
        <v>458</v>
      </c>
      <c r="AF69" s="28"/>
    </row>
    <row r="70" spans="1:32" x14ac:dyDescent="0.15">
      <c r="A70" s="13"/>
      <c r="B70" s="13"/>
      <c r="Y70" s="30" t="s">
        <v>330</v>
      </c>
      <c r="Z70" s="30" t="s">
        <v>459</v>
      </c>
    </row>
    <row r="71" spans="1:32" x14ac:dyDescent="0.15">
      <c r="Y71" s="30" t="s">
        <v>331</v>
      </c>
      <c r="Z71" s="30" t="s">
        <v>460</v>
      </c>
    </row>
    <row r="72" spans="1:32" x14ac:dyDescent="0.15">
      <c r="Y72" s="30" t="s">
        <v>332</v>
      </c>
      <c r="Z72" s="30" t="s">
        <v>461</v>
      </c>
    </row>
    <row r="73" spans="1:32" x14ac:dyDescent="0.15">
      <c r="Y73" s="30" t="s">
        <v>333</v>
      </c>
      <c r="Z73" s="30" t="s">
        <v>462</v>
      </c>
    </row>
    <row r="74" spans="1:32" x14ac:dyDescent="0.15">
      <c r="Y74" s="30" t="s">
        <v>334</v>
      </c>
      <c r="Z74" s="30" t="s">
        <v>463</v>
      </c>
    </row>
    <row r="75" spans="1:32" x14ac:dyDescent="0.15">
      <c r="Y75" s="30" t="s">
        <v>335</v>
      </c>
      <c r="Z75" s="30" t="s">
        <v>464</v>
      </c>
    </row>
    <row r="76" spans="1:32" x14ac:dyDescent="0.15">
      <c r="Y76" s="30" t="s">
        <v>336</v>
      </c>
      <c r="Z76" s="30" t="s">
        <v>465</v>
      </c>
    </row>
    <row r="77" spans="1:32" x14ac:dyDescent="0.15">
      <c r="Y77" s="30" t="s">
        <v>337</v>
      </c>
      <c r="Z77" s="30" t="s">
        <v>466</v>
      </c>
    </row>
    <row r="78" spans="1:32" x14ac:dyDescent="0.15">
      <c r="Y78" s="30" t="s">
        <v>338</v>
      </c>
      <c r="Z78" s="30" t="s">
        <v>467</v>
      </c>
    </row>
    <row r="79" spans="1:32" x14ac:dyDescent="0.15">
      <c r="Y79" s="30" t="s">
        <v>339</v>
      </c>
      <c r="Z79" s="30" t="s">
        <v>468</v>
      </c>
    </row>
    <row r="80" spans="1:32" x14ac:dyDescent="0.15">
      <c r="Y80" s="30" t="s">
        <v>340</v>
      </c>
      <c r="Z80" s="30" t="s">
        <v>469</v>
      </c>
    </row>
    <row r="81" spans="25:26" x14ac:dyDescent="0.15">
      <c r="Y81" s="30" t="s">
        <v>341</v>
      </c>
      <c r="Z81" s="30" t="s">
        <v>470</v>
      </c>
    </row>
    <row r="82" spans="25:26" x14ac:dyDescent="0.15">
      <c r="Y82" s="30" t="s">
        <v>342</v>
      </c>
      <c r="Z82" s="30" t="s">
        <v>471</v>
      </c>
    </row>
    <row r="83" spans="25:26" x14ac:dyDescent="0.15">
      <c r="Y83" s="30" t="s">
        <v>343</v>
      </c>
      <c r="Z83" s="30" t="s">
        <v>472</v>
      </c>
    </row>
    <row r="84" spans="25:26" x14ac:dyDescent="0.15">
      <c r="Y84" s="30" t="s">
        <v>344</v>
      </c>
      <c r="Z84" s="30" t="s">
        <v>473</v>
      </c>
    </row>
    <row r="85" spans="25:26" x14ac:dyDescent="0.15">
      <c r="Y85" s="30" t="s">
        <v>345</v>
      </c>
      <c r="Z85" s="30" t="s">
        <v>474</v>
      </c>
    </row>
    <row r="86" spans="25:26" x14ac:dyDescent="0.15">
      <c r="Y86" s="30" t="s">
        <v>346</v>
      </c>
      <c r="Z86" s="30" t="s">
        <v>475</v>
      </c>
    </row>
    <row r="87" spans="25:26" x14ac:dyDescent="0.15">
      <c r="Y87" s="30" t="s">
        <v>347</v>
      </c>
      <c r="Z87" s="30" t="s">
        <v>476</v>
      </c>
    </row>
    <row r="88" spans="25:26" x14ac:dyDescent="0.15">
      <c r="Y88" s="30" t="s">
        <v>348</v>
      </c>
      <c r="Z88" s="30" t="s">
        <v>477</v>
      </c>
    </row>
    <row r="89" spans="25:26" x14ac:dyDescent="0.15">
      <c r="Y89" s="30" t="s">
        <v>349</v>
      </c>
      <c r="Z89" s="30" t="s">
        <v>478</v>
      </c>
    </row>
    <row r="90" spans="25:26" x14ac:dyDescent="0.15">
      <c r="Y90" s="30" t="s">
        <v>350</v>
      </c>
      <c r="Z90" s="30" t="s">
        <v>479</v>
      </c>
    </row>
    <row r="91" spans="25:26" x14ac:dyDescent="0.15">
      <c r="Y91" s="30" t="s">
        <v>351</v>
      </c>
      <c r="Z91" s="30" t="s">
        <v>480</v>
      </c>
    </row>
    <row r="92" spans="25:26" x14ac:dyDescent="0.15">
      <c r="Y92" s="30" t="s">
        <v>352</v>
      </c>
      <c r="Z92" s="30" t="s">
        <v>481</v>
      </c>
    </row>
    <row r="93" spans="25:26" x14ac:dyDescent="0.15">
      <c r="Y93" s="30" t="s">
        <v>353</v>
      </c>
      <c r="Z93" s="30" t="s">
        <v>482</v>
      </c>
    </row>
    <row r="94" spans="25:26" x14ac:dyDescent="0.15">
      <c r="Y94" s="30" t="s">
        <v>354</v>
      </c>
      <c r="Z94" s="30" t="s">
        <v>483</v>
      </c>
    </row>
    <row r="95" spans="25:26" x14ac:dyDescent="0.15">
      <c r="Y95" s="30" t="s">
        <v>355</v>
      </c>
      <c r="Z95" s="30" t="s">
        <v>484</v>
      </c>
    </row>
    <row r="96" spans="25:26" x14ac:dyDescent="0.15">
      <c r="Y96" s="30" t="s">
        <v>259</v>
      </c>
      <c r="Z96" s="30" t="s">
        <v>485</v>
      </c>
    </row>
    <row r="97" spans="25:26" x14ac:dyDescent="0.15">
      <c r="Y97" s="30" t="s">
        <v>356</v>
      </c>
      <c r="Z97" s="30" t="s">
        <v>486</v>
      </c>
    </row>
    <row r="98" spans="25:26" x14ac:dyDescent="0.15">
      <c r="Y98" s="30" t="s">
        <v>357</v>
      </c>
      <c r="Z98" s="30" t="s">
        <v>487</v>
      </c>
    </row>
    <row r="99" spans="25:26" x14ac:dyDescent="0.15">
      <c r="Y99" s="30" t="s">
        <v>387</v>
      </c>
      <c r="Z99" s="30" t="s">
        <v>488</v>
      </c>
    </row>
    <row r="100" spans="25:26" x14ac:dyDescent="0.15">
      <c r="Y100" s="30" t="s">
        <v>574</v>
      </c>
      <c r="Z100" s="30" t="s">
        <v>489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2022-08-26T11:24:43Z</dcterms:created>
  <dcterms:modified xsi:type="dcterms:W3CDTF">2022-08-26T11:38:54Z</dcterms:modified>
</cp:coreProperties>
</file>