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行政事業レビューシート!$A$2:$BH$154</definedName>
    <definedName name="_xlnm.Print_Area" localSheetId="0">行政事業レビューシート!$A$1:$AY$193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W26" i="11"/>
  <c r="W25" i="11"/>
  <c r="W23" i="11"/>
  <c r="W29" i="11" l="1"/>
  <c r="P29" i="11" l="1"/>
  <c r="AY51" i="11" l="1"/>
  <c r="AY56" i="11" s="1"/>
  <c r="AY48" i="11"/>
  <c r="AY49" i="11" s="1"/>
  <c r="AY45" i="11"/>
  <c r="AY47" i="11" s="1"/>
  <c r="AY44" i="11"/>
  <c r="AY163" i="11"/>
  <c r="AY159" i="11"/>
  <c r="AY161" i="11" s="1"/>
  <c r="AY150" i="11"/>
  <c r="AY162" i="11" l="1"/>
  <c r="AY160" i="11"/>
  <c r="AY152" i="11"/>
  <c r="AY153" i="11"/>
  <c r="AY151" i="11"/>
  <c r="AY50" i="11"/>
  <c r="AY46" i="11"/>
  <c r="AY55" i="11"/>
  <c r="AY53" i="11"/>
  <c r="AY57" i="11"/>
  <c r="AY54" i="11"/>
  <c r="AY52" i="11"/>
  <c r="AY59" i="11"/>
  <c r="AY61" i="11" s="1"/>
  <c r="AY58" i="11"/>
  <c r="AY62" i="11"/>
  <c r="AY64" i="11" s="1"/>
  <c r="AY60" i="11" l="1"/>
  <c r="AY63" i="11"/>
  <c r="AY65" i="11" l="1"/>
  <c r="AY71" i="11" s="1"/>
  <c r="AY68" i="11" l="1"/>
  <c r="AY69" i="11"/>
  <c r="AY66" i="11"/>
  <c r="AY70" i="11"/>
  <c r="AY67" i="11"/>
  <c r="AW120" i="11" l="1"/>
  <c r="AT120" i="11"/>
  <c r="AQ120" i="11"/>
  <c r="AL120" i="11"/>
  <c r="AI120" i="11"/>
  <c r="AF120" i="11"/>
  <c r="Z120" i="11"/>
  <c r="W120" i="11"/>
  <c r="T120" i="11"/>
  <c r="N120" i="11"/>
  <c r="AW119" i="11"/>
  <c r="AT119" i="11"/>
  <c r="AQ119" i="11"/>
  <c r="AL119" i="11"/>
  <c r="AI119" i="11"/>
  <c r="AF119" i="11"/>
  <c r="Z119" i="11"/>
  <c r="W119" i="11"/>
  <c r="T119" i="11"/>
  <c r="N119" i="11"/>
  <c r="K119" i="11"/>
  <c r="H119" i="11"/>
  <c r="AY193" i="11" l="1"/>
  <c r="AY192" i="11"/>
  <c r="AY191" i="11"/>
  <c r="AY190" i="11"/>
  <c r="AY189" i="11"/>
  <c r="AY188" i="11"/>
  <c r="AY187" i="11"/>
  <c r="AY186" i="11"/>
  <c r="AY185" i="11"/>
  <c r="AY181" i="11"/>
  <c r="AY184" i="11" s="1"/>
  <c r="AY180" i="11"/>
  <c r="AY176" i="11"/>
  <c r="AY178" i="11" s="1"/>
  <c r="AY172" i="11"/>
  <c r="AY175" i="11" s="1"/>
  <c r="AY171" i="11"/>
  <c r="AY170" i="11"/>
  <c r="AY169" i="11"/>
  <c r="AY168" i="11"/>
  <c r="AY167" i="11"/>
  <c r="AY166" i="11"/>
  <c r="AY165" i="11"/>
  <c r="AY164" i="11"/>
  <c r="AU153" i="11"/>
  <c r="Y153" i="11"/>
  <c r="AU149" i="11"/>
  <c r="Y149" i="11"/>
  <c r="AD21" i="11"/>
  <c r="W21" i="11"/>
  <c r="P21" i="11"/>
  <c r="AR18" i="11"/>
  <c r="AK18" i="11"/>
  <c r="AD18" i="11"/>
  <c r="AD20" i="11" s="1"/>
  <c r="W18" i="11"/>
  <c r="W20" i="11" s="1"/>
  <c r="P18" i="11"/>
  <c r="P20" i="11" s="1"/>
  <c r="AV2" i="11"/>
  <c r="AY179" i="11" l="1"/>
  <c r="AY177" i="11"/>
  <c r="AY174" i="11"/>
  <c r="AY183" i="11"/>
  <c r="AY173" i="11"/>
  <c r="AY18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<sst xmlns="http://schemas.openxmlformats.org/spreadsheetml/2006/main" count="1077" uniqueCount="716">
  <si>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</si>
  <si>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</si>
  <si>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</si>
  <si>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</si>
  <si>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</si>
  <si>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</si>
  <si>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</si>
  <si>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</si>
  <si>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</si>
  <si>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</si>
  <si>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</si>
  <si>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</si>
  <si>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</si>
  <si>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</si>
  <si>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</si>
  <si>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</si>
  <si>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</si>
  <si>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</si>
  <si>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</si>
  <si>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</si>
  <si>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</si>
  <si>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</si>
  <si>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</si>
  <si>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</si>
  <si>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</si>
  <si>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</si>
  <si>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</si>
  <si>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</si>
  <si>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</si>
  <si>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</si>
  <si>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</si>
  <si>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</si>
  <si>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</si>
  <si>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</si>
  <si>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</si>
  <si>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</si>
  <si>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</si>
  <si>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</si>
  <si>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</si>
  <si>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</si>
  <si>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</si>
  <si>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</si>
  <si>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</si>
  <si>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</si>
  <si>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</si>
  <si>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</si>
  <si>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</si>
  <si>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</si>
  <si>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</si>
  <si>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</si>
  <si>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</si>
  <si>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</si>
  <si>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</si>
  <si>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</si>
  <si>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</si>
  <si>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</si>
  <si>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</si>
  <si>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</si>
  <si>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</si>
  <si>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</si>
  <si>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</si>
  <si>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</si>
  <si>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</si>
  <si>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</si>
  <si>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</si>
  <si>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</si>
  <si>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</si>
  <si>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</si>
  <si>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</si>
  <si>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</si>
  <si>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</si>
  <si>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</si>
  <si>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</si>
  <si>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</si>
  <si>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</si>
  <si>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</si>
  <si>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</si>
  <si>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</si>
  <si>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</si>
  <si>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</si>
  <si>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</si>
  <si>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</si>
  <si>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</si>
  <si>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</si>
  <si>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</si>
  <si>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</si>
  <si>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</si>
  <si>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</si>
  <si>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</si>
  <si>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</si>
  <si>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</si>
  <si>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</si>
  <si>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</si>
  <si>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</si>
  <si>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</si>
  <si>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</si>
  <si>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</si>
  <si>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</si>
  <si>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</si>
  <si>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</si>
  <si>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</si>
  <si>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</si>
  <si>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</si>
  <si>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</si>
  <si>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</si>
  <si>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</si>
  <si>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</si>
  <si>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</si>
  <si>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</si>
  <si>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</si>
  <si>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</si>
  <si>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</si>
  <si>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</si>
  <si>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</si>
  <si>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</si>
  <si>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</si>
  <si>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</si>
  <si>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</si>
  <si>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</si>
  <si>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</si>
  <si>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</si>
  <si>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</si>
  <si>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</si>
  <si>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</si>
  <si>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</si>
  <si>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</si>
  <si>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</si>
  <si>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</si>
  <si>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</si>
  <si>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</si>
  <si>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</si>
  <si>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</si>
  <si>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</si>
  <si>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</si>
  <si>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</si>
  <si>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</si>
  <si>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</si>
  <si>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</si>
  <si>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</si>
  <si>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</si>
  <si>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</si>
  <si>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</si>
  <si>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</si>
  <si>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</si>
  <si>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</si>
  <si>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</si>
  <si>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</si>
  <si>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</si>
  <si>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</si>
  <si>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</si>
  <si>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</si>
  <si>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</si>
  <si>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</si>
  <si>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</si>
  <si>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</si>
  <si>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</si>
  <si>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</si>
  <si>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</si>
  <si>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</si>
  <si>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</si>
  <si>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</si>
  <si>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</si>
  <si>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</si>
  <si>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</si>
  <si>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</si>
  <si>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</si>
  <si>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</si>
  <si>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</si>
  <si>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</si>
  <si>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</si>
  <si>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</si>
  <si>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</si>
  <si>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</si>
  <si>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</si>
  <si>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</si>
  <si>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</si>
  <si>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</si>
  <si>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</si>
  <si>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</si>
  <si>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</si>
  <si>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</si>
  <si>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</si>
  <si>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</si>
  <si>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</si>
  <si>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</si>
  <si>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</si>
  <si>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</si>
  <si>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</si>
  <si>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</si>
  <si>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</si>
  <si>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</si>
  <si>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</si>
  <si>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</si>
  <si>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</si>
  <si>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</si>
  <si>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</si>
  <si>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</si>
  <si>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</si>
  <si>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</si>
  <si>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</si>
  <si>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</si>
  <si>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</si>
  <si>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</si>
  <si>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</si>
  <si>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</si>
  <si>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</si>
  <si>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</si>
  <si>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</si>
  <si>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</si>
  <si>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</si>
  <si>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</si>
  <si>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</si>
  <si>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</si>
  <si>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</si>
  <si>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</si>
  <si>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</si>
  <si>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</si>
  <si>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</si>
  <si>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</si>
  <si>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</si>
  <si>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</si>
  <si>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</si>
  <si>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</si>
  <si>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</si>
  <si>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</si>
  <si>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</si>
  <si>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</si>
  <si>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</si>
  <si>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</si>
  <si>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</si>
  <si>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</si>
  <si>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</si>
  <si>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</si>
  <si>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</si>
  <si>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</si>
  <si>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</si>
  <si>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</si>
  <si>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</si>
  <si>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</si>
  <si>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</si>
  <si>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</si>
  <si>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</si>
  <si>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</si>
  <si>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</si>
  <si>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</si>
  <si>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</si>
  <si>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</si>
  <si>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</si>
  <si>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</si>
  <si>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</si>
  <si>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</si>
  <si>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</si>
  <si>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</si>
  <si>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</si>
  <si>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</si>
  <si>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</si>
  <si>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</si>
  <si>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</si>
  <si>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</si>
  <si>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</si>
  <si>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</si>
  <si>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</si>
  <si>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</si>
  <si>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</si>
  <si>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</si>
  <si>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</si>
  <si>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</si>
  <si>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</si>
  <si>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</si>
  <si>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</si>
  <si>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</si>
  <si>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</si>
  <si>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</si>
  <si>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</si>
  <si>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</si>
  <si>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</si>
  <si>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</si>
  <si>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</si>
  <si>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</si>
  <si>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</si>
  <si>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</si>
  <si>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</si>
  <si>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</si>
  <si>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</si>
  <si>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</si>
  <si>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</si>
  <si>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</si>
  <si>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</si>
  <si>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</si>
  <si>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</si>
  <si>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</si>
  <si>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</si>
  <si>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</si>
  <si>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</si>
  <si>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</si>
  <si>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</si>
  <si>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</si>
  <si>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</si>
  <si>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</si>
  <si>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</si>
  <si>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</si>
  <si>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</si>
  <si>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</si>
  <si>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</si>
  <si>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</si>
  <si>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</si>
  <si>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</si>
  <si>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</si>
  <si>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</si>
  <si>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</si>
  <si>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</si>
  <si>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</si>
  <si>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</si>
  <si>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</si>
  <si>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</si>
  <si>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</si>
  <si>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</si>
  <si>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</si>
  <si>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</si>
  <si>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</si>
  <si>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</si>
  <si>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</si>
  <si>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</si>
  <si>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</si>
  <si>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</si>
  <si>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</si>
  <si>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</si>
  <si>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</si>
  <si>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</si>
  <si>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</si>
  <si>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</si>
  <si>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</si>
  <si>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</si>
  <si>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</si>
  <si>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</si>
  <si>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</si>
  <si>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</si>
  <si>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</si>
  <si>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</si>
  <si>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</si>
  <si>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</si>
  <si>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</si>
  <si>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</si>
  <si>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</si>
  <si>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</si>
  <si>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</si>
  <si>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</si>
  <si>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</si>
  <si>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</si>
  <si>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</si>
  <si>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</si>
  <si>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</si>
  <si>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</si>
  <si>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</si>
  <si>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</si>
  <si>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</si>
  <si>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</si>
  <si>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</si>
  <si>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</si>
  <si>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</si>
  <si>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</si>
  <si>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</si>
  <si>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</si>
  <si>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</si>
  <si>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</si>
  <si>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</si>
  <si>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</si>
  <si>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</si>
  <si>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</si>
  <si>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</si>
  <si>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</si>
  <si>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</si>
  <si>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</si>
  <si>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</si>
  <si>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</si>
  <si>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</si>
  <si>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</si>
  <si>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</si>
  <si>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</si>
  <si>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</si>
  <si>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</si>
  <si>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</si>
  <si>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</si>
  <si>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</si>
  <si>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</si>
  <si>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</si>
  <si>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</si>
  <si>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</si>
  <si>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</si>
  <si>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</si>
  <si>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</si>
  <si>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</si>
  <si>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</si>
  <si>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</si>
  <si>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</si>
  <si>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</si>
  <si>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</si>
  <si>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</si>
  <si>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</si>
  <si>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</si>
  <si>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</si>
  <si>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</si>
  <si>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</si>
  <si>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</si>
  <si>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</si>
  <si>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</si>
  <si>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</si>
  <si>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</si>
  <si>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</si>
  <si>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</si>
  <si>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</si>
  <si>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</si>
  <si>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</si>
  <si>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</si>
  <si>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</si>
  <si>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</si>
  <si>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</si>
  <si>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</si>
  <si>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</si>
  <si>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</si>
  <si>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</si>
  <si>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</si>
  <si>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</si>
  <si>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</si>
  <si>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</si>
  <si>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</si>
  <si>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</si>
  <si>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</si>
  <si>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</si>
  <si>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</si>
  <si>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</si>
  <si>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</si>
  <si>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</si>
  <si>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</si>
  <si>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</si>
  <si>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</si>
  <si>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</si>
  <si>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</si>
  <si>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</si>
  <si>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</si>
  <si>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</si>
  <si>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</si>
  <si>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</si>
  <si>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</si>
  <si>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</si>
  <si>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</si>
  <si>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</si>
  <si>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</si>
  <si>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</si>
  <si>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</si>
  <si>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</si>
  <si>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</si>
  <si>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</si>
  <si>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</si>
  <si>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</si>
  <si>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</si>
  <si>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</si>
  <si>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</si>
  <si>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</si>
  <si>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</si>
  <si>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</si>
  <si>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</si>
  <si>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</si>
  <si>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</si>
  <si>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</si>
  <si>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</si>
  <si>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</si>
  <si>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</si>
  <si>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</si>
  <si>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</si>
  <si>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</si>
  <si>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</si>
  <si>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</si>
  <si>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</si>
  <si>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</si>
  <si>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</si>
  <si>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</si>
  <si>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</si>
  <si>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</si>
  <si>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</si>
  <si>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</si>
  <si>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</si>
  <si>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</si>
  <si>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</si>
  <si>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</si>
  <si>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</si>
  <si>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</si>
  <si>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</si>
  <si>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</si>
  <si>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</si>
  <si>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</si>
  <si>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</si>
  <si>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</si>
  <si>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</si>
  <si>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</si>
  <si>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</si>
  <si>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</si>
  <si>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</si>
  <si>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</si>
  <si>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</si>
  <si>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</si>
  <si>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</si>
  <si>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</si>
  <si>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</si>
  <si>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</si>
  <si>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</si>
  <si>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</si>
  <si>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</si>
  <si>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</si>
  <si>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</si>
  <si>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</si>
  <si>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</si>
  <si>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</si>
  <si>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</si>
  <si>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</si>
  <si>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</si>
  <si>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</si>
  <si>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</si>
  <si>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</si>
  <si>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</si>
  <si>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</si>
  <si>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</si>
  <si>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</si>
  <si>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</si>
  <si>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</si>
  <si>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</si>
  <si>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</si>
  <si>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</si>
  <si>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</si>
  <si>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</si>
  <si>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</si>
  <si>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</si>
  <si>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</si>
  <si>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</si>
  <si>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</si>
  <si>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</si>
  <si>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</si>
  <si>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</si>
  <si>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</si>
  <si>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</si>
  <si>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</si>
  <si>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</si>
  <si>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</si>
  <si>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</si>
  <si>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</si>
  <si>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</si>
  <si>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</si>
  <si>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</si>
  <si>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</si>
  <si>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</si>
  <si>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</si>
  <si>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</si>
  <si>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</si>
  <si>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</si>
  <si>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</si>
  <si>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</si>
  <si>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</si>
  <si>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</si>
  <si>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</si>
  <si>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</si>
  <si>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</si>
  <si>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</si>
  <si>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</si>
  <si>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</si>
  <si>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</si>
  <si>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</si>
  <si>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</si>
  <si>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</si>
  <si>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内閣府</t>
  </si>
  <si>
    <t>府</t>
  </si>
  <si>
    <t>内閣府</t>
    <phoneticPr fontId="5"/>
  </si>
  <si>
    <t>科学技術・イノベーション政策に係る調査等</t>
  </si>
  <si>
    <t>科学技術・イノベーション推進事務局</t>
    <phoneticPr fontId="5"/>
  </si>
  <si>
    <t>平成13年度</t>
  </si>
  <si>
    <t>終了予定なし</t>
  </si>
  <si>
    <t>参事官（総括担当）
参事官（国際担当）
参事官（研究環境担当）</t>
  </si>
  <si>
    <t>-</t>
  </si>
  <si>
    <t>職員旅費</t>
  </si>
  <si>
    <t>科学技術基礎調査等委託費</t>
  </si>
  <si>
    <t>委員等旅費</t>
  </si>
  <si>
    <t>庁費</t>
  </si>
  <si>
    <t>　世界における共通課題を認識等することにより、国際交流、ひいては我が国の国際貢献に繋げる。
　成果目標として、二国間会合等を通じて明らかになった、科学技術に関する最新情報等の分野数を維持する。
（備考欄参照）</t>
  </si>
  <si>
    <t>会合等を通じて明らかになった科学技術に関する課題の分野数</t>
  </si>
  <si>
    <t>件</t>
  </si>
  <si>
    <t>当該年度に出席した二国間会合等で議論された科学技術に関する分野の数</t>
  </si>
  <si>
    <t xml:space="preserve">総合科学技術・イノベーション会議インターネットへのアクセス件数（Webサイトを訪れた重複のないユーザー数）
</t>
  </si>
  <si>
    <t>総合科学技術・イノベーション会議Webサイトへのアクセス件数</t>
  </si>
  <si>
    <t>研究開発法人における企業からの共同研究費受入額</t>
  </si>
  <si>
    <t>億円</t>
  </si>
  <si>
    <t>回</t>
  </si>
  <si>
    <t>国際会議等の情報収集に必要な経費／出席回数　　　　　　　　　　　　　　</t>
    <phoneticPr fontId="5"/>
  </si>
  <si>
    <t>百万</t>
  </si>
  <si>
    <t>経費/回</t>
    <phoneticPr fontId="5"/>
  </si>
  <si>
    <t>2百万円/4回</t>
  </si>
  <si>
    <t>0円/5回</t>
  </si>
  <si>
    <t>国内実地調査経費／延べ回数　</t>
    <phoneticPr fontId="5"/>
  </si>
  <si>
    <t>千円</t>
  </si>
  <si>
    <t>1,948千円／84回</t>
  </si>
  <si>
    <t>1,752千円／71回</t>
  </si>
  <si>
    <t>0046</t>
  </si>
  <si>
    <t>0054</t>
  </si>
  <si>
    <t>0131</t>
  </si>
  <si>
    <t>0128</t>
  </si>
  <si>
    <t>0141</t>
  </si>
  <si>
    <t>0134</t>
  </si>
  <si>
    <t>0140</t>
  </si>
  <si>
    <t>0147</t>
  </si>
  <si>
    <t>○</t>
    <phoneticPr fontId="5"/>
  </si>
  <si>
    <t>・最先端で活躍する専門家から最新情報の収集、調査、分析等を行う。
・国際会議等に出席することにより海外からの最新情報の収集、調査、分析等を行う。
・国立研究開発法人制度の適切な運営のための調査・検討等を行う。
・ウェブサイト整備の経費については、令和４年度予算からデジタル庁にて一括計上。</t>
    <rPh sb="128" eb="130">
      <t>ヨサン</t>
    </rPh>
    <rPh sb="139" eb="141">
      <t>イッカツ</t>
    </rPh>
    <phoneticPr fontId="5"/>
  </si>
  <si>
    <t>科学技術の総合的かつ計画的な振興を図る基本政策の立案、予算、人材その他の科学技術の振興に必要な資源配分の方針に関する事項の検討に資する調査を行うとともに、積極的に情報を収集・発信する。</t>
    <phoneticPr fontId="5"/>
  </si>
  <si>
    <t>主要国の科学技術担当大臣又は科学顧問の意見交換の場である「カーネギーグループ会合」は、年１回メンバー国の持ち回りで開催されており、議員等を派遣している。また、ライフサイエンス及びグローバルサイエンスについて科学者として意見交換するための「国際研究機関代表者会合」にCSTI議員を派遣している。このほか、「二国間科学技術協力合同委員会」において国際科学技術政策や国際協力プロジェクトを推進するため、議員等を派遣する。</t>
    <phoneticPr fontId="5"/>
  </si>
  <si>
    <t>研究開発成果の最大化に貢献するため、総合科学技術・イノベーション会議において国立研究開発法人の研究開発業務に係る目標設定や業績評価の実態及びその在り方についての検討等を行うとともに、特定国立研究開発法人制度の適切な運用のため、研究開発法人に係る現地調査及び海外動向調査等を継続的に実施する。</t>
    <phoneticPr fontId="5"/>
  </si>
  <si>
    <t>無</t>
  </si>
  <si>
    <t>有</t>
  </si>
  <si>
    <t>‐</t>
  </si>
  <si>
    <t>・契約等は競争入札等によるコスト削減、出張等の割引航空運賃の活用や事務費の削減等により、引き続き経費の削減に努めている。
・活動実績、執行実績等を踏まえ、効率的に業務を行えるよう事業見直しを実施している。</t>
    <phoneticPr fontId="5"/>
  </si>
  <si>
    <t>・引き続き経費の効率的な執行を図るため、共通経費の集約など予算事業の見直しを検討する。</t>
    <phoneticPr fontId="5"/>
  </si>
  <si>
    <t>1,587千円／58</t>
    <rPh sb="5" eb="7">
      <t>センエン</t>
    </rPh>
    <phoneticPr fontId="5"/>
  </si>
  <si>
    <t>1,859千円／100</t>
    <rPh sb="5" eb="7">
      <t>センエン</t>
    </rPh>
    <phoneticPr fontId="5"/>
  </si>
  <si>
    <t>A.三菱ＵＦＪリサーチ＆コンサルティング（株）</t>
    <phoneticPr fontId="5"/>
  </si>
  <si>
    <t>人件費</t>
    <rPh sb="0" eb="3">
      <t>ジンケンヒ</t>
    </rPh>
    <phoneticPr fontId="5"/>
  </si>
  <si>
    <t>その他の経費</t>
    <rPh sb="2" eb="3">
      <t>ホカ</t>
    </rPh>
    <rPh sb="4" eb="6">
      <t>ケイヒ</t>
    </rPh>
    <phoneticPr fontId="5"/>
  </si>
  <si>
    <t>一般管理費</t>
    <rPh sb="0" eb="2">
      <t>イッパン</t>
    </rPh>
    <rPh sb="2" eb="5">
      <t>カンリヒ</t>
    </rPh>
    <phoneticPr fontId="5"/>
  </si>
  <si>
    <t xml:space="preserve">
</t>
    <phoneticPr fontId="5"/>
  </si>
  <si>
    <t>B.ミツバ綜合印刷（株）</t>
    <phoneticPr fontId="5"/>
  </si>
  <si>
    <t>印刷製本費</t>
    <rPh sb="0" eb="2">
      <t>インサツ</t>
    </rPh>
    <rPh sb="2" eb="4">
      <t>セイホン</t>
    </rPh>
    <rPh sb="4" eb="5">
      <t>ヒ</t>
    </rPh>
    <phoneticPr fontId="5"/>
  </si>
  <si>
    <t>C.クラリベイト・アナリティクス・ジャパン(株)</t>
    <phoneticPr fontId="5"/>
  </si>
  <si>
    <t>雑役務費</t>
    <rPh sb="0" eb="1">
      <t>ザツ</t>
    </rPh>
    <rPh sb="1" eb="3">
      <t>エキム</t>
    </rPh>
    <rPh sb="3" eb="4">
      <t>ヒ</t>
    </rPh>
    <phoneticPr fontId="5"/>
  </si>
  <si>
    <t>D.第一観光バス株式会社　本社</t>
    <phoneticPr fontId="5"/>
  </si>
  <si>
    <t>雑役務費</t>
    <rPh sb="0" eb="1">
      <t>ザツ</t>
    </rPh>
    <rPh sb="1" eb="4">
      <t>エキムヒ</t>
    </rPh>
    <phoneticPr fontId="5"/>
  </si>
  <si>
    <t>科学技術・イノベーション政策に係る調査に必要な、日本の研究機関ランキングデータ等</t>
    <phoneticPr fontId="5"/>
  </si>
  <si>
    <t>国内出張に係る車両借り上げ</t>
    <phoneticPr fontId="5"/>
  </si>
  <si>
    <t>国立研究開発法人によるイノベーションシステム構築に関する調査</t>
    <phoneticPr fontId="5"/>
  </si>
  <si>
    <t>落札率については、予定価格が推測されるため非公表</t>
    <rPh sb="0" eb="2">
      <t>ラクサツ</t>
    </rPh>
    <rPh sb="2" eb="3">
      <t>リツ</t>
    </rPh>
    <rPh sb="9" eb="11">
      <t>ヨテイ</t>
    </rPh>
    <rPh sb="11" eb="13">
      <t>カカク</t>
    </rPh>
    <rPh sb="14" eb="16">
      <t>スイソク</t>
    </rPh>
    <rPh sb="21" eb="22">
      <t>ヒ</t>
    </rPh>
    <rPh sb="22" eb="24">
      <t>コウヒョウ</t>
    </rPh>
    <phoneticPr fontId="5"/>
  </si>
  <si>
    <t>-</t>
    <phoneticPr fontId="5"/>
  </si>
  <si>
    <t>会議出席旅費</t>
    <rPh sb="0" eb="2">
      <t>カイギ</t>
    </rPh>
    <rPh sb="2" eb="4">
      <t>シュッセキ</t>
    </rPh>
    <rPh sb="4" eb="6">
      <t>リョヒ</t>
    </rPh>
    <phoneticPr fontId="5"/>
  </si>
  <si>
    <t>合同会社カラコル</t>
    <rPh sb="0" eb="2">
      <t>ゴウドウ</t>
    </rPh>
    <rPh sb="2" eb="4">
      <t>ガイシャ</t>
    </rPh>
    <phoneticPr fontId="5"/>
  </si>
  <si>
    <t>会議出席謝金</t>
    <rPh sb="0" eb="2">
      <t>カイギ</t>
    </rPh>
    <rPh sb="2" eb="4">
      <t>シュッセキ</t>
    </rPh>
    <rPh sb="4" eb="6">
      <t>シャキン</t>
    </rPh>
    <phoneticPr fontId="5"/>
  </si>
  <si>
    <t>会議出席旅費、会議出席謝金</t>
    <rPh sb="0" eb="2">
      <t>カイギ</t>
    </rPh>
    <rPh sb="2" eb="4">
      <t>シュッセキ</t>
    </rPh>
    <rPh sb="4" eb="6">
      <t>リョヒ</t>
    </rPh>
    <rPh sb="7" eb="9">
      <t>カイギ</t>
    </rPh>
    <rPh sb="9" eb="11">
      <t>シュッセキ</t>
    </rPh>
    <rPh sb="11" eb="13">
      <t>シャキン</t>
    </rPh>
    <phoneticPr fontId="5"/>
  </si>
  <si>
    <t>会議出席旅費・会議出席謝金</t>
    <rPh sb="0" eb="2">
      <t>カイギ</t>
    </rPh>
    <rPh sb="2" eb="4">
      <t>シュッセキ</t>
    </rPh>
    <rPh sb="4" eb="6">
      <t>リョヒ</t>
    </rPh>
    <rPh sb="7" eb="9">
      <t>カイギ</t>
    </rPh>
    <rPh sb="9" eb="11">
      <t>シュッセキ</t>
    </rPh>
    <rPh sb="11" eb="13">
      <t>シャキン</t>
    </rPh>
    <phoneticPr fontId="5"/>
  </si>
  <si>
    <t>デザイン東京事業協同組合</t>
    <phoneticPr fontId="5"/>
  </si>
  <si>
    <t>株式会社アイワ徽章</t>
    <phoneticPr fontId="5"/>
  </si>
  <si>
    <t>「科学技術・イノベーション基本計画」の印刷製本</t>
    <rPh sb="19" eb="21">
      <t>インサツ</t>
    </rPh>
    <rPh sb="21" eb="23">
      <t>セイホン</t>
    </rPh>
    <phoneticPr fontId="5"/>
  </si>
  <si>
    <t>印刷製本業務</t>
    <rPh sb="4" eb="6">
      <t>ギョウム</t>
    </rPh>
    <phoneticPr fontId="5"/>
  </si>
  <si>
    <t>翻訳業務</t>
    <phoneticPr fontId="5"/>
  </si>
  <si>
    <t>文書作成業務</t>
    <rPh sb="0" eb="2">
      <t>ブンショ</t>
    </rPh>
    <rPh sb="2" eb="4">
      <t>サクセイ</t>
    </rPh>
    <rPh sb="4" eb="6">
      <t>ギョウム</t>
    </rPh>
    <phoneticPr fontId="5"/>
  </si>
  <si>
    <t>速記・議事録作成業務</t>
    <phoneticPr fontId="5"/>
  </si>
  <si>
    <t>商標登録業務</t>
    <rPh sb="4" eb="6">
      <t>ギョウム</t>
    </rPh>
    <phoneticPr fontId="5"/>
  </si>
  <si>
    <t>著作物のWeb利用料</t>
    <rPh sb="0" eb="3">
      <t>チョサクブツ</t>
    </rPh>
    <rPh sb="7" eb="10">
      <t>リヨウリョウ</t>
    </rPh>
    <phoneticPr fontId="5"/>
  </si>
  <si>
    <t>資料デザイン業務</t>
    <rPh sb="0" eb="2">
      <t>シリョウ</t>
    </rPh>
    <rPh sb="6" eb="8">
      <t>ギョウム</t>
    </rPh>
    <phoneticPr fontId="5"/>
  </si>
  <si>
    <t>国際会議等の場における情報収集・発信</t>
    <phoneticPr fontId="5"/>
  </si>
  <si>
    <t>-</t>
    <phoneticPr fontId="5"/>
  </si>
  <si>
    <t>0円/7回</t>
    <rPh sb="1" eb="2">
      <t>エン</t>
    </rPh>
    <rPh sb="4" eb="5">
      <t>カイ</t>
    </rPh>
    <phoneticPr fontId="5"/>
  </si>
  <si>
    <t>ー</t>
    <phoneticPr fontId="5"/>
  </si>
  <si>
    <t>　社会のニーズを原動⼒として課題の解決に挑むスタートアップを次々と⽣み出し、企業、⼤学、公的研究機
関等が多様性を確保しつつ相互に連携して価値を共創する新たな産業基盤が構築された社会を⽬指す。
　成果目標として、研究開発法人における企業からの共同研究費受入額について2018年度（199億円）比で、約7割増加を目指す。（第6期科学技術基本計画における目標値をもとに設定。）</t>
    <phoneticPr fontId="5"/>
  </si>
  <si>
    <t>-</t>
    <phoneticPr fontId="5"/>
  </si>
  <si>
    <t>e-CSTIデータ</t>
    <phoneticPr fontId="5"/>
  </si>
  <si>
    <t>国立研究開発法人によるイノベーションシステム構築に関する調査の実施</t>
    <phoneticPr fontId="5"/>
  </si>
  <si>
    <t>当該調査の実施に係る会議開催経費等</t>
    <rPh sb="0" eb="2">
      <t>トウガイ</t>
    </rPh>
    <rPh sb="2" eb="4">
      <t>チョウサ</t>
    </rPh>
    <rPh sb="5" eb="7">
      <t>ジッシ</t>
    </rPh>
    <rPh sb="8" eb="9">
      <t>カカ</t>
    </rPh>
    <rPh sb="10" eb="12">
      <t>カイギ</t>
    </rPh>
    <rPh sb="12" eb="14">
      <t>カイサイ</t>
    </rPh>
    <rPh sb="14" eb="16">
      <t>ケイヒ</t>
    </rPh>
    <rPh sb="16" eb="17">
      <t>トウ</t>
    </rPh>
    <phoneticPr fontId="5"/>
  </si>
  <si>
    <t>　国民に支持される科学技術・イノベーション政策を推進する。
　成果目標として総合科学技術・イノベーション会議Webサイトへのアクセス件数を対前年度１％程度増加させる。
（備考欄参照）</t>
    <phoneticPr fontId="5"/>
  </si>
  <si>
    <t>聴講申込者数</t>
    <rPh sb="0" eb="2">
      <t>チョウコウ</t>
    </rPh>
    <rPh sb="2" eb="5">
      <t>モウシコミシャ</t>
    </rPh>
    <rPh sb="5" eb="6">
      <t>スウ</t>
    </rPh>
    <phoneticPr fontId="5"/>
  </si>
  <si>
    <t>調査・会議開催経費／聴講申込者数　　　　　　　　　　　　　　</t>
    <rPh sb="0" eb="2">
      <t>チョウサ</t>
    </rPh>
    <rPh sb="3" eb="5">
      <t>カイギ</t>
    </rPh>
    <rPh sb="5" eb="7">
      <t>カイサイ</t>
    </rPh>
    <rPh sb="7" eb="9">
      <t>ケイヒ</t>
    </rPh>
    <rPh sb="10" eb="12">
      <t>チョウコウ</t>
    </rPh>
    <rPh sb="12" eb="14">
      <t>モウシコミ</t>
    </rPh>
    <rPh sb="14" eb="15">
      <t>シャ</t>
    </rPh>
    <rPh sb="15" eb="16">
      <t>スウ</t>
    </rPh>
    <phoneticPr fontId="5"/>
  </si>
  <si>
    <t>人</t>
    <rPh sb="0" eb="1">
      <t>ニン</t>
    </rPh>
    <phoneticPr fontId="5"/>
  </si>
  <si>
    <t>千円</t>
    <rPh sb="0" eb="2">
      <t>センエン</t>
    </rPh>
    <phoneticPr fontId="5"/>
  </si>
  <si>
    <t>　　千円/人</t>
    <rPh sb="2" eb="4">
      <t>センエン</t>
    </rPh>
    <rPh sb="5" eb="6">
      <t>ニン</t>
    </rPh>
    <phoneticPr fontId="5"/>
  </si>
  <si>
    <t>-</t>
    <phoneticPr fontId="5"/>
  </si>
  <si>
    <t>調査等をもとに会議を開催し情報発信を行う。</t>
    <rPh sb="0" eb="2">
      <t>チョウサ</t>
    </rPh>
    <rPh sb="2" eb="3">
      <t>トウ</t>
    </rPh>
    <rPh sb="7" eb="9">
      <t>カイギ</t>
    </rPh>
    <rPh sb="10" eb="12">
      <t>カイサイ</t>
    </rPh>
    <rPh sb="13" eb="15">
      <t>ジョウホウ</t>
    </rPh>
    <phoneticPr fontId="5"/>
  </si>
  <si>
    <t>7,095千円/217人</t>
    <rPh sb="5" eb="7">
      <t>センエン</t>
    </rPh>
    <rPh sb="11" eb="12">
      <t>ニン</t>
    </rPh>
    <phoneticPr fontId="5"/>
  </si>
  <si>
    <t>6,019千円/519人</t>
    <rPh sb="5" eb="7">
      <t>センエン</t>
    </rPh>
    <rPh sb="11" eb="12">
      <t>ニン</t>
    </rPh>
    <phoneticPr fontId="5"/>
  </si>
  <si>
    <t>6,025千円/419人</t>
    <rPh sb="5" eb="7">
      <t>センエン</t>
    </rPh>
    <rPh sb="11" eb="12">
      <t>ニン</t>
    </rPh>
    <phoneticPr fontId="5"/>
  </si>
  <si>
    <t>6,025千円/500人</t>
    <rPh sb="5" eb="7">
      <t>センエン</t>
    </rPh>
    <rPh sb="11" eb="12">
      <t>ニン</t>
    </rPh>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</si>
  <si>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</si>
  <si>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</si>
  <si>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</si>
  <si>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</si>
  <si>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個人E</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</si>
  <si>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</si>
  <si>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</si>
  <si>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</si>
  <si>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</si>
  <si>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科学技術は我が国の豊かさや人々の安全な暮らしの実現に不可欠であり、事業の目的は国民や社会のニーズを的確に反映している。今後とも国民や社会のニーズに的確に反映するように努める。</t>
    <phoneticPr fontId="5"/>
  </si>
  <si>
    <t>科学技術政策は、科学技術基本計画、成長戦略等において国家戦略の根幹に位置付けられるとともに、内閣府設置法において科学技術の総合的かつ計画的な振興を図るための基本的な政策に関する企画・立案・総合調整事務を行うことになっている。</t>
    <phoneticPr fontId="5"/>
  </si>
  <si>
    <t>海外も含め科学技術動向の調査は、国家戦略の根幹に位置づけられている政策を適切に推進するうえで不可欠であり、また情報の発信は、我が国の政策に関する国内外の理解増進に繋がることから、国が国費をもって優先的に実施すべき事業である。</t>
    <phoneticPr fontId="5"/>
  </si>
  <si>
    <t>主に調査や情報発信に必要な旅費、庁費であり、調査を行う際には事前に精査し、最大限の効果が得られるよう、真に必要なものに限定している。今後とも事前に精査し、真に必要なものに限定して実施する。</t>
    <phoneticPr fontId="5"/>
  </si>
  <si>
    <t>情報収集のため国内外の会議等に出席し、情報収集等を行う際には、併せて我が国の科学技術政策・施策等の発信に努め、コスト削減、効率化に向けた取り組みを行っている。</t>
    <phoneticPr fontId="5"/>
  </si>
  <si>
    <t>我が国及び世界が抱える課題を解決するため、分野・国境を越えて研究成果の共有・相互利用を促進することにより、従来の枠を超えた価値が生み出される状況にある。国内外の優れた研究者、国際機関関係者等との対話が促進されたという実績は、世界における共通課題の認識や国際交流、ひいては我が国の国際貢献という目標が達成された。</t>
    <phoneticPr fontId="5"/>
  </si>
  <si>
    <t>国際会議等の場における情報収集・発信については、新型コロナウイルス感染症の拡大防止のため、会議が延期になったものも多いが、オンラインで開催された会議に積極的に参加し、情報収集を行った。
国内実地調査による情報収集等の達成状況は約84％であるが、効率的に情報収集等を行ったことや、先方が会議等で内閣府に来庁した際に意見交換等を行うことにより、必要な情報を収集すること等ができたため、結果として国内実地調査の回数が見込みを下回った。</t>
    <rPh sb="45" eb="47">
      <t>カイギ</t>
    </rPh>
    <rPh sb="48" eb="50">
      <t>エンキ</t>
    </rPh>
    <rPh sb="57" eb="58">
      <t>オオ</t>
    </rPh>
    <rPh sb="67" eb="69">
      <t>カイサイ</t>
    </rPh>
    <rPh sb="72" eb="74">
      <t>カイギ</t>
    </rPh>
    <rPh sb="75" eb="78">
      <t>セッキョクテキ</t>
    </rPh>
    <rPh sb="79" eb="81">
      <t>サンカ</t>
    </rPh>
    <rPh sb="83" eb="85">
      <t>ジョウホウ</t>
    </rPh>
    <rPh sb="85" eb="87">
      <t>シュウシュウ</t>
    </rPh>
    <rPh sb="88" eb="89">
      <t>オコナ</t>
    </rPh>
    <phoneticPr fontId="5"/>
  </si>
  <si>
    <t>情報収集等の成果を科学技術政策に活用するとともに、ホームページ等により国民に発信したが、今後も一層活用されるように努める。</t>
    <phoneticPr fontId="5"/>
  </si>
  <si>
    <t>一般競争入札を積極的に行うことにより競争性の確保を図っている。
随意契約を行う場合には、複数の業者から見積書を徴取した上で選定している。
競争性のない随意契約により契約することとなった案件については、当該データを提供している法人が直接販売を行っているため、結果として競争性のない随意契約により契約することとなった。</t>
    <rPh sb="32" eb="34">
      <t>ズイイ</t>
    </rPh>
    <rPh sb="34" eb="36">
      <t>ケイヤク</t>
    </rPh>
    <rPh sb="37" eb="38">
      <t>オコナ</t>
    </rPh>
    <rPh sb="39" eb="41">
      <t>バアイ</t>
    </rPh>
    <phoneticPr fontId="5"/>
  </si>
  <si>
    <t>新型コロナウイルス感染拡大防止のため、国際会議をやむを得ずオンラインで代替開催したことによる。</t>
    <rPh sb="19" eb="21">
      <t>コクサイ</t>
    </rPh>
    <rPh sb="21" eb="23">
      <t>カイギ</t>
    </rPh>
    <rPh sb="35" eb="37">
      <t>ダイタイ</t>
    </rPh>
    <rPh sb="37" eb="39">
      <t>カイサイ</t>
    </rPh>
    <phoneticPr fontId="5"/>
  </si>
  <si>
    <t>新型コロナウイルス感染拡大防止のため、計上した海外出張等を実施することができず、必要な会議をやむを得ずオンラインで代替開催したことによる。</t>
    <rPh sb="0" eb="2">
      <t>シンガタ</t>
    </rPh>
    <rPh sb="9" eb="11">
      <t>カンセン</t>
    </rPh>
    <rPh sb="11" eb="13">
      <t>カクダイ</t>
    </rPh>
    <rPh sb="13" eb="15">
      <t>ボウシ</t>
    </rPh>
    <rPh sb="19" eb="21">
      <t>ケイジョウ</t>
    </rPh>
    <rPh sb="23" eb="25">
      <t>カイガイ</t>
    </rPh>
    <rPh sb="25" eb="27">
      <t>シュッチョウ</t>
    </rPh>
    <rPh sb="27" eb="28">
      <t>トウ</t>
    </rPh>
    <rPh sb="29" eb="31">
      <t>ジッシ</t>
    </rPh>
    <rPh sb="40" eb="42">
      <t>ヒツヨウ</t>
    </rPh>
    <rPh sb="43" eb="45">
      <t>カイギ</t>
    </rPh>
    <rPh sb="49" eb="50">
      <t>エ</t>
    </rPh>
    <rPh sb="57" eb="59">
      <t>ダイタイ</t>
    </rPh>
    <rPh sb="59" eb="61">
      <t>カイサイ</t>
    </rPh>
    <phoneticPr fontId="5"/>
  </si>
  <si>
    <t>第６期科学技術・イノベーション基本計画
（令和３年３月26日閣議決定）
統合イノベーション戦略2022（令和4年6月3日閣議決定）</t>
    <phoneticPr fontId="5"/>
  </si>
  <si>
    <t>-</t>
    <phoneticPr fontId="5"/>
  </si>
  <si>
    <t>諸謝金</t>
    <rPh sb="0" eb="1">
      <t>ショ</t>
    </rPh>
    <rPh sb="1" eb="3">
      <t>シャキン</t>
    </rPh>
    <phoneticPr fontId="5"/>
  </si>
  <si>
    <t>国際会議等の場において情報収集・発信を行う。</t>
    <rPh sb="19" eb="20">
      <t>オコナ</t>
    </rPh>
    <phoneticPr fontId="5"/>
  </si>
  <si>
    <t>一般財団法人 工業所有権電子情報化センター</t>
    <rPh sb="0" eb="2">
      <t>イッパン</t>
    </rPh>
    <rPh sb="2" eb="6">
      <t>ザイダンホウジン</t>
    </rPh>
    <phoneticPr fontId="5"/>
  </si>
  <si>
    <t>第一観光バス株式会社</t>
    <phoneticPr fontId="5"/>
  </si>
  <si>
    <t>情報収集活動等により総合科学技術・イノベーション会議の調査審議の迅速化・的確化を図る。また総合科学技術・イノベーション会議の調査審議の成果についての情報発信力を高め、国民の理解の増進を図る。</t>
    <phoneticPr fontId="5"/>
  </si>
  <si>
    <t>国内実地調査による情報収集等　</t>
    <phoneticPr fontId="5"/>
  </si>
  <si>
    <t>国内実地調査を通じ、最先端で活躍する専門家から最新情報を調査・収集して分析し、総合科学技術・イノベーション会議の調査審議の迅速化・的確化を図る。</t>
    <rPh sb="31" eb="33">
      <t>シュウシュウ</t>
    </rPh>
    <phoneticPr fontId="5"/>
  </si>
  <si>
    <t>内閣府設置法（平11法89）第４条、第40条の４</t>
    <phoneticPr fontId="5"/>
  </si>
  <si>
    <t>過去の有識者からの指摘を踏まえ、競争性のない随意契約による場合には真にやむを得ない場合に限るなどとし、事業を進めること。</t>
    <phoneticPr fontId="5"/>
  </si>
  <si>
    <t>次田　彰
有賀　理
松木秀彰</t>
    <rPh sb="0" eb="2">
      <t>ツギタ</t>
    </rPh>
    <phoneticPr fontId="5"/>
  </si>
  <si>
    <t>-</t>
    <phoneticPr fontId="5"/>
  </si>
  <si>
    <t>引き続き効果的・効率的な事業の実施に努めることとする。</t>
    <phoneticPr fontId="5"/>
  </si>
  <si>
    <t>・アウトカムの目標値について、各年度終了時の実績に基づき次年度の目標を設定している。このため、向こう３年以内の目標設定は困難である。
　また、上記理由により、事業終了年度の目標値も現時点では明確に設定できないため、便宜上、目標を設定できる令和４年度の目標値を記載している。
・アウトプットの活動見込みについて、各年度終了時に次年度の当初見込みが明らかになるため、令和５年度の活動見込みを設定することは困難である。</t>
    <phoneticPr fontId="5"/>
  </si>
  <si>
    <t>三菱ＵＦＪリサーチ＆コンサルティング株式会社</t>
    <phoneticPr fontId="5"/>
  </si>
  <si>
    <t>ミツバ綜合印刷株式会社</t>
    <phoneticPr fontId="5"/>
  </si>
  <si>
    <t>有限会社フルフオードエンタープライズ</t>
    <phoneticPr fontId="5"/>
  </si>
  <si>
    <t>株式会社じほう</t>
    <phoneticPr fontId="5"/>
  </si>
  <si>
    <t>Ｋ’ｓインターナショナル株式会社</t>
    <phoneticPr fontId="5"/>
  </si>
  <si>
    <t>株式会社サイマル・インターナショナル</t>
    <phoneticPr fontId="5"/>
  </si>
  <si>
    <t>株式会社会議録研究所</t>
    <phoneticPr fontId="5"/>
  </si>
  <si>
    <t>株式会社フォルテ</t>
    <phoneticPr fontId="5"/>
  </si>
  <si>
    <t>クラリベイト・アナリティクス・ジャパン株式会社</t>
    <phoneticPr fontId="5"/>
  </si>
  <si>
    <t>越後交通株式会社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</si>
</sst>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0" fontId="11" fillId="0" borderId="0" xfId="1" applyFont="1" applyFill="1" applyBorder="1" applyAlignment="1" applyProtection="1">
      <alignment vertical="top"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16"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0" xfId="0" applyFont="1" applyFill="1" applyBorder="1" applyAlignment="1">
      <alignment horizontal="center" vertical="center"/>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0" borderId="11" xfId="0" applyFont="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1"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2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163285</xdr:colOff>
      <xdr:row>123</xdr:row>
      <xdr:rowOff>122464</xdr:rowOff>
    </xdr:from>
    <xdr:to>
      <xdr:col>35</xdr:col>
      <xdr:colOff>16777</xdr:colOff>
      <xdr:row>125</xdr:row>
      <xdr:rowOff>39484</xdr:rowOff>
    </xdr:to>
    <xdr:sp macro="" textlink="">
      <xdr:nvSpPr>
        <xdr:cNvPr id="37" name="AutoShape 2"/>
        <xdr:cNvSpPr>
          <a:spLocks noChangeArrowheads="1"/>
        </xdr:cNvSpPr>
      </xdr:nvSpPr>
      <xdr:spPr bwMode="auto">
        <a:xfrm>
          <a:off x="3638005" y="61326304"/>
          <a:ext cx="2779572" cy="6333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科学技術・ｲﾉﾍﾞｰｼｮﾝ推進事務局</a:t>
          </a:r>
          <a:endParaRPr lang="en-US" altLang="ja-JP"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１３．７百万円　</a:t>
          </a:r>
        </a:p>
      </xdr:txBody>
    </xdr:sp>
    <xdr:clientData/>
  </xdr:twoCellAnchor>
  <xdr:twoCellAnchor>
    <xdr:from>
      <xdr:col>19</xdr:col>
      <xdr:colOff>99391</xdr:colOff>
      <xdr:row>125</xdr:row>
      <xdr:rowOff>217714</xdr:rowOff>
    </xdr:from>
    <xdr:to>
      <xdr:col>35</xdr:col>
      <xdr:colOff>157370</xdr:colOff>
      <xdr:row>126</xdr:row>
      <xdr:rowOff>345258</xdr:rowOff>
    </xdr:to>
    <xdr:sp macro="" textlink="">
      <xdr:nvSpPr>
        <xdr:cNvPr id="38" name="AutoShape 20"/>
        <xdr:cNvSpPr>
          <a:spLocks noChangeArrowheads="1"/>
        </xdr:cNvSpPr>
      </xdr:nvSpPr>
      <xdr:spPr bwMode="auto">
        <a:xfrm>
          <a:off x="3574111" y="62137834"/>
          <a:ext cx="2984059" cy="47806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82827</xdr:colOff>
      <xdr:row>125</xdr:row>
      <xdr:rowOff>256763</xdr:rowOff>
    </xdr:from>
    <xdr:to>
      <xdr:col>35</xdr:col>
      <xdr:colOff>16565</xdr:colOff>
      <xdr:row>127</xdr:row>
      <xdr:rowOff>273327</xdr:rowOff>
    </xdr:to>
    <xdr:sp macro="" textlink="">
      <xdr:nvSpPr>
        <xdr:cNvPr id="39" name="AutoShape 3"/>
        <xdr:cNvSpPr>
          <a:spLocks noChangeArrowheads="1"/>
        </xdr:cNvSpPr>
      </xdr:nvSpPr>
      <xdr:spPr bwMode="auto">
        <a:xfrm>
          <a:off x="3740427" y="62176883"/>
          <a:ext cx="2676938" cy="725224"/>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600"/>
            </a:lnSpc>
            <a:defRPr sz="1000"/>
          </a:pPr>
          <a:r>
            <a:rPr lang="ja-JP" altLang="en-US" sz="800" b="0" i="0" u="none" strike="noStrike" baseline="0">
              <a:solidFill>
                <a:srgbClr val="000000"/>
              </a:solidFill>
              <a:latin typeface="ＭＳ Ｐゴシック"/>
              <a:ea typeface="ＭＳ Ｐゴシック"/>
            </a:rPr>
            <a:t>総合科学技術・イノベーション会議の運営のための情報収集</a:t>
          </a:r>
          <a:endParaRPr lang="en-US" altLang="ja-JP" sz="800" b="0" i="0" u="none" strike="noStrike" baseline="0">
            <a:solidFill>
              <a:srgbClr val="000000"/>
            </a:solidFill>
            <a:latin typeface="ＭＳ Ｐゴシック"/>
            <a:ea typeface="ＭＳ Ｐゴシック"/>
          </a:endParaRPr>
        </a:p>
        <a:p>
          <a:pPr algn="l" rtl="0">
            <a:lnSpc>
              <a:spcPts val="600"/>
            </a:lnSpc>
            <a:defRPr sz="1000"/>
          </a:pPr>
          <a:endParaRPr lang="en-US" altLang="ja-JP" sz="800" b="0" i="0" u="none" strike="noStrike" baseline="0">
            <a:solidFill>
              <a:srgbClr val="000000"/>
            </a:solidFill>
            <a:latin typeface="ＭＳ Ｐゴシック"/>
            <a:ea typeface="ＭＳ Ｐゴシック"/>
          </a:endParaRPr>
        </a:p>
        <a:p>
          <a:pPr algn="l" rtl="0">
            <a:lnSpc>
              <a:spcPts val="600"/>
            </a:lnSpc>
            <a:defRPr sz="1000"/>
          </a:pPr>
          <a:r>
            <a:rPr lang="ja-JP" altLang="en-US" sz="800" b="0" i="0" u="none" strike="noStrike" baseline="0">
              <a:solidFill>
                <a:srgbClr val="000000"/>
              </a:solidFill>
              <a:latin typeface="ＭＳ Ｐゴシック"/>
              <a:ea typeface="ＭＳ Ｐゴシック"/>
            </a:rPr>
            <a:t>活動等、国民の理解を得るためのウェブサイト等による情報</a:t>
          </a:r>
          <a:endParaRPr lang="en-US" altLang="ja-JP" sz="800" b="0" i="0" u="none" strike="noStrike" baseline="0">
            <a:solidFill>
              <a:srgbClr val="000000"/>
            </a:solidFill>
            <a:latin typeface="ＭＳ Ｐゴシック"/>
            <a:ea typeface="ＭＳ Ｐゴシック"/>
          </a:endParaRPr>
        </a:p>
        <a:p>
          <a:pPr algn="l" rtl="0">
            <a:lnSpc>
              <a:spcPts val="600"/>
            </a:lnSpc>
            <a:defRPr sz="1000"/>
          </a:pPr>
          <a:endParaRPr lang="en-US" altLang="ja-JP" sz="800" b="0" i="0" u="none" strike="noStrike" baseline="0">
            <a:solidFill>
              <a:srgbClr val="000000"/>
            </a:solidFill>
            <a:latin typeface="ＭＳ Ｐゴシック"/>
            <a:ea typeface="ＭＳ Ｐゴシック"/>
          </a:endParaRPr>
        </a:p>
        <a:p>
          <a:pPr algn="l" rtl="0">
            <a:lnSpc>
              <a:spcPts val="600"/>
            </a:lnSpc>
            <a:defRPr sz="1000"/>
          </a:pPr>
          <a:r>
            <a:rPr lang="ja-JP" altLang="en-US" sz="800" b="0" i="0" u="none" strike="noStrike" baseline="0">
              <a:solidFill>
                <a:srgbClr val="000000"/>
              </a:solidFill>
              <a:latin typeface="ＭＳ Ｐゴシック"/>
              <a:ea typeface="ＭＳ Ｐゴシック"/>
            </a:rPr>
            <a:t>発信</a:t>
          </a:r>
        </a:p>
        <a:p>
          <a:pPr algn="l" rtl="0">
            <a:lnSpc>
              <a:spcPts val="10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27</xdr:col>
      <xdr:colOff>0</xdr:colOff>
      <xdr:row>127</xdr:row>
      <xdr:rowOff>0</xdr:rowOff>
    </xdr:from>
    <xdr:to>
      <xdr:col>27</xdr:col>
      <xdr:colOff>2875</xdr:colOff>
      <xdr:row>130</xdr:row>
      <xdr:rowOff>212289</xdr:rowOff>
    </xdr:to>
    <xdr:cxnSp macro="">
      <xdr:nvCxnSpPr>
        <xdr:cNvPr id="40" name="直線コネクタ 39"/>
        <xdr:cNvCxnSpPr/>
      </xdr:nvCxnSpPr>
      <xdr:spPr>
        <a:xfrm>
          <a:off x="4937760" y="62628780"/>
          <a:ext cx="2875" cy="127908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22868</xdr:colOff>
      <xdr:row>130</xdr:row>
      <xdr:rowOff>209388</xdr:rowOff>
    </xdr:from>
    <xdr:to>
      <xdr:col>49</xdr:col>
      <xdr:colOff>22860</xdr:colOff>
      <xdr:row>130</xdr:row>
      <xdr:rowOff>213360</xdr:rowOff>
    </xdr:to>
    <xdr:cxnSp macro="">
      <xdr:nvCxnSpPr>
        <xdr:cNvPr id="41" name="直線コネクタ 40"/>
        <xdr:cNvCxnSpPr/>
      </xdr:nvCxnSpPr>
      <xdr:spPr>
        <a:xfrm flipH="1" flipV="1">
          <a:off x="2217428" y="98873148"/>
          <a:ext cx="6766552" cy="39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26971</xdr:colOff>
      <xdr:row>130</xdr:row>
      <xdr:rowOff>208502</xdr:rowOff>
    </xdr:from>
    <xdr:to>
      <xdr:col>12</xdr:col>
      <xdr:colOff>26971</xdr:colOff>
      <xdr:row>131</xdr:row>
      <xdr:rowOff>206798</xdr:rowOff>
    </xdr:to>
    <xdr:cxnSp macro="">
      <xdr:nvCxnSpPr>
        <xdr:cNvPr id="42" name="直線コネクタ 41"/>
        <xdr:cNvCxnSpPr/>
      </xdr:nvCxnSpPr>
      <xdr:spPr>
        <a:xfrm>
          <a:off x="2221531" y="63904082"/>
          <a:ext cx="0" cy="356436"/>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142559</xdr:colOff>
      <xdr:row>130</xdr:row>
      <xdr:rowOff>227135</xdr:rowOff>
    </xdr:from>
    <xdr:to>
      <xdr:col>22</xdr:col>
      <xdr:colOff>142559</xdr:colOff>
      <xdr:row>131</xdr:row>
      <xdr:rowOff>226821</xdr:rowOff>
    </xdr:to>
    <xdr:cxnSp macro="">
      <xdr:nvCxnSpPr>
        <xdr:cNvPr id="43" name="直線コネクタ 42"/>
        <xdr:cNvCxnSpPr/>
      </xdr:nvCxnSpPr>
      <xdr:spPr>
        <a:xfrm>
          <a:off x="4165919" y="63922715"/>
          <a:ext cx="0" cy="357826"/>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130</xdr:row>
      <xdr:rowOff>227135</xdr:rowOff>
    </xdr:from>
    <xdr:to>
      <xdr:col>43</xdr:col>
      <xdr:colOff>0</xdr:colOff>
      <xdr:row>131</xdr:row>
      <xdr:rowOff>226821</xdr:rowOff>
    </xdr:to>
    <xdr:cxnSp macro="">
      <xdr:nvCxnSpPr>
        <xdr:cNvPr id="44" name="直線コネクタ 43"/>
        <xdr:cNvCxnSpPr/>
      </xdr:nvCxnSpPr>
      <xdr:spPr>
        <a:xfrm>
          <a:off x="7863840" y="63922715"/>
          <a:ext cx="0" cy="357826"/>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3347</xdr:colOff>
      <xdr:row>130</xdr:row>
      <xdr:rowOff>219807</xdr:rowOff>
    </xdr:from>
    <xdr:to>
      <xdr:col>34</xdr:col>
      <xdr:colOff>3347</xdr:colOff>
      <xdr:row>131</xdr:row>
      <xdr:rowOff>219493</xdr:rowOff>
    </xdr:to>
    <xdr:cxnSp macro="">
      <xdr:nvCxnSpPr>
        <xdr:cNvPr id="45" name="直線コネクタ 44"/>
        <xdr:cNvCxnSpPr/>
      </xdr:nvCxnSpPr>
      <xdr:spPr>
        <a:xfrm>
          <a:off x="6221267" y="63915387"/>
          <a:ext cx="0" cy="357826"/>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173258</xdr:colOff>
      <xdr:row>131</xdr:row>
      <xdr:rowOff>249621</xdr:rowOff>
    </xdr:from>
    <xdr:to>
      <xdr:col>17</xdr:col>
      <xdr:colOff>116591</xdr:colOff>
      <xdr:row>132</xdr:row>
      <xdr:rowOff>168730</xdr:rowOff>
    </xdr:to>
    <xdr:sp macro="" textlink="">
      <xdr:nvSpPr>
        <xdr:cNvPr id="46" name="Rectangle 131"/>
        <xdr:cNvSpPr>
          <a:spLocks noChangeArrowheads="1"/>
        </xdr:cNvSpPr>
      </xdr:nvSpPr>
      <xdr:spPr bwMode="auto">
        <a:xfrm>
          <a:off x="1087658" y="64303341"/>
          <a:ext cx="2137893" cy="27724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一般競争契約（総合評価）</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17</xdr:col>
      <xdr:colOff>95881</xdr:colOff>
      <xdr:row>131</xdr:row>
      <xdr:rowOff>255304</xdr:rowOff>
    </xdr:from>
    <xdr:to>
      <xdr:col>28</xdr:col>
      <xdr:colOff>42458</xdr:colOff>
      <xdr:row>132</xdr:row>
      <xdr:rowOff>237914</xdr:rowOff>
    </xdr:to>
    <xdr:sp macro="" textlink="">
      <xdr:nvSpPr>
        <xdr:cNvPr id="47" name="Rectangle 131"/>
        <xdr:cNvSpPr>
          <a:spLocks noChangeArrowheads="1"/>
        </xdr:cNvSpPr>
      </xdr:nvSpPr>
      <xdr:spPr bwMode="auto">
        <a:xfrm>
          <a:off x="3204841" y="64309024"/>
          <a:ext cx="1958257" cy="340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7</xdr:col>
      <xdr:colOff>65120</xdr:colOff>
      <xdr:row>133</xdr:row>
      <xdr:rowOff>11179</xdr:rowOff>
    </xdr:from>
    <xdr:to>
      <xdr:col>16</xdr:col>
      <xdr:colOff>12229</xdr:colOff>
      <xdr:row>137</xdr:row>
      <xdr:rowOff>199686</xdr:rowOff>
    </xdr:to>
    <xdr:grpSp>
      <xdr:nvGrpSpPr>
        <xdr:cNvPr id="48" name="Group 17"/>
        <xdr:cNvGrpSpPr>
          <a:grpSpLocks/>
        </xdr:cNvGrpSpPr>
      </xdr:nvGrpSpPr>
      <xdr:grpSpPr bwMode="auto">
        <a:xfrm>
          <a:off x="1477061" y="55323414"/>
          <a:ext cx="1762462" cy="1578037"/>
          <a:chOff x="410" y="1564"/>
          <a:chExt cx="211" cy="98"/>
        </a:xfrm>
      </xdr:grpSpPr>
      <xdr:sp macro="" textlink="">
        <xdr:nvSpPr>
          <xdr:cNvPr id="49" name="AutoShape 18"/>
          <xdr:cNvSpPr>
            <a:spLocks noChangeArrowheads="1"/>
          </xdr:cNvSpPr>
        </xdr:nvSpPr>
        <xdr:spPr bwMode="auto">
          <a:xfrm>
            <a:off x="412" y="1564"/>
            <a:ext cx="200" cy="4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en-US" altLang="ja-JP" sz="1100" b="0" i="0" u="none" strike="noStrike" baseline="0">
                <a:solidFill>
                  <a:sysClr val="windowText" lastClr="000000"/>
                </a:solidFill>
                <a:latin typeface="ＭＳ Ｐゴシック"/>
                <a:ea typeface="ＭＳ Ｐゴシック"/>
              </a:rPr>
              <a:t>A</a:t>
            </a:r>
            <a:r>
              <a:rPr lang="ja-JP" altLang="en-US" sz="1100" b="0" i="0" u="none" strike="noStrike" baseline="0">
                <a:solidFill>
                  <a:sysClr val="windowText" lastClr="000000"/>
                </a:solidFill>
                <a:latin typeface="ＭＳ Ｐゴシック"/>
                <a:ea typeface="ＭＳ Ｐゴシック"/>
              </a:rPr>
              <a:t>．三菱ＵＦＪリサーチ＆コンサルティング（株）　　　　　</a:t>
            </a: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６．０百万円</a:t>
            </a:r>
          </a:p>
        </xdr:txBody>
      </xdr:sp>
      <xdr:sp macro="" textlink="">
        <xdr:nvSpPr>
          <xdr:cNvPr id="50" name="AutoShape 19"/>
          <xdr:cNvSpPr>
            <a:spLocks noChangeArrowheads="1"/>
          </xdr:cNvSpPr>
        </xdr:nvSpPr>
        <xdr:spPr bwMode="auto">
          <a:xfrm>
            <a:off x="424" y="1622"/>
            <a:ext cx="188"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国立研究開発法人によるイノベーションシステム構築に関する調査の実施</a:t>
            </a:r>
            <a:endParaRPr lang="en-US" altLang="ja-JP" sz="800" b="0" i="0" u="none" strike="noStrike" baseline="0">
              <a:solidFill>
                <a:schemeClr val="tx1"/>
              </a:solidFill>
              <a:latin typeface="ＭＳ Ｐゴシック"/>
              <a:ea typeface="ＭＳ Ｐゴシック"/>
            </a:endParaRPr>
          </a:p>
        </xdr:txBody>
      </xdr:sp>
      <xdr:sp macro="" textlink="">
        <xdr:nvSpPr>
          <xdr:cNvPr id="51"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18</xdr:col>
      <xdr:colOff>181132</xdr:colOff>
      <xdr:row>132</xdr:row>
      <xdr:rowOff>344114</xdr:rowOff>
    </xdr:from>
    <xdr:to>
      <xdr:col>27</xdr:col>
      <xdr:colOff>5859</xdr:colOff>
      <xdr:row>137</xdr:row>
      <xdr:rowOff>155528</xdr:rowOff>
    </xdr:to>
    <xdr:grpSp>
      <xdr:nvGrpSpPr>
        <xdr:cNvPr id="52" name="Group 17"/>
        <xdr:cNvGrpSpPr>
          <a:grpSpLocks/>
        </xdr:cNvGrpSpPr>
      </xdr:nvGrpSpPr>
      <xdr:grpSpPr bwMode="auto">
        <a:xfrm>
          <a:off x="3811838" y="55308967"/>
          <a:ext cx="1640080" cy="1548326"/>
          <a:chOff x="410" y="1564"/>
          <a:chExt cx="211" cy="98"/>
        </a:xfrm>
      </xdr:grpSpPr>
      <xdr:sp macro="" textlink="">
        <xdr:nvSpPr>
          <xdr:cNvPr id="53" name="AutoShape 18"/>
          <xdr:cNvSpPr>
            <a:spLocks noChangeArrowheads="1"/>
          </xdr:cNvSpPr>
        </xdr:nvSpPr>
        <xdr:spPr bwMode="auto">
          <a:xfrm>
            <a:off x="412" y="1564"/>
            <a:ext cx="195" cy="4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en-US" altLang="ja-JP" sz="1100" b="0" i="0" u="none" strike="noStrike" baseline="0">
                <a:solidFill>
                  <a:sysClr val="windowText" lastClr="000000"/>
                </a:solidFill>
                <a:latin typeface="ＭＳ Ｐゴシック"/>
                <a:ea typeface="ＭＳ Ｐゴシック"/>
              </a:rPr>
              <a:t>B</a:t>
            </a:r>
            <a:r>
              <a:rPr lang="ja-JP" altLang="en-US" sz="1100" b="0" i="0" u="none" strike="noStrike" baseline="0">
                <a:solidFill>
                  <a:sysClr val="windowText" lastClr="000000"/>
                </a:solidFill>
                <a:latin typeface="ＭＳ Ｐゴシック"/>
                <a:ea typeface="ＭＳ Ｐゴシック"/>
              </a:rPr>
              <a:t>．民間企業等（</a:t>
            </a:r>
            <a:r>
              <a:rPr lang="en-US" altLang="ja-JP" sz="1100" b="0" i="0" u="none" strike="noStrike" baseline="0">
                <a:solidFill>
                  <a:sysClr val="windowText" lastClr="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社）</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100"/>
              </a:lnSpc>
              <a:defRPr sz="1000"/>
            </a:pPr>
            <a:r>
              <a:rPr lang="ja-JP" altLang="en-US" sz="1100" b="0" i="0" u="none" strike="noStrike" baseline="0">
                <a:solidFill>
                  <a:sysClr val="windowText" lastClr="000000"/>
                </a:solidFill>
                <a:latin typeface="ＭＳ Ｐゴシック"/>
                <a:ea typeface="ＭＳ Ｐゴシック"/>
              </a:rPr>
              <a:t>　　　　　３．８百万円</a:t>
            </a:r>
          </a:p>
        </xdr:txBody>
      </xdr:sp>
      <xdr:sp macro="" textlink="">
        <xdr:nvSpPr>
          <xdr:cNvPr id="54" name="AutoShape 19"/>
          <xdr:cNvSpPr>
            <a:spLocks noChangeArrowheads="1"/>
          </xdr:cNvSpPr>
        </xdr:nvSpPr>
        <xdr:spPr bwMode="auto">
          <a:xfrm>
            <a:off x="423" y="1622"/>
            <a:ext cx="189"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資料印刷、資料翻訳、会議の議事録作成等</a:t>
            </a:r>
          </a:p>
        </xdr:txBody>
      </xdr:sp>
      <xdr:sp macro="" textlink="">
        <xdr:nvSpPr>
          <xdr:cNvPr id="55"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29</xdr:col>
      <xdr:colOff>132200</xdr:colOff>
      <xdr:row>133</xdr:row>
      <xdr:rowOff>10044</xdr:rowOff>
    </xdr:from>
    <xdr:to>
      <xdr:col>37</xdr:col>
      <xdr:colOff>120463</xdr:colOff>
      <xdr:row>137</xdr:row>
      <xdr:rowOff>173151</xdr:rowOff>
    </xdr:to>
    <xdr:grpSp>
      <xdr:nvGrpSpPr>
        <xdr:cNvPr id="56" name="Group 17"/>
        <xdr:cNvGrpSpPr>
          <a:grpSpLocks/>
        </xdr:cNvGrpSpPr>
      </xdr:nvGrpSpPr>
      <xdr:grpSpPr bwMode="auto">
        <a:xfrm>
          <a:off x="5981671" y="55322279"/>
          <a:ext cx="1601910" cy="1552637"/>
          <a:chOff x="410" y="1564"/>
          <a:chExt cx="211" cy="98"/>
        </a:xfrm>
      </xdr:grpSpPr>
      <xdr:sp macro="" textlink="">
        <xdr:nvSpPr>
          <xdr:cNvPr id="57" name="AutoShape 18"/>
          <xdr:cNvSpPr>
            <a:spLocks noChangeArrowheads="1"/>
          </xdr:cNvSpPr>
        </xdr:nvSpPr>
        <xdr:spPr bwMode="auto">
          <a:xfrm>
            <a:off x="412" y="1564"/>
            <a:ext cx="195" cy="4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en-US" altLang="ja-JP" sz="1100" b="0" i="0" u="none" strike="noStrike" baseline="0">
                <a:solidFill>
                  <a:sysClr val="windowText" lastClr="000000"/>
                </a:solidFill>
                <a:latin typeface="ＭＳ Ｐゴシック"/>
                <a:ea typeface="ＭＳ Ｐゴシック"/>
              </a:rPr>
              <a:t>C</a:t>
            </a:r>
            <a:r>
              <a:rPr lang="ja-JP" altLang="en-US" sz="1100" b="0" i="0" u="none" strike="noStrike" baseline="0">
                <a:solidFill>
                  <a:sysClr val="windowText" lastClr="000000"/>
                </a:solidFill>
                <a:latin typeface="ＭＳ Ｐゴシック"/>
                <a:ea typeface="ＭＳ Ｐゴシック"/>
              </a:rPr>
              <a:t>．民間企業（１社）</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100"/>
              </a:lnSpc>
              <a:defRPr sz="1000"/>
            </a:pPr>
            <a:r>
              <a:rPr lang="ja-JP" altLang="en-US" sz="1100" b="0" i="0" u="none" strike="noStrike" baseline="0">
                <a:solidFill>
                  <a:sysClr val="windowText" lastClr="000000"/>
                </a:solidFill>
                <a:latin typeface="ＭＳ Ｐゴシック"/>
                <a:ea typeface="ＭＳ Ｐゴシック"/>
              </a:rPr>
              <a:t>　　　　　１．６百万円</a:t>
            </a:r>
          </a:p>
        </xdr:txBody>
      </xdr:sp>
      <xdr:sp macro="" textlink="">
        <xdr:nvSpPr>
          <xdr:cNvPr id="58" name="AutoShape 19"/>
          <xdr:cNvSpPr>
            <a:spLocks noChangeArrowheads="1"/>
          </xdr:cNvSpPr>
        </xdr:nvSpPr>
        <xdr:spPr bwMode="auto">
          <a:xfrm>
            <a:off x="422" y="1622"/>
            <a:ext cx="190"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科学技術・イノベーション政策に係る調査に必要な、日本の研究機関ランキングデータ等</a:t>
            </a:r>
            <a:endParaRPr lang="en-US" altLang="ja-JP" sz="800" b="0" i="0" u="none" strike="noStrike" baseline="0">
              <a:solidFill>
                <a:schemeClr val="tx1"/>
              </a:solidFill>
              <a:latin typeface="ＭＳ Ｐゴシック"/>
              <a:ea typeface="ＭＳ Ｐゴシック"/>
            </a:endParaRPr>
          </a:p>
        </xdr:txBody>
      </xdr:sp>
      <xdr:sp macro="" textlink="">
        <xdr:nvSpPr>
          <xdr:cNvPr id="59"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39</xdr:col>
      <xdr:colOff>145465</xdr:colOff>
      <xdr:row>133</xdr:row>
      <xdr:rowOff>18822</xdr:rowOff>
    </xdr:from>
    <xdr:to>
      <xdr:col>47</xdr:col>
      <xdr:colOff>68603</xdr:colOff>
      <xdr:row>135</xdr:row>
      <xdr:rowOff>125141</xdr:rowOff>
    </xdr:to>
    <xdr:sp macro="" textlink="">
      <xdr:nvSpPr>
        <xdr:cNvPr id="60" name="AutoShape 18"/>
        <xdr:cNvSpPr>
          <a:spLocks noChangeArrowheads="1"/>
        </xdr:cNvSpPr>
      </xdr:nvSpPr>
      <xdr:spPr bwMode="auto">
        <a:xfrm>
          <a:off x="7277785" y="64788822"/>
          <a:ext cx="1386178" cy="81497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Ｄ．民間企業（２社）</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　　　　　　０．１百万円</a:t>
          </a:r>
        </a:p>
      </xdr:txBody>
    </xdr:sp>
    <xdr:clientData/>
  </xdr:twoCellAnchor>
  <xdr:twoCellAnchor>
    <xdr:from>
      <xdr:col>40</xdr:col>
      <xdr:colOff>10967</xdr:colOff>
      <xdr:row>135</xdr:row>
      <xdr:rowOff>261718</xdr:rowOff>
    </xdr:from>
    <xdr:to>
      <xdr:col>47</xdr:col>
      <xdr:colOff>160020</xdr:colOff>
      <xdr:row>137</xdr:row>
      <xdr:rowOff>199339</xdr:rowOff>
    </xdr:to>
    <xdr:sp macro="" textlink="">
      <xdr:nvSpPr>
        <xdr:cNvPr id="61" name="AutoShape 19"/>
        <xdr:cNvSpPr>
          <a:spLocks noChangeArrowheads="1"/>
        </xdr:cNvSpPr>
      </xdr:nvSpPr>
      <xdr:spPr bwMode="auto">
        <a:xfrm>
          <a:off x="7326167" y="100708558"/>
          <a:ext cx="1429213" cy="653901"/>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Ｐゴシック"/>
              <a:ea typeface="ＭＳ Ｐゴシック"/>
            </a:rPr>
            <a:t>国内出張における車両借り上げ</a:t>
          </a:r>
          <a:endParaRPr kumimoji="0" lang="en-US" altLang="ja-JP" sz="8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39</xdr:col>
      <xdr:colOff>118430</xdr:colOff>
      <xdr:row>135</xdr:row>
      <xdr:rowOff>335649</xdr:rowOff>
    </xdr:from>
    <xdr:to>
      <xdr:col>47</xdr:col>
      <xdr:colOff>167191</xdr:colOff>
      <xdr:row>137</xdr:row>
      <xdr:rowOff>125969</xdr:rowOff>
    </xdr:to>
    <xdr:sp macro="" textlink="">
      <xdr:nvSpPr>
        <xdr:cNvPr id="62" name="AutoShape 20"/>
        <xdr:cNvSpPr>
          <a:spLocks noChangeArrowheads="1"/>
        </xdr:cNvSpPr>
      </xdr:nvSpPr>
      <xdr:spPr bwMode="auto">
        <a:xfrm>
          <a:off x="7250750" y="65814309"/>
          <a:ext cx="1511801" cy="506600"/>
        </a:xfrm>
        <a:prstGeom prst="bracketPair">
          <a:avLst>
            <a:gd name="adj" fmla="val 211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95250</xdr:colOff>
      <xdr:row>131</xdr:row>
      <xdr:rowOff>272486</xdr:rowOff>
    </xdr:from>
    <xdr:to>
      <xdr:col>49</xdr:col>
      <xdr:colOff>22397</xdr:colOff>
      <xdr:row>132</xdr:row>
      <xdr:rowOff>304506</xdr:rowOff>
    </xdr:to>
    <xdr:sp macro="" textlink="">
      <xdr:nvSpPr>
        <xdr:cNvPr id="63" name="Rectangle 131"/>
        <xdr:cNvSpPr>
          <a:spLocks noChangeArrowheads="1"/>
        </xdr:cNvSpPr>
      </xdr:nvSpPr>
      <xdr:spPr bwMode="auto">
        <a:xfrm>
          <a:off x="6861810" y="64326206"/>
          <a:ext cx="2121707" cy="3901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27</xdr:col>
      <xdr:colOff>137758</xdr:colOff>
      <xdr:row>131</xdr:row>
      <xdr:rowOff>246525</xdr:rowOff>
    </xdr:from>
    <xdr:to>
      <xdr:col>39</xdr:col>
      <xdr:colOff>167270</xdr:colOff>
      <xdr:row>132</xdr:row>
      <xdr:rowOff>216435</xdr:rowOff>
    </xdr:to>
    <xdr:sp macro="" textlink="">
      <xdr:nvSpPr>
        <xdr:cNvPr id="64" name="Rectangle 131"/>
        <xdr:cNvSpPr>
          <a:spLocks noChangeArrowheads="1"/>
        </xdr:cNvSpPr>
      </xdr:nvSpPr>
      <xdr:spPr bwMode="auto">
        <a:xfrm>
          <a:off x="5075518" y="64300245"/>
          <a:ext cx="2224072" cy="328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9</xdr:col>
      <xdr:colOff>76617</xdr:colOff>
      <xdr:row>138</xdr:row>
      <xdr:rowOff>613819</xdr:rowOff>
    </xdr:from>
    <xdr:to>
      <xdr:col>17</xdr:col>
      <xdr:colOff>118682</xdr:colOff>
      <xdr:row>141</xdr:row>
      <xdr:rowOff>226316</xdr:rowOff>
    </xdr:to>
    <xdr:grpSp>
      <xdr:nvGrpSpPr>
        <xdr:cNvPr id="68" name="Group 17"/>
        <xdr:cNvGrpSpPr>
          <a:grpSpLocks/>
        </xdr:cNvGrpSpPr>
      </xdr:nvGrpSpPr>
      <xdr:grpSpPr bwMode="auto">
        <a:xfrm>
          <a:off x="1891970" y="57662966"/>
          <a:ext cx="1655712" cy="1629556"/>
          <a:chOff x="410" y="1560"/>
          <a:chExt cx="211" cy="102"/>
        </a:xfrm>
      </xdr:grpSpPr>
      <xdr:sp macro="" textlink="">
        <xdr:nvSpPr>
          <xdr:cNvPr id="69" name="AutoShape 18"/>
          <xdr:cNvSpPr>
            <a:spLocks noChangeArrowheads="1"/>
          </xdr:cNvSpPr>
        </xdr:nvSpPr>
        <xdr:spPr bwMode="auto">
          <a:xfrm>
            <a:off x="412" y="1560"/>
            <a:ext cx="194" cy="5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Ｅ．その他（職員等）</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100"/>
              </a:lnSpc>
              <a:defRPr sz="1000"/>
            </a:pPr>
            <a:r>
              <a:rPr lang="ja-JP" altLang="en-US" sz="1100" b="0" i="0" u="none" strike="noStrike" baseline="0">
                <a:solidFill>
                  <a:sysClr val="windowText" lastClr="000000"/>
                </a:solidFill>
                <a:latin typeface="ＭＳ Ｐゴシック"/>
                <a:ea typeface="ＭＳ Ｐゴシック"/>
              </a:rPr>
              <a:t>　　　　　　２．２百万円</a:t>
            </a:r>
          </a:p>
        </xdr:txBody>
      </xdr:sp>
      <xdr:sp macro="" textlink="">
        <xdr:nvSpPr>
          <xdr:cNvPr id="70" name="AutoShape 19"/>
          <xdr:cNvSpPr>
            <a:spLocks noChangeArrowheads="1"/>
          </xdr:cNvSpPr>
        </xdr:nvSpPr>
        <xdr:spPr bwMode="auto">
          <a:xfrm>
            <a:off x="424" y="1622"/>
            <a:ext cx="187"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職員等の出張旅費、有識者への諸謝金等</a:t>
            </a:r>
            <a:endParaRPr lang="en-US" altLang="ja-JP" sz="800" b="0" i="0" u="none" strike="noStrike" baseline="0">
              <a:solidFill>
                <a:schemeClr val="tx1"/>
              </a:solidFill>
              <a:latin typeface="ＭＳ Ｐゴシック"/>
              <a:ea typeface="ＭＳ Ｐゴシック"/>
            </a:endParaRPr>
          </a:p>
        </xdr:txBody>
      </xdr:sp>
      <xdr:sp macro="" textlink="">
        <xdr:nvSpPr>
          <xdr:cNvPr id="71"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49</xdr:col>
      <xdr:colOff>0</xdr:colOff>
      <xdr:row>130</xdr:row>
      <xdr:rowOff>220980</xdr:rowOff>
    </xdr:from>
    <xdr:to>
      <xdr:col>49</xdr:col>
      <xdr:colOff>14344</xdr:colOff>
      <xdr:row>137</xdr:row>
      <xdr:rowOff>333829</xdr:rowOff>
    </xdr:to>
    <xdr:cxnSp macro="">
      <xdr:nvCxnSpPr>
        <xdr:cNvPr id="35" name="直線コネクタ 34"/>
        <xdr:cNvCxnSpPr/>
      </xdr:nvCxnSpPr>
      <xdr:spPr>
        <a:xfrm flipH="1">
          <a:off x="8961120" y="98884740"/>
          <a:ext cx="14344" cy="261220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106680</xdr:colOff>
      <xdr:row>137</xdr:row>
      <xdr:rowOff>331470</xdr:rowOff>
    </xdr:from>
    <xdr:to>
      <xdr:col>49</xdr:col>
      <xdr:colOff>7596</xdr:colOff>
      <xdr:row>137</xdr:row>
      <xdr:rowOff>338194</xdr:rowOff>
    </xdr:to>
    <xdr:cxnSp macro="">
      <xdr:nvCxnSpPr>
        <xdr:cNvPr id="36" name="直線コネクタ 35"/>
        <xdr:cNvCxnSpPr/>
      </xdr:nvCxnSpPr>
      <xdr:spPr>
        <a:xfrm flipH="1" flipV="1">
          <a:off x="2301240" y="101494590"/>
          <a:ext cx="6667476" cy="67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110490</xdr:colOff>
      <xdr:row>137</xdr:row>
      <xdr:rowOff>339090</xdr:rowOff>
    </xdr:from>
    <xdr:to>
      <xdr:col>12</xdr:col>
      <xdr:colOff>110490</xdr:colOff>
      <xdr:row>138</xdr:row>
      <xdr:rowOff>339371</xdr:rowOff>
    </xdr:to>
    <xdr:cxnSp macro="">
      <xdr:nvCxnSpPr>
        <xdr:cNvPr id="65" name="直線コネクタ 64"/>
        <xdr:cNvCxnSpPr/>
      </xdr:nvCxnSpPr>
      <xdr:spPr>
        <a:xfrm>
          <a:off x="2305050" y="101502210"/>
          <a:ext cx="0" cy="358421"/>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9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40">
        <v>2022</v>
      </c>
      <c r="AE2" s="640"/>
      <c r="AF2" s="640"/>
      <c r="AG2" s="640"/>
      <c r="AH2" s="640"/>
      <c r="AI2" s="66" t="s">
        <v>253</v>
      </c>
      <c r="AJ2" s="640" t="s">
        <v>569</v>
      </c>
      <c r="AK2" s="640"/>
      <c r="AL2" s="640"/>
      <c r="AM2" s="640"/>
      <c r="AN2" s="66" t="s">
        <v>253</v>
      </c>
      <c r="AO2" s="640">
        <v>21</v>
      </c>
      <c r="AP2" s="640"/>
      <c r="AQ2" s="640"/>
      <c r="AR2" s="67" t="s">
        <v>253</v>
      </c>
      <c r="AS2" s="641">
        <v>173</v>
      </c>
      <c r="AT2" s="641"/>
      <c r="AU2" s="641"/>
      <c r="AV2" s="66" t="str">
        <f>IF(AW2="","","-")</f>
        <v/>
      </c>
      <c r="AW2" s="642"/>
      <c r="AX2" s="642"/>
    </row>
    <row r="3" spans="1:50" ht="21" customHeight="1" thickBot="1" x14ac:dyDescent="0.2">
      <c r="A3" s="643" t="s">
        <v>557</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20" t="s">
        <v>56</v>
      </c>
      <c r="AJ3" s="645" t="s">
        <v>570</v>
      </c>
      <c r="AK3" s="645"/>
      <c r="AL3" s="645"/>
      <c r="AM3" s="645"/>
      <c r="AN3" s="645"/>
      <c r="AO3" s="645"/>
      <c r="AP3" s="645"/>
      <c r="AQ3" s="645"/>
      <c r="AR3" s="645"/>
      <c r="AS3" s="645"/>
      <c r="AT3" s="645"/>
      <c r="AU3" s="645"/>
      <c r="AV3" s="645"/>
      <c r="AW3" s="645"/>
      <c r="AX3" s="21" t="s">
        <v>57</v>
      </c>
    </row>
    <row r="4" spans="1:50" ht="24.75" customHeight="1" x14ac:dyDescent="0.15">
      <c r="A4" s="615" t="s">
        <v>23</v>
      </c>
      <c r="B4" s="616"/>
      <c r="C4" s="616"/>
      <c r="D4" s="616"/>
      <c r="E4" s="616"/>
      <c r="F4" s="616"/>
      <c r="G4" s="617" t="s">
        <v>571</v>
      </c>
      <c r="H4" s="618"/>
      <c r="I4" s="618"/>
      <c r="J4" s="618"/>
      <c r="K4" s="618"/>
      <c r="L4" s="618"/>
      <c r="M4" s="618"/>
      <c r="N4" s="618"/>
      <c r="O4" s="618"/>
      <c r="P4" s="618"/>
      <c r="Q4" s="618"/>
      <c r="R4" s="618"/>
      <c r="S4" s="618"/>
      <c r="T4" s="618"/>
      <c r="U4" s="618"/>
      <c r="V4" s="618"/>
      <c r="W4" s="618"/>
      <c r="X4" s="618"/>
      <c r="Y4" s="619" t="s">
        <v>1</v>
      </c>
      <c r="Z4" s="620"/>
      <c r="AA4" s="620"/>
      <c r="AB4" s="620"/>
      <c r="AC4" s="620"/>
      <c r="AD4" s="621"/>
      <c r="AE4" s="622" t="s">
        <v>572</v>
      </c>
      <c r="AF4" s="623"/>
      <c r="AG4" s="623"/>
      <c r="AH4" s="623"/>
      <c r="AI4" s="623"/>
      <c r="AJ4" s="623"/>
      <c r="AK4" s="623"/>
      <c r="AL4" s="623"/>
      <c r="AM4" s="623"/>
      <c r="AN4" s="623"/>
      <c r="AO4" s="623"/>
      <c r="AP4" s="624"/>
      <c r="AQ4" s="625" t="s">
        <v>2</v>
      </c>
      <c r="AR4" s="620"/>
      <c r="AS4" s="620"/>
      <c r="AT4" s="620"/>
      <c r="AU4" s="620"/>
      <c r="AV4" s="620"/>
      <c r="AW4" s="620"/>
      <c r="AX4" s="626"/>
    </row>
    <row r="5" spans="1:50" ht="45" customHeight="1" x14ac:dyDescent="0.15">
      <c r="A5" s="627" t="s">
        <v>59</v>
      </c>
      <c r="B5" s="628"/>
      <c r="C5" s="628"/>
      <c r="D5" s="628"/>
      <c r="E5" s="628"/>
      <c r="F5" s="629"/>
      <c r="G5" s="630" t="s">
        <v>573</v>
      </c>
      <c r="H5" s="631"/>
      <c r="I5" s="631"/>
      <c r="J5" s="631"/>
      <c r="K5" s="631"/>
      <c r="L5" s="631"/>
      <c r="M5" s="632" t="s">
        <v>58</v>
      </c>
      <c r="N5" s="633"/>
      <c r="O5" s="633"/>
      <c r="P5" s="633"/>
      <c r="Q5" s="633"/>
      <c r="R5" s="634"/>
      <c r="S5" s="635" t="s">
        <v>574</v>
      </c>
      <c r="T5" s="631"/>
      <c r="U5" s="631"/>
      <c r="V5" s="631"/>
      <c r="W5" s="631"/>
      <c r="X5" s="636"/>
      <c r="Y5" s="637" t="s">
        <v>3</v>
      </c>
      <c r="Z5" s="638"/>
      <c r="AA5" s="638"/>
      <c r="AB5" s="638"/>
      <c r="AC5" s="638"/>
      <c r="AD5" s="639"/>
      <c r="AE5" s="660" t="s">
        <v>575</v>
      </c>
      <c r="AF5" s="660"/>
      <c r="AG5" s="660"/>
      <c r="AH5" s="660"/>
      <c r="AI5" s="660"/>
      <c r="AJ5" s="660"/>
      <c r="AK5" s="660"/>
      <c r="AL5" s="660"/>
      <c r="AM5" s="660"/>
      <c r="AN5" s="660"/>
      <c r="AO5" s="660"/>
      <c r="AP5" s="661"/>
      <c r="AQ5" s="662" t="s">
        <v>702</v>
      </c>
      <c r="AR5" s="663"/>
      <c r="AS5" s="663"/>
      <c r="AT5" s="663"/>
      <c r="AU5" s="663"/>
      <c r="AV5" s="663"/>
      <c r="AW5" s="663"/>
      <c r="AX5" s="664"/>
    </row>
    <row r="6" spans="1:50" ht="25.9" customHeight="1" x14ac:dyDescent="0.15">
      <c r="A6" s="665" t="s">
        <v>4</v>
      </c>
      <c r="B6" s="666"/>
      <c r="C6" s="666"/>
      <c r="D6" s="666"/>
      <c r="E6" s="666"/>
      <c r="F6" s="666"/>
      <c r="G6" s="667" t="str">
        <f>入力規則等!F39</f>
        <v>一般会計</v>
      </c>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8"/>
      <c r="AR6" s="668"/>
      <c r="AS6" s="668"/>
      <c r="AT6" s="668"/>
      <c r="AU6" s="668"/>
      <c r="AV6" s="668"/>
      <c r="AW6" s="668"/>
      <c r="AX6" s="669"/>
    </row>
    <row r="7" spans="1:50" ht="54.6" customHeight="1" x14ac:dyDescent="0.15">
      <c r="A7" s="646" t="s">
        <v>20</v>
      </c>
      <c r="B7" s="647"/>
      <c r="C7" s="647"/>
      <c r="D7" s="647"/>
      <c r="E7" s="647"/>
      <c r="F7" s="648"/>
      <c r="G7" s="670" t="s">
        <v>700</v>
      </c>
      <c r="H7" s="671"/>
      <c r="I7" s="671"/>
      <c r="J7" s="671"/>
      <c r="K7" s="671"/>
      <c r="L7" s="671"/>
      <c r="M7" s="671"/>
      <c r="N7" s="671"/>
      <c r="O7" s="671"/>
      <c r="P7" s="671"/>
      <c r="Q7" s="671"/>
      <c r="R7" s="671"/>
      <c r="S7" s="671"/>
      <c r="T7" s="671"/>
      <c r="U7" s="671"/>
      <c r="V7" s="671"/>
      <c r="W7" s="671"/>
      <c r="X7" s="672"/>
      <c r="Y7" s="673" t="s">
        <v>238</v>
      </c>
      <c r="Z7" s="490"/>
      <c r="AA7" s="490"/>
      <c r="AB7" s="490"/>
      <c r="AC7" s="490"/>
      <c r="AD7" s="674"/>
      <c r="AE7" s="600" t="s">
        <v>691</v>
      </c>
      <c r="AF7" s="601"/>
      <c r="AG7" s="601"/>
      <c r="AH7" s="601"/>
      <c r="AI7" s="601"/>
      <c r="AJ7" s="601"/>
      <c r="AK7" s="601"/>
      <c r="AL7" s="601"/>
      <c r="AM7" s="601"/>
      <c r="AN7" s="601"/>
      <c r="AO7" s="601"/>
      <c r="AP7" s="601"/>
      <c r="AQ7" s="601"/>
      <c r="AR7" s="601"/>
      <c r="AS7" s="601"/>
      <c r="AT7" s="601"/>
      <c r="AU7" s="601"/>
      <c r="AV7" s="601"/>
      <c r="AW7" s="601"/>
      <c r="AX7" s="602"/>
    </row>
    <row r="8" spans="1:50" ht="32.450000000000003" customHeight="1" x14ac:dyDescent="0.15">
      <c r="A8" s="646" t="s">
        <v>175</v>
      </c>
      <c r="B8" s="647"/>
      <c r="C8" s="647"/>
      <c r="D8" s="647"/>
      <c r="E8" s="647"/>
      <c r="F8" s="648"/>
      <c r="G8" s="649" t="str">
        <f>入力規則等!A27</f>
        <v>科学技術・イノベーション</v>
      </c>
      <c r="H8" s="650"/>
      <c r="I8" s="650"/>
      <c r="J8" s="650"/>
      <c r="K8" s="650"/>
      <c r="L8" s="650"/>
      <c r="M8" s="650"/>
      <c r="N8" s="650"/>
      <c r="O8" s="650"/>
      <c r="P8" s="650"/>
      <c r="Q8" s="650"/>
      <c r="R8" s="650"/>
      <c r="S8" s="650"/>
      <c r="T8" s="650"/>
      <c r="U8" s="650"/>
      <c r="V8" s="650"/>
      <c r="W8" s="650"/>
      <c r="X8" s="651"/>
      <c r="Y8" s="652" t="s">
        <v>176</v>
      </c>
      <c r="Z8" s="653"/>
      <c r="AA8" s="653"/>
      <c r="AB8" s="653"/>
      <c r="AC8" s="653"/>
      <c r="AD8" s="654"/>
      <c r="AE8" s="655" t="str">
        <f>入力規則等!K13</f>
        <v>その他の事項経費</v>
      </c>
      <c r="AF8" s="650"/>
      <c r="AG8" s="650"/>
      <c r="AH8" s="650"/>
      <c r="AI8" s="650"/>
      <c r="AJ8" s="650"/>
      <c r="AK8" s="650"/>
      <c r="AL8" s="650"/>
      <c r="AM8" s="650"/>
      <c r="AN8" s="650"/>
      <c r="AO8" s="650"/>
      <c r="AP8" s="650"/>
      <c r="AQ8" s="650"/>
      <c r="AR8" s="650"/>
      <c r="AS8" s="650"/>
      <c r="AT8" s="650"/>
      <c r="AU8" s="650"/>
      <c r="AV8" s="650"/>
      <c r="AW8" s="650"/>
      <c r="AX8" s="656"/>
    </row>
    <row r="9" spans="1:50" ht="58.5" customHeight="1" x14ac:dyDescent="0.15">
      <c r="A9" s="573" t="s">
        <v>21</v>
      </c>
      <c r="B9" s="574"/>
      <c r="C9" s="574"/>
      <c r="D9" s="574"/>
      <c r="E9" s="574"/>
      <c r="F9" s="574"/>
      <c r="G9" s="657" t="s">
        <v>697</v>
      </c>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8"/>
      <c r="AN9" s="658"/>
      <c r="AO9" s="658"/>
      <c r="AP9" s="658"/>
      <c r="AQ9" s="658"/>
      <c r="AR9" s="658"/>
      <c r="AS9" s="658"/>
      <c r="AT9" s="658"/>
      <c r="AU9" s="658"/>
      <c r="AV9" s="658"/>
      <c r="AW9" s="658"/>
      <c r="AX9" s="659"/>
    </row>
    <row r="10" spans="1:50" ht="50.45" customHeight="1" x14ac:dyDescent="0.15">
      <c r="A10" s="561" t="s">
        <v>27</v>
      </c>
      <c r="B10" s="562"/>
      <c r="C10" s="562"/>
      <c r="D10" s="562"/>
      <c r="E10" s="562"/>
      <c r="F10" s="562"/>
      <c r="G10" s="563" t="s">
        <v>608</v>
      </c>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564"/>
      <c r="AX10" s="565"/>
    </row>
    <row r="11" spans="1:50" ht="24.6" customHeight="1" x14ac:dyDescent="0.15">
      <c r="A11" s="561" t="s">
        <v>5</v>
      </c>
      <c r="B11" s="562"/>
      <c r="C11" s="562"/>
      <c r="D11" s="562"/>
      <c r="E11" s="562"/>
      <c r="F11" s="566"/>
      <c r="G11" s="567" t="str">
        <f>入力規則等!P10</f>
        <v>直接実施、委託・請負</v>
      </c>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9"/>
    </row>
    <row r="12" spans="1:50" ht="21" customHeight="1" x14ac:dyDescent="0.15">
      <c r="A12" s="570" t="s">
        <v>22</v>
      </c>
      <c r="B12" s="571"/>
      <c r="C12" s="571"/>
      <c r="D12" s="571"/>
      <c r="E12" s="571"/>
      <c r="F12" s="572"/>
      <c r="G12" s="576"/>
      <c r="H12" s="577"/>
      <c r="I12" s="577"/>
      <c r="J12" s="577"/>
      <c r="K12" s="577"/>
      <c r="L12" s="577"/>
      <c r="M12" s="577"/>
      <c r="N12" s="577"/>
      <c r="O12" s="577"/>
      <c r="P12" s="357" t="s">
        <v>385</v>
      </c>
      <c r="Q12" s="358"/>
      <c r="R12" s="358"/>
      <c r="S12" s="358"/>
      <c r="T12" s="358"/>
      <c r="U12" s="358"/>
      <c r="V12" s="359"/>
      <c r="W12" s="357" t="s">
        <v>537</v>
      </c>
      <c r="X12" s="358"/>
      <c r="Y12" s="358"/>
      <c r="Z12" s="358"/>
      <c r="AA12" s="358"/>
      <c r="AB12" s="358"/>
      <c r="AC12" s="359"/>
      <c r="AD12" s="357" t="s">
        <v>539</v>
      </c>
      <c r="AE12" s="358"/>
      <c r="AF12" s="358"/>
      <c r="AG12" s="358"/>
      <c r="AH12" s="358"/>
      <c r="AI12" s="358"/>
      <c r="AJ12" s="359"/>
      <c r="AK12" s="357" t="s">
        <v>549</v>
      </c>
      <c r="AL12" s="358"/>
      <c r="AM12" s="358"/>
      <c r="AN12" s="358"/>
      <c r="AO12" s="358"/>
      <c r="AP12" s="358"/>
      <c r="AQ12" s="359"/>
      <c r="AR12" s="357" t="s">
        <v>550</v>
      </c>
      <c r="AS12" s="358"/>
      <c r="AT12" s="358"/>
      <c r="AU12" s="358"/>
      <c r="AV12" s="358"/>
      <c r="AW12" s="358"/>
      <c r="AX12" s="606"/>
    </row>
    <row r="13" spans="1:50" ht="21" customHeight="1" x14ac:dyDescent="0.15">
      <c r="A13" s="155"/>
      <c r="B13" s="156"/>
      <c r="C13" s="156"/>
      <c r="D13" s="156"/>
      <c r="E13" s="156"/>
      <c r="F13" s="157"/>
      <c r="G13" s="590" t="s">
        <v>6</v>
      </c>
      <c r="H13" s="591"/>
      <c r="I13" s="607" t="s">
        <v>7</v>
      </c>
      <c r="J13" s="608"/>
      <c r="K13" s="608"/>
      <c r="L13" s="608"/>
      <c r="M13" s="608"/>
      <c r="N13" s="608"/>
      <c r="O13" s="609"/>
      <c r="P13" s="501">
        <v>29.812000000000001</v>
      </c>
      <c r="Q13" s="502"/>
      <c r="R13" s="502"/>
      <c r="S13" s="502"/>
      <c r="T13" s="502"/>
      <c r="U13" s="502"/>
      <c r="V13" s="503"/>
      <c r="W13" s="501">
        <v>25.466000000000001</v>
      </c>
      <c r="X13" s="502"/>
      <c r="Y13" s="502"/>
      <c r="Z13" s="502"/>
      <c r="AA13" s="502"/>
      <c r="AB13" s="502"/>
      <c r="AC13" s="503"/>
      <c r="AD13" s="501">
        <v>25.466000000000001</v>
      </c>
      <c r="AE13" s="502"/>
      <c r="AF13" s="502"/>
      <c r="AG13" s="502"/>
      <c r="AH13" s="502"/>
      <c r="AI13" s="502"/>
      <c r="AJ13" s="503"/>
      <c r="AK13" s="501">
        <v>23.1</v>
      </c>
      <c r="AL13" s="502"/>
      <c r="AM13" s="502"/>
      <c r="AN13" s="502"/>
      <c r="AO13" s="502"/>
      <c r="AP13" s="502"/>
      <c r="AQ13" s="503"/>
      <c r="AR13" s="538">
        <v>25.198</v>
      </c>
      <c r="AS13" s="539"/>
      <c r="AT13" s="539"/>
      <c r="AU13" s="539"/>
      <c r="AV13" s="539"/>
      <c r="AW13" s="539"/>
      <c r="AX13" s="610"/>
    </row>
    <row r="14" spans="1:50" ht="21" customHeight="1" x14ac:dyDescent="0.15">
      <c r="A14" s="155"/>
      <c r="B14" s="156"/>
      <c r="C14" s="156"/>
      <c r="D14" s="156"/>
      <c r="E14" s="156"/>
      <c r="F14" s="157"/>
      <c r="G14" s="592"/>
      <c r="H14" s="593"/>
      <c r="I14" s="585" t="s">
        <v>8</v>
      </c>
      <c r="J14" s="586"/>
      <c r="K14" s="586"/>
      <c r="L14" s="586"/>
      <c r="M14" s="586"/>
      <c r="N14" s="586"/>
      <c r="O14" s="587"/>
      <c r="P14" s="501" t="s">
        <v>576</v>
      </c>
      <c r="Q14" s="502"/>
      <c r="R14" s="502"/>
      <c r="S14" s="502"/>
      <c r="T14" s="502"/>
      <c r="U14" s="502"/>
      <c r="V14" s="503"/>
      <c r="W14" s="501" t="s">
        <v>576</v>
      </c>
      <c r="X14" s="502"/>
      <c r="Y14" s="502"/>
      <c r="Z14" s="502"/>
      <c r="AA14" s="502"/>
      <c r="AB14" s="502"/>
      <c r="AC14" s="503"/>
      <c r="AD14" s="501" t="s">
        <v>576</v>
      </c>
      <c r="AE14" s="502"/>
      <c r="AF14" s="502"/>
      <c r="AG14" s="502"/>
      <c r="AH14" s="502"/>
      <c r="AI14" s="502"/>
      <c r="AJ14" s="503"/>
      <c r="AK14" s="501" t="s">
        <v>576</v>
      </c>
      <c r="AL14" s="502"/>
      <c r="AM14" s="502"/>
      <c r="AN14" s="502"/>
      <c r="AO14" s="502"/>
      <c r="AP14" s="502"/>
      <c r="AQ14" s="503"/>
      <c r="AR14" s="596"/>
      <c r="AS14" s="596"/>
      <c r="AT14" s="596"/>
      <c r="AU14" s="596"/>
      <c r="AV14" s="596"/>
      <c r="AW14" s="596"/>
      <c r="AX14" s="597"/>
    </row>
    <row r="15" spans="1:50" ht="21" customHeight="1" x14ac:dyDescent="0.15">
      <c r="A15" s="155"/>
      <c r="B15" s="156"/>
      <c r="C15" s="156"/>
      <c r="D15" s="156"/>
      <c r="E15" s="156"/>
      <c r="F15" s="157"/>
      <c r="G15" s="592"/>
      <c r="H15" s="593"/>
      <c r="I15" s="585" t="s">
        <v>47</v>
      </c>
      <c r="J15" s="598"/>
      <c r="K15" s="598"/>
      <c r="L15" s="598"/>
      <c r="M15" s="598"/>
      <c r="N15" s="598"/>
      <c r="O15" s="599"/>
      <c r="P15" s="501" t="s">
        <v>576</v>
      </c>
      <c r="Q15" s="502"/>
      <c r="R15" s="502"/>
      <c r="S15" s="502"/>
      <c r="T15" s="502"/>
      <c r="U15" s="502"/>
      <c r="V15" s="503"/>
      <c r="W15" s="501" t="s">
        <v>576</v>
      </c>
      <c r="X15" s="502"/>
      <c r="Y15" s="502"/>
      <c r="Z15" s="502"/>
      <c r="AA15" s="502"/>
      <c r="AB15" s="502"/>
      <c r="AC15" s="503"/>
      <c r="AD15" s="501" t="s">
        <v>576</v>
      </c>
      <c r="AE15" s="502"/>
      <c r="AF15" s="502"/>
      <c r="AG15" s="502"/>
      <c r="AH15" s="502"/>
      <c r="AI15" s="502"/>
      <c r="AJ15" s="503"/>
      <c r="AK15" s="501" t="s">
        <v>576</v>
      </c>
      <c r="AL15" s="502"/>
      <c r="AM15" s="502"/>
      <c r="AN15" s="502"/>
      <c r="AO15" s="502"/>
      <c r="AP15" s="502"/>
      <c r="AQ15" s="503"/>
      <c r="AR15" s="501"/>
      <c r="AS15" s="502"/>
      <c r="AT15" s="502"/>
      <c r="AU15" s="502"/>
      <c r="AV15" s="502"/>
      <c r="AW15" s="502"/>
      <c r="AX15" s="611"/>
    </row>
    <row r="16" spans="1:50" ht="21" customHeight="1" x14ac:dyDescent="0.15">
      <c r="A16" s="155"/>
      <c r="B16" s="156"/>
      <c r="C16" s="156"/>
      <c r="D16" s="156"/>
      <c r="E16" s="156"/>
      <c r="F16" s="157"/>
      <c r="G16" s="592"/>
      <c r="H16" s="593"/>
      <c r="I16" s="585" t="s">
        <v>48</v>
      </c>
      <c r="J16" s="598"/>
      <c r="K16" s="598"/>
      <c r="L16" s="598"/>
      <c r="M16" s="598"/>
      <c r="N16" s="598"/>
      <c r="O16" s="599"/>
      <c r="P16" s="501" t="s">
        <v>576</v>
      </c>
      <c r="Q16" s="502"/>
      <c r="R16" s="502"/>
      <c r="S16" s="502"/>
      <c r="T16" s="502"/>
      <c r="U16" s="502"/>
      <c r="V16" s="503"/>
      <c r="W16" s="501" t="s">
        <v>576</v>
      </c>
      <c r="X16" s="502"/>
      <c r="Y16" s="502"/>
      <c r="Z16" s="502"/>
      <c r="AA16" s="502"/>
      <c r="AB16" s="502"/>
      <c r="AC16" s="503"/>
      <c r="AD16" s="501" t="s">
        <v>576</v>
      </c>
      <c r="AE16" s="502"/>
      <c r="AF16" s="502"/>
      <c r="AG16" s="502"/>
      <c r="AH16" s="502"/>
      <c r="AI16" s="502"/>
      <c r="AJ16" s="503"/>
      <c r="AK16" s="501" t="s">
        <v>576</v>
      </c>
      <c r="AL16" s="502"/>
      <c r="AM16" s="502"/>
      <c r="AN16" s="502"/>
      <c r="AO16" s="502"/>
      <c r="AP16" s="502"/>
      <c r="AQ16" s="503"/>
      <c r="AR16" s="603"/>
      <c r="AS16" s="604"/>
      <c r="AT16" s="604"/>
      <c r="AU16" s="604"/>
      <c r="AV16" s="604"/>
      <c r="AW16" s="604"/>
      <c r="AX16" s="605"/>
    </row>
    <row r="17" spans="1:50" ht="24.75" customHeight="1" x14ac:dyDescent="0.15">
      <c r="A17" s="155"/>
      <c r="B17" s="156"/>
      <c r="C17" s="156"/>
      <c r="D17" s="156"/>
      <c r="E17" s="156"/>
      <c r="F17" s="157"/>
      <c r="G17" s="592"/>
      <c r="H17" s="593"/>
      <c r="I17" s="585" t="s">
        <v>46</v>
      </c>
      <c r="J17" s="586"/>
      <c r="K17" s="586"/>
      <c r="L17" s="586"/>
      <c r="M17" s="586"/>
      <c r="N17" s="586"/>
      <c r="O17" s="587"/>
      <c r="P17" s="501" t="s">
        <v>576</v>
      </c>
      <c r="Q17" s="502"/>
      <c r="R17" s="502"/>
      <c r="S17" s="502"/>
      <c r="T17" s="502"/>
      <c r="U17" s="502"/>
      <c r="V17" s="503"/>
      <c r="W17" s="501" t="s">
        <v>576</v>
      </c>
      <c r="X17" s="502"/>
      <c r="Y17" s="502"/>
      <c r="Z17" s="502"/>
      <c r="AA17" s="502"/>
      <c r="AB17" s="502"/>
      <c r="AC17" s="503"/>
      <c r="AD17" s="501" t="s">
        <v>576</v>
      </c>
      <c r="AE17" s="502"/>
      <c r="AF17" s="502"/>
      <c r="AG17" s="502"/>
      <c r="AH17" s="502"/>
      <c r="AI17" s="502"/>
      <c r="AJ17" s="503"/>
      <c r="AK17" s="501" t="s">
        <v>576</v>
      </c>
      <c r="AL17" s="502"/>
      <c r="AM17" s="502"/>
      <c r="AN17" s="502"/>
      <c r="AO17" s="502"/>
      <c r="AP17" s="502"/>
      <c r="AQ17" s="503"/>
      <c r="AR17" s="588"/>
      <c r="AS17" s="588"/>
      <c r="AT17" s="588"/>
      <c r="AU17" s="588"/>
      <c r="AV17" s="588"/>
      <c r="AW17" s="588"/>
      <c r="AX17" s="589"/>
    </row>
    <row r="18" spans="1:50" ht="24.75" customHeight="1" x14ac:dyDescent="0.15">
      <c r="A18" s="155"/>
      <c r="B18" s="156"/>
      <c r="C18" s="156"/>
      <c r="D18" s="156"/>
      <c r="E18" s="156"/>
      <c r="F18" s="157"/>
      <c r="G18" s="594"/>
      <c r="H18" s="595"/>
      <c r="I18" s="578" t="s">
        <v>18</v>
      </c>
      <c r="J18" s="579"/>
      <c r="K18" s="579"/>
      <c r="L18" s="579"/>
      <c r="M18" s="579"/>
      <c r="N18" s="579"/>
      <c r="O18" s="580"/>
      <c r="P18" s="581">
        <f>SUM(P13:V17)</f>
        <v>29.812000000000001</v>
      </c>
      <c r="Q18" s="582"/>
      <c r="R18" s="582"/>
      <c r="S18" s="582"/>
      <c r="T18" s="582"/>
      <c r="U18" s="582"/>
      <c r="V18" s="583"/>
      <c r="W18" s="581">
        <f>SUM(W13:AC17)</f>
        <v>25.466000000000001</v>
      </c>
      <c r="X18" s="582"/>
      <c r="Y18" s="582"/>
      <c r="Z18" s="582"/>
      <c r="AA18" s="582"/>
      <c r="AB18" s="582"/>
      <c r="AC18" s="583"/>
      <c r="AD18" s="581">
        <f>SUM(AD13:AJ17)</f>
        <v>25.466000000000001</v>
      </c>
      <c r="AE18" s="582"/>
      <c r="AF18" s="582"/>
      <c r="AG18" s="582"/>
      <c r="AH18" s="582"/>
      <c r="AI18" s="582"/>
      <c r="AJ18" s="583"/>
      <c r="AK18" s="581">
        <f>SUM(AK13:AQ17)</f>
        <v>23.1</v>
      </c>
      <c r="AL18" s="582"/>
      <c r="AM18" s="582"/>
      <c r="AN18" s="582"/>
      <c r="AO18" s="582"/>
      <c r="AP18" s="582"/>
      <c r="AQ18" s="583"/>
      <c r="AR18" s="581">
        <f>SUM(AR13:AX17)</f>
        <v>25.198</v>
      </c>
      <c r="AS18" s="582"/>
      <c r="AT18" s="582"/>
      <c r="AU18" s="582"/>
      <c r="AV18" s="582"/>
      <c r="AW18" s="582"/>
      <c r="AX18" s="584"/>
    </row>
    <row r="19" spans="1:50" ht="24.75" customHeight="1" x14ac:dyDescent="0.15">
      <c r="A19" s="155"/>
      <c r="B19" s="156"/>
      <c r="C19" s="156"/>
      <c r="D19" s="156"/>
      <c r="E19" s="156"/>
      <c r="F19" s="157"/>
      <c r="G19" s="553" t="s">
        <v>9</v>
      </c>
      <c r="H19" s="554"/>
      <c r="I19" s="554"/>
      <c r="J19" s="554"/>
      <c r="K19" s="554"/>
      <c r="L19" s="554"/>
      <c r="M19" s="554"/>
      <c r="N19" s="554"/>
      <c r="O19" s="554"/>
      <c r="P19" s="501">
        <v>19.646000000000001</v>
      </c>
      <c r="Q19" s="502"/>
      <c r="R19" s="502"/>
      <c r="S19" s="502"/>
      <c r="T19" s="502"/>
      <c r="U19" s="502"/>
      <c r="V19" s="503"/>
      <c r="W19" s="501">
        <v>16.082999999999998</v>
      </c>
      <c r="X19" s="502"/>
      <c r="Y19" s="502"/>
      <c r="Z19" s="502"/>
      <c r="AA19" s="502"/>
      <c r="AB19" s="502"/>
      <c r="AC19" s="503"/>
      <c r="AD19" s="501">
        <v>13.7</v>
      </c>
      <c r="AE19" s="502"/>
      <c r="AF19" s="502"/>
      <c r="AG19" s="502"/>
      <c r="AH19" s="502"/>
      <c r="AI19" s="502"/>
      <c r="AJ19" s="503"/>
      <c r="AK19" s="550"/>
      <c r="AL19" s="550"/>
      <c r="AM19" s="550"/>
      <c r="AN19" s="550"/>
      <c r="AO19" s="550"/>
      <c r="AP19" s="550"/>
      <c r="AQ19" s="550"/>
      <c r="AR19" s="550"/>
      <c r="AS19" s="550"/>
      <c r="AT19" s="550"/>
      <c r="AU19" s="550"/>
      <c r="AV19" s="550"/>
      <c r="AW19" s="550"/>
      <c r="AX19" s="552"/>
    </row>
    <row r="20" spans="1:50" ht="24.75" customHeight="1" x14ac:dyDescent="0.15">
      <c r="A20" s="155"/>
      <c r="B20" s="156"/>
      <c r="C20" s="156"/>
      <c r="D20" s="156"/>
      <c r="E20" s="156"/>
      <c r="F20" s="157"/>
      <c r="G20" s="553" t="s">
        <v>10</v>
      </c>
      <c r="H20" s="554"/>
      <c r="I20" s="554"/>
      <c r="J20" s="554"/>
      <c r="K20" s="554"/>
      <c r="L20" s="554"/>
      <c r="M20" s="554"/>
      <c r="N20" s="554"/>
      <c r="O20" s="554"/>
      <c r="P20" s="549">
        <f>IF(P18=0, "-", SUM(P19)/P18)</f>
        <v>0.65899637729773242</v>
      </c>
      <c r="Q20" s="549"/>
      <c r="R20" s="549"/>
      <c r="S20" s="549"/>
      <c r="T20" s="549"/>
      <c r="U20" s="549"/>
      <c r="V20" s="549"/>
      <c r="W20" s="549">
        <f>IF(W18=0, "-", SUM(W19)/W18)</f>
        <v>0.63154794628131616</v>
      </c>
      <c r="X20" s="549"/>
      <c r="Y20" s="549"/>
      <c r="Z20" s="549"/>
      <c r="AA20" s="549"/>
      <c r="AB20" s="549"/>
      <c r="AC20" s="549"/>
      <c r="AD20" s="549">
        <f>IF(AD18=0, "-", SUM(AD19)/AD18)</f>
        <v>0.53797219822508435</v>
      </c>
      <c r="AE20" s="549"/>
      <c r="AF20" s="549"/>
      <c r="AG20" s="549"/>
      <c r="AH20" s="549"/>
      <c r="AI20" s="549"/>
      <c r="AJ20" s="549"/>
      <c r="AK20" s="550"/>
      <c r="AL20" s="550"/>
      <c r="AM20" s="550"/>
      <c r="AN20" s="550"/>
      <c r="AO20" s="550"/>
      <c r="AP20" s="550"/>
      <c r="AQ20" s="551"/>
      <c r="AR20" s="551"/>
      <c r="AS20" s="551"/>
      <c r="AT20" s="551"/>
      <c r="AU20" s="550"/>
      <c r="AV20" s="550"/>
      <c r="AW20" s="550"/>
      <c r="AX20" s="552"/>
    </row>
    <row r="21" spans="1:50" ht="25.5" customHeight="1" x14ac:dyDescent="0.15">
      <c r="A21" s="573"/>
      <c r="B21" s="574"/>
      <c r="C21" s="574"/>
      <c r="D21" s="574"/>
      <c r="E21" s="574"/>
      <c r="F21" s="575"/>
      <c r="G21" s="547" t="s">
        <v>213</v>
      </c>
      <c r="H21" s="548"/>
      <c r="I21" s="548"/>
      <c r="J21" s="548"/>
      <c r="K21" s="548"/>
      <c r="L21" s="548"/>
      <c r="M21" s="548"/>
      <c r="N21" s="548"/>
      <c r="O21" s="548"/>
      <c r="P21" s="549">
        <f>IF(P19=0, "-", SUM(P19)/SUM(P13,P14))</f>
        <v>0.65899637729773242</v>
      </c>
      <c r="Q21" s="549"/>
      <c r="R21" s="549"/>
      <c r="S21" s="549"/>
      <c r="T21" s="549"/>
      <c r="U21" s="549"/>
      <c r="V21" s="549"/>
      <c r="W21" s="549">
        <f>IF(W19=0, "-", SUM(W19)/SUM(W13,W14))</f>
        <v>0.63154794628131616</v>
      </c>
      <c r="X21" s="549"/>
      <c r="Y21" s="549"/>
      <c r="Z21" s="549"/>
      <c r="AA21" s="549"/>
      <c r="AB21" s="549"/>
      <c r="AC21" s="549"/>
      <c r="AD21" s="549">
        <f>IF(AD19=0, "-", SUM(AD19)/SUM(AD13,AD14))</f>
        <v>0.53797219822508435</v>
      </c>
      <c r="AE21" s="549"/>
      <c r="AF21" s="549"/>
      <c r="AG21" s="549"/>
      <c r="AH21" s="549"/>
      <c r="AI21" s="549"/>
      <c r="AJ21" s="549"/>
      <c r="AK21" s="550"/>
      <c r="AL21" s="550"/>
      <c r="AM21" s="550"/>
      <c r="AN21" s="550"/>
      <c r="AO21" s="550"/>
      <c r="AP21" s="550"/>
      <c r="AQ21" s="551"/>
      <c r="AR21" s="551"/>
      <c r="AS21" s="551"/>
      <c r="AT21" s="551"/>
      <c r="AU21" s="550"/>
      <c r="AV21" s="550"/>
      <c r="AW21" s="550"/>
      <c r="AX21" s="552"/>
    </row>
    <row r="22" spans="1:50" ht="27.6" customHeight="1" x14ac:dyDescent="0.15">
      <c r="A22" s="507" t="s">
        <v>553</v>
      </c>
      <c r="B22" s="508"/>
      <c r="C22" s="508"/>
      <c r="D22" s="508"/>
      <c r="E22" s="508"/>
      <c r="F22" s="509"/>
      <c r="G22" s="513" t="s">
        <v>207</v>
      </c>
      <c r="H22" s="514"/>
      <c r="I22" s="514"/>
      <c r="J22" s="514"/>
      <c r="K22" s="514"/>
      <c r="L22" s="514"/>
      <c r="M22" s="514"/>
      <c r="N22" s="514"/>
      <c r="O22" s="515"/>
      <c r="P22" s="516" t="s">
        <v>551</v>
      </c>
      <c r="Q22" s="514"/>
      <c r="R22" s="514"/>
      <c r="S22" s="514"/>
      <c r="T22" s="514"/>
      <c r="U22" s="514"/>
      <c r="V22" s="515"/>
      <c r="W22" s="516" t="s">
        <v>552</v>
      </c>
      <c r="X22" s="514"/>
      <c r="Y22" s="514"/>
      <c r="Z22" s="514"/>
      <c r="AA22" s="514"/>
      <c r="AB22" s="514"/>
      <c r="AC22" s="515"/>
      <c r="AD22" s="516" t="s">
        <v>206</v>
      </c>
      <c r="AE22" s="514"/>
      <c r="AF22" s="514"/>
      <c r="AG22" s="514"/>
      <c r="AH22" s="514"/>
      <c r="AI22" s="514"/>
      <c r="AJ22" s="514"/>
      <c r="AK22" s="514"/>
      <c r="AL22" s="514"/>
      <c r="AM22" s="514"/>
      <c r="AN22" s="514"/>
      <c r="AO22" s="514"/>
      <c r="AP22" s="514"/>
      <c r="AQ22" s="514"/>
      <c r="AR22" s="514"/>
      <c r="AS22" s="514"/>
      <c r="AT22" s="514"/>
      <c r="AU22" s="514"/>
      <c r="AV22" s="514"/>
      <c r="AW22" s="514"/>
      <c r="AX22" s="534"/>
    </row>
    <row r="23" spans="1:50" ht="25.5" customHeight="1" x14ac:dyDescent="0.15">
      <c r="A23" s="510"/>
      <c r="B23" s="511"/>
      <c r="C23" s="511"/>
      <c r="D23" s="511"/>
      <c r="E23" s="511"/>
      <c r="F23" s="512"/>
      <c r="G23" s="535" t="s">
        <v>577</v>
      </c>
      <c r="H23" s="536"/>
      <c r="I23" s="536"/>
      <c r="J23" s="536"/>
      <c r="K23" s="536"/>
      <c r="L23" s="536"/>
      <c r="M23" s="536"/>
      <c r="N23" s="536"/>
      <c r="O23" s="537"/>
      <c r="P23" s="538">
        <v>7.7</v>
      </c>
      <c r="Q23" s="539"/>
      <c r="R23" s="539"/>
      <c r="S23" s="539"/>
      <c r="T23" s="539"/>
      <c r="U23" s="539"/>
      <c r="V23" s="540"/>
      <c r="W23" s="538">
        <f>0.73+6.767+0.164</f>
        <v>7.6609999999999996</v>
      </c>
      <c r="X23" s="539"/>
      <c r="Y23" s="539"/>
      <c r="Z23" s="539"/>
      <c r="AA23" s="539"/>
      <c r="AB23" s="539"/>
      <c r="AC23" s="540"/>
      <c r="AD23" s="541" t="s">
        <v>703</v>
      </c>
      <c r="AE23" s="542"/>
      <c r="AF23" s="542"/>
      <c r="AG23" s="542"/>
      <c r="AH23" s="542"/>
      <c r="AI23" s="542"/>
      <c r="AJ23" s="542"/>
      <c r="AK23" s="542"/>
      <c r="AL23" s="542"/>
      <c r="AM23" s="542"/>
      <c r="AN23" s="542"/>
      <c r="AO23" s="542"/>
      <c r="AP23" s="542"/>
      <c r="AQ23" s="542"/>
      <c r="AR23" s="542"/>
      <c r="AS23" s="542"/>
      <c r="AT23" s="542"/>
      <c r="AU23" s="542"/>
      <c r="AV23" s="542"/>
      <c r="AW23" s="542"/>
      <c r="AX23" s="543"/>
    </row>
    <row r="24" spans="1:50" ht="25.5" customHeight="1" x14ac:dyDescent="0.15">
      <c r="A24" s="510"/>
      <c r="B24" s="511"/>
      <c r="C24" s="511"/>
      <c r="D24" s="511"/>
      <c r="E24" s="511"/>
      <c r="F24" s="512"/>
      <c r="G24" s="504" t="s">
        <v>578</v>
      </c>
      <c r="H24" s="505"/>
      <c r="I24" s="505"/>
      <c r="J24" s="505"/>
      <c r="K24" s="505"/>
      <c r="L24" s="505"/>
      <c r="M24" s="505"/>
      <c r="N24" s="505"/>
      <c r="O24" s="506"/>
      <c r="P24" s="501">
        <v>6.6</v>
      </c>
      <c r="Q24" s="502"/>
      <c r="R24" s="502"/>
      <c r="S24" s="502"/>
      <c r="T24" s="502"/>
      <c r="U24" s="502"/>
      <c r="V24" s="503"/>
      <c r="W24" s="501">
        <v>8.6159999999999997</v>
      </c>
      <c r="X24" s="502"/>
      <c r="Y24" s="502"/>
      <c r="Z24" s="502"/>
      <c r="AA24" s="502"/>
      <c r="AB24" s="502"/>
      <c r="AC24" s="503"/>
      <c r="AD24" s="544"/>
      <c r="AE24" s="545"/>
      <c r="AF24" s="545"/>
      <c r="AG24" s="545"/>
      <c r="AH24" s="545"/>
      <c r="AI24" s="545"/>
      <c r="AJ24" s="545"/>
      <c r="AK24" s="545"/>
      <c r="AL24" s="545"/>
      <c r="AM24" s="545"/>
      <c r="AN24" s="545"/>
      <c r="AO24" s="545"/>
      <c r="AP24" s="545"/>
      <c r="AQ24" s="545"/>
      <c r="AR24" s="545"/>
      <c r="AS24" s="545"/>
      <c r="AT24" s="545"/>
      <c r="AU24" s="545"/>
      <c r="AV24" s="545"/>
      <c r="AW24" s="545"/>
      <c r="AX24" s="546"/>
    </row>
    <row r="25" spans="1:50" ht="25.5" customHeight="1" x14ac:dyDescent="0.15">
      <c r="A25" s="510"/>
      <c r="B25" s="511"/>
      <c r="C25" s="511"/>
      <c r="D25" s="511"/>
      <c r="E25" s="511"/>
      <c r="F25" s="512"/>
      <c r="G25" s="504" t="s">
        <v>579</v>
      </c>
      <c r="H25" s="505"/>
      <c r="I25" s="505"/>
      <c r="J25" s="505"/>
      <c r="K25" s="505"/>
      <c r="L25" s="505"/>
      <c r="M25" s="505"/>
      <c r="N25" s="505"/>
      <c r="O25" s="506"/>
      <c r="P25" s="501">
        <v>5</v>
      </c>
      <c r="Q25" s="502"/>
      <c r="R25" s="502"/>
      <c r="S25" s="502"/>
      <c r="T25" s="502"/>
      <c r="U25" s="502"/>
      <c r="V25" s="503"/>
      <c r="W25" s="501">
        <f>1.129+3.146+0.78</f>
        <v>5.0550000000000006</v>
      </c>
      <c r="X25" s="502"/>
      <c r="Y25" s="502"/>
      <c r="Z25" s="502"/>
      <c r="AA25" s="502"/>
      <c r="AB25" s="502"/>
      <c r="AC25" s="503"/>
      <c r="AD25" s="544"/>
      <c r="AE25" s="545"/>
      <c r="AF25" s="545"/>
      <c r="AG25" s="545"/>
      <c r="AH25" s="545"/>
      <c r="AI25" s="545"/>
      <c r="AJ25" s="545"/>
      <c r="AK25" s="545"/>
      <c r="AL25" s="545"/>
      <c r="AM25" s="545"/>
      <c r="AN25" s="545"/>
      <c r="AO25" s="545"/>
      <c r="AP25" s="545"/>
      <c r="AQ25" s="545"/>
      <c r="AR25" s="545"/>
      <c r="AS25" s="545"/>
      <c r="AT25" s="545"/>
      <c r="AU25" s="545"/>
      <c r="AV25" s="545"/>
      <c r="AW25" s="545"/>
      <c r="AX25" s="546"/>
    </row>
    <row r="26" spans="1:50" ht="25.5" customHeight="1" x14ac:dyDescent="0.15">
      <c r="A26" s="510"/>
      <c r="B26" s="511"/>
      <c r="C26" s="511"/>
      <c r="D26" s="511"/>
      <c r="E26" s="511"/>
      <c r="F26" s="512"/>
      <c r="G26" s="504" t="s">
        <v>580</v>
      </c>
      <c r="H26" s="505"/>
      <c r="I26" s="505"/>
      <c r="J26" s="505"/>
      <c r="K26" s="505"/>
      <c r="L26" s="505"/>
      <c r="M26" s="505"/>
      <c r="N26" s="505"/>
      <c r="O26" s="506"/>
      <c r="P26" s="501">
        <v>3.5</v>
      </c>
      <c r="Q26" s="502"/>
      <c r="R26" s="502"/>
      <c r="S26" s="502"/>
      <c r="T26" s="502"/>
      <c r="U26" s="502"/>
      <c r="V26" s="503"/>
      <c r="W26" s="501">
        <f>1.246+2.354</f>
        <v>3.6</v>
      </c>
      <c r="X26" s="502"/>
      <c r="Y26" s="502"/>
      <c r="Z26" s="502"/>
      <c r="AA26" s="502"/>
      <c r="AB26" s="502"/>
      <c r="AC26" s="503"/>
      <c r="AD26" s="544"/>
      <c r="AE26" s="545"/>
      <c r="AF26" s="545"/>
      <c r="AG26" s="545"/>
      <c r="AH26" s="545"/>
      <c r="AI26" s="545"/>
      <c r="AJ26" s="545"/>
      <c r="AK26" s="545"/>
      <c r="AL26" s="545"/>
      <c r="AM26" s="545"/>
      <c r="AN26" s="545"/>
      <c r="AO26" s="545"/>
      <c r="AP26" s="545"/>
      <c r="AQ26" s="545"/>
      <c r="AR26" s="545"/>
      <c r="AS26" s="545"/>
      <c r="AT26" s="545"/>
      <c r="AU26" s="545"/>
      <c r="AV26" s="545"/>
      <c r="AW26" s="545"/>
      <c r="AX26" s="546"/>
    </row>
    <row r="27" spans="1:50" ht="23.45" customHeight="1" x14ac:dyDescent="0.15">
      <c r="A27" s="510"/>
      <c r="B27" s="511"/>
      <c r="C27" s="511"/>
      <c r="D27" s="511"/>
      <c r="E27" s="511"/>
      <c r="F27" s="512"/>
      <c r="G27" s="504" t="s">
        <v>693</v>
      </c>
      <c r="H27" s="505"/>
      <c r="I27" s="505"/>
      <c r="J27" s="505"/>
      <c r="K27" s="505"/>
      <c r="L27" s="505"/>
      <c r="M27" s="505"/>
      <c r="N27" s="505"/>
      <c r="O27" s="506"/>
      <c r="P27" s="501">
        <v>0.3</v>
      </c>
      <c r="Q27" s="502"/>
      <c r="R27" s="502"/>
      <c r="S27" s="502"/>
      <c r="T27" s="502"/>
      <c r="U27" s="502"/>
      <c r="V27" s="503"/>
      <c r="W27" s="501">
        <f>0.266</f>
        <v>0.26600000000000001</v>
      </c>
      <c r="X27" s="502"/>
      <c r="Y27" s="502"/>
      <c r="Z27" s="502"/>
      <c r="AA27" s="502"/>
      <c r="AB27" s="502"/>
      <c r="AC27" s="503"/>
      <c r="AD27" s="544"/>
      <c r="AE27" s="545"/>
      <c r="AF27" s="545"/>
      <c r="AG27" s="545"/>
      <c r="AH27" s="545"/>
      <c r="AI27" s="545"/>
      <c r="AJ27" s="545"/>
      <c r="AK27" s="545"/>
      <c r="AL27" s="545"/>
      <c r="AM27" s="545"/>
      <c r="AN27" s="545"/>
      <c r="AO27" s="545"/>
      <c r="AP27" s="545"/>
      <c r="AQ27" s="545"/>
      <c r="AR27" s="545"/>
      <c r="AS27" s="545"/>
      <c r="AT27" s="545"/>
      <c r="AU27" s="545"/>
      <c r="AV27" s="545"/>
      <c r="AW27" s="545"/>
      <c r="AX27" s="546"/>
    </row>
    <row r="28" spans="1:50" ht="7.9" customHeight="1" x14ac:dyDescent="0.15">
      <c r="A28" s="510"/>
      <c r="B28" s="511"/>
      <c r="C28" s="511"/>
      <c r="D28" s="511"/>
      <c r="E28" s="511"/>
      <c r="F28" s="512"/>
      <c r="G28" s="555"/>
      <c r="H28" s="556"/>
      <c r="I28" s="556"/>
      <c r="J28" s="556"/>
      <c r="K28" s="556"/>
      <c r="L28" s="556"/>
      <c r="M28" s="556"/>
      <c r="N28" s="556"/>
      <c r="O28" s="557"/>
      <c r="P28" s="558"/>
      <c r="Q28" s="559"/>
      <c r="R28" s="559"/>
      <c r="S28" s="559"/>
      <c r="T28" s="559"/>
      <c r="U28" s="559"/>
      <c r="V28" s="560"/>
      <c r="W28" s="558"/>
      <c r="X28" s="559"/>
      <c r="Y28" s="559"/>
      <c r="Z28" s="559"/>
      <c r="AA28" s="559"/>
      <c r="AB28" s="559"/>
      <c r="AC28" s="560"/>
      <c r="AD28" s="544"/>
      <c r="AE28" s="545"/>
      <c r="AF28" s="545"/>
      <c r="AG28" s="545"/>
      <c r="AH28" s="545"/>
      <c r="AI28" s="545"/>
      <c r="AJ28" s="545"/>
      <c r="AK28" s="545"/>
      <c r="AL28" s="545"/>
      <c r="AM28" s="545"/>
      <c r="AN28" s="545"/>
      <c r="AO28" s="545"/>
      <c r="AP28" s="545"/>
      <c r="AQ28" s="545"/>
      <c r="AR28" s="545"/>
      <c r="AS28" s="545"/>
      <c r="AT28" s="545"/>
      <c r="AU28" s="545"/>
      <c r="AV28" s="545"/>
      <c r="AW28" s="545"/>
      <c r="AX28" s="546"/>
    </row>
    <row r="29" spans="1:50" ht="25.5" customHeight="1" thickBot="1" x14ac:dyDescent="0.2">
      <c r="A29" s="510"/>
      <c r="B29" s="511"/>
      <c r="C29" s="511"/>
      <c r="D29" s="511"/>
      <c r="E29" s="511"/>
      <c r="F29" s="512"/>
      <c r="G29" s="136" t="s">
        <v>18</v>
      </c>
      <c r="H29" s="523"/>
      <c r="I29" s="523"/>
      <c r="J29" s="523"/>
      <c r="K29" s="523"/>
      <c r="L29" s="523"/>
      <c r="M29" s="523"/>
      <c r="N29" s="523"/>
      <c r="O29" s="524"/>
      <c r="P29" s="525">
        <f>+P23+P24+P25+P26+P27</f>
        <v>23.1</v>
      </c>
      <c r="Q29" s="526"/>
      <c r="R29" s="526"/>
      <c r="S29" s="526"/>
      <c r="T29" s="526"/>
      <c r="U29" s="526"/>
      <c r="V29" s="527"/>
      <c r="W29" s="528">
        <f>AR13</f>
        <v>25.198</v>
      </c>
      <c r="X29" s="529"/>
      <c r="Y29" s="529"/>
      <c r="Z29" s="529"/>
      <c r="AA29" s="529"/>
      <c r="AB29" s="529"/>
      <c r="AC29" s="530"/>
      <c r="AD29" s="545"/>
      <c r="AE29" s="545"/>
      <c r="AF29" s="545"/>
      <c r="AG29" s="545"/>
      <c r="AH29" s="545"/>
      <c r="AI29" s="545"/>
      <c r="AJ29" s="545"/>
      <c r="AK29" s="545"/>
      <c r="AL29" s="545"/>
      <c r="AM29" s="545"/>
      <c r="AN29" s="545"/>
      <c r="AO29" s="545"/>
      <c r="AP29" s="545"/>
      <c r="AQ29" s="545"/>
      <c r="AR29" s="545"/>
      <c r="AS29" s="545"/>
      <c r="AT29" s="545"/>
      <c r="AU29" s="545"/>
      <c r="AV29" s="545"/>
      <c r="AW29" s="545"/>
      <c r="AX29" s="546"/>
    </row>
    <row r="30" spans="1:50" ht="56.45" customHeight="1" x14ac:dyDescent="0.15">
      <c r="A30" s="531" t="s">
        <v>542</v>
      </c>
      <c r="B30" s="532"/>
      <c r="C30" s="532"/>
      <c r="D30" s="532"/>
      <c r="E30" s="532"/>
      <c r="F30" s="533"/>
      <c r="G30" s="520" t="s">
        <v>610</v>
      </c>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21"/>
      <c r="AU30" s="521"/>
      <c r="AV30" s="521"/>
      <c r="AW30" s="521"/>
      <c r="AX30" s="522"/>
    </row>
    <row r="31" spans="1:50" ht="31.5" customHeight="1" x14ac:dyDescent="0.15">
      <c r="A31" s="433" t="s">
        <v>543</v>
      </c>
      <c r="B31" s="434"/>
      <c r="C31" s="434"/>
      <c r="D31" s="434"/>
      <c r="E31" s="434"/>
      <c r="F31" s="339"/>
      <c r="G31" s="492" t="s">
        <v>541</v>
      </c>
      <c r="H31" s="493"/>
      <c r="I31" s="493"/>
      <c r="J31" s="493"/>
      <c r="K31" s="493"/>
      <c r="L31" s="493"/>
      <c r="M31" s="493"/>
      <c r="N31" s="493"/>
      <c r="O31" s="493"/>
      <c r="P31" s="494" t="s">
        <v>540</v>
      </c>
      <c r="Q31" s="493"/>
      <c r="R31" s="493"/>
      <c r="S31" s="493"/>
      <c r="T31" s="493"/>
      <c r="U31" s="493"/>
      <c r="V31" s="493"/>
      <c r="W31" s="493"/>
      <c r="X31" s="495"/>
      <c r="Y31" s="496"/>
      <c r="Z31" s="497"/>
      <c r="AA31" s="498"/>
      <c r="AB31" s="376" t="s">
        <v>11</v>
      </c>
      <c r="AC31" s="376"/>
      <c r="AD31" s="376"/>
      <c r="AE31" s="404" t="s">
        <v>385</v>
      </c>
      <c r="AF31" s="499"/>
      <c r="AG31" s="499"/>
      <c r="AH31" s="500"/>
      <c r="AI31" s="404" t="s">
        <v>537</v>
      </c>
      <c r="AJ31" s="499"/>
      <c r="AK31" s="499"/>
      <c r="AL31" s="500"/>
      <c r="AM31" s="404" t="s">
        <v>353</v>
      </c>
      <c r="AN31" s="499"/>
      <c r="AO31" s="499"/>
      <c r="AP31" s="500"/>
      <c r="AQ31" s="373" t="s">
        <v>384</v>
      </c>
      <c r="AR31" s="374"/>
      <c r="AS31" s="374"/>
      <c r="AT31" s="375"/>
      <c r="AU31" s="373" t="s">
        <v>554</v>
      </c>
      <c r="AV31" s="374"/>
      <c r="AW31" s="374"/>
      <c r="AX31" s="419"/>
    </row>
    <row r="32" spans="1:50" ht="19.899999999999999" customHeight="1" x14ac:dyDescent="0.15">
      <c r="A32" s="433"/>
      <c r="B32" s="434"/>
      <c r="C32" s="434"/>
      <c r="D32" s="434"/>
      <c r="E32" s="434"/>
      <c r="F32" s="339"/>
      <c r="G32" s="420" t="s">
        <v>694</v>
      </c>
      <c r="H32" s="421"/>
      <c r="I32" s="421"/>
      <c r="J32" s="421"/>
      <c r="K32" s="421"/>
      <c r="L32" s="421"/>
      <c r="M32" s="421"/>
      <c r="N32" s="421"/>
      <c r="O32" s="421"/>
      <c r="P32" s="228" t="s">
        <v>650</v>
      </c>
      <c r="Q32" s="424"/>
      <c r="R32" s="424"/>
      <c r="S32" s="424"/>
      <c r="T32" s="424"/>
      <c r="U32" s="424"/>
      <c r="V32" s="424"/>
      <c r="W32" s="424"/>
      <c r="X32" s="425"/>
      <c r="Y32" s="429" t="s">
        <v>51</v>
      </c>
      <c r="Z32" s="430"/>
      <c r="AA32" s="431"/>
      <c r="AB32" s="432" t="s">
        <v>589</v>
      </c>
      <c r="AC32" s="432"/>
      <c r="AD32" s="432"/>
      <c r="AE32" s="417">
        <v>4</v>
      </c>
      <c r="AF32" s="417"/>
      <c r="AG32" s="417"/>
      <c r="AH32" s="417"/>
      <c r="AI32" s="417">
        <v>5</v>
      </c>
      <c r="AJ32" s="417"/>
      <c r="AK32" s="417"/>
      <c r="AL32" s="417"/>
      <c r="AM32" s="417">
        <v>7</v>
      </c>
      <c r="AN32" s="417"/>
      <c r="AO32" s="417"/>
      <c r="AP32" s="417"/>
      <c r="AQ32" s="418" t="s">
        <v>651</v>
      </c>
      <c r="AR32" s="417"/>
      <c r="AS32" s="417"/>
      <c r="AT32" s="417"/>
      <c r="AU32" s="85" t="s">
        <v>651</v>
      </c>
      <c r="AV32" s="446"/>
      <c r="AW32" s="446"/>
      <c r="AX32" s="447"/>
    </row>
    <row r="33" spans="1:51" ht="19.899999999999999" customHeight="1" x14ac:dyDescent="0.15">
      <c r="A33" s="349"/>
      <c r="B33" s="350"/>
      <c r="C33" s="350"/>
      <c r="D33" s="350"/>
      <c r="E33" s="350"/>
      <c r="F33" s="268"/>
      <c r="G33" s="422"/>
      <c r="H33" s="423"/>
      <c r="I33" s="423"/>
      <c r="J33" s="423"/>
      <c r="K33" s="423"/>
      <c r="L33" s="423"/>
      <c r="M33" s="423"/>
      <c r="N33" s="423"/>
      <c r="O33" s="423"/>
      <c r="P33" s="426"/>
      <c r="Q33" s="427"/>
      <c r="R33" s="427"/>
      <c r="S33" s="427"/>
      <c r="T33" s="427"/>
      <c r="U33" s="427"/>
      <c r="V33" s="427"/>
      <c r="W33" s="427"/>
      <c r="X33" s="428"/>
      <c r="Y33" s="448" t="s">
        <v>52</v>
      </c>
      <c r="Z33" s="449"/>
      <c r="AA33" s="450"/>
      <c r="AB33" s="432" t="s">
        <v>589</v>
      </c>
      <c r="AC33" s="432"/>
      <c r="AD33" s="432"/>
      <c r="AE33" s="417">
        <v>6</v>
      </c>
      <c r="AF33" s="417"/>
      <c r="AG33" s="417"/>
      <c r="AH33" s="417"/>
      <c r="AI33" s="417">
        <v>6</v>
      </c>
      <c r="AJ33" s="417"/>
      <c r="AK33" s="417"/>
      <c r="AL33" s="417"/>
      <c r="AM33" s="417">
        <v>6</v>
      </c>
      <c r="AN33" s="417"/>
      <c r="AO33" s="417"/>
      <c r="AP33" s="417"/>
      <c r="AQ33" s="417">
        <v>6</v>
      </c>
      <c r="AR33" s="417"/>
      <c r="AS33" s="417"/>
      <c r="AT33" s="417"/>
      <c r="AU33" s="451">
        <v>6</v>
      </c>
      <c r="AV33" s="446"/>
      <c r="AW33" s="446"/>
      <c r="AX33" s="447"/>
    </row>
    <row r="34" spans="1:51" ht="23.25" customHeight="1" x14ac:dyDescent="0.15">
      <c r="A34" s="483" t="s">
        <v>544</v>
      </c>
      <c r="B34" s="484"/>
      <c r="C34" s="484"/>
      <c r="D34" s="484"/>
      <c r="E34" s="484"/>
      <c r="F34" s="485"/>
      <c r="G34" s="358" t="s">
        <v>545</v>
      </c>
      <c r="H34" s="358"/>
      <c r="I34" s="358"/>
      <c r="J34" s="358"/>
      <c r="K34" s="358"/>
      <c r="L34" s="358"/>
      <c r="M34" s="358"/>
      <c r="N34" s="358"/>
      <c r="O34" s="358"/>
      <c r="P34" s="358"/>
      <c r="Q34" s="358"/>
      <c r="R34" s="358"/>
      <c r="S34" s="358"/>
      <c r="T34" s="358"/>
      <c r="U34" s="358"/>
      <c r="V34" s="358"/>
      <c r="W34" s="358"/>
      <c r="X34" s="359"/>
      <c r="Y34" s="410"/>
      <c r="Z34" s="411"/>
      <c r="AA34" s="412"/>
      <c r="AB34" s="357" t="s">
        <v>11</v>
      </c>
      <c r="AC34" s="358"/>
      <c r="AD34" s="359"/>
      <c r="AE34" s="357" t="s">
        <v>385</v>
      </c>
      <c r="AF34" s="358"/>
      <c r="AG34" s="358"/>
      <c r="AH34" s="359"/>
      <c r="AI34" s="357" t="s">
        <v>537</v>
      </c>
      <c r="AJ34" s="358"/>
      <c r="AK34" s="358"/>
      <c r="AL34" s="359"/>
      <c r="AM34" s="357" t="s">
        <v>353</v>
      </c>
      <c r="AN34" s="358"/>
      <c r="AO34" s="358"/>
      <c r="AP34" s="359"/>
      <c r="AQ34" s="407" t="s">
        <v>555</v>
      </c>
      <c r="AR34" s="408"/>
      <c r="AS34" s="408"/>
      <c r="AT34" s="408"/>
      <c r="AU34" s="408"/>
      <c r="AV34" s="408"/>
      <c r="AW34" s="408"/>
      <c r="AX34" s="409"/>
    </row>
    <row r="35" spans="1:51" ht="23.25" customHeight="1" x14ac:dyDescent="0.15">
      <c r="A35" s="486"/>
      <c r="B35" s="487"/>
      <c r="C35" s="487"/>
      <c r="D35" s="487"/>
      <c r="E35" s="487"/>
      <c r="F35" s="488"/>
      <c r="G35" s="455" t="s">
        <v>590</v>
      </c>
      <c r="H35" s="456"/>
      <c r="I35" s="456"/>
      <c r="J35" s="456"/>
      <c r="K35" s="456"/>
      <c r="L35" s="456"/>
      <c r="M35" s="456"/>
      <c r="N35" s="456"/>
      <c r="O35" s="456"/>
      <c r="P35" s="456"/>
      <c r="Q35" s="456"/>
      <c r="R35" s="456"/>
      <c r="S35" s="456"/>
      <c r="T35" s="456"/>
      <c r="U35" s="456"/>
      <c r="V35" s="456"/>
      <c r="W35" s="456"/>
      <c r="X35" s="456"/>
      <c r="Y35" s="459" t="s">
        <v>544</v>
      </c>
      <c r="Z35" s="460"/>
      <c r="AA35" s="461"/>
      <c r="AB35" s="462" t="s">
        <v>591</v>
      </c>
      <c r="AC35" s="463"/>
      <c r="AD35" s="464"/>
      <c r="AE35" s="418">
        <v>0.5</v>
      </c>
      <c r="AF35" s="418"/>
      <c r="AG35" s="418"/>
      <c r="AH35" s="418"/>
      <c r="AI35" s="418">
        <v>0</v>
      </c>
      <c r="AJ35" s="418"/>
      <c r="AK35" s="418"/>
      <c r="AL35" s="418"/>
      <c r="AM35" s="418">
        <v>0</v>
      </c>
      <c r="AN35" s="418"/>
      <c r="AO35" s="418"/>
      <c r="AP35" s="418"/>
      <c r="AQ35" s="85" t="s">
        <v>651</v>
      </c>
      <c r="AR35" s="86"/>
      <c r="AS35" s="86"/>
      <c r="AT35" s="86"/>
      <c r="AU35" s="86"/>
      <c r="AV35" s="86"/>
      <c r="AW35" s="86"/>
      <c r="AX35" s="346"/>
    </row>
    <row r="36" spans="1:51" ht="27.6" customHeight="1" x14ac:dyDescent="0.15">
      <c r="A36" s="489"/>
      <c r="B36" s="490"/>
      <c r="C36" s="490"/>
      <c r="D36" s="490"/>
      <c r="E36" s="490"/>
      <c r="F36" s="491"/>
      <c r="G36" s="457"/>
      <c r="H36" s="458"/>
      <c r="I36" s="458"/>
      <c r="J36" s="458"/>
      <c r="K36" s="458"/>
      <c r="L36" s="458"/>
      <c r="M36" s="458"/>
      <c r="N36" s="458"/>
      <c r="O36" s="458"/>
      <c r="P36" s="458"/>
      <c r="Q36" s="458"/>
      <c r="R36" s="458"/>
      <c r="S36" s="458"/>
      <c r="T36" s="458"/>
      <c r="U36" s="458"/>
      <c r="V36" s="458"/>
      <c r="W36" s="458"/>
      <c r="X36" s="458"/>
      <c r="Y36" s="81" t="s">
        <v>546</v>
      </c>
      <c r="Z36" s="452"/>
      <c r="AA36" s="453"/>
      <c r="AB36" s="413" t="s">
        <v>592</v>
      </c>
      <c r="AC36" s="414"/>
      <c r="AD36" s="415"/>
      <c r="AE36" s="416" t="s">
        <v>593</v>
      </c>
      <c r="AF36" s="416"/>
      <c r="AG36" s="416"/>
      <c r="AH36" s="416"/>
      <c r="AI36" s="416" t="s">
        <v>594</v>
      </c>
      <c r="AJ36" s="416"/>
      <c r="AK36" s="416"/>
      <c r="AL36" s="416"/>
      <c r="AM36" s="416" t="s">
        <v>652</v>
      </c>
      <c r="AN36" s="416"/>
      <c r="AO36" s="416"/>
      <c r="AP36" s="416"/>
      <c r="AQ36" s="416" t="s">
        <v>653</v>
      </c>
      <c r="AR36" s="416"/>
      <c r="AS36" s="416"/>
      <c r="AT36" s="416"/>
      <c r="AU36" s="416"/>
      <c r="AV36" s="416"/>
      <c r="AW36" s="416"/>
      <c r="AX36" s="454"/>
    </row>
    <row r="37" spans="1:51" ht="18.75" customHeight="1" x14ac:dyDescent="0.15">
      <c r="A37" s="471" t="s">
        <v>211</v>
      </c>
      <c r="B37" s="472"/>
      <c r="C37" s="472"/>
      <c r="D37" s="472"/>
      <c r="E37" s="472"/>
      <c r="F37" s="473"/>
      <c r="G37" s="387" t="s">
        <v>135</v>
      </c>
      <c r="H37" s="388"/>
      <c r="I37" s="388"/>
      <c r="J37" s="388"/>
      <c r="K37" s="388"/>
      <c r="L37" s="388"/>
      <c r="M37" s="388"/>
      <c r="N37" s="388"/>
      <c r="O37" s="389"/>
      <c r="P37" s="393" t="s">
        <v>55</v>
      </c>
      <c r="Q37" s="388"/>
      <c r="R37" s="388"/>
      <c r="S37" s="388"/>
      <c r="T37" s="388"/>
      <c r="U37" s="388"/>
      <c r="V37" s="388"/>
      <c r="W37" s="388"/>
      <c r="X37" s="389"/>
      <c r="Y37" s="395"/>
      <c r="Z37" s="396"/>
      <c r="AA37" s="397"/>
      <c r="AB37" s="401" t="s">
        <v>11</v>
      </c>
      <c r="AC37" s="402"/>
      <c r="AD37" s="403"/>
      <c r="AE37" s="401" t="s">
        <v>385</v>
      </c>
      <c r="AF37" s="402"/>
      <c r="AG37" s="402"/>
      <c r="AH37" s="403"/>
      <c r="AI37" s="481" t="s">
        <v>537</v>
      </c>
      <c r="AJ37" s="481"/>
      <c r="AK37" s="481"/>
      <c r="AL37" s="401"/>
      <c r="AM37" s="481" t="s">
        <v>353</v>
      </c>
      <c r="AN37" s="481"/>
      <c r="AO37" s="481"/>
      <c r="AP37" s="401"/>
      <c r="AQ37" s="436" t="s">
        <v>166</v>
      </c>
      <c r="AR37" s="437"/>
      <c r="AS37" s="437"/>
      <c r="AT37" s="438"/>
      <c r="AU37" s="388" t="s">
        <v>125</v>
      </c>
      <c r="AV37" s="388"/>
      <c r="AW37" s="388"/>
      <c r="AX37" s="439"/>
    </row>
    <row r="38" spans="1:51" ht="18.75" customHeight="1" x14ac:dyDescent="0.15">
      <c r="A38" s="474"/>
      <c r="B38" s="475"/>
      <c r="C38" s="475"/>
      <c r="D38" s="475"/>
      <c r="E38" s="475"/>
      <c r="F38" s="476"/>
      <c r="G38" s="390"/>
      <c r="H38" s="391"/>
      <c r="I38" s="391"/>
      <c r="J38" s="391"/>
      <c r="K38" s="391"/>
      <c r="L38" s="391"/>
      <c r="M38" s="391"/>
      <c r="N38" s="391"/>
      <c r="O38" s="392"/>
      <c r="P38" s="394"/>
      <c r="Q38" s="391"/>
      <c r="R38" s="391"/>
      <c r="S38" s="391"/>
      <c r="T38" s="391"/>
      <c r="U38" s="391"/>
      <c r="V38" s="391"/>
      <c r="W38" s="391"/>
      <c r="X38" s="392"/>
      <c r="Y38" s="398"/>
      <c r="Z38" s="399"/>
      <c r="AA38" s="400"/>
      <c r="AB38" s="404"/>
      <c r="AC38" s="405"/>
      <c r="AD38" s="406"/>
      <c r="AE38" s="404"/>
      <c r="AF38" s="405"/>
      <c r="AG38" s="405"/>
      <c r="AH38" s="406"/>
      <c r="AI38" s="482"/>
      <c r="AJ38" s="482"/>
      <c r="AK38" s="482"/>
      <c r="AL38" s="404"/>
      <c r="AM38" s="482"/>
      <c r="AN38" s="482"/>
      <c r="AO38" s="482"/>
      <c r="AP38" s="404"/>
      <c r="AQ38" s="440" t="s">
        <v>576</v>
      </c>
      <c r="AR38" s="441"/>
      <c r="AS38" s="442" t="s">
        <v>167</v>
      </c>
      <c r="AT38" s="443"/>
      <c r="AU38" s="444" t="s">
        <v>576</v>
      </c>
      <c r="AV38" s="444"/>
      <c r="AW38" s="391" t="s">
        <v>162</v>
      </c>
      <c r="AX38" s="445"/>
    </row>
    <row r="39" spans="1:51" ht="45.6" customHeight="1" x14ac:dyDescent="0.15">
      <c r="A39" s="477"/>
      <c r="B39" s="475"/>
      <c r="C39" s="475"/>
      <c r="D39" s="475"/>
      <c r="E39" s="475"/>
      <c r="F39" s="476"/>
      <c r="G39" s="361" t="s">
        <v>581</v>
      </c>
      <c r="H39" s="362"/>
      <c r="I39" s="362"/>
      <c r="J39" s="362"/>
      <c r="K39" s="362"/>
      <c r="L39" s="362"/>
      <c r="M39" s="362"/>
      <c r="N39" s="362"/>
      <c r="O39" s="363"/>
      <c r="P39" s="229" t="s">
        <v>582</v>
      </c>
      <c r="Q39" s="229"/>
      <c r="R39" s="229"/>
      <c r="S39" s="229"/>
      <c r="T39" s="229"/>
      <c r="U39" s="229"/>
      <c r="V39" s="229"/>
      <c r="W39" s="229"/>
      <c r="X39" s="370"/>
      <c r="Y39" s="81" t="s">
        <v>12</v>
      </c>
      <c r="Z39" s="82"/>
      <c r="AA39" s="83"/>
      <c r="AB39" s="84" t="s">
        <v>583</v>
      </c>
      <c r="AC39" s="84"/>
      <c r="AD39" s="84"/>
      <c r="AE39" s="85">
        <v>14</v>
      </c>
      <c r="AF39" s="86"/>
      <c r="AG39" s="86"/>
      <c r="AH39" s="86"/>
      <c r="AI39" s="85">
        <v>14</v>
      </c>
      <c r="AJ39" s="86"/>
      <c r="AK39" s="86"/>
      <c r="AL39" s="86"/>
      <c r="AM39" s="85">
        <v>28</v>
      </c>
      <c r="AN39" s="86"/>
      <c r="AO39" s="86"/>
      <c r="AP39" s="86"/>
      <c r="AQ39" s="343" t="s">
        <v>576</v>
      </c>
      <c r="AR39" s="344"/>
      <c r="AS39" s="344"/>
      <c r="AT39" s="345"/>
      <c r="AU39" s="86" t="s">
        <v>576</v>
      </c>
      <c r="AV39" s="86"/>
      <c r="AW39" s="86"/>
      <c r="AX39" s="346"/>
    </row>
    <row r="40" spans="1:51" ht="45.6" customHeight="1" x14ac:dyDescent="0.15">
      <c r="A40" s="478"/>
      <c r="B40" s="479"/>
      <c r="C40" s="479"/>
      <c r="D40" s="479"/>
      <c r="E40" s="479"/>
      <c r="F40" s="480"/>
      <c r="G40" s="364"/>
      <c r="H40" s="365"/>
      <c r="I40" s="365"/>
      <c r="J40" s="365"/>
      <c r="K40" s="365"/>
      <c r="L40" s="365"/>
      <c r="M40" s="365"/>
      <c r="N40" s="365"/>
      <c r="O40" s="366"/>
      <c r="P40" s="232"/>
      <c r="Q40" s="232"/>
      <c r="R40" s="232"/>
      <c r="S40" s="232"/>
      <c r="T40" s="232"/>
      <c r="U40" s="232"/>
      <c r="V40" s="232"/>
      <c r="W40" s="232"/>
      <c r="X40" s="371"/>
      <c r="Y40" s="357" t="s">
        <v>50</v>
      </c>
      <c r="Z40" s="358"/>
      <c r="AA40" s="359"/>
      <c r="AB40" s="360" t="s">
        <v>583</v>
      </c>
      <c r="AC40" s="360"/>
      <c r="AD40" s="360"/>
      <c r="AE40" s="85">
        <v>15</v>
      </c>
      <c r="AF40" s="86"/>
      <c r="AG40" s="86"/>
      <c r="AH40" s="86"/>
      <c r="AI40" s="85">
        <v>15</v>
      </c>
      <c r="AJ40" s="86"/>
      <c r="AK40" s="86"/>
      <c r="AL40" s="86"/>
      <c r="AM40" s="85">
        <v>15</v>
      </c>
      <c r="AN40" s="86"/>
      <c r="AO40" s="86"/>
      <c r="AP40" s="86"/>
      <c r="AQ40" s="343" t="s">
        <v>576</v>
      </c>
      <c r="AR40" s="344"/>
      <c r="AS40" s="344"/>
      <c r="AT40" s="345"/>
      <c r="AU40" s="86">
        <v>15</v>
      </c>
      <c r="AV40" s="86"/>
      <c r="AW40" s="86"/>
      <c r="AX40" s="346"/>
    </row>
    <row r="41" spans="1:51" ht="49.9" customHeight="1" x14ac:dyDescent="0.15">
      <c r="A41" s="477"/>
      <c r="B41" s="475"/>
      <c r="C41" s="475"/>
      <c r="D41" s="475"/>
      <c r="E41" s="475"/>
      <c r="F41" s="476"/>
      <c r="G41" s="367"/>
      <c r="H41" s="368"/>
      <c r="I41" s="368"/>
      <c r="J41" s="368"/>
      <c r="K41" s="368"/>
      <c r="L41" s="368"/>
      <c r="M41" s="368"/>
      <c r="N41" s="368"/>
      <c r="O41" s="369"/>
      <c r="P41" s="235"/>
      <c r="Q41" s="235"/>
      <c r="R41" s="235"/>
      <c r="S41" s="235"/>
      <c r="T41" s="235"/>
      <c r="U41" s="235"/>
      <c r="V41" s="235"/>
      <c r="W41" s="235"/>
      <c r="X41" s="372"/>
      <c r="Y41" s="357" t="s">
        <v>13</v>
      </c>
      <c r="Z41" s="358"/>
      <c r="AA41" s="359"/>
      <c r="AB41" s="435" t="s">
        <v>14</v>
      </c>
      <c r="AC41" s="435"/>
      <c r="AD41" s="435"/>
      <c r="AE41" s="85">
        <v>93</v>
      </c>
      <c r="AF41" s="86"/>
      <c r="AG41" s="86"/>
      <c r="AH41" s="86"/>
      <c r="AI41" s="85">
        <v>93</v>
      </c>
      <c r="AJ41" s="86"/>
      <c r="AK41" s="86"/>
      <c r="AL41" s="86"/>
      <c r="AM41" s="85">
        <v>187</v>
      </c>
      <c r="AN41" s="86"/>
      <c r="AO41" s="86"/>
      <c r="AP41" s="86"/>
      <c r="AQ41" s="343" t="s">
        <v>576</v>
      </c>
      <c r="AR41" s="344"/>
      <c r="AS41" s="344"/>
      <c r="AT41" s="345"/>
      <c r="AU41" s="86" t="s">
        <v>576</v>
      </c>
      <c r="AV41" s="86"/>
      <c r="AW41" s="86"/>
      <c r="AX41" s="346"/>
    </row>
    <row r="42" spans="1:51" ht="26.45" customHeight="1" x14ac:dyDescent="0.15">
      <c r="A42" s="347" t="s">
        <v>230</v>
      </c>
      <c r="B42" s="348"/>
      <c r="C42" s="348"/>
      <c r="D42" s="348"/>
      <c r="E42" s="348"/>
      <c r="F42" s="266"/>
      <c r="G42" s="351" t="s">
        <v>584</v>
      </c>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2"/>
      <c r="AV42" s="352"/>
      <c r="AW42" s="352"/>
      <c r="AX42" s="353"/>
    </row>
    <row r="43" spans="1:51" ht="26.45" customHeight="1" thickBot="1" x14ac:dyDescent="0.2">
      <c r="A43" s="349"/>
      <c r="B43" s="350"/>
      <c r="C43" s="350"/>
      <c r="D43" s="350"/>
      <c r="E43" s="350"/>
      <c r="F43" s="268"/>
      <c r="G43" s="354"/>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6"/>
    </row>
    <row r="44" spans="1:51" ht="42.6" customHeight="1" x14ac:dyDescent="0.15">
      <c r="A44" s="531" t="s">
        <v>542</v>
      </c>
      <c r="B44" s="532"/>
      <c r="C44" s="532"/>
      <c r="D44" s="532"/>
      <c r="E44" s="532"/>
      <c r="F44" s="533"/>
      <c r="G44" s="520" t="s">
        <v>609</v>
      </c>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1"/>
      <c r="AN44" s="521"/>
      <c r="AO44" s="521"/>
      <c r="AP44" s="521"/>
      <c r="AQ44" s="521"/>
      <c r="AR44" s="521"/>
      <c r="AS44" s="521"/>
      <c r="AT44" s="521"/>
      <c r="AU44" s="521"/>
      <c r="AV44" s="521"/>
      <c r="AW44" s="521"/>
      <c r="AX44" s="522"/>
      <c r="AY44">
        <f>COUNTA($G$44)</f>
        <v>1</v>
      </c>
    </row>
    <row r="45" spans="1:51" ht="27" customHeight="1" x14ac:dyDescent="0.15">
      <c r="A45" s="433" t="s">
        <v>543</v>
      </c>
      <c r="B45" s="434"/>
      <c r="C45" s="434"/>
      <c r="D45" s="434"/>
      <c r="E45" s="434"/>
      <c r="F45" s="339"/>
      <c r="G45" s="492" t="s">
        <v>541</v>
      </c>
      <c r="H45" s="493"/>
      <c r="I45" s="493"/>
      <c r="J45" s="493"/>
      <c r="K45" s="493"/>
      <c r="L45" s="493"/>
      <c r="M45" s="493"/>
      <c r="N45" s="493"/>
      <c r="O45" s="493"/>
      <c r="P45" s="494" t="s">
        <v>540</v>
      </c>
      <c r="Q45" s="493"/>
      <c r="R45" s="493"/>
      <c r="S45" s="493"/>
      <c r="T45" s="493"/>
      <c r="U45" s="493"/>
      <c r="V45" s="493"/>
      <c r="W45" s="493"/>
      <c r="X45" s="495"/>
      <c r="Y45" s="496"/>
      <c r="Z45" s="497"/>
      <c r="AA45" s="498"/>
      <c r="AB45" s="376" t="s">
        <v>11</v>
      </c>
      <c r="AC45" s="376"/>
      <c r="AD45" s="376"/>
      <c r="AE45" s="404" t="s">
        <v>385</v>
      </c>
      <c r="AF45" s="499"/>
      <c r="AG45" s="499"/>
      <c r="AH45" s="500"/>
      <c r="AI45" s="404" t="s">
        <v>537</v>
      </c>
      <c r="AJ45" s="499"/>
      <c r="AK45" s="499"/>
      <c r="AL45" s="500"/>
      <c r="AM45" s="404" t="s">
        <v>353</v>
      </c>
      <c r="AN45" s="499"/>
      <c r="AO45" s="499"/>
      <c r="AP45" s="500"/>
      <c r="AQ45" s="373" t="s">
        <v>384</v>
      </c>
      <c r="AR45" s="374"/>
      <c r="AS45" s="374"/>
      <c r="AT45" s="375"/>
      <c r="AU45" s="373" t="s">
        <v>554</v>
      </c>
      <c r="AV45" s="374"/>
      <c r="AW45" s="374"/>
      <c r="AX45" s="419"/>
      <c r="AY45">
        <f>COUNTA($G$46)</f>
        <v>1</v>
      </c>
    </row>
    <row r="46" spans="1:51" ht="44.45" customHeight="1" x14ac:dyDescent="0.15">
      <c r="A46" s="433"/>
      <c r="B46" s="434"/>
      <c r="C46" s="434"/>
      <c r="D46" s="434"/>
      <c r="E46" s="434"/>
      <c r="F46" s="339"/>
      <c r="G46" s="420" t="s">
        <v>699</v>
      </c>
      <c r="H46" s="421"/>
      <c r="I46" s="421"/>
      <c r="J46" s="421"/>
      <c r="K46" s="421"/>
      <c r="L46" s="421"/>
      <c r="M46" s="421"/>
      <c r="N46" s="421"/>
      <c r="O46" s="421"/>
      <c r="P46" s="228" t="s">
        <v>698</v>
      </c>
      <c r="Q46" s="424"/>
      <c r="R46" s="424"/>
      <c r="S46" s="424"/>
      <c r="T46" s="424"/>
      <c r="U46" s="424"/>
      <c r="V46" s="424"/>
      <c r="W46" s="424"/>
      <c r="X46" s="425"/>
      <c r="Y46" s="429" t="s">
        <v>51</v>
      </c>
      <c r="Z46" s="430"/>
      <c r="AA46" s="431"/>
      <c r="AB46" s="432" t="s">
        <v>589</v>
      </c>
      <c r="AC46" s="432"/>
      <c r="AD46" s="432"/>
      <c r="AE46" s="417">
        <v>84</v>
      </c>
      <c r="AF46" s="417"/>
      <c r="AG46" s="417"/>
      <c r="AH46" s="417"/>
      <c r="AI46" s="417">
        <v>71</v>
      </c>
      <c r="AJ46" s="417"/>
      <c r="AK46" s="417"/>
      <c r="AL46" s="417"/>
      <c r="AM46" s="417">
        <v>58</v>
      </c>
      <c r="AN46" s="417"/>
      <c r="AO46" s="417"/>
      <c r="AP46" s="417"/>
      <c r="AQ46" s="418" t="s">
        <v>692</v>
      </c>
      <c r="AR46" s="417"/>
      <c r="AS46" s="417"/>
      <c r="AT46" s="417"/>
      <c r="AU46" s="85" t="s">
        <v>692</v>
      </c>
      <c r="AV46" s="446"/>
      <c r="AW46" s="446"/>
      <c r="AX46" s="447"/>
      <c r="AY46">
        <f>$AY$45</f>
        <v>1</v>
      </c>
    </row>
    <row r="47" spans="1:51" ht="55.15" customHeight="1" x14ac:dyDescent="0.15">
      <c r="A47" s="349"/>
      <c r="B47" s="350"/>
      <c r="C47" s="350"/>
      <c r="D47" s="350"/>
      <c r="E47" s="350"/>
      <c r="F47" s="268"/>
      <c r="G47" s="422"/>
      <c r="H47" s="423"/>
      <c r="I47" s="423"/>
      <c r="J47" s="423"/>
      <c r="K47" s="423"/>
      <c r="L47" s="423"/>
      <c r="M47" s="423"/>
      <c r="N47" s="423"/>
      <c r="O47" s="423"/>
      <c r="P47" s="426"/>
      <c r="Q47" s="427"/>
      <c r="R47" s="427"/>
      <c r="S47" s="427"/>
      <c r="T47" s="427"/>
      <c r="U47" s="427"/>
      <c r="V47" s="427"/>
      <c r="W47" s="427"/>
      <c r="X47" s="428"/>
      <c r="Y47" s="448" t="s">
        <v>52</v>
      </c>
      <c r="Z47" s="449"/>
      <c r="AA47" s="450"/>
      <c r="AB47" s="432" t="s">
        <v>589</v>
      </c>
      <c r="AC47" s="432"/>
      <c r="AD47" s="432"/>
      <c r="AE47" s="417">
        <v>100</v>
      </c>
      <c r="AF47" s="417"/>
      <c r="AG47" s="417"/>
      <c r="AH47" s="417"/>
      <c r="AI47" s="417">
        <v>100</v>
      </c>
      <c r="AJ47" s="417"/>
      <c r="AK47" s="417"/>
      <c r="AL47" s="417"/>
      <c r="AM47" s="417">
        <v>100</v>
      </c>
      <c r="AN47" s="417"/>
      <c r="AO47" s="417"/>
      <c r="AP47" s="417"/>
      <c r="AQ47" s="417">
        <v>100</v>
      </c>
      <c r="AR47" s="417"/>
      <c r="AS47" s="417"/>
      <c r="AT47" s="417"/>
      <c r="AU47" s="85" t="s">
        <v>692</v>
      </c>
      <c r="AV47" s="446"/>
      <c r="AW47" s="446"/>
      <c r="AX47" s="447"/>
      <c r="AY47">
        <f>$AY$45</f>
        <v>1</v>
      </c>
    </row>
    <row r="48" spans="1:51" ht="23.25" customHeight="1" x14ac:dyDescent="0.15">
      <c r="A48" s="483" t="s">
        <v>544</v>
      </c>
      <c r="B48" s="484"/>
      <c r="C48" s="484"/>
      <c r="D48" s="484"/>
      <c r="E48" s="484"/>
      <c r="F48" s="485"/>
      <c r="G48" s="358" t="s">
        <v>545</v>
      </c>
      <c r="H48" s="358"/>
      <c r="I48" s="358"/>
      <c r="J48" s="358"/>
      <c r="K48" s="358"/>
      <c r="L48" s="358"/>
      <c r="M48" s="358"/>
      <c r="N48" s="358"/>
      <c r="O48" s="358"/>
      <c r="P48" s="358"/>
      <c r="Q48" s="358"/>
      <c r="R48" s="358"/>
      <c r="S48" s="358"/>
      <c r="T48" s="358"/>
      <c r="U48" s="358"/>
      <c r="V48" s="358"/>
      <c r="W48" s="358"/>
      <c r="X48" s="359"/>
      <c r="Y48" s="410"/>
      <c r="Z48" s="411"/>
      <c r="AA48" s="412"/>
      <c r="AB48" s="357" t="s">
        <v>11</v>
      </c>
      <c r="AC48" s="358"/>
      <c r="AD48" s="359"/>
      <c r="AE48" s="109" t="s">
        <v>385</v>
      </c>
      <c r="AF48" s="109"/>
      <c r="AG48" s="109"/>
      <c r="AH48" s="109"/>
      <c r="AI48" s="109" t="s">
        <v>537</v>
      </c>
      <c r="AJ48" s="109"/>
      <c r="AK48" s="109"/>
      <c r="AL48" s="109"/>
      <c r="AM48" s="109" t="s">
        <v>353</v>
      </c>
      <c r="AN48" s="109"/>
      <c r="AO48" s="109"/>
      <c r="AP48" s="109"/>
      <c r="AQ48" s="407" t="s">
        <v>555</v>
      </c>
      <c r="AR48" s="408"/>
      <c r="AS48" s="408"/>
      <c r="AT48" s="408"/>
      <c r="AU48" s="408"/>
      <c r="AV48" s="408"/>
      <c r="AW48" s="408"/>
      <c r="AX48" s="409"/>
      <c r="AY48">
        <f>IF(SUBSTITUTE(SUBSTITUTE($G$49,"／",""),"　","")="",0,1)</f>
        <v>1</v>
      </c>
    </row>
    <row r="49" spans="1:51" ht="23.25" customHeight="1" x14ac:dyDescent="0.15">
      <c r="A49" s="486"/>
      <c r="B49" s="487"/>
      <c r="C49" s="487"/>
      <c r="D49" s="487"/>
      <c r="E49" s="487"/>
      <c r="F49" s="488"/>
      <c r="G49" s="455" t="s">
        <v>595</v>
      </c>
      <c r="H49" s="456"/>
      <c r="I49" s="456"/>
      <c r="J49" s="456"/>
      <c r="K49" s="456"/>
      <c r="L49" s="456"/>
      <c r="M49" s="456"/>
      <c r="N49" s="456"/>
      <c r="O49" s="456"/>
      <c r="P49" s="456"/>
      <c r="Q49" s="456"/>
      <c r="R49" s="456"/>
      <c r="S49" s="456"/>
      <c r="T49" s="456"/>
      <c r="U49" s="456"/>
      <c r="V49" s="456"/>
      <c r="W49" s="456"/>
      <c r="X49" s="456"/>
      <c r="Y49" s="459" t="s">
        <v>544</v>
      </c>
      <c r="Z49" s="460"/>
      <c r="AA49" s="461"/>
      <c r="AB49" s="462" t="s">
        <v>596</v>
      </c>
      <c r="AC49" s="463"/>
      <c r="AD49" s="464"/>
      <c r="AE49" s="418">
        <v>23</v>
      </c>
      <c r="AF49" s="418"/>
      <c r="AG49" s="418"/>
      <c r="AH49" s="418"/>
      <c r="AI49" s="418">
        <v>25</v>
      </c>
      <c r="AJ49" s="418"/>
      <c r="AK49" s="418"/>
      <c r="AL49" s="418"/>
      <c r="AM49" s="418">
        <v>27</v>
      </c>
      <c r="AN49" s="418"/>
      <c r="AO49" s="418"/>
      <c r="AP49" s="418"/>
      <c r="AQ49" s="85">
        <v>1.9</v>
      </c>
      <c r="AR49" s="86"/>
      <c r="AS49" s="86"/>
      <c r="AT49" s="86"/>
      <c r="AU49" s="86"/>
      <c r="AV49" s="86"/>
      <c r="AW49" s="86"/>
      <c r="AX49" s="346"/>
      <c r="AY49">
        <f>$AY$48</f>
        <v>1</v>
      </c>
    </row>
    <row r="50" spans="1:51" ht="22.15" customHeight="1" x14ac:dyDescent="0.15">
      <c r="A50" s="489"/>
      <c r="B50" s="490"/>
      <c r="C50" s="490"/>
      <c r="D50" s="490"/>
      <c r="E50" s="490"/>
      <c r="F50" s="491"/>
      <c r="G50" s="457"/>
      <c r="H50" s="458"/>
      <c r="I50" s="458"/>
      <c r="J50" s="458"/>
      <c r="K50" s="458"/>
      <c r="L50" s="458"/>
      <c r="M50" s="458"/>
      <c r="N50" s="458"/>
      <c r="O50" s="458"/>
      <c r="P50" s="458"/>
      <c r="Q50" s="458"/>
      <c r="R50" s="458"/>
      <c r="S50" s="458"/>
      <c r="T50" s="458"/>
      <c r="U50" s="458"/>
      <c r="V50" s="458"/>
      <c r="W50" s="458"/>
      <c r="X50" s="458"/>
      <c r="Y50" s="81" t="s">
        <v>546</v>
      </c>
      <c r="Z50" s="452"/>
      <c r="AA50" s="453"/>
      <c r="AB50" s="413" t="s">
        <v>592</v>
      </c>
      <c r="AC50" s="414"/>
      <c r="AD50" s="415"/>
      <c r="AE50" s="416" t="s">
        <v>597</v>
      </c>
      <c r="AF50" s="416"/>
      <c r="AG50" s="416"/>
      <c r="AH50" s="416"/>
      <c r="AI50" s="416" t="s">
        <v>598</v>
      </c>
      <c r="AJ50" s="416"/>
      <c r="AK50" s="416"/>
      <c r="AL50" s="416"/>
      <c r="AM50" s="416" t="s">
        <v>617</v>
      </c>
      <c r="AN50" s="416"/>
      <c r="AO50" s="416"/>
      <c r="AP50" s="416"/>
      <c r="AQ50" s="416" t="s">
        <v>618</v>
      </c>
      <c r="AR50" s="416"/>
      <c r="AS50" s="416"/>
      <c r="AT50" s="416"/>
      <c r="AU50" s="416"/>
      <c r="AV50" s="416"/>
      <c r="AW50" s="416"/>
      <c r="AX50" s="454"/>
      <c r="AY50">
        <f>$AY$48</f>
        <v>1</v>
      </c>
    </row>
    <row r="51" spans="1:51" ht="18.75" customHeight="1" x14ac:dyDescent="0.15">
      <c r="A51" s="377" t="s">
        <v>211</v>
      </c>
      <c r="B51" s="378"/>
      <c r="C51" s="378"/>
      <c r="D51" s="378"/>
      <c r="E51" s="378"/>
      <c r="F51" s="379"/>
      <c r="G51" s="387" t="s">
        <v>135</v>
      </c>
      <c r="H51" s="388"/>
      <c r="I51" s="388"/>
      <c r="J51" s="388"/>
      <c r="K51" s="388"/>
      <c r="L51" s="388"/>
      <c r="M51" s="388"/>
      <c r="N51" s="388"/>
      <c r="O51" s="389"/>
      <c r="P51" s="393" t="s">
        <v>55</v>
      </c>
      <c r="Q51" s="388"/>
      <c r="R51" s="388"/>
      <c r="S51" s="388"/>
      <c r="T51" s="388"/>
      <c r="U51" s="388"/>
      <c r="V51" s="388"/>
      <c r="W51" s="388"/>
      <c r="X51" s="389"/>
      <c r="Y51" s="395"/>
      <c r="Z51" s="396"/>
      <c r="AA51" s="397"/>
      <c r="AB51" s="401" t="s">
        <v>11</v>
      </c>
      <c r="AC51" s="402"/>
      <c r="AD51" s="403"/>
      <c r="AE51" s="109" t="s">
        <v>385</v>
      </c>
      <c r="AF51" s="109"/>
      <c r="AG51" s="109"/>
      <c r="AH51" s="109"/>
      <c r="AI51" s="109" t="s">
        <v>537</v>
      </c>
      <c r="AJ51" s="109"/>
      <c r="AK51" s="109"/>
      <c r="AL51" s="109"/>
      <c r="AM51" s="109" t="s">
        <v>353</v>
      </c>
      <c r="AN51" s="109"/>
      <c r="AO51" s="109"/>
      <c r="AP51" s="109"/>
      <c r="AQ51" s="436" t="s">
        <v>166</v>
      </c>
      <c r="AR51" s="437"/>
      <c r="AS51" s="437"/>
      <c r="AT51" s="438"/>
      <c r="AU51" s="388" t="s">
        <v>125</v>
      </c>
      <c r="AV51" s="388"/>
      <c r="AW51" s="388"/>
      <c r="AX51" s="439"/>
      <c r="AY51">
        <f>COUNTA($G$53)</f>
        <v>1</v>
      </c>
    </row>
    <row r="52" spans="1:51" ht="18.75" customHeight="1" x14ac:dyDescent="0.15">
      <c r="A52" s="380"/>
      <c r="B52" s="381"/>
      <c r="C52" s="381"/>
      <c r="D52" s="381"/>
      <c r="E52" s="381"/>
      <c r="F52" s="382"/>
      <c r="G52" s="390"/>
      <c r="H52" s="391"/>
      <c r="I52" s="391"/>
      <c r="J52" s="391"/>
      <c r="K52" s="391"/>
      <c r="L52" s="391"/>
      <c r="M52" s="391"/>
      <c r="N52" s="391"/>
      <c r="O52" s="392"/>
      <c r="P52" s="394"/>
      <c r="Q52" s="391"/>
      <c r="R52" s="391"/>
      <c r="S52" s="391"/>
      <c r="T52" s="391"/>
      <c r="U52" s="391"/>
      <c r="V52" s="391"/>
      <c r="W52" s="391"/>
      <c r="X52" s="392"/>
      <c r="Y52" s="398"/>
      <c r="Z52" s="399"/>
      <c r="AA52" s="400"/>
      <c r="AB52" s="404"/>
      <c r="AC52" s="405"/>
      <c r="AD52" s="406"/>
      <c r="AE52" s="109"/>
      <c r="AF52" s="109"/>
      <c r="AG52" s="109"/>
      <c r="AH52" s="109"/>
      <c r="AI52" s="109"/>
      <c r="AJ52" s="109"/>
      <c r="AK52" s="109"/>
      <c r="AL52" s="109"/>
      <c r="AM52" s="109"/>
      <c r="AN52" s="109"/>
      <c r="AO52" s="109"/>
      <c r="AP52" s="109"/>
      <c r="AQ52" s="440" t="s">
        <v>576</v>
      </c>
      <c r="AR52" s="441"/>
      <c r="AS52" s="442" t="s">
        <v>167</v>
      </c>
      <c r="AT52" s="443"/>
      <c r="AU52" s="444" t="s">
        <v>576</v>
      </c>
      <c r="AV52" s="444"/>
      <c r="AW52" s="391" t="s">
        <v>162</v>
      </c>
      <c r="AX52" s="445"/>
      <c r="AY52">
        <f t="shared" ref="AY52:AY57" si="0">$AY$51</f>
        <v>1</v>
      </c>
    </row>
    <row r="53" spans="1:51" ht="40.9" customHeight="1" x14ac:dyDescent="0.15">
      <c r="A53" s="383"/>
      <c r="B53" s="381"/>
      <c r="C53" s="381"/>
      <c r="D53" s="381"/>
      <c r="E53" s="381"/>
      <c r="F53" s="382"/>
      <c r="G53" s="361" t="s">
        <v>659</v>
      </c>
      <c r="H53" s="362"/>
      <c r="I53" s="362"/>
      <c r="J53" s="362"/>
      <c r="K53" s="362"/>
      <c r="L53" s="362"/>
      <c r="M53" s="362"/>
      <c r="N53" s="362"/>
      <c r="O53" s="363"/>
      <c r="P53" s="229" t="s">
        <v>585</v>
      </c>
      <c r="Q53" s="229"/>
      <c r="R53" s="229"/>
      <c r="S53" s="229"/>
      <c r="T53" s="229"/>
      <c r="U53" s="229"/>
      <c r="V53" s="229"/>
      <c r="W53" s="229"/>
      <c r="X53" s="370"/>
      <c r="Y53" s="81" t="s">
        <v>12</v>
      </c>
      <c r="Z53" s="82"/>
      <c r="AA53" s="83"/>
      <c r="AB53" s="84" t="s">
        <v>583</v>
      </c>
      <c r="AC53" s="84"/>
      <c r="AD53" s="84"/>
      <c r="AE53" s="85">
        <v>2657776</v>
      </c>
      <c r="AF53" s="86"/>
      <c r="AG53" s="86"/>
      <c r="AH53" s="86"/>
      <c r="AI53" s="85">
        <v>4359836</v>
      </c>
      <c r="AJ53" s="86"/>
      <c r="AK53" s="86"/>
      <c r="AL53" s="86"/>
      <c r="AM53" s="85">
        <v>4501699</v>
      </c>
      <c r="AN53" s="86"/>
      <c r="AO53" s="86"/>
      <c r="AP53" s="86"/>
      <c r="AQ53" s="343" t="s">
        <v>576</v>
      </c>
      <c r="AR53" s="344"/>
      <c r="AS53" s="344"/>
      <c r="AT53" s="345"/>
      <c r="AU53" s="86" t="s">
        <v>576</v>
      </c>
      <c r="AV53" s="86"/>
      <c r="AW53" s="86"/>
      <c r="AX53" s="346"/>
      <c r="AY53">
        <f t="shared" si="0"/>
        <v>1</v>
      </c>
    </row>
    <row r="54" spans="1:51" ht="40.9" customHeight="1" x14ac:dyDescent="0.15">
      <c r="A54" s="384"/>
      <c r="B54" s="385"/>
      <c r="C54" s="385"/>
      <c r="D54" s="385"/>
      <c r="E54" s="385"/>
      <c r="F54" s="386"/>
      <c r="G54" s="364"/>
      <c r="H54" s="365"/>
      <c r="I54" s="365"/>
      <c r="J54" s="365"/>
      <c r="K54" s="365"/>
      <c r="L54" s="365"/>
      <c r="M54" s="365"/>
      <c r="N54" s="365"/>
      <c r="O54" s="366"/>
      <c r="P54" s="232"/>
      <c r="Q54" s="232"/>
      <c r="R54" s="232"/>
      <c r="S54" s="232"/>
      <c r="T54" s="232"/>
      <c r="U54" s="232"/>
      <c r="V54" s="232"/>
      <c r="W54" s="232"/>
      <c r="X54" s="371"/>
      <c r="Y54" s="357" t="s">
        <v>50</v>
      </c>
      <c r="Z54" s="358"/>
      <c r="AA54" s="359"/>
      <c r="AB54" s="360" t="s">
        <v>583</v>
      </c>
      <c r="AC54" s="360"/>
      <c r="AD54" s="360"/>
      <c r="AE54" s="85">
        <v>2414000</v>
      </c>
      <c r="AF54" s="86"/>
      <c r="AG54" s="86"/>
      <c r="AH54" s="86"/>
      <c r="AI54" s="85">
        <v>2684353</v>
      </c>
      <c r="AJ54" s="86"/>
      <c r="AK54" s="86"/>
      <c r="AL54" s="86"/>
      <c r="AM54" s="85">
        <v>4403434</v>
      </c>
      <c r="AN54" s="86"/>
      <c r="AO54" s="86"/>
      <c r="AP54" s="86"/>
      <c r="AQ54" s="343" t="s">
        <v>576</v>
      </c>
      <c r="AR54" s="344"/>
      <c r="AS54" s="344"/>
      <c r="AT54" s="345"/>
      <c r="AU54" s="86">
        <v>2684000</v>
      </c>
      <c r="AV54" s="86"/>
      <c r="AW54" s="86"/>
      <c r="AX54" s="346"/>
      <c r="AY54">
        <f t="shared" si="0"/>
        <v>1</v>
      </c>
    </row>
    <row r="55" spans="1:51" ht="40.9" customHeight="1" x14ac:dyDescent="0.15">
      <c r="A55" s="383"/>
      <c r="B55" s="381"/>
      <c r="C55" s="381"/>
      <c r="D55" s="381"/>
      <c r="E55" s="381"/>
      <c r="F55" s="382"/>
      <c r="G55" s="367"/>
      <c r="H55" s="368"/>
      <c r="I55" s="368"/>
      <c r="J55" s="368"/>
      <c r="K55" s="368"/>
      <c r="L55" s="368"/>
      <c r="M55" s="368"/>
      <c r="N55" s="368"/>
      <c r="O55" s="369"/>
      <c r="P55" s="235"/>
      <c r="Q55" s="235"/>
      <c r="R55" s="235"/>
      <c r="S55" s="235"/>
      <c r="T55" s="235"/>
      <c r="U55" s="235"/>
      <c r="V55" s="235"/>
      <c r="W55" s="235"/>
      <c r="X55" s="372"/>
      <c r="Y55" s="357" t="s">
        <v>13</v>
      </c>
      <c r="Z55" s="358"/>
      <c r="AA55" s="359"/>
      <c r="AB55" s="435" t="s">
        <v>14</v>
      </c>
      <c r="AC55" s="435"/>
      <c r="AD55" s="435"/>
      <c r="AE55" s="85">
        <v>110</v>
      </c>
      <c r="AF55" s="86"/>
      <c r="AG55" s="86"/>
      <c r="AH55" s="86"/>
      <c r="AI55" s="85">
        <v>162</v>
      </c>
      <c r="AJ55" s="86"/>
      <c r="AK55" s="86"/>
      <c r="AL55" s="86"/>
      <c r="AM55" s="85">
        <v>102</v>
      </c>
      <c r="AN55" s="86"/>
      <c r="AO55" s="86"/>
      <c r="AP55" s="86"/>
      <c r="AQ55" s="343" t="s">
        <v>576</v>
      </c>
      <c r="AR55" s="344"/>
      <c r="AS55" s="344"/>
      <c r="AT55" s="345"/>
      <c r="AU55" s="86" t="s">
        <v>576</v>
      </c>
      <c r="AV55" s="86"/>
      <c r="AW55" s="86"/>
      <c r="AX55" s="346"/>
      <c r="AY55">
        <f t="shared" si="0"/>
        <v>1</v>
      </c>
    </row>
    <row r="56" spans="1:51" ht="28.15" customHeight="1" x14ac:dyDescent="0.15">
      <c r="A56" s="347" t="s">
        <v>230</v>
      </c>
      <c r="B56" s="348"/>
      <c r="C56" s="348"/>
      <c r="D56" s="348"/>
      <c r="E56" s="348"/>
      <c r="F56" s="266"/>
      <c r="G56" s="351" t="s">
        <v>586</v>
      </c>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3"/>
      <c r="AY56">
        <f t="shared" si="0"/>
        <v>1</v>
      </c>
    </row>
    <row r="57" spans="1:51" ht="28.15" customHeight="1" thickBot="1" x14ac:dyDescent="0.2">
      <c r="A57" s="349"/>
      <c r="B57" s="350"/>
      <c r="C57" s="350"/>
      <c r="D57" s="350"/>
      <c r="E57" s="350"/>
      <c r="F57" s="268"/>
      <c r="G57" s="354"/>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5"/>
      <c r="AM57" s="355"/>
      <c r="AN57" s="355"/>
      <c r="AO57" s="355"/>
      <c r="AP57" s="355"/>
      <c r="AQ57" s="355"/>
      <c r="AR57" s="355"/>
      <c r="AS57" s="355"/>
      <c r="AT57" s="355"/>
      <c r="AU57" s="355"/>
      <c r="AV57" s="355"/>
      <c r="AW57" s="355"/>
      <c r="AX57" s="356"/>
      <c r="AY57">
        <f t="shared" si="0"/>
        <v>1</v>
      </c>
    </row>
    <row r="58" spans="1:51" ht="47.25" customHeight="1" x14ac:dyDescent="0.15">
      <c r="A58" s="517" t="s">
        <v>542</v>
      </c>
      <c r="B58" s="518"/>
      <c r="C58" s="518"/>
      <c r="D58" s="518"/>
      <c r="E58" s="518"/>
      <c r="F58" s="519"/>
      <c r="G58" s="520" t="s">
        <v>611</v>
      </c>
      <c r="H58" s="521"/>
      <c r="I58" s="521"/>
      <c r="J58" s="521"/>
      <c r="K58" s="521"/>
      <c r="L58" s="521"/>
      <c r="M58" s="521"/>
      <c r="N58" s="521"/>
      <c r="O58" s="521"/>
      <c r="P58" s="521"/>
      <c r="Q58" s="521"/>
      <c r="R58" s="521"/>
      <c r="S58" s="521"/>
      <c r="T58" s="521"/>
      <c r="U58" s="521"/>
      <c r="V58" s="521"/>
      <c r="W58" s="521"/>
      <c r="X58" s="521"/>
      <c r="Y58" s="521"/>
      <c r="Z58" s="521"/>
      <c r="AA58" s="521"/>
      <c r="AB58" s="521"/>
      <c r="AC58" s="521"/>
      <c r="AD58" s="521"/>
      <c r="AE58" s="521"/>
      <c r="AF58" s="521"/>
      <c r="AG58" s="521"/>
      <c r="AH58" s="521"/>
      <c r="AI58" s="521"/>
      <c r="AJ58" s="521"/>
      <c r="AK58" s="521"/>
      <c r="AL58" s="521"/>
      <c r="AM58" s="521"/>
      <c r="AN58" s="521"/>
      <c r="AO58" s="521"/>
      <c r="AP58" s="521"/>
      <c r="AQ58" s="521"/>
      <c r="AR58" s="521"/>
      <c r="AS58" s="521"/>
      <c r="AT58" s="521"/>
      <c r="AU58" s="521"/>
      <c r="AV58" s="521"/>
      <c r="AW58" s="521"/>
      <c r="AX58" s="522"/>
      <c r="AY58">
        <f>COUNTA($G$58)</f>
        <v>1</v>
      </c>
    </row>
    <row r="59" spans="1:51" ht="31.5" customHeight="1" x14ac:dyDescent="0.15">
      <c r="A59" s="433" t="s">
        <v>543</v>
      </c>
      <c r="B59" s="434"/>
      <c r="C59" s="434"/>
      <c r="D59" s="434"/>
      <c r="E59" s="434"/>
      <c r="F59" s="339"/>
      <c r="G59" s="492" t="s">
        <v>541</v>
      </c>
      <c r="H59" s="493"/>
      <c r="I59" s="493"/>
      <c r="J59" s="493"/>
      <c r="K59" s="493"/>
      <c r="L59" s="493"/>
      <c r="M59" s="493"/>
      <c r="N59" s="493"/>
      <c r="O59" s="493"/>
      <c r="P59" s="494" t="s">
        <v>540</v>
      </c>
      <c r="Q59" s="493"/>
      <c r="R59" s="493"/>
      <c r="S59" s="493"/>
      <c r="T59" s="493"/>
      <c r="U59" s="493"/>
      <c r="V59" s="493"/>
      <c r="W59" s="493"/>
      <c r="X59" s="495"/>
      <c r="Y59" s="496"/>
      <c r="Z59" s="497"/>
      <c r="AA59" s="498"/>
      <c r="AB59" s="376" t="s">
        <v>11</v>
      </c>
      <c r="AC59" s="376"/>
      <c r="AD59" s="376"/>
      <c r="AE59" s="109" t="s">
        <v>385</v>
      </c>
      <c r="AF59" s="109"/>
      <c r="AG59" s="109"/>
      <c r="AH59" s="109"/>
      <c r="AI59" s="109" t="s">
        <v>537</v>
      </c>
      <c r="AJ59" s="109"/>
      <c r="AK59" s="109"/>
      <c r="AL59" s="109"/>
      <c r="AM59" s="109" t="s">
        <v>353</v>
      </c>
      <c r="AN59" s="109"/>
      <c r="AO59" s="109"/>
      <c r="AP59" s="109"/>
      <c r="AQ59" s="373" t="s">
        <v>384</v>
      </c>
      <c r="AR59" s="374"/>
      <c r="AS59" s="374"/>
      <c r="AT59" s="375"/>
      <c r="AU59" s="373" t="s">
        <v>554</v>
      </c>
      <c r="AV59" s="374"/>
      <c r="AW59" s="374"/>
      <c r="AX59" s="419"/>
      <c r="AY59">
        <f>COUNTA($G$60)</f>
        <v>1</v>
      </c>
    </row>
    <row r="60" spans="1:51" ht="16.899999999999999" customHeight="1" x14ac:dyDescent="0.15">
      <c r="A60" s="433"/>
      <c r="B60" s="434"/>
      <c r="C60" s="434"/>
      <c r="D60" s="434"/>
      <c r="E60" s="434"/>
      <c r="F60" s="339"/>
      <c r="G60" s="420" t="s">
        <v>666</v>
      </c>
      <c r="H60" s="421"/>
      <c r="I60" s="421"/>
      <c r="J60" s="421"/>
      <c r="K60" s="421"/>
      <c r="L60" s="421"/>
      <c r="M60" s="421"/>
      <c r="N60" s="421"/>
      <c r="O60" s="421"/>
      <c r="P60" s="228" t="s">
        <v>660</v>
      </c>
      <c r="Q60" s="424"/>
      <c r="R60" s="424"/>
      <c r="S60" s="424"/>
      <c r="T60" s="424"/>
      <c r="U60" s="424"/>
      <c r="V60" s="424"/>
      <c r="W60" s="424"/>
      <c r="X60" s="425"/>
      <c r="Y60" s="429" t="s">
        <v>51</v>
      </c>
      <c r="Z60" s="430"/>
      <c r="AA60" s="431"/>
      <c r="AB60" s="84" t="s">
        <v>662</v>
      </c>
      <c r="AC60" s="432"/>
      <c r="AD60" s="432"/>
      <c r="AE60" s="417">
        <v>217</v>
      </c>
      <c r="AF60" s="417"/>
      <c r="AG60" s="417"/>
      <c r="AH60" s="417"/>
      <c r="AI60" s="417">
        <v>519</v>
      </c>
      <c r="AJ60" s="417"/>
      <c r="AK60" s="417"/>
      <c r="AL60" s="417"/>
      <c r="AM60" s="417">
        <v>419</v>
      </c>
      <c r="AN60" s="417"/>
      <c r="AO60" s="417"/>
      <c r="AP60" s="417"/>
      <c r="AQ60" s="418" t="s">
        <v>665</v>
      </c>
      <c r="AR60" s="417"/>
      <c r="AS60" s="417"/>
      <c r="AT60" s="417"/>
      <c r="AU60" s="85" t="s">
        <v>665</v>
      </c>
      <c r="AV60" s="446"/>
      <c r="AW60" s="446"/>
      <c r="AX60" s="447"/>
      <c r="AY60">
        <f>$AY$59</f>
        <v>1</v>
      </c>
    </row>
    <row r="61" spans="1:51" ht="16.899999999999999" customHeight="1" x14ac:dyDescent="0.15">
      <c r="A61" s="349"/>
      <c r="B61" s="350"/>
      <c r="C61" s="350"/>
      <c r="D61" s="350"/>
      <c r="E61" s="350"/>
      <c r="F61" s="268"/>
      <c r="G61" s="422"/>
      <c r="H61" s="423"/>
      <c r="I61" s="423"/>
      <c r="J61" s="423"/>
      <c r="K61" s="423"/>
      <c r="L61" s="423"/>
      <c r="M61" s="423"/>
      <c r="N61" s="423"/>
      <c r="O61" s="423"/>
      <c r="P61" s="426"/>
      <c r="Q61" s="427"/>
      <c r="R61" s="427"/>
      <c r="S61" s="427"/>
      <c r="T61" s="427"/>
      <c r="U61" s="427"/>
      <c r="V61" s="427"/>
      <c r="W61" s="427"/>
      <c r="X61" s="428"/>
      <c r="Y61" s="448" t="s">
        <v>52</v>
      </c>
      <c r="Z61" s="449"/>
      <c r="AA61" s="450"/>
      <c r="AB61" s="84" t="s">
        <v>662</v>
      </c>
      <c r="AC61" s="432"/>
      <c r="AD61" s="432"/>
      <c r="AE61" s="417">
        <v>500</v>
      </c>
      <c r="AF61" s="417"/>
      <c r="AG61" s="417"/>
      <c r="AH61" s="417"/>
      <c r="AI61" s="417">
        <v>500</v>
      </c>
      <c r="AJ61" s="417"/>
      <c r="AK61" s="417"/>
      <c r="AL61" s="417"/>
      <c r="AM61" s="417">
        <v>500</v>
      </c>
      <c r="AN61" s="417"/>
      <c r="AO61" s="417"/>
      <c r="AP61" s="417"/>
      <c r="AQ61" s="417">
        <v>500</v>
      </c>
      <c r="AR61" s="417"/>
      <c r="AS61" s="417"/>
      <c r="AT61" s="417"/>
      <c r="AU61" s="451">
        <v>500</v>
      </c>
      <c r="AV61" s="446"/>
      <c r="AW61" s="446"/>
      <c r="AX61" s="447"/>
      <c r="AY61">
        <f>$AY$59</f>
        <v>1</v>
      </c>
    </row>
    <row r="62" spans="1:51" ht="23.25" customHeight="1" x14ac:dyDescent="0.15">
      <c r="A62" s="347" t="s">
        <v>544</v>
      </c>
      <c r="B62" s="465"/>
      <c r="C62" s="465"/>
      <c r="D62" s="465"/>
      <c r="E62" s="465"/>
      <c r="F62" s="466"/>
      <c r="G62" s="358" t="s">
        <v>545</v>
      </c>
      <c r="H62" s="358"/>
      <c r="I62" s="358"/>
      <c r="J62" s="358"/>
      <c r="K62" s="358"/>
      <c r="L62" s="358"/>
      <c r="M62" s="358"/>
      <c r="N62" s="358"/>
      <c r="O62" s="358"/>
      <c r="P62" s="358"/>
      <c r="Q62" s="358"/>
      <c r="R62" s="358"/>
      <c r="S62" s="358"/>
      <c r="T62" s="358"/>
      <c r="U62" s="358"/>
      <c r="V62" s="358"/>
      <c r="W62" s="358"/>
      <c r="X62" s="359"/>
      <c r="Y62" s="410"/>
      <c r="Z62" s="411"/>
      <c r="AA62" s="412"/>
      <c r="AB62" s="357" t="s">
        <v>11</v>
      </c>
      <c r="AC62" s="358"/>
      <c r="AD62" s="359"/>
      <c r="AE62" s="109" t="s">
        <v>385</v>
      </c>
      <c r="AF62" s="109"/>
      <c r="AG62" s="109"/>
      <c r="AH62" s="109"/>
      <c r="AI62" s="109" t="s">
        <v>537</v>
      </c>
      <c r="AJ62" s="109"/>
      <c r="AK62" s="109"/>
      <c r="AL62" s="109"/>
      <c r="AM62" s="109" t="s">
        <v>353</v>
      </c>
      <c r="AN62" s="109"/>
      <c r="AO62" s="109"/>
      <c r="AP62" s="109"/>
      <c r="AQ62" s="407" t="s">
        <v>555</v>
      </c>
      <c r="AR62" s="408"/>
      <c r="AS62" s="408"/>
      <c r="AT62" s="408"/>
      <c r="AU62" s="408"/>
      <c r="AV62" s="408"/>
      <c r="AW62" s="408"/>
      <c r="AX62" s="409"/>
      <c r="AY62">
        <f>IF(SUBSTITUTE(SUBSTITUTE($G$63,"／",""),"　","")="",0,1)</f>
        <v>1</v>
      </c>
    </row>
    <row r="63" spans="1:51" ht="23.25" customHeight="1" x14ac:dyDescent="0.15">
      <c r="A63" s="467"/>
      <c r="B63" s="388"/>
      <c r="C63" s="388"/>
      <c r="D63" s="388"/>
      <c r="E63" s="388"/>
      <c r="F63" s="468"/>
      <c r="G63" s="455" t="s">
        <v>661</v>
      </c>
      <c r="H63" s="456"/>
      <c r="I63" s="456"/>
      <c r="J63" s="456"/>
      <c r="K63" s="456"/>
      <c r="L63" s="456"/>
      <c r="M63" s="456"/>
      <c r="N63" s="456"/>
      <c r="O63" s="456"/>
      <c r="P63" s="456"/>
      <c r="Q63" s="456"/>
      <c r="R63" s="456"/>
      <c r="S63" s="456"/>
      <c r="T63" s="456"/>
      <c r="U63" s="456"/>
      <c r="V63" s="456"/>
      <c r="W63" s="456"/>
      <c r="X63" s="456"/>
      <c r="Y63" s="459" t="s">
        <v>544</v>
      </c>
      <c r="Z63" s="460"/>
      <c r="AA63" s="461"/>
      <c r="AB63" s="462" t="s">
        <v>663</v>
      </c>
      <c r="AC63" s="463"/>
      <c r="AD63" s="464"/>
      <c r="AE63" s="418">
        <v>33</v>
      </c>
      <c r="AF63" s="418"/>
      <c r="AG63" s="418"/>
      <c r="AH63" s="418"/>
      <c r="AI63" s="418">
        <v>12</v>
      </c>
      <c r="AJ63" s="418"/>
      <c r="AK63" s="418"/>
      <c r="AL63" s="418"/>
      <c r="AM63" s="418">
        <v>14</v>
      </c>
      <c r="AN63" s="418"/>
      <c r="AO63" s="418"/>
      <c r="AP63" s="418"/>
      <c r="AQ63" s="85">
        <v>12</v>
      </c>
      <c r="AR63" s="86"/>
      <c r="AS63" s="86"/>
      <c r="AT63" s="86"/>
      <c r="AU63" s="86"/>
      <c r="AV63" s="86"/>
      <c r="AW63" s="86"/>
      <c r="AX63" s="346"/>
      <c r="AY63">
        <f>$AY$62</f>
        <v>1</v>
      </c>
    </row>
    <row r="64" spans="1:51" ht="21.6" customHeight="1" x14ac:dyDescent="0.15">
      <c r="A64" s="469"/>
      <c r="B64" s="391"/>
      <c r="C64" s="391"/>
      <c r="D64" s="391"/>
      <c r="E64" s="391"/>
      <c r="F64" s="470"/>
      <c r="G64" s="457"/>
      <c r="H64" s="458"/>
      <c r="I64" s="458"/>
      <c r="J64" s="458"/>
      <c r="K64" s="458"/>
      <c r="L64" s="458"/>
      <c r="M64" s="458"/>
      <c r="N64" s="458"/>
      <c r="O64" s="458"/>
      <c r="P64" s="458"/>
      <c r="Q64" s="458"/>
      <c r="R64" s="458"/>
      <c r="S64" s="458"/>
      <c r="T64" s="458"/>
      <c r="U64" s="458"/>
      <c r="V64" s="458"/>
      <c r="W64" s="458"/>
      <c r="X64" s="458"/>
      <c r="Y64" s="81" t="s">
        <v>546</v>
      </c>
      <c r="Z64" s="452"/>
      <c r="AA64" s="453"/>
      <c r="AB64" s="413" t="s">
        <v>664</v>
      </c>
      <c r="AC64" s="414"/>
      <c r="AD64" s="415"/>
      <c r="AE64" s="416" t="s">
        <v>667</v>
      </c>
      <c r="AF64" s="416"/>
      <c r="AG64" s="416"/>
      <c r="AH64" s="416"/>
      <c r="AI64" s="416" t="s">
        <v>668</v>
      </c>
      <c r="AJ64" s="416"/>
      <c r="AK64" s="416"/>
      <c r="AL64" s="416"/>
      <c r="AM64" s="416" t="s">
        <v>669</v>
      </c>
      <c r="AN64" s="416"/>
      <c r="AO64" s="416"/>
      <c r="AP64" s="416"/>
      <c r="AQ64" s="416" t="s">
        <v>670</v>
      </c>
      <c r="AR64" s="416"/>
      <c r="AS64" s="416"/>
      <c r="AT64" s="416"/>
      <c r="AU64" s="416"/>
      <c r="AV64" s="416"/>
      <c r="AW64" s="416"/>
      <c r="AX64" s="454"/>
      <c r="AY64">
        <f>$AY$62</f>
        <v>1</v>
      </c>
    </row>
    <row r="65" spans="1:51" ht="18.75" customHeight="1" x14ac:dyDescent="0.15">
      <c r="A65" s="377" t="s">
        <v>211</v>
      </c>
      <c r="B65" s="378"/>
      <c r="C65" s="378"/>
      <c r="D65" s="378"/>
      <c r="E65" s="378"/>
      <c r="F65" s="379"/>
      <c r="G65" s="387" t="s">
        <v>135</v>
      </c>
      <c r="H65" s="388"/>
      <c r="I65" s="388"/>
      <c r="J65" s="388"/>
      <c r="K65" s="388"/>
      <c r="L65" s="388"/>
      <c r="M65" s="388"/>
      <c r="N65" s="388"/>
      <c r="O65" s="389"/>
      <c r="P65" s="393" t="s">
        <v>55</v>
      </c>
      <c r="Q65" s="388"/>
      <c r="R65" s="388"/>
      <c r="S65" s="388"/>
      <c r="T65" s="388"/>
      <c r="U65" s="388"/>
      <c r="V65" s="388"/>
      <c r="W65" s="388"/>
      <c r="X65" s="389"/>
      <c r="Y65" s="395"/>
      <c r="Z65" s="396"/>
      <c r="AA65" s="397"/>
      <c r="AB65" s="401" t="s">
        <v>11</v>
      </c>
      <c r="AC65" s="402"/>
      <c r="AD65" s="403"/>
      <c r="AE65" s="109" t="s">
        <v>385</v>
      </c>
      <c r="AF65" s="109"/>
      <c r="AG65" s="109"/>
      <c r="AH65" s="109"/>
      <c r="AI65" s="109" t="s">
        <v>537</v>
      </c>
      <c r="AJ65" s="109"/>
      <c r="AK65" s="109"/>
      <c r="AL65" s="109"/>
      <c r="AM65" s="109" t="s">
        <v>353</v>
      </c>
      <c r="AN65" s="109"/>
      <c r="AO65" s="109"/>
      <c r="AP65" s="109"/>
      <c r="AQ65" s="436" t="s">
        <v>166</v>
      </c>
      <c r="AR65" s="437"/>
      <c r="AS65" s="437"/>
      <c r="AT65" s="438"/>
      <c r="AU65" s="388" t="s">
        <v>125</v>
      </c>
      <c r="AV65" s="388"/>
      <c r="AW65" s="388"/>
      <c r="AX65" s="439"/>
      <c r="AY65">
        <f>COUNTA($G$67)</f>
        <v>1</v>
      </c>
    </row>
    <row r="66" spans="1:51" ht="18.75" customHeight="1" x14ac:dyDescent="0.15">
      <c r="A66" s="380"/>
      <c r="B66" s="381"/>
      <c r="C66" s="381"/>
      <c r="D66" s="381"/>
      <c r="E66" s="381"/>
      <c r="F66" s="382"/>
      <c r="G66" s="390"/>
      <c r="H66" s="391"/>
      <c r="I66" s="391"/>
      <c r="J66" s="391"/>
      <c r="K66" s="391"/>
      <c r="L66" s="391"/>
      <c r="M66" s="391"/>
      <c r="N66" s="391"/>
      <c r="O66" s="392"/>
      <c r="P66" s="394"/>
      <c r="Q66" s="391"/>
      <c r="R66" s="391"/>
      <c r="S66" s="391"/>
      <c r="T66" s="391"/>
      <c r="U66" s="391"/>
      <c r="V66" s="391"/>
      <c r="W66" s="391"/>
      <c r="X66" s="392"/>
      <c r="Y66" s="398"/>
      <c r="Z66" s="399"/>
      <c r="AA66" s="400"/>
      <c r="AB66" s="404"/>
      <c r="AC66" s="405"/>
      <c r="AD66" s="406"/>
      <c r="AE66" s="109"/>
      <c r="AF66" s="109"/>
      <c r="AG66" s="109"/>
      <c r="AH66" s="109"/>
      <c r="AI66" s="109"/>
      <c r="AJ66" s="109"/>
      <c r="AK66" s="109"/>
      <c r="AL66" s="109"/>
      <c r="AM66" s="109"/>
      <c r="AN66" s="109"/>
      <c r="AO66" s="109"/>
      <c r="AP66" s="109"/>
      <c r="AQ66" s="440" t="s">
        <v>576</v>
      </c>
      <c r="AR66" s="441"/>
      <c r="AS66" s="442" t="s">
        <v>167</v>
      </c>
      <c r="AT66" s="443"/>
      <c r="AU66" s="444">
        <v>7</v>
      </c>
      <c r="AV66" s="444"/>
      <c r="AW66" s="391" t="s">
        <v>162</v>
      </c>
      <c r="AX66" s="445"/>
      <c r="AY66">
        <f t="shared" ref="AY66:AY71" si="1">$AY$65</f>
        <v>1</v>
      </c>
    </row>
    <row r="67" spans="1:51" ht="78.599999999999994" customHeight="1" x14ac:dyDescent="0.15">
      <c r="A67" s="383"/>
      <c r="B67" s="381"/>
      <c r="C67" s="381"/>
      <c r="D67" s="381"/>
      <c r="E67" s="381"/>
      <c r="F67" s="382"/>
      <c r="G67" s="361" t="s">
        <v>654</v>
      </c>
      <c r="H67" s="362"/>
      <c r="I67" s="362"/>
      <c r="J67" s="362"/>
      <c r="K67" s="362"/>
      <c r="L67" s="362"/>
      <c r="M67" s="362"/>
      <c r="N67" s="362"/>
      <c r="O67" s="363"/>
      <c r="P67" s="229" t="s">
        <v>587</v>
      </c>
      <c r="Q67" s="229"/>
      <c r="R67" s="229"/>
      <c r="S67" s="229"/>
      <c r="T67" s="229"/>
      <c r="U67" s="229"/>
      <c r="V67" s="229"/>
      <c r="W67" s="229"/>
      <c r="X67" s="370"/>
      <c r="Y67" s="81" t="s">
        <v>12</v>
      </c>
      <c r="Z67" s="82"/>
      <c r="AA67" s="83"/>
      <c r="AB67" s="84" t="s">
        <v>588</v>
      </c>
      <c r="AC67" s="84"/>
      <c r="AD67" s="84"/>
      <c r="AE67" s="85">
        <v>164</v>
      </c>
      <c r="AF67" s="86"/>
      <c r="AG67" s="86"/>
      <c r="AH67" s="86"/>
      <c r="AI67" s="85">
        <v>215</v>
      </c>
      <c r="AJ67" s="86"/>
      <c r="AK67" s="86"/>
      <c r="AL67" s="86"/>
      <c r="AM67" s="85" t="s">
        <v>655</v>
      </c>
      <c r="AN67" s="86"/>
      <c r="AO67" s="86"/>
      <c r="AP67" s="86"/>
      <c r="AQ67" s="343" t="s">
        <v>576</v>
      </c>
      <c r="AR67" s="344"/>
      <c r="AS67" s="344"/>
      <c r="AT67" s="345"/>
      <c r="AU67" s="86" t="s">
        <v>576</v>
      </c>
      <c r="AV67" s="86"/>
      <c r="AW67" s="86"/>
      <c r="AX67" s="346"/>
      <c r="AY67">
        <f t="shared" si="1"/>
        <v>1</v>
      </c>
    </row>
    <row r="68" spans="1:51" ht="80.45" customHeight="1" x14ac:dyDescent="0.15">
      <c r="A68" s="384"/>
      <c r="B68" s="385"/>
      <c r="C68" s="385"/>
      <c r="D68" s="385"/>
      <c r="E68" s="385"/>
      <c r="F68" s="386"/>
      <c r="G68" s="364"/>
      <c r="H68" s="365"/>
      <c r="I68" s="365"/>
      <c r="J68" s="365"/>
      <c r="K68" s="365"/>
      <c r="L68" s="365"/>
      <c r="M68" s="365"/>
      <c r="N68" s="365"/>
      <c r="O68" s="366"/>
      <c r="P68" s="232"/>
      <c r="Q68" s="232"/>
      <c r="R68" s="232"/>
      <c r="S68" s="232"/>
      <c r="T68" s="232"/>
      <c r="U68" s="232"/>
      <c r="V68" s="232"/>
      <c r="W68" s="232"/>
      <c r="X68" s="371"/>
      <c r="Y68" s="357" t="s">
        <v>50</v>
      </c>
      <c r="Z68" s="358"/>
      <c r="AA68" s="359"/>
      <c r="AB68" s="360" t="s">
        <v>588</v>
      </c>
      <c r="AC68" s="360"/>
      <c r="AD68" s="360"/>
      <c r="AE68" s="85" t="s">
        <v>576</v>
      </c>
      <c r="AF68" s="86"/>
      <c r="AG68" s="86"/>
      <c r="AH68" s="86"/>
      <c r="AI68" s="85" t="s">
        <v>576</v>
      </c>
      <c r="AJ68" s="86"/>
      <c r="AK68" s="86"/>
      <c r="AL68" s="86"/>
      <c r="AM68" s="85" t="s">
        <v>655</v>
      </c>
      <c r="AN68" s="86"/>
      <c r="AO68" s="86"/>
      <c r="AP68" s="86"/>
      <c r="AQ68" s="343" t="s">
        <v>576</v>
      </c>
      <c r="AR68" s="344"/>
      <c r="AS68" s="344"/>
      <c r="AT68" s="345"/>
      <c r="AU68" s="86">
        <v>338</v>
      </c>
      <c r="AV68" s="86"/>
      <c r="AW68" s="86"/>
      <c r="AX68" s="346"/>
      <c r="AY68">
        <f t="shared" si="1"/>
        <v>1</v>
      </c>
    </row>
    <row r="69" spans="1:51" ht="89.45" customHeight="1" x14ac:dyDescent="0.15">
      <c r="A69" s="383"/>
      <c r="B69" s="381"/>
      <c r="C69" s="381"/>
      <c r="D69" s="381"/>
      <c r="E69" s="381"/>
      <c r="F69" s="382"/>
      <c r="G69" s="367"/>
      <c r="H69" s="368"/>
      <c r="I69" s="368"/>
      <c r="J69" s="368"/>
      <c r="K69" s="368"/>
      <c r="L69" s="368"/>
      <c r="M69" s="368"/>
      <c r="N69" s="368"/>
      <c r="O69" s="369"/>
      <c r="P69" s="235"/>
      <c r="Q69" s="235"/>
      <c r="R69" s="235"/>
      <c r="S69" s="235"/>
      <c r="T69" s="235"/>
      <c r="U69" s="235"/>
      <c r="V69" s="235"/>
      <c r="W69" s="235"/>
      <c r="X69" s="372"/>
      <c r="Y69" s="357" t="s">
        <v>13</v>
      </c>
      <c r="Z69" s="358"/>
      <c r="AA69" s="359"/>
      <c r="AB69" s="435" t="s">
        <v>14</v>
      </c>
      <c r="AC69" s="435"/>
      <c r="AD69" s="435"/>
      <c r="AE69" s="85">
        <v>176.34408602150501</v>
      </c>
      <c r="AF69" s="86"/>
      <c r="AG69" s="86"/>
      <c r="AH69" s="86"/>
      <c r="AI69" s="85">
        <v>63.6</v>
      </c>
      <c r="AJ69" s="86"/>
      <c r="AK69" s="86"/>
      <c r="AL69" s="86"/>
      <c r="AM69" s="85" t="s">
        <v>655</v>
      </c>
      <c r="AN69" s="86"/>
      <c r="AO69" s="86"/>
      <c r="AP69" s="86"/>
      <c r="AQ69" s="343" t="s">
        <v>576</v>
      </c>
      <c r="AR69" s="344"/>
      <c r="AS69" s="344"/>
      <c r="AT69" s="345"/>
      <c r="AU69" s="86" t="s">
        <v>576</v>
      </c>
      <c r="AV69" s="86"/>
      <c r="AW69" s="86"/>
      <c r="AX69" s="346"/>
      <c r="AY69">
        <f t="shared" si="1"/>
        <v>1</v>
      </c>
    </row>
    <row r="70" spans="1:51" ht="15" customHeight="1" x14ac:dyDescent="0.15">
      <c r="A70" s="347" t="s">
        <v>230</v>
      </c>
      <c r="B70" s="348"/>
      <c r="C70" s="348"/>
      <c r="D70" s="348"/>
      <c r="E70" s="348"/>
      <c r="F70" s="266"/>
      <c r="G70" s="351" t="s">
        <v>656</v>
      </c>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c r="AT70" s="352"/>
      <c r="AU70" s="352"/>
      <c r="AV70" s="352"/>
      <c r="AW70" s="352"/>
      <c r="AX70" s="353"/>
      <c r="AY70">
        <f t="shared" si="1"/>
        <v>1</v>
      </c>
    </row>
    <row r="71" spans="1:51" ht="40.15" customHeight="1" thickBot="1" x14ac:dyDescent="0.2">
      <c r="A71" s="349"/>
      <c r="B71" s="350"/>
      <c r="C71" s="350"/>
      <c r="D71" s="350"/>
      <c r="E71" s="350"/>
      <c r="F71" s="268"/>
      <c r="G71" s="354"/>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c r="AK71" s="355"/>
      <c r="AL71" s="355"/>
      <c r="AM71" s="355"/>
      <c r="AN71" s="355"/>
      <c r="AO71" s="355"/>
      <c r="AP71" s="355"/>
      <c r="AQ71" s="355"/>
      <c r="AR71" s="355"/>
      <c r="AS71" s="355"/>
      <c r="AT71" s="355"/>
      <c r="AU71" s="355"/>
      <c r="AV71" s="355"/>
      <c r="AW71" s="355"/>
      <c r="AX71" s="356"/>
      <c r="AY71">
        <f t="shared" si="1"/>
        <v>1</v>
      </c>
    </row>
    <row r="72" spans="1:51" ht="31.9" customHeight="1" x14ac:dyDescent="0.15">
      <c r="A72" s="254" t="s">
        <v>252</v>
      </c>
      <c r="B72" s="255"/>
      <c r="C72" s="258" t="s">
        <v>168</v>
      </c>
      <c r="D72" s="255"/>
      <c r="E72" s="260" t="s">
        <v>181</v>
      </c>
      <c r="F72" s="261"/>
      <c r="G72" s="262" t="s">
        <v>692</v>
      </c>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4"/>
    </row>
    <row r="73" spans="1:51" ht="24.6" customHeight="1" x14ac:dyDescent="0.15">
      <c r="A73" s="256"/>
      <c r="B73" s="257"/>
      <c r="C73" s="259"/>
      <c r="D73" s="257"/>
      <c r="E73" s="265" t="s">
        <v>180</v>
      </c>
      <c r="F73" s="266"/>
      <c r="G73" s="612" t="s">
        <v>692</v>
      </c>
      <c r="H73" s="229"/>
      <c r="I73" s="229"/>
      <c r="J73" s="229"/>
      <c r="K73" s="229"/>
      <c r="L73" s="229"/>
      <c r="M73" s="229"/>
      <c r="N73" s="229"/>
      <c r="O73" s="229"/>
      <c r="P73" s="229"/>
      <c r="Q73" s="229"/>
      <c r="R73" s="229"/>
      <c r="S73" s="229"/>
      <c r="T73" s="229"/>
      <c r="U73" s="229"/>
      <c r="V73" s="370"/>
      <c r="W73" s="327" t="s">
        <v>547</v>
      </c>
      <c r="X73" s="328"/>
      <c r="Y73" s="328"/>
      <c r="Z73" s="328"/>
      <c r="AA73" s="329"/>
      <c r="AB73" s="330" t="s">
        <v>692</v>
      </c>
      <c r="AC73" s="331"/>
      <c r="AD73" s="331"/>
      <c r="AE73" s="331"/>
      <c r="AF73" s="331"/>
      <c r="AG73" s="331"/>
      <c r="AH73" s="331"/>
      <c r="AI73" s="331"/>
      <c r="AJ73" s="331"/>
      <c r="AK73" s="331"/>
      <c r="AL73" s="331"/>
      <c r="AM73" s="331"/>
      <c r="AN73" s="331"/>
      <c r="AO73" s="331"/>
      <c r="AP73" s="331"/>
      <c r="AQ73" s="331"/>
      <c r="AR73" s="331"/>
      <c r="AS73" s="331"/>
      <c r="AT73" s="331"/>
      <c r="AU73" s="331"/>
      <c r="AV73" s="331"/>
      <c r="AW73" s="331"/>
      <c r="AX73" s="332"/>
    </row>
    <row r="74" spans="1:51" ht="17.45" customHeight="1" x14ac:dyDescent="0.15">
      <c r="A74" s="256"/>
      <c r="B74" s="257"/>
      <c r="C74" s="259"/>
      <c r="D74" s="257"/>
      <c r="E74" s="267"/>
      <c r="F74" s="268"/>
      <c r="G74" s="613"/>
      <c r="H74" s="235"/>
      <c r="I74" s="235"/>
      <c r="J74" s="235"/>
      <c r="K74" s="235"/>
      <c r="L74" s="235"/>
      <c r="M74" s="235"/>
      <c r="N74" s="235"/>
      <c r="O74" s="235"/>
      <c r="P74" s="235"/>
      <c r="Q74" s="235"/>
      <c r="R74" s="235"/>
      <c r="S74" s="235"/>
      <c r="T74" s="235"/>
      <c r="U74" s="235"/>
      <c r="V74" s="372"/>
      <c r="W74" s="333" t="s">
        <v>548</v>
      </c>
      <c r="X74" s="334"/>
      <c r="Y74" s="334"/>
      <c r="Z74" s="334"/>
      <c r="AA74" s="335"/>
      <c r="AB74" s="330" t="s">
        <v>692</v>
      </c>
      <c r="AC74" s="331"/>
      <c r="AD74" s="331"/>
      <c r="AE74" s="331"/>
      <c r="AF74" s="331"/>
      <c r="AG74" s="331"/>
      <c r="AH74" s="331"/>
      <c r="AI74" s="331"/>
      <c r="AJ74" s="331"/>
      <c r="AK74" s="331"/>
      <c r="AL74" s="331"/>
      <c r="AM74" s="331"/>
      <c r="AN74" s="331"/>
      <c r="AO74" s="331"/>
      <c r="AP74" s="331"/>
      <c r="AQ74" s="331"/>
      <c r="AR74" s="331"/>
      <c r="AS74" s="331"/>
      <c r="AT74" s="331"/>
      <c r="AU74" s="331"/>
      <c r="AV74" s="331"/>
      <c r="AW74" s="331"/>
      <c r="AX74" s="332"/>
    </row>
    <row r="75" spans="1:51" ht="37.9" customHeight="1" x14ac:dyDescent="0.15">
      <c r="A75" s="256"/>
      <c r="B75" s="257"/>
      <c r="C75" s="336" t="s">
        <v>559</v>
      </c>
      <c r="D75" s="337"/>
      <c r="E75" s="265" t="s">
        <v>248</v>
      </c>
      <c r="F75" s="266"/>
      <c r="G75" s="317" t="s">
        <v>171</v>
      </c>
      <c r="H75" s="318"/>
      <c r="I75" s="318"/>
      <c r="J75" s="340" t="s">
        <v>692</v>
      </c>
      <c r="K75" s="341"/>
      <c r="L75" s="341"/>
      <c r="M75" s="341"/>
      <c r="N75" s="341"/>
      <c r="O75" s="341"/>
      <c r="P75" s="341"/>
      <c r="Q75" s="341"/>
      <c r="R75" s="341"/>
      <c r="S75" s="341"/>
      <c r="T75" s="342"/>
      <c r="U75" s="315" t="s">
        <v>692</v>
      </c>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5"/>
      <c r="AR75" s="315"/>
      <c r="AS75" s="315"/>
      <c r="AT75" s="315"/>
      <c r="AU75" s="315"/>
      <c r="AV75" s="315"/>
      <c r="AW75" s="315"/>
      <c r="AX75" s="316"/>
      <c r="AY75" s="61"/>
    </row>
    <row r="76" spans="1:51" ht="49.9" customHeight="1" x14ac:dyDescent="0.15">
      <c r="A76" s="256"/>
      <c r="B76" s="257"/>
      <c r="C76" s="259"/>
      <c r="D76" s="257"/>
      <c r="E76" s="338"/>
      <c r="F76" s="339"/>
      <c r="G76" s="317" t="s">
        <v>560</v>
      </c>
      <c r="H76" s="318"/>
      <c r="I76" s="318"/>
      <c r="J76" s="318"/>
      <c r="K76" s="318"/>
      <c r="L76" s="318"/>
      <c r="M76" s="318"/>
      <c r="N76" s="318"/>
      <c r="O76" s="318"/>
      <c r="P76" s="318"/>
      <c r="Q76" s="318"/>
      <c r="R76" s="318"/>
      <c r="S76" s="318"/>
      <c r="T76" s="318"/>
      <c r="U76" s="314" t="s">
        <v>692</v>
      </c>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6"/>
      <c r="AY76" s="61"/>
    </row>
    <row r="77" spans="1:51" ht="38.450000000000003" customHeight="1" thickBot="1" x14ac:dyDescent="0.2">
      <c r="A77" s="256"/>
      <c r="B77" s="257"/>
      <c r="C77" s="259"/>
      <c r="D77" s="257"/>
      <c r="E77" s="267"/>
      <c r="F77" s="268"/>
      <c r="G77" s="317" t="s">
        <v>548</v>
      </c>
      <c r="H77" s="318"/>
      <c r="I77" s="318"/>
      <c r="J77" s="318"/>
      <c r="K77" s="318"/>
      <c r="L77" s="318"/>
      <c r="M77" s="318"/>
      <c r="N77" s="318"/>
      <c r="O77" s="318"/>
      <c r="P77" s="318"/>
      <c r="Q77" s="318"/>
      <c r="R77" s="318"/>
      <c r="S77" s="318"/>
      <c r="T77" s="318"/>
      <c r="U77" s="614" t="s">
        <v>692</v>
      </c>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2"/>
      <c r="AY77" s="61"/>
    </row>
    <row r="78" spans="1:51" ht="27" customHeight="1" x14ac:dyDescent="0.15">
      <c r="A78" s="319" t="s">
        <v>44</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1"/>
    </row>
    <row r="79" spans="1:51" ht="27" customHeight="1" x14ac:dyDescent="0.15">
      <c r="A79" s="5"/>
      <c r="B79" s="6"/>
      <c r="C79" s="322" t="s">
        <v>29</v>
      </c>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4"/>
      <c r="AD79" s="323" t="s">
        <v>33</v>
      </c>
      <c r="AE79" s="323"/>
      <c r="AF79" s="323"/>
      <c r="AG79" s="325" t="s">
        <v>28</v>
      </c>
      <c r="AH79" s="323"/>
      <c r="AI79" s="323"/>
      <c r="AJ79" s="323"/>
      <c r="AK79" s="323"/>
      <c r="AL79" s="323"/>
      <c r="AM79" s="323"/>
      <c r="AN79" s="323"/>
      <c r="AO79" s="323"/>
      <c r="AP79" s="323"/>
      <c r="AQ79" s="323"/>
      <c r="AR79" s="323"/>
      <c r="AS79" s="323"/>
      <c r="AT79" s="323"/>
      <c r="AU79" s="323"/>
      <c r="AV79" s="323"/>
      <c r="AW79" s="323"/>
      <c r="AX79" s="326"/>
    </row>
    <row r="80" spans="1:51" ht="59.45" customHeight="1" x14ac:dyDescent="0.15">
      <c r="A80" s="289" t="s">
        <v>130</v>
      </c>
      <c r="B80" s="290"/>
      <c r="C80" s="295" t="s">
        <v>131</v>
      </c>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7"/>
      <c r="AD80" s="298" t="s">
        <v>567</v>
      </c>
      <c r="AE80" s="299"/>
      <c r="AF80" s="299"/>
      <c r="AG80" s="300" t="s">
        <v>680</v>
      </c>
      <c r="AH80" s="301"/>
      <c r="AI80" s="301"/>
      <c r="AJ80" s="301"/>
      <c r="AK80" s="301"/>
      <c r="AL80" s="301"/>
      <c r="AM80" s="301"/>
      <c r="AN80" s="301"/>
      <c r="AO80" s="301"/>
      <c r="AP80" s="301"/>
      <c r="AQ80" s="301"/>
      <c r="AR80" s="301"/>
      <c r="AS80" s="301"/>
      <c r="AT80" s="301"/>
      <c r="AU80" s="301"/>
      <c r="AV80" s="301"/>
      <c r="AW80" s="301"/>
      <c r="AX80" s="302"/>
    </row>
    <row r="81" spans="1:50" ht="72" customHeight="1" x14ac:dyDescent="0.15">
      <c r="A81" s="291"/>
      <c r="B81" s="292"/>
      <c r="C81" s="303" t="s">
        <v>34</v>
      </c>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213"/>
      <c r="AD81" s="214" t="s">
        <v>567</v>
      </c>
      <c r="AE81" s="215"/>
      <c r="AF81" s="215"/>
      <c r="AG81" s="209" t="s">
        <v>681</v>
      </c>
      <c r="AH81" s="210"/>
      <c r="AI81" s="210"/>
      <c r="AJ81" s="210"/>
      <c r="AK81" s="210"/>
      <c r="AL81" s="210"/>
      <c r="AM81" s="210"/>
      <c r="AN81" s="210"/>
      <c r="AO81" s="210"/>
      <c r="AP81" s="210"/>
      <c r="AQ81" s="210"/>
      <c r="AR81" s="210"/>
      <c r="AS81" s="210"/>
      <c r="AT81" s="210"/>
      <c r="AU81" s="210"/>
      <c r="AV81" s="210"/>
      <c r="AW81" s="210"/>
      <c r="AX81" s="211"/>
    </row>
    <row r="82" spans="1:50" ht="73.900000000000006" customHeight="1" x14ac:dyDescent="0.15">
      <c r="A82" s="293"/>
      <c r="B82" s="294"/>
      <c r="C82" s="305" t="s">
        <v>132</v>
      </c>
      <c r="D82" s="306"/>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7"/>
      <c r="AD82" s="249" t="s">
        <v>567</v>
      </c>
      <c r="AE82" s="250"/>
      <c r="AF82" s="250"/>
      <c r="AG82" s="231" t="s">
        <v>682</v>
      </c>
      <c r="AH82" s="232"/>
      <c r="AI82" s="232"/>
      <c r="AJ82" s="232"/>
      <c r="AK82" s="232"/>
      <c r="AL82" s="232"/>
      <c r="AM82" s="232"/>
      <c r="AN82" s="232"/>
      <c r="AO82" s="232"/>
      <c r="AP82" s="232"/>
      <c r="AQ82" s="232"/>
      <c r="AR82" s="232"/>
      <c r="AS82" s="232"/>
      <c r="AT82" s="232"/>
      <c r="AU82" s="232"/>
      <c r="AV82" s="232"/>
      <c r="AW82" s="232"/>
      <c r="AX82" s="233"/>
    </row>
    <row r="83" spans="1:50" ht="35.450000000000003" customHeight="1" x14ac:dyDescent="0.15">
      <c r="A83" s="189" t="s">
        <v>36</v>
      </c>
      <c r="B83" s="269"/>
      <c r="C83" s="271" t="s">
        <v>38</v>
      </c>
      <c r="D83" s="224"/>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3"/>
      <c r="AD83" s="225" t="s">
        <v>567</v>
      </c>
      <c r="AE83" s="226"/>
      <c r="AF83" s="226"/>
      <c r="AG83" s="228" t="s">
        <v>688</v>
      </c>
      <c r="AH83" s="229"/>
      <c r="AI83" s="229"/>
      <c r="AJ83" s="229"/>
      <c r="AK83" s="229"/>
      <c r="AL83" s="229"/>
      <c r="AM83" s="229"/>
      <c r="AN83" s="229"/>
      <c r="AO83" s="229"/>
      <c r="AP83" s="229"/>
      <c r="AQ83" s="229"/>
      <c r="AR83" s="229"/>
      <c r="AS83" s="229"/>
      <c r="AT83" s="229"/>
      <c r="AU83" s="229"/>
      <c r="AV83" s="229"/>
      <c r="AW83" s="229"/>
      <c r="AX83" s="230"/>
    </row>
    <row r="84" spans="1:50" ht="42" customHeight="1" x14ac:dyDescent="0.15">
      <c r="A84" s="191"/>
      <c r="B84" s="270"/>
      <c r="C84" s="274"/>
      <c r="D84" s="275"/>
      <c r="E84" s="278" t="s">
        <v>231</v>
      </c>
      <c r="F84" s="279"/>
      <c r="G84" s="279"/>
      <c r="H84" s="279"/>
      <c r="I84" s="279"/>
      <c r="J84" s="279"/>
      <c r="K84" s="279"/>
      <c r="L84" s="279"/>
      <c r="M84" s="279"/>
      <c r="N84" s="279"/>
      <c r="O84" s="279"/>
      <c r="P84" s="279"/>
      <c r="Q84" s="279"/>
      <c r="R84" s="279"/>
      <c r="S84" s="279"/>
      <c r="T84" s="279"/>
      <c r="U84" s="279"/>
      <c r="V84" s="279"/>
      <c r="W84" s="279"/>
      <c r="X84" s="279"/>
      <c r="Y84" s="279"/>
      <c r="Z84" s="279"/>
      <c r="AA84" s="279"/>
      <c r="AB84" s="279"/>
      <c r="AC84" s="280"/>
      <c r="AD84" s="214" t="s">
        <v>612</v>
      </c>
      <c r="AE84" s="215"/>
      <c r="AF84" s="281"/>
      <c r="AG84" s="231"/>
      <c r="AH84" s="232"/>
      <c r="AI84" s="232"/>
      <c r="AJ84" s="232"/>
      <c r="AK84" s="232"/>
      <c r="AL84" s="232"/>
      <c r="AM84" s="232"/>
      <c r="AN84" s="232"/>
      <c r="AO84" s="232"/>
      <c r="AP84" s="232"/>
      <c r="AQ84" s="232"/>
      <c r="AR84" s="232"/>
      <c r="AS84" s="232"/>
      <c r="AT84" s="232"/>
      <c r="AU84" s="232"/>
      <c r="AV84" s="232"/>
      <c r="AW84" s="232"/>
      <c r="AX84" s="233"/>
    </row>
    <row r="85" spans="1:50" ht="36.6" customHeight="1" x14ac:dyDescent="0.15">
      <c r="A85" s="191"/>
      <c r="B85" s="270"/>
      <c r="C85" s="276"/>
      <c r="D85" s="277"/>
      <c r="E85" s="282" t="s">
        <v>200</v>
      </c>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4"/>
      <c r="AD85" s="285" t="s">
        <v>613</v>
      </c>
      <c r="AE85" s="286"/>
      <c r="AF85" s="286"/>
      <c r="AG85" s="231"/>
      <c r="AH85" s="232"/>
      <c r="AI85" s="232"/>
      <c r="AJ85" s="232"/>
      <c r="AK85" s="232"/>
      <c r="AL85" s="232"/>
      <c r="AM85" s="232"/>
      <c r="AN85" s="232"/>
      <c r="AO85" s="232"/>
      <c r="AP85" s="232"/>
      <c r="AQ85" s="232"/>
      <c r="AR85" s="232"/>
      <c r="AS85" s="232"/>
      <c r="AT85" s="232"/>
      <c r="AU85" s="232"/>
      <c r="AV85" s="232"/>
      <c r="AW85" s="232"/>
      <c r="AX85" s="233"/>
    </row>
    <row r="86" spans="1:50" ht="26.25" customHeight="1" x14ac:dyDescent="0.15">
      <c r="A86" s="191"/>
      <c r="B86" s="192"/>
      <c r="C86" s="287" t="s">
        <v>39</v>
      </c>
      <c r="D86" s="288"/>
      <c r="E86" s="288"/>
      <c r="F86" s="288"/>
      <c r="G86" s="288"/>
      <c r="H86" s="288"/>
      <c r="I86" s="288"/>
      <c r="J86" s="288"/>
      <c r="K86" s="288"/>
      <c r="L86" s="288"/>
      <c r="M86" s="288"/>
      <c r="N86" s="288"/>
      <c r="O86" s="288"/>
      <c r="P86" s="288"/>
      <c r="Q86" s="288"/>
      <c r="R86" s="288"/>
      <c r="S86" s="288"/>
      <c r="T86" s="288"/>
      <c r="U86" s="288"/>
      <c r="V86" s="288"/>
      <c r="W86" s="288"/>
      <c r="X86" s="288"/>
      <c r="Y86" s="288"/>
      <c r="Z86" s="288"/>
      <c r="AA86" s="288"/>
      <c r="AB86" s="288"/>
      <c r="AC86" s="288"/>
      <c r="AD86" s="198" t="s">
        <v>614</v>
      </c>
      <c r="AE86" s="199"/>
      <c r="AF86" s="199"/>
      <c r="AG86" s="201"/>
      <c r="AH86" s="202"/>
      <c r="AI86" s="202"/>
      <c r="AJ86" s="202"/>
      <c r="AK86" s="202"/>
      <c r="AL86" s="202"/>
      <c r="AM86" s="202"/>
      <c r="AN86" s="202"/>
      <c r="AO86" s="202"/>
      <c r="AP86" s="202"/>
      <c r="AQ86" s="202"/>
      <c r="AR86" s="202"/>
      <c r="AS86" s="202"/>
      <c r="AT86" s="202"/>
      <c r="AU86" s="202"/>
      <c r="AV86" s="202"/>
      <c r="AW86" s="202"/>
      <c r="AX86" s="203"/>
    </row>
    <row r="87" spans="1:50" ht="34.15" customHeight="1" x14ac:dyDescent="0.15">
      <c r="A87" s="191"/>
      <c r="B87" s="192"/>
      <c r="C87" s="212" t="s">
        <v>133</v>
      </c>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4" t="s">
        <v>567</v>
      </c>
      <c r="AE87" s="215"/>
      <c r="AF87" s="215"/>
      <c r="AG87" s="209" t="s">
        <v>689</v>
      </c>
      <c r="AH87" s="210"/>
      <c r="AI87" s="210"/>
      <c r="AJ87" s="210"/>
      <c r="AK87" s="210"/>
      <c r="AL87" s="210"/>
      <c r="AM87" s="210"/>
      <c r="AN87" s="210"/>
      <c r="AO87" s="210"/>
      <c r="AP87" s="210"/>
      <c r="AQ87" s="210"/>
      <c r="AR87" s="210"/>
      <c r="AS87" s="210"/>
      <c r="AT87" s="210"/>
      <c r="AU87" s="210"/>
      <c r="AV87" s="210"/>
      <c r="AW87" s="210"/>
      <c r="AX87" s="211"/>
    </row>
    <row r="88" spans="1:50" ht="26.25" customHeight="1" x14ac:dyDescent="0.15">
      <c r="A88" s="191"/>
      <c r="B88" s="192"/>
      <c r="C88" s="212" t="s">
        <v>35</v>
      </c>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4" t="s">
        <v>614</v>
      </c>
      <c r="AE88" s="215"/>
      <c r="AF88" s="215"/>
      <c r="AG88" s="209"/>
      <c r="AH88" s="210"/>
      <c r="AI88" s="210"/>
      <c r="AJ88" s="210"/>
      <c r="AK88" s="210"/>
      <c r="AL88" s="210"/>
      <c r="AM88" s="210"/>
      <c r="AN88" s="210"/>
      <c r="AO88" s="210"/>
      <c r="AP88" s="210"/>
      <c r="AQ88" s="210"/>
      <c r="AR88" s="210"/>
      <c r="AS88" s="210"/>
      <c r="AT88" s="210"/>
      <c r="AU88" s="210"/>
      <c r="AV88" s="210"/>
      <c r="AW88" s="210"/>
      <c r="AX88" s="211"/>
    </row>
    <row r="89" spans="1:50" ht="57.6" customHeight="1" x14ac:dyDescent="0.15">
      <c r="A89" s="191"/>
      <c r="B89" s="192"/>
      <c r="C89" s="212" t="s">
        <v>40</v>
      </c>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48"/>
      <c r="AD89" s="214" t="s">
        <v>567</v>
      </c>
      <c r="AE89" s="215"/>
      <c r="AF89" s="215"/>
      <c r="AG89" s="209" t="s">
        <v>683</v>
      </c>
      <c r="AH89" s="210"/>
      <c r="AI89" s="210"/>
      <c r="AJ89" s="210"/>
      <c r="AK89" s="210"/>
      <c r="AL89" s="210"/>
      <c r="AM89" s="210"/>
      <c r="AN89" s="210"/>
      <c r="AO89" s="210"/>
      <c r="AP89" s="210"/>
      <c r="AQ89" s="210"/>
      <c r="AR89" s="210"/>
      <c r="AS89" s="210"/>
      <c r="AT89" s="210"/>
      <c r="AU89" s="210"/>
      <c r="AV89" s="210"/>
      <c r="AW89" s="210"/>
      <c r="AX89" s="211"/>
    </row>
    <row r="90" spans="1:50" ht="44.45" customHeight="1" x14ac:dyDescent="0.15">
      <c r="A90" s="191"/>
      <c r="B90" s="192"/>
      <c r="C90" s="212" t="s">
        <v>209</v>
      </c>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48"/>
      <c r="AD90" s="249" t="s">
        <v>567</v>
      </c>
      <c r="AE90" s="250"/>
      <c r="AF90" s="250"/>
      <c r="AG90" s="251" t="s">
        <v>690</v>
      </c>
      <c r="AH90" s="252"/>
      <c r="AI90" s="252"/>
      <c r="AJ90" s="252"/>
      <c r="AK90" s="252"/>
      <c r="AL90" s="252"/>
      <c r="AM90" s="252"/>
      <c r="AN90" s="252"/>
      <c r="AO90" s="252"/>
      <c r="AP90" s="252"/>
      <c r="AQ90" s="252"/>
      <c r="AR90" s="252"/>
      <c r="AS90" s="252"/>
      <c r="AT90" s="252"/>
      <c r="AU90" s="252"/>
      <c r="AV90" s="252"/>
      <c r="AW90" s="252"/>
      <c r="AX90" s="253"/>
    </row>
    <row r="91" spans="1:50" ht="26.25" customHeight="1" x14ac:dyDescent="0.15">
      <c r="A91" s="191"/>
      <c r="B91" s="192"/>
      <c r="C91" s="308" t="s">
        <v>210</v>
      </c>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10"/>
      <c r="AD91" s="214" t="s">
        <v>614</v>
      </c>
      <c r="AE91" s="215"/>
      <c r="AF91" s="281"/>
      <c r="AG91" s="209"/>
      <c r="AH91" s="210"/>
      <c r="AI91" s="210"/>
      <c r="AJ91" s="210"/>
      <c r="AK91" s="210"/>
      <c r="AL91" s="210"/>
      <c r="AM91" s="210"/>
      <c r="AN91" s="210"/>
      <c r="AO91" s="210"/>
      <c r="AP91" s="210"/>
      <c r="AQ91" s="210"/>
      <c r="AR91" s="210"/>
      <c r="AS91" s="210"/>
      <c r="AT91" s="210"/>
      <c r="AU91" s="210"/>
      <c r="AV91" s="210"/>
      <c r="AW91" s="210"/>
      <c r="AX91" s="211"/>
    </row>
    <row r="92" spans="1:50" ht="57" customHeight="1" x14ac:dyDescent="0.15">
      <c r="A92" s="193"/>
      <c r="B92" s="194"/>
      <c r="C92" s="311" t="s">
        <v>202</v>
      </c>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3"/>
      <c r="AD92" s="242" t="s">
        <v>567</v>
      </c>
      <c r="AE92" s="243"/>
      <c r="AF92" s="244"/>
      <c r="AG92" s="245" t="s">
        <v>684</v>
      </c>
      <c r="AH92" s="246"/>
      <c r="AI92" s="246"/>
      <c r="AJ92" s="246"/>
      <c r="AK92" s="246"/>
      <c r="AL92" s="246"/>
      <c r="AM92" s="246"/>
      <c r="AN92" s="246"/>
      <c r="AO92" s="246"/>
      <c r="AP92" s="246"/>
      <c r="AQ92" s="246"/>
      <c r="AR92" s="246"/>
      <c r="AS92" s="246"/>
      <c r="AT92" s="246"/>
      <c r="AU92" s="246"/>
      <c r="AV92" s="246"/>
      <c r="AW92" s="246"/>
      <c r="AX92" s="247"/>
    </row>
    <row r="93" spans="1:50" ht="98.45" customHeight="1" x14ac:dyDescent="0.15">
      <c r="A93" s="189" t="s">
        <v>37</v>
      </c>
      <c r="B93" s="190"/>
      <c r="C93" s="195" t="s">
        <v>203</v>
      </c>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7"/>
      <c r="AD93" s="198" t="s">
        <v>567</v>
      </c>
      <c r="AE93" s="199"/>
      <c r="AF93" s="200"/>
      <c r="AG93" s="201" t="s">
        <v>685</v>
      </c>
      <c r="AH93" s="202"/>
      <c r="AI93" s="202"/>
      <c r="AJ93" s="202"/>
      <c r="AK93" s="202"/>
      <c r="AL93" s="202"/>
      <c r="AM93" s="202"/>
      <c r="AN93" s="202"/>
      <c r="AO93" s="202"/>
      <c r="AP93" s="202"/>
      <c r="AQ93" s="202"/>
      <c r="AR93" s="202"/>
      <c r="AS93" s="202"/>
      <c r="AT93" s="202"/>
      <c r="AU93" s="202"/>
      <c r="AV93" s="202"/>
      <c r="AW93" s="202"/>
      <c r="AX93" s="203"/>
    </row>
    <row r="94" spans="1:50" ht="35.25" customHeight="1" x14ac:dyDescent="0.15">
      <c r="A94" s="191"/>
      <c r="B94" s="192"/>
      <c r="C94" s="204" t="s">
        <v>42</v>
      </c>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6"/>
      <c r="AD94" s="207" t="s">
        <v>614</v>
      </c>
      <c r="AE94" s="208"/>
      <c r="AF94" s="208"/>
      <c r="AG94" s="209"/>
      <c r="AH94" s="210"/>
      <c r="AI94" s="210"/>
      <c r="AJ94" s="210"/>
      <c r="AK94" s="210"/>
      <c r="AL94" s="210"/>
      <c r="AM94" s="210"/>
      <c r="AN94" s="210"/>
      <c r="AO94" s="210"/>
      <c r="AP94" s="210"/>
      <c r="AQ94" s="210"/>
      <c r="AR94" s="210"/>
      <c r="AS94" s="210"/>
      <c r="AT94" s="210"/>
      <c r="AU94" s="210"/>
      <c r="AV94" s="210"/>
      <c r="AW94" s="210"/>
      <c r="AX94" s="211"/>
    </row>
    <row r="95" spans="1:50" ht="126.6" customHeight="1" x14ac:dyDescent="0.15">
      <c r="A95" s="191"/>
      <c r="B95" s="192"/>
      <c r="C95" s="212" t="s">
        <v>169</v>
      </c>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4" t="s">
        <v>567</v>
      </c>
      <c r="AE95" s="215"/>
      <c r="AF95" s="215"/>
      <c r="AG95" s="209" t="s">
        <v>686</v>
      </c>
      <c r="AH95" s="210"/>
      <c r="AI95" s="210"/>
      <c r="AJ95" s="210"/>
      <c r="AK95" s="210"/>
      <c r="AL95" s="210"/>
      <c r="AM95" s="210"/>
      <c r="AN95" s="210"/>
      <c r="AO95" s="210"/>
      <c r="AP95" s="210"/>
      <c r="AQ95" s="210"/>
      <c r="AR95" s="210"/>
      <c r="AS95" s="210"/>
      <c r="AT95" s="210"/>
      <c r="AU95" s="210"/>
      <c r="AV95" s="210"/>
      <c r="AW95" s="210"/>
      <c r="AX95" s="211"/>
    </row>
    <row r="96" spans="1:50" ht="44.45" customHeight="1" x14ac:dyDescent="0.15">
      <c r="A96" s="193"/>
      <c r="B96" s="194"/>
      <c r="C96" s="212" t="s">
        <v>41</v>
      </c>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4" t="s">
        <v>567</v>
      </c>
      <c r="AE96" s="215"/>
      <c r="AF96" s="215"/>
      <c r="AG96" s="234" t="s">
        <v>687</v>
      </c>
      <c r="AH96" s="235"/>
      <c r="AI96" s="235"/>
      <c r="AJ96" s="235"/>
      <c r="AK96" s="235"/>
      <c r="AL96" s="235"/>
      <c r="AM96" s="235"/>
      <c r="AN96" s="235"/>
      <c r="AO96" s="235"/>
      <c r="AP96" s="235"/>
      <c r="AQ96" s="235"/>
      <c r="AR96" s="235"/>
      <c r="AS96" s="235"/>
      <c r="AT96" s="235"/>
      <c r="AU96" s="235"/>
      <c r="AV96" s="235"/>
      <c r="AW96" s="235"/>
      <c r="AX96" s="236"/>
    </row>
    <row r="97" spans="1:51" ht="41.25" customHeight="1" x14ac:dyDescent="0.15">
      <c r="A97" s="216" t="s">
        <v>54</v>
      </c>
      <c r="B97" s="217"/>
      <c r="C97" s="222" t="s">
        <v>134</v>
      </c>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4"/>
      <c r="AD97" s="225" t="s">
        <v>614</v>
      </c>
      <c r="AE97" s="226"/>
      <c r="AF97" s="227"/>
      <c r="AG97" s="228"/>
      <c r="AH97" s="229"/>
      <c r="AI97" s="229"/>
      <c r="AJ97" s="229"/>
      <c r="AK97" s="229"/>
      <c r="AL97" s="229"/>
      <c r="AM97" s="229"/>
      <c r="AN97" s="229"/>
      <c r="AO97" s="229"/>
      <c r="AP97" s="229"/>
      <c r="AQ97" s="229"/>
      <c r="AR97" s="229"/>
      <c r="AS97" s="229"/>
      <c r="AT97" s="229"/>
      <c r="AU97" s="229"/>
      <c r="AV97" s="229"/>
      <c r="AW97" s="229"/>
      <c r="AX97" s="230"/>
    </row>
    <row r="98" spans="1:51" ht="14.45" customHeight="1" x14ac:dyDescent="0.15">
      <c r="A98" s="218"/>
      <c r="B98" s="219"/>
      <c r="C98" s="683" t="s">
        <v>0</v>
      </c>
      <c r="D98" s="684"/>
      <c r="E98" s="684"/>
      <c r="F98" s="684"/>
      <c r="G98" s="684"/>
      <c r="H98" s="684"/>
      <c r="I98" s="684"/>
      <c r="J98" s="684"/>
      <c r="K98" s="684"/>
      <c r="L98" s="684"/>
      <c r="M98" s="684"/>
      <c r="N98" s="684"/>
      <c r="O98" s="680" t="s">
        <v>565</v>
      </c>
      <c r="P98" s="681"/>
      <c r="Q98" s="681"/>
      <c r="R98" s="681"/>
      <c r="S98" s="681"/>
      <c r="T98" s="681"/>
      <c r="U98" s="681"/>
      <c r="V98" s="681"/>
      <c r="W98" s="681"/>
      <c r="X98" s="681"/>
      <c r="Y98" s="681"/>
      <c r="Z98" s="681"/>
      <c r="AA98" s="681"/>
      <c r="AB98" s="681"/>
      <c r="AC98" s="681"/>
      <c r="AD98" s="681"/>
      <c r="AE98" s="681"/>
      <c r="AF98" s="682"/>
      <c r="AG98" s="231"/>
      <c r="AH98" s="232"/>
      <c r="AI98" s="232"/>
      <c r="AJ98" s="232"/>
      <c r="AK98" s="232"/>
      <c r="AL98" s="232"/>
      <c r="AM98" s="232"/>
      <c r="AN98" s="232"/>
      <c r="AO98" s="232"/>
      <c r="AP98" s="232"/>
      <c r="AQ98" s="232"/>
      <c r="AR98" s="232"/>
      <c r="AS98" s="232"/>
      <c r="AT98" s="232"/>
      <c r="AU98" s="232"/>
      <c r="AV98" s="232"/>
      <c r="AW98" s="232"/>
      <c r="AX98" s="233"/>
    </row>
    <row r="99" spans="1:51" ht="24.75" customHeight="1" x14ac:dyDescent="0.15">
      <c r="A99" s="220"/>
      <c r="B99" s="221"/>
      <c r="C99" s="237"/>
      <c r="D99" s="238"/>
      <c r="E99" s="239"/>
      <c r="F99" s="239"/>
      <c r="G99" s="239"/>
      <c r="H99" s="240"/>
      <c r="I99" s="240"/>
      <c r="J99" s="241"/>
      <c r="K99" s="241"/>
      <c r="L99" s="241"/>
      <c r="M99" s="675"/>
      <c r="N99" s="676"/>
      <c r="O99" s="677"/>
      <c r="P99" s="678"/>
      <c r="Q99" s="678"/>
      <c r="R99" s="678"/>
      <c r="S99" s="678"/>
      <c r="T99" s="678"/>
      <c r="U99" s="678"/>
      <c r="V99" s="678"/>
      <c r="W99" s="678"/>
      <c r="X99" s="678"/>
      <c r="Y99" s="678"/>
      <c r="Z99" s="678"/>
      <c r="AA99" s="678"/>
      <c r="AB99" s="678"/>
      <c r="AC99" s="678"/>
      <c r="AD99" s="678"/>
      <c r="AE99" s="678"/>
      <c r="AF99" s="679"/>
      <c r="AG99" s="234"/>
      <c r="AH99" s="235"/>
      <c r="AI99" s="235"/>
      <c r="AJ99" s="235"/>
      <c r="AK99" s="235"/>
      <c r="AL99" s="235"/>
      <c r="AM99" s="235"/>
      <c r="AN99" s="235"/>
      <c r="AO99" s="235"/>
      <c r="AP99" s="235"/>
      <c r="AQ99" s="235"/>
      <c r="AR99" s="235"/>
      <c r="AS99" s="235"/>
      <c r="AT99" s="235"/>
      <c r="AU99" s="235"/>
      <c r="AV99" s="235"/>
      <c r="AW99" s="235"/>
      <c r="AX99" s="236"/>
    </row>
    <row r="100" spans="1:51" ht="54.75" customHeight="1" x14ac:dyDescent="0.15">
      <c r="A100" s="189" t="s">
        <v>45</v>
      </c>
      <c r="B100" s="695"/>
      <c r="C100" s="136" t="s">
        <v>49</v>
      </c>
      <c r="D100" s="523"/>
      <c r="E100" s="523"/>
      <c r="F100" s="524"/>
      <c r="G100" s="698" t="s">
        <v>615</v>
      </c>
      <c r="H100" s="698"/>
      <c r="I100" s="698"/>
      <c r="J100" s="698"/>
      <c r="K100" s="698"/>
      <c r="L100" s="698"/>
      <c r="M100" s="698"/>
      <c r="N100" s="698"/>
      <c r="O100" s="698"/>
      <c r="P100" s="698"/>
      <c r="Q100" s="698"/>
      <c r="R100" s="698"/>
      <c r="S100" s="698"/>
      <c r="T100" s="698"/>
      <c r="U100" s="698"/>
      <c r="V100" s="698"/>
      <c r="W100" s="698"/>
      <c r="X100" s="698"/>
      <c r="Y100" s="698"/>
      <c r="Z100" s="698"/>
      <c r="AA100" s="698"/>
      <c r="AB100" s="698"/>
      <c r="AC100" s="698"/>
      <c r="AD100" s="698"/>
      <c r="AE100" s="698"/>
      <c r="AF100" s="698"/>
      <c r="AG100" s="698"/>
      <c r="AH100" s="698"/>
      <c r="AI100" s="698"/>
      <c r="AJ100" s="698"/>
      <c r="AK100" s="698"/>
      <c r="AL100" s="698"/>
      <c r="AM100" s="698"/>
      <c r="AN100" s="698"/>
      <c r="AO100" s="698"/>
      <c r="AP100" s="698"/>
      <c r="AQ100" s="698"/>
      <c r="AR100" s="698"/>
      <c r="AS100" s="698"/>
      <c r="AT100" s="698"/>
      <c r="AU100" s="698"/>
      <c r="AV100" s="698"/>
      <c r="AW100" s="698"/>
      <c r="AX100" s="699"/>
    </row>
    <row r="101" spans="1:51" ht="47.25" customHeight="1" thickBot="1" x14ac:dyDescent="0.2">
      <c r="A101" s="696"/>
      <c r="B101" s="697"/>
      <c r="C101" s="700" t="s">
        <v>53</v>
      </c>
      <c r="D101" s="701"/>
      <c r="E101" s="701"/>
      <c r="F101" s="702"/>
      <c r="G101" s="703" t="s">
        <v>616</v>
      </c>
      <c r="H101" s="703"/>
      <c r="I101" s="703"/>
      <c r="J101" s="703"/>
      <c r="K101" s="703"/>
      <c r="L101" s="703"/>
      <c r="M101" s="703"/>
      <c r="N101" s="703"/>
      <c r="O101" s="703"/>
      <c r="P101" s="703"/>
      <c r="Q101" s="703"/>
      <c r="R101" s="703"/>
      <c r="S101" s="703"/>
      <c r="T101" s="703"/>
      <c r="U101" s="703"/>
      <c r="V101" s="703"/>
      <c r="W101" s="703"/>
      <c r="X101" s="703"/>
      <c r="Y101" s="703"/>
      <c r="Z101" s="703"/>
      <c r="AA101" s="703"/>
      <c r="AB101" s="703"/>
      <c r="AC101" s="703"/>
      <c r="AD101" s="703"/>
      <c r="AE101" s="703"/>
      <c r="AF101" s="703"/>
      <c r="AG101" s="703"/>
      <c r="AH101" s="703"/>
      <c r="AI101" s="703"/>
      <c r="AJ101" s="703"/>
      <c r="AK101" s="703"/>
      <c r="AL101" s="703"/>
      <c r="AM101" s="703"/>
      <c r="AN101" s="703"/>
      <c r="AO101" s="703"/>
      <c r="AP101" s="703"/>
      <c r="AQ101" s="703"/>
      <c r="AR101" s="703"/>
      <c r="AS101" s="703"/>
      <c r="AT101" s="703"/>
      <c r="AU101" s="703"/>
      <c r="AV101" s="703"/>
      <c r="AW101" s="703"/>
      <c r="AX101" s="704"/>
    </row>
    <row r="102" spans="1:51" ht="24" customHeight="1" x14ac:dyDescent="0.15">
      <c r="A102" s="685" t="s">
        <v>30</v>
      </c>
      <c r="B102" s="686"/>
      <c r="C102" s="686"/>
      <c r="D102" s="686"/>
      <c r="E102" s="686"/>
      <c r="F102" s="686"/>
      <c r="G102" s="686"/>
      <c r="H102" s="686"/>
      <c r="I102" s="686"/>
      <c r="J102" s="686"/>
      <c r="K102" s="686"/>
      <c r="L102" s="686"/>
      <c r="M102" s="686"/>
      <c r="N102" s="686"/>
      <c r="O102" s="686"/>
      <c r="P102" s="686"/>
      <c r="Q102" s="686"/>
      <c r="R102" s="686"/>
      <c r="S102" s="686"/>
      <c r="T102" s="686"/>
      <c r="U102" s="686"/>
      <c r="V102" s="686"/>
      <c r="W102" s="686"/>
      <c r="X102" s="686"/>
      <c r="Y102" s="686"/>
      <c r="Z102" s="686"/>
      <c r="AA102" s="686"/>
      <c r="AB102" s="686"/>
      <c r="AC102" s="686"/>
      <c r="AD102" s="686"/>
      <c r="AE102" s="686"/>
      <c r="AF102" s="686"/>
      <c r="AG102" s="686"/>
      <c r="AH102" s="686"/>
      <c r="AI102" s="686"/>
      <c r="AJ102" s="686"/>
      <c r="AK102" s="686"/>
      <c r="AL102" s="686"/>
      <c r="AM102" s="686"/>
      <c r="AN102" s="686"/>
      <c r="AO102" s="686"/>
      <c r="AP102" s="686"/>
      <c r="AQ102" s="686"/>
      <c r="AR102" s="686"/>
      <c r="AS102" s="686"/>
      <c r="AT102" s="686"/>
      <c r="AU102" s="686"/>
      <c r="AV102" s="686"/>
      <c r="AW102" s="686"/>
      <c r="AX102" s="687"/>
    </row>
    <row r="103" spans="1:51" ht="25.9" customHeight="1" thickBot="1" x14ac:dyDescent="0.2">
      <c r="A103" s="688"/>
      <c r="B103" s="689"/>
      <c r="C103" s="689"/>
      <c r="D103" s="689"/>
      <c r="E103" s="689"/>
      <c r="F103" s="689"/>
      <c r="G103" s="689"/>
      <c r="H103" s="689"/>
      <c r="I103" s="689"/>
      <c r="J103" s="689"/>
      <c r="K103" s="689"/>
      <c r="L103" s="689"/>
      <c r="M103" s="689"/>
      <c r="N103" s="689"/>
      <c r="O103" s="689"/>
      <c r="P103" s="689"/>
      <c r="Q103" s="689"/>
      <c r="R103" s="689"/>
      <c r="S103" s="689"/>
      <c r="T103" s="689"/>
      <c r="U103" s="689"/>
      <c r="V103" s="689"/>
      <c r="W103" s="689"/>
      <c r="X103" s="689"/>
      <c r="Y103" s="689"/>
      <c r="Z103" s="689"/>
      <c r="AA103" s="689"/>
      <c r="AB103" s="689"/>
      <c r="AC103" s="689"/>
      <c r="AD103" s="689"/>
      <c r="AE103" s="689"/>
      <c r="AF103" s="689"/>
      <c r="AG103" s="689"/>
      <c r="AH103" s="689"/>
      <c r="AI103" s="689"/>
      <c r="AJ103" s="689"/>
      <c r="AK103" s="689"/>
      <c r="AL103" s="689"/>
      <c r="AM103" s="689"/>
      <c r="AN103" s="689"/>
      <c r="AO103" s="689"/>
      <c r="AP103" s="689"/>
      <c r="AQ103" s="689"/>
      <c r="AR103" s="689"/>
      <c r="AS103" s="689"/>
      <c r="AT103" s="689"/>
      <c r="AU103" s="689"/>
      <c r="AV103" s="689"/>
      <c r="AW103" s="689"/>
      <c r="AX103" s="690"/>
    </row>
    <row r="104" spans="1:51" ht="25.9" customHeight="1" x14ac:dyDescent="0.15">
      <c r="A104" s="691" t="s">
        <v>31</v>
      </c>
      <c r="B104" s="692"/>
      <c r="C104" s="692"/>
      <c r="D104" s="692"/>
      <c r="E104" s="692"/>
      <c r="F104" s="692"/>
      <c r="G104" s="692"/>
      <c r="H104" s="692"/>
      <c r="I104" s="692"/>
      <c r="J104" s="692"/>
      <c r="K104" s="692"/>
      <c r="L104" s="692"/>
      <c r="M104" s="692"/>
      <c r="N104" s="692"/>
      <c r="O104" s="692"/>
      <c r="P104" s="692"/>
      <c r="Q104" s="692"/>
      <c r="R104" s="692"/>
      <c r="S104" s="692"/>
      <c r="T104" s="692"/>
      <c r="U104" s="692"/>
      <c r="V104" s="692"/>
      <c r="W104" s="692"/>
      <c r="X104" s="692"/>
      <c r="Y104" s="692"/>
      <c r="Z104" s="692"/>
      <c r="AA104" s="692"/>
      <c r="AB104" s="692"/>
      <c r="AC104" s="692"/>
      <c r="AD104" s="692"/>
      <c r="AE104" s="692"/>
      <c r="AF104" s="692"/>
      <c r="AG104" s="692"/>
      <c r="AH104" s="692"/>
      <c r="AI104" s="692"/>
      <c r="AJ104" s="692"/>
      <c r="AK104" s="692"/>
      <c r="AL104" s="692"/>
      <c r="AM104" s="692"/>
      <c r="AN104" s="692"/>
      <c r="AO104" s="692"/>
      <c r="AP104" s="692"/>
      <c r="AQ104" s="692"/>
      <c r="AR104" s="692"/>
      <c r="AS104" s="692"/>
      <c r="AT104" s="692"/>
      <c r="AU104" s="692"/>
      <c r="AV104" s="692"/>
      <c r="AW104" s="692"/>
      <c r="AX104" s="693"/>
    </row>
    <row r="105" spans="1:51" ht="60.6" customHeight="1" thickBot="1" x14ac:dyDescent="0.2">
      <c r="A105" s="171" t="s">
        <v>129</v>
      </c>
      <c r="B105" s="172"/>
      <c r="C105" s="172"/>
      <c r="D105" s="172"/>
      <c r="E105" s="173"/>
      <c r="F105" s="694" t="s">
        <v>701</v>
      </c>
      <c r="G105" s="689"/>
      <c r="H105" s="689"/>
      <c r="I105" s="689"/>
      <c r="J105" s="689"/>
      <c r="K105" s="689"/>
      <c r="L105" s="689"/>
      <c r="M105" s="689"/>
      <c r="N105" s="689"/>
      <c r="O105" s="689"/>
      <c r="P105" s="689"/>
      <c r="Q105" s="689"/>
      <c r="R105" s="689"/>
      <c r="S105" s="689"/>
      <c r="T105" s="689"/>
      <c r="U105" s="689"/>
      <c r="V105" s="689"/>
      <c r="W105" s="689"/>
      <c r="X105" s="689"/>
      <c r="Y105" s="689"/>
      <c r="Z105" s="689"/>
      <c r="AA105" s="689"/>
      <c r="AB105" s="689"/>
      <c r="AC105" s="689"/>
      <c r="AD105" s="689"/>
      <c r="AE105" s="689"/>
      <c r="AF105" s="689"/>
      <c r="AG105" s="689"/>
      <c r="AH105" s="689"/>
      <c r="AI105" s="689"/>
      <c r="AJ105" s="689"/>
      <c r="AK105" s="689"/>
      <c r="AL105" s="689"/>
      <c r="AM105" s="689"/>
      <c r="AN105" s="689"/>
      <c r="AO105" s="689"/>
      <c r="AP105" s="689"/>
      <c r="AQ105" s="689"/>
      <c r="AR105" s="689"/>
      <c r="AS105" s="689"/>
      <c r="AT105" s="689"/>
      <c r="AU105" s="689"/>
      <c r="AV105" s="689"/>
      <c r="AW105" s="689"/>
      <c r="AX105" s="690"/>
    </row>
    <row r="106" spans="1:51" ht="24.75" customHeight="1" x14ac:dyDescent="0.15">
      <c r="A106" s="691" t="s">
        <v>43</v>
      </c>
      <c r="B106" s="692"/>
      <c r="C106" s="692"/>
      <c r="D106" s="692"/>
      <c r="E106" s="692"/>
      <c r="F106" s="692"/>
      <c r="G106" s="692"/>
      <c r="H106" s="692"/>
      <c r="I106" s="692"/>
      <c r="J106" s="692"/>
      <c r="K106" s="692"/>
      <c r="L106" s="692"/>
      <c r="M106" s="692"/>
      <c r="N106" s="692"/>
      <c r="O106" s="692"/>
      <c r="P106" s="692"/>
      <c r="Q106" s="692"/>
      <c r="R106" s="692"/>
      <c r="S106" s="692"/>
      <c r="T106" s="692"/>
      <c r="U106" s="692"/>
      <c r="V106" s="692"/>
      <c r="W106" s="692"/>
      <c r="X106" s="692"/>
      <c r="Y106" s="692"/>
      <c r="Z106" s="692"/>
      <c r="AA106" s="692"/>
      <c r="AB106" s="692"/>
      <c r="AC106" s="692"/>
      <c r="AD106" s="692"/>
      <c r="AE106" s="692"/>
      <c r="AF106" s="692"/>
      <c r="AG106" s="692"/>
      <c r="AH106" s="692"/>
      <c r="AI106" s="692"/>
      <c r="AJ106" s="692"/>
      <c r="AK106" s="692"/>
      <c r="AL106" s="692"/>
      <c r="AM106" s="692"/>
      <c r="AN106" s="692"/>
      <c r="AO106" s="692"/>
      <c r="AP106" s="692"/>
      <c r="AQ106" s="692"/>
      <c r="AR106" s="692"/>
      <c r="AS106" s="692"/>
      <c r="AT106" s="692"/>
      <c r="AU106" s="692"/>
      <c r="AV106" s="692"/>
      <c r="AW106" s="692"/>
      <c r="AX106" s="693"/>
    </row>
    <row r="107" spans="1:51" ht="61.15" customHeight="1" thickBot="1" x14ac:dyDescent="0.2">
      <c r="A107" s="171" t="s">
        <v>129</v>
      </c>
      <c r="B107" s="172"/>
      <c r="C107" s="172"/>
      <c r="D107" s="172"/>
      <c r="E107" s="173"/>
      <c r="F107" s="174" t="s">
        <v>704</v>
      </c>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6"/>
    </row>
    <row r="108" spans="1:51" ht="24.75" customHeight="1" x14ac:dyDescent="0.15">
      <c r="A108" s="177" t="s">
        <v>32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9"/>
    </row>
    <row r="109" spans="1:51" ht="67.5" customHeight="1" thickBot="1" x14ac:dyDescent="0.2">
      <c r="A109" s="180" t="s">
        <v>705</v>
      </c>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c r="AO109" s="181"/>
      <c r="AP109" s="181"/>
      <c r="AQ109" s="181"/>
      <c r="AR109" s="181"/>
      <c r="AS109" s="181"/>
      <c r="AT109" s="181"/>
      <c r="AU109" s="181"/>
      <c r="AV109" s="181"/>
      <c r="AW109" s="181"/>
      <c r="AX109" s="182"/>
    </row>
    <row r="110" spans="1:51" ht="24.75" customHeight="1" x14ac:dyDescent="0.15">
      <c r="A110" s="183" t="s">
        <v>212</v>
      </c>
      <c r="B110" s="184"/>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4"/>
      <c r="AT110" s="184"/>
      <c r="AU110" s="184"/>
      <c r="AV110" s="184"/>
      <c r="AW110" s="184"/>
      <c r="AX110" s="185"/>
    </row>
    <row r="111" spans="1:51" ht="22.15" customHeight="1" x14ac:dyDescent="0.15">
      <c r="A111" s="186" t="s">
        <v>246</v>
      </c>
      <c r="B111" s="187"/>
      <c r="C111" s="187"/>
      <c r="D111" s="188"/>
      <c r="E111" s="167" t="s">
        <v>599</v>
      </c>
      <c r="F111" s="168"/>
      <c r="G111" s="168"/>
      <c r="H111" s="168"/>
      <c r="I111" s="168"/>
      <c r="J111" s="168"/>
      <c r="K111" s="168"/>
      <c r="L111" s="168"/>
      <c r="M111" s="168"/>
      <c r="N111" s="168"/>
      <c r="O111" s="168"/>
      <c r="P111" s="169"/>
      <c r="Q111" s="167"/>
      <c r="R111" s="168"/>
      <c r="S111" s="168"/>
      <c r="T111" s="168"/>
      <c r="U111" s="168"/>
      <c r="V111" s="168"/>
      <c r="W111" s="168"/>
      <c r="X111" s="168"/>
      <c r="Y111" s="168"/>
      <c r="Z111" s="168"/>
      <c r="AA111" s="168"/>
      <c r="AB111" s="169"/>
      <c r="AC111" s="167"/>
      <c r="AD111" s="168"/>
      <c r="AE111" s="168"/>
      <c r="AF111" s="168"/>
      <c r="AG111" s="168"/>
      <c r="AH111" s="168"/>
      <c r="AI111" s="168"/>
      <c r="AJ111" s="168"/>
      <c r="AK111" s="168"/>
      <c r="AL111" s="168"/>
      <c r="AM111" s="168"/>
      <c r="AN111" s="169"/>
      <c r="AO111" s="167"/>
      <c r="AP111" s="168"/>
      <c r="AQ111" s="168"/>
      <c r="AR111" s="168"/>
      <c r="AS111" s="168"/>
      <c r="AT111" s="168"/>
      <c r="AU111" s="168"/>
      <c r="AV111" s="168"/>
      <c r="AW111" s="168"/>
      <c r="AX111" s="170"/>
      <c r="AY111" s="65"/>
    </row>
    <row r="112" spans="1:51" ht="22.15" customHeight="1" x14ac:dyDescent="0.15">
      <c r="A112" s="108" t="s">
        <v>245</v>
      </c>
      <c r="B112" s="108"/>
      <c r="C112" s="108"/>
      <c r="D112" s="108"/>
      <c r="E112" s="167" t="s">
        <v>600</v>
      </c>
      <c r="F112" s="168"/>
      <c r="G112" s="168"/>
      <c r="H112" s="168"/>
      <c r="I112" s="168"/>
      <c r="J112" s="168"/>
      <c r="K112" s="168"/>
      <c r="L112" s="168"/>
      <c r="M112" s="168"/>
      <c r="N112" s="168"/>
      <c r="O112" s="168"/>
      <c r="P112" s="169"/>
      <c r="Q112" s="167"/>
      <c r="R112" s="168"/>
      <c r="S112" s="168"/>
      <c r="T112" s="168"/>
      <c r="U112" s="168"/>
      <c r="V112" s="168"/>
      <c r="W112" s="168"/>
      <c r="X112" s="168"/>
      <c r="Y112" s="168"/>
      <c r="Z112" s="168"/>
      <c r="AA112" s="168"/>
      <c r="AB112" s="169"/>
      <c r="AC112" s="167"/>
      <c r="AD112" s="168"/>
      <c r="AE112" s="168"/>
      <c r="AF112" s="168"/>
      <c r="AG112" s="168"/>
      <c r="AH112" s="168"/>
      <c r="AI112" s="168"/>
      <c r="AJ112" s="168"/>
      <c r="AK112" s="168"/>
      <c r="AL112" s="168"/>
      <c r="AM112" s="168"/>
      <c r="AN112" s="169"/>
      <c r="AO112" s="167"/>
      <c r="AP112" s="168"/>
      <c r="AQ112" s="168"/>
      <c r="AR112" s="168"/>
      <c r="AS112" s="168"/>
      <c r="AT112" s="168"/>
      <c r="AU112" s="168"/>
      <c r="AV112" s="168"/>
      <c r="AW112" s="168"/>
      <c r="AX112" s="170"/>
    </row>
    <row r="113" spans="1:50" ht="22.15" customHeight="1" x14ac:dyDescent="0.15">
      <c r="A113" s="108" t="s">
        <v>244</v>
      </c>
      <c r="B113" s="108"/>
      <c r="C113" s="108"/>
      <c r="D113" s="108"/>
      <c r="E113" s="167" t="s">
        <v>601</v>
      </c>
      <c r="F113" s="168"/>
      <c r="G113" s="168"/>
      <c r="H113" s="168"/>
      <c r="I113" s="168"/>
      <c r="J113" s="168"/>
      <c r="K113" s="168"/>
      <c r="L113" s="168"/>
      <c r="M113" s="168"/>
      <c r="N113" s="168"/>
      <c r="O113" s="168"/>
      <c r="P113" s="169"/>
      <c r="Q113" s="167"/>
      <c r="R113" s="168"/>
      <c r="S113" s="168"/>
      <c r="T113" s="168"/>
      <c r="U113" s="168"/>
      <c r="V113" s="168"/>
      <c r="W113" s="168"/>
      <c r="X113" s="168"/>
      <c r="Y113" s="168"/>
      <c r="Z113" s="168"/>
      <c r="AA113" s="168"/>
      <c r="AB113" s="169"/>
      <c r="AC113" s="167"/>
      <c r="AD113" s="168"/>
      <c r="AE113" s="168"/>
      <c r="AF113" s="168"/>
      <c r="AG113" s="168"/>
      <c r="AH113" s="168"/>
      <c r="AI113" s="168"/>
      <c r="AJ113" s="168"/>
      <c r="AK113" s="168"/>
      <c r="AL113" s="168"/>
      <c r="AM113" s="168"/>
      <c r="AN113" s="169"/>
      <c r="AO113" s="167"/>
      <c r="AP113" s="168"/>
      <c r="AQ113" s="168"/>
      <c r="AR113" s="168"/>
      <c r="AS113" s="168"/>
      <c r="AT113" s="168"/>
      <c r="AU113" s="168"/>
      <c r="AV113" s="168"/>
      <c r="AW113" s="168"/>
      <c r="AX113" s="170"/>
    </row>
    <row r="114" spans="1:50" ht="22.15" customHeight="1" x14ac:dyDescent="0.15">
      <c r="A114" s="108" t="s">
        <v>243</v>
      </c>
      <c r="B114" s="108"/>
      <c r="C114" s="108"/>
      <c r="D114" s="108"/>
      <c r="E114" s="167" t="s">
        <v>602</v>
      </c>
      <c r="F114" s="168"/>
      <c r="G114" s="168"/>
      <c r="H114" s="168"/>
      <c r="I114" s="168"/>
      <c r="J114" s="168"/>
      <c r="K114" s="168"/>
      <c r="L114" s="168"/>
      <c r="M114" s="168"/>
      <c r="N114" s="168"/>
      <c r="O114" s="168"/>
      <c r="P114" s="169"/>
      <c r="Q114" s="167"/>
      <c r="R114" s="168"/>
      <c r="S114" s="168"/>
      <c r="T114" s="168"/>
      <c r="U114" s="168"/>
      <c r="V114" s="168"/>
      <c r="W114" s="168"/>
      <c r="X114" s="168"/>
      <c r="Y114" s="168"/>
      <c r="Z114" s="168"/>
      <c r="AA114" s="168"/>
      <c r="AB114" s="169"/>
      <c r="AC114" s="167"/>
      <c r="AD114" s="168"/>
      <c r="AE114" s="168"/>
      <c r="AF114" s="168"/>
      <c r="AG114" s="168"/>
      <c r="AH114" s="168"/>
      <c r="AI114" s="168"/>
      <c r="AJ114" s="168"/>
      <c r="AK114" s="168"/>
      <c r="AL114" s="168"/>
      <c r="AM114" s="168"/>
      <c r="AN114" s="169"/>
      <c r="AO114" s="167"/>
      <c r="AP114" s="168"/>
      <c r="AQ114" s="168"/>
      <c r="AR114" s="168"/>
      <c r="AS114" s="168"/>
      <c r="AT114" s="168"/>
      <c r="AU114" s="168"/>
      <c r="AV114" s="168"/>
      <c r="AW114" s="168"/>
      <c r="AX114" s="170"/>
    </row>
    <row r="115" spans="1:50" ht="22.15" customHeight="1" x14ac:dyDescent="0.15">
      <c r="A115" s="108" t="s">
        <v>242</v>
      </c>
      <c r="B115" s="108"/>
      <c r="C115" s="108"/>
      <c r="D115" s="108"/>
      <c r="E115" s="167" t="s">
        <v>603</v>
      </c>
      <c r="F115" s="168"/>
      <c r="G115" s="168"/>
      <c r="H115" s="168"/>
      <c r="I115" s="168"/>
      <c r="J115" s="168"/>
      <c r="K115" s="168"/>
      <c r="L115" s="168"/>
      <c r="M115" s="168"/>
      <c r="N115" s="168"/>
      <c r="O115" s="168"/>
      <c r="P115" s="169"/>
      <c r="Q115" s="167"/>
      <c r="R115" s="168"/>
      <c r="S115" s="168"/>
      <c r="T115" s="168"/>
      <c r="U115" s="168"/>
      <c r="V115" s="168"/>
      <c r="W115" s="168"/>
      <c r="X115" s="168"/>
      <c r="Y115" s="168"/>
      <c r="Z115" s="168"/>
      <c r="AA115" s="168"/>
      <c r="AB115" s="169"/>
      <c r="AC115" s="167"/>
      <c r="AD115" s="168"/>
      <c r="AE115" s="168"/>
      <c r="AF115" s="168"/>
      <c r="AG115" s="168"/>
      <c r="AH115" s="168"/>
      <c r="AI115" s="168"/>
      <c r="AJ115" s="168"/>
      <c r="AK115" s="168"/>
      <c r="AL115" s="168"/>
      <c r="AM115" s="168"/>
      <c r="AN115" s="169"/>
      <c r="AO115" s="167"/>
      <c r="AP115" s="168"/>
      <c r="AQ115" s="168"/>
      <c r="AR115" s="168"/>
      <c r="AS115" s="168"/>
      <c r="AT115" s="168"/>
      <c r="AU115" s="168"/>
      <c r="AV115" s="168"/>
      <c r="AW115" s="168"/>
      <c r="AX115" s="170"/>
    </row>
    <row r="116" spans="1:50" ht="22.15" customHeight="1" x14ac:dyDescent="0.15">
      <c r="A116" s="108" t="s">
        <v>241</v>
      </c>
      <c r="B116" s="108"/>
      <c r="C116" s="108"/>
      <c r="D116" s="108"/>
      <c r="E116" s="167" t="s">
        <v>604</v>
      </c>
      <c r="F116" s="168"/>
      <c r="G116" s="168"/>
      <c r="H116" s="168"/>
      <c r="I116" s="168"/>
      <c r="J116" s="168"/>
      <c r="K116" s="168"/>
      <c r="L116" s="168"/>
      <c r="M116" s="168"/>
      <c r="N116" s="168"/>
      <c r="O116" s="168"/>
      <c r="P116" s="169"/>
      <c r="Q116" s="167"/>
      <c r="R116" s="168"/>
      <c r="S116" s="168"/>
      <c r="T116" s="168"/>
      <c r="U116" s="168"/>
      <c r="V116" s="168"/>
      <c r="W116" s="168"/>
      <c r="X116" s="168"/>
      <c r="Y116" s="168"/>
      <c r="Z116" s="168"/>
      <c r="AA116" s="168"/>
      <c r="AB116" s="169"/>
      <c r="AC116" s="167"/>
      <c r="AD116" s="168"/>
      <c r="AE116" s="168"/>
      <c r="AF116" s="168"/>
      <c r="AG116" s="168"/>
      <c r="AH116" s="168"/>
      <c r="AI116" s="168"/>
      <c r="AJ116" s="168"/>
      <c r="AK116" s="168"/>
      <c r="AL116" s="168"/>
      <c r="AM116" s="168"/>
      <c r="AN116" s="169"/>
      <c r="AO116" s="167"/>
      <c r="AP116" s="168"/>
      <c r="AQ116" s="168"/>
      <c r="AR116" s="168"/>
      <c r="AS116" s="168"/>
      <c r="AT116" s="168"/>
      <c r="AU116" s="168"/>
      <c r="AV116" s="168"/>
      <c r="AW116" s="168"/>
      <c r="AX116" s="170"/>
    </row>
    <row r="117" spans="1:50" ht="22.15" customHeight="1" x14ac:dyDescent="0.15">
      <c r="A117" s="108" t="s">
        <v>240</v>
      </c>
      <c r="B117" s="108"/>
      <c r="C117" s="108"/>
      <c r="D117" s="108"/>
      <c r="E117" s="167" t="s">
        <v>605</v>
      </c>
      <c r="F117" s="168"/>
      <c r="G117" s="168"/>
      <c r="H117" s="168"/>
      <c r="I117" s="168"/>
      <c r="J117" s="168"/>
      <c r="K117" s="168"/>
      <c r="L117" s="168"/>
      <c r="M117" s="168"/>
      <c r="N117" s="168"/>
      <c r="O117" s="168"/>
      <c r="P117" s="169"/>
      <c r="Q117" s="167"/>
      <c r="R117" s="168"/>
      <c r="S117" s="168"/>
      <c r="T117" s="168"/>
      <c r="U117" s="168"/>
      <c r="V117" s="168"/>
      <c r="W117" s="168"/>
      <c r="X117" s="168"/>
      <c r="Y117" s="168"/>
      <c r="Z117" s="168"/>
      <c r="AA117" s="168"/>
      <c r="AB117" s="169"/>
      <c r="AC117" s="167"/>
      <c r="AD117" s="168"/>
      <c r="AE117" s="168"/>
      <c r="AF117" s="168"/>
      <c r="AG117" s="168"/>
      <c r="AH117" s="168"/>
      <c r="AI117" s="168"/>
      <c r="AJ117" s="168"/>
      <c r="AK117" s="168"/>
      <c r="AL117" s="168"/>
      <c r="AM117" s="168"/>
      <c r="AN117" s="169"/>
      <c r="AO117" s="167"/>
      <c r="AP117" s="168"/>
      <c r="AQ117" s="168"/>
      <c r="AR117" s="168"/>
      <c r="AS117" s="168"/>
      <c r="AT117" s="168"/>
      <c r="AU117" s="168"/>
      <c r="AV117" s="168"/>
      <c r="AW117" s="168"/>
      <c r="AX117" s="170"/>
    </row>
    <row r="118" spans="1:50" ht="22.15" customHeight="1" x14ac:dyDescent="0.15">
      <c r="A118" s="108" t="s">
        <v>239</v>
      </c>
      <c r="B118" s="108"/>
      <c r="C118" s="108"/>
      <c r="D118" s="108"/>
      <c r="E118" s="167" t="s">
        <v>606</v>
      </c>
      <c r="F118" s="168"/>
      <c r="G118" s="168"/>
      <c r="H118" s="168"/>
      <c r="I118" s="168"/>
      <c r="J118" s="168"/>
      <c r="K118" s="168"/>
      <c r="L118" s="168"/>
      <c r="M118" s="168"/>
      <c r="N118" s="168"/>
      <c r="O118" s="168"/>
      <c r="P118" s="169"/>
      <c r="Q118" s="167"/>
      <c r="R118" s="168"/>
      <c r="S118" s="168"/>
      <c r="T118" s="168"/>
      <c r="U118" s="168"/>
      <c r="V118" s="168"/>
      <c r="W118" s="168"/>
      <c r="X118" s="168"/>
      <c r="Y118" s="168"/>
      <c r="Z118" s="168"/>
      <c r="AA118" s="168"/>
      <c r="AB118" s="169"/>
      <c r="AC118" s="167"/>
      <c r="AD118" s="168"/>
      <c r="AE118" s="168"/>
      <c r="AF118" s="168"/>
      <c r="AG118" s="168"/>
      <c r="AH118" s="168"/>
      <c r="AI118" s="168"/>
      <c r="AJ118" s="168"/>
      <c r="AK118" s="168"/>
      <c r="AL118" s="168"/>
      <c r="AM118" s="168"/>
      <c r="AN118" s="169"/>
      <c r="AO118" s="167"/>
      <c r="AP118" s="168"/>
      <c r="AQ118" s="168"/>
      <c r="AR118" s="168"/>
      <c r="AS118" s="168"/>
      <c r="AT118" s="168"/>
      <c r="AU118" s="168"/>
      <c r="AV118" s="168"/>
      <c r="AW118" s="168"/>
      <c r="AX118" s="170"/>
    </row>
    <row r="119" spans="1:50" ht="22.15" customHeight="1" x14ac:dyDescent="0.15">
      <c r="A119" s="108" t="s">
        <v>385</v>
      </c>
      <c r="B119" s="108"/>
      <c r="C119" s="108"/>
      <c r="D119" s="108"/>
      <c r="E119" s="77" t="s">
        <v>568</v>
      </c>
      <c r="F119" s="76"/>
      <c r="G119" s="76"/>
      <c r="H119" s="68" t="str">
        <f>IF(E119="","","-")</f>
        <v>-</v>
      </c>
      <c r="I119" s="76"/>
      <c r="J119" s="76"/>
      <c r="K119" s="68" t="str">
        <f>IF(I119="","","-")</f>
        <v/>
      </c>
      <c r="L119" s="78">
        <v>157</v>
      </c>
      <c r="M119" s="78"/>
      <c r="N119" s="68" t="str">
        <f>IF(O119="","","-")</f>
        <v/>
      </c>
      <c r="O119" s="79"/>
      <c r="P119" s="80"/>
      <c r="Q119" s="77"/>
      <c r="R119" s="76"/>
      <c r="S119" s="76"/>
      <c r="T119" s="68" t="str">
        <f>IF(Q119="","","-")</f>
        <v/>
      </c>
      <c r="U119" s="76"/>
      <c r="V119" s="76"/>
      <c r="W119" s="68" t="str">
        <f>IF(U119="","","-")</f>
        <v/>
      </c>
      <c r="X119" s="78"/>
      <c r="Y119" s="78"/>
      <c r="Z119" s="68" t="str">
        <f>IF(AA119="","","-")</f>
        <v/>
      </c>
      <c r="AA119" s="79"/>
      <c r="AB119" s="80"/>
      <c r="AC119" s="77"/>
      <c r="AD119" s="76"/>
      <c r="AE119" s="76"/>
      <c r="AF119" s="68" t="str">
        <f>IF(AC119="","","-")</f>
        <v/>
      </c>
      <c r="AG119" s="76"/>
      <c r="AH119" s="76"/>
      <c r="AI119" s="68" t="str">
        <f>IF(AG119="","","-")</f>
        <v/>
      </c>
      <c r="AJ119" s="78"/>
      <c r="AK119" s="78"/>
      <c r="AL119" s="68" t="str">
        <f>IF(AM119="","","-")</f>
        <v/>
      </c>
      <c r="AM119" s="79"/>
      <c r="AN119" s="80"/>
      <c r="AO119" s="77"/>
      <c r="AP119" s="76"/>
      <c r="AQ119" s="68" t="str">
        <f>IF(AO119="","","-")</f>
        <v/>
      </c>
      <c r="AR119" s="76"/>
      <c r="AS119" s="76"/>
      <c r="AT119" s="68" t="str">
        <f>IF(AR119="","","-")</f>
        <v/>
      </c>
      <c r="AU119" s="78"/>
      <c r="AV119" s="78"/>
      <c r="AW119" s="68" t="str">
        <f>IF(AX119="","","-")</f>
        <v/>
      </c>
      <c r="AX119" s="70"/>
    </row>
    <row r="120" spans="1:50" ht="22.15" customHeight="1" x14ac:dyDescent="0.15">
      <c r="A120" s="108" t="s">
        <v>556</v>
      </c>
      <c r="B120" s="108"/>
      <c r="C120" s="108"/>
      <c r="D120" s="108"/>
      <c r="E120" s="77" t="s">
        <v>568</v>
      </c>
      <c r="F120" s="76"/>
      <c r="G120" s="76"/>
      <c r="H120" s="68"/>
      <c r="I120" s="76"/>
      <c r="J120" s="76"/>
      <c r="K120" s="68"/>
      <c r="L120" s="78">
        <v>160</v>
      </c>
      <c r="M120" s="78"/>
      <c r="N120" s="68" t="str">
        <f>IF(O120="","","-")</f>
        <v/>
      </c>
      <c r="O120" s="79"/>
      <c r="P120" s="80"/>
      <c r="Q120" s="77"/>
      <c r="R120" s="76"/>
      <c r="S120" s="76"/>
      <c r="T120" s="68" t="str">
        <f>IF(Q120="","","-")</f>
        <v/>
      </c>
      <c r="U120" s="76"/>
      <c r="V120" s="76"/>
      <c r="W120" s="68" t="str">
        <f>IF(U120="","","-")</f>
        <v/>
      </c>
      <c r="X120" s="78"/>
      <c r="Y120" s="78"/>
      <c r="Z120" s="68" t="str">
        <f>IF(AA120="","","-")</f>
        <v/>
      </c>
      <c r="AA120" s="79"/>
      <c r="AB120" s="80"/>
      <c r="AC120" s="77"/>
      <c r="AD120" s="76"/>
      <c r="AE120" s="76"/>
      <c r="AF120" s="68" t="str">
        <f>IF(AC120="","","-")</f>
        <v/>
      </c>
      <c r="AG120" s="76"/>
      <c r="AH120" s="76"/>
      <c r="AI120" s="68" t="str">
        <f>IF(AG120="","","-")</f>
        <v/>
      </c>
      <c r="AJ120" s="78"/>
      <c r="AK120" s="78"/>
      <c r="AL120" s="68" t="str">
        <f>IF(AM120="","","-")</f>
        <v/>
      </c>
      <c r="AM120" s="79"/>
      <c r="AN120" s="80"/>
      <c r="AO120" s="77"/>
      <c r="AP120" s="76"/>
      <c r="AQ120" s="68" t="str">
        <f>IF(AO120="","","-")</f>
        <v/>
      </c>
      <c r="AR120" s="76"/>
      <c r="AS120" s="76"/>
      <c r="AT120" s="68" t="str">
        <f>IF(AR120="","","-")</f>
        <v/>
      </c>
      <c r="AU120" s="78"/>
      <c r="AV120" s="78"/>
      <c r="AW120" s="68" t="str">
        <f>IF(AX120="","","-")</f>
        <v/>
      </c>
      <c r="AX120" s="70"/>
    </row>
    <row r="121" spans="1:50" ht="22.15" customHeight="1" x14ac:dyDescent="0.15">
      <c r="A121" s="108" t="s">
        <v>353</v>
      </c>
      <c r="B121" s="108"/>
      <c r="C121" s="108"/>
      <c r="D121" s="108"/>
      <c r="E121" s="74">
        <v>2021</v>
      </c>
      <c r="F121" s="75"/>
      <c r="G121" s="76" t="s">
        <v>569</v>
      </c>
      <c r="H121" s="76"/>
      <c r="I121" s="76"/>
      <c r="J121" s="75">
        <v>20</v>
      </c>
      <c r="K121" s="75"/>
      <c r="L121" s="78">
        <v>172</v>
      </c>
      <c r="M121" s="78"/>
      <c r="N121" s="78"/>
      <c r="O121" s="75"/>
      <c r="P121" s="75"/>
      <c r="Q121" s="74"/>
      <c r="R121" s="75"/>
      <c r="S121" s="76"/>
      <c r="T121" s="76"/>
      <c r="U121" s="76"/>
      <c r="V121" s="75"/>
      <c r="W121" s="75"/>
      <c r="X121" s="78"/>
      <c r="Y121" s="78"/>
      <c r="Z121" s="78"/>
      <c r="AA121" s="75"/>
      <c r="AB121" s="154"/>
      <c r="AC121" s="74"/>
      <c r="AD121" s="75"/>
      <c r="AE121" s="76"/>
      <c r="AF121" s="76"/>
      <c r="AG121" s="76"/>
      <c r="AH121" s="75"/>
      <c r="AI121" s="75"/>
      <c r="AJ121" s="78"/>
      <c r="AK121" s="78"/>
      <c r="AL121" s="78"/>
      <c r="AM121" s="75"/>
      <c r="AN121" s="154"/>
      <c r="AO121" s="74"/>
      <c r="AP121" s="75"/>
      <c r="AQ121" s="76"/>
      <c r="AR121" s="76"/>
      <c r="AS121" s="76"/>
      <c r="AT121" s="75"/>
      <c r="AU121" s="75"/>
      <c r="AV121" s="78"/>
      <c r="AW121" s="78"/>
      <c r="AX121" s="70"/>
    </row>
    <row r="122" spans="1:50" ht="15" customHeight="1" x14ac:dyDescent="0.15">
      <c r="A122" s="155" t="s">
        <v>233</v>
      </c>
      <c r="B122" s="156"/>
      <c r="C122" s="156"/>
      <c r="D122" s="156"/>
      <c r="E122" s="156"/>
      <c r="F122" s="157"/>
      <c r="G122" s="55" t="s">
        <v>558</v>
      </c>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16.899999999999999" customHeight="1" x14ac:dyDescent="0.15">
      <c r="A123" s="155"/>
      <c r="B123" s="156"/>
      <c r="C123" s="156"/>
      <c r="D123" s="156"/>
      <c r="E123" s="156"/>
      <c r="F123" s="157"/>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28.35" customHeight="1" x14ac:dyDescent="0.15">
      <c r="A124" s="155"/>
      <c r="B124" s="156"/>
      <c r="C124" s="156"/>
      <c r="D124" s="156"/>
      <c r="E124" s="156"/>
      <c r="F124" s="157"/>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28.35" customHeight="1" x14ac:dyDescent="0.15">
      <c r="A125" s="155"/>
      <c r="B125" s="156"/>
      <c r="C125" s="156"/>
      <c r="D125" s="156"/>
      <c r="E125" s="156"/>
      <c r="F125" s="157"/>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27.75" customHeight="1" x14ac:dyDescent="0.15">
      <c r="A126" s="155"/>
      <c r="B126" s="156"/>
      <c r="C126" s="156"/>
      <c r="D126" s="156"/>
      <c r="E126" s="156"/>
      <c r="F126" s="157"/>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28.35" customHeight="1" x14ac:dyDescent="0.15">
      <c r="A127" s="155"/>
      <c r="B127" s="156"/>
      <c r="C127" s="156"/>
      <c r="D127" s="156"/>
      <c r="E127" s="156"/>
      <c r="F127" s="157"/>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0" ht="9.6" customHeight="1" x14ac:dyDescent="0.15">
      <c r="A128" s="155"/>
      <c r="B128" s="156"/>
      <c r="C128" s="156"/>
      <c r="D128" s="156"/>
      <c r="E128" s="156"/>
      <c r="F128" s="157"/>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0" ht="9.6" customHeight="1" x14ac:dyDescent="0.15">
      <c r="A129" s="155"/>
      <c r="B129" s="156"/>
      <c r="C129" s="156"/>
      <c r="D129" s="156"/>
      <c r="E129" s="156"/>
      <c r="F129" s="157"/>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0" ht="9.6" customHeight="1" x14ac:dyDescent="0.15">
      <c r="A130" s="155"/>
      <c r="B130" s="156"/>
      <c r="C130" s="156"/>
      <c r="D130" s="156"/>
      <c r="E130" s="156"/>
      <c r="F130" s="157"/>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0" ht="28.35" customHeight="1" x14ac:dyDescent="0.15">
      <c r="A131" s="155"/>
      <c r="B131" s="156"/>
      <c r="C131" s="156"/>
      <c r="D131" s="156"/>
      <c r="E131" s="156"/>
      <c r="F131" s="157"/>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0" ht="28.35" customHeight="1" x14ac:dyDescent="0.15">
      <c r="A132" s="155"/>
      <c r="B132" s="156"/>
      <c r="C132" s="156"/>
      <c r="D132" s="156"/>
      <c r="E132" s="156"/>
      <c r="F132" s="157"/>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0" ht="28.35" customHeight="1" x14ac:dyDescent="0.15">
      <c r="A133" s="155"/>
      <c r="B133" s="156"/>
      <c r="C133" s="156"/>
      <c r="D133" s="156"/>
      <c r="E133" s="156"/>
      <c r="F133" s="157"/>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0" ht="28.35" customHeight="1" x14ac:dyDescent="0.15">
      <c r="A134" s="155"/>
      <c r="B134" s="156"/>
      <c r="C134" s="156"/>
      <c r="D134" s="156"/>
      <c r="E134" s="156"/>
      <c r="F134" s="157"/>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0" ht="27.75" customHeight="1" x14ac:dyDescent="0.15">
      <c r="A135" s="155"/>
      <c r="B135" s="156"/>
      <c r="C135" s="156"/>
      <c r="D135" s="156"/>
      <c r="E135" s="156"/>
      <c r="F135" s="157"/>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0" ht="28.35" customHeight="1" x14ac:dyDescent="0.15">
      <c r="A136" s="155"/>
      <c r="B136" s="156"/>
      <c r="C136" s="156"/>
      <c r="D136" s="156"/>
      <c r="E136" s="156"/>
      <c r="F136" s="157"/>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4"/>
    </row>
    <row r="137" spans="1:50" ht="28.35" customHeight="1" x14ac:dyDescent="0.15">
      <c r="A137" s="155"/>
      <c r="B137" s="156"/>
      <c r="C137" s="156"/>
      <c r="D137" s="156"/>
      <c r="E137" s="156"/>
      <c r="F137" s="157"/>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4"/>
    </row>
    <row r="138" spans="1:50" ht="28.35" customHeight="1" x14ac:dyDescent="0.15">
      <c r="A138" s="155"/>
      <c r="B138" s="156"/>
      <c r="C138" s="156"/>
      <c r="D138" s="156"/>
      <c r="E138" s="156"/>
      <c r="F138" s="157"/>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row>
    <row r="139" spans="1:50" ht="52.5" customHeight="1" x14ac:dyDescent="0.15">
      <c r="A139" s="155"/>
      <c r="B139" s="156"/>
      <c r="C139" s="156"/>
      <c r="D139" s="156"/>
      <c r="E139" s="156"/>
      <c r="F139" s="157"/>
      <c r="G139" s="32"/>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4"/>
    </row>
    <row r="140" spans="1:50" ht="52.5" customHeight="1" x14ac:dyDescent="0.15">
      <c r="A140" s="155"/>
      <c r="B140" s="156"/>
      <c r="C140" s="156"/>
      <c r="D140" s="156"/>
      <c r="E140" s="156"/>
      <c r="F140" s="157"/>
      <c r="G140" s="32"/>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72"/>
      <c r="AF140" s="73" t="s">
        <v>623</v>
      </c>
      <c r="AG140" s="33"/>
      <c r="AH140" s="33"/>
      <c r="AI140" s="33"/>
      <c r="AJ140" s="33"/>
      <c r="AK140" s="33"/>
      <c r="AL140" s="33"/>
      <c r="AM140" s="33"/>
      <c r="AN140" s="33"/>
      <c r="AO140" s="33"/>
      <c r="AP140" s="33"/>
      <c r="AQ140" s="33"/>
      <c r="AR140" s="33"/>
      <c r="AS140" s="33"/>
      <c r="AT140" s="33"/>
      <c r="AU140" s="33"/>
      <c r="AV140" s="33"/>
      <c r="AW140" s="33"/>
      <c r="AX140" s="34"/>
    </row>
    <row r="141" spans="1:50" ht="52.5" customHeight="1" x14ac:dyDescent="0.15">
      <c r="A141" s="155"/>
      <c r="B141" s="156"/>
      <c r="C141" s="156"/>
      <c r="D141" s="156"/>
      <c r="E141" s="156"/>
      <c r="F141" s="157"/>
      <c r="G141" s="32"/>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4"/>
    </row>
    <row r="142" spans="1:50" ht="29.25" customHeight="1" x14ac:dyDescent="0.15">
      <c r="A142" s="155"/>
      <c r="B142" s="156"/>
      <c r="C142" s="156"/>
      <c r="D142" s="156"/>
      <c r="E142" s="156"/>
      <c r="F142" s="157"/>
      <c r="G142" s="32"/>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4"/>
    </row>
    <row r="143" spans="1:50" ht="24.75" customHeight="1" thickBot="1" x14ac:dyDescent="0.2">
      <c r="A143" s="158"/>
      <c r="B143" s="159"/>
      <c r="C143" s="159"/>
      <c r="D143" s="159"/>
      <c r="E143" s="159"/>
      <c r="F143" s="160"/>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4.75" customHeight="1" x14ac:dyDescent="0.15">
      <c r="A144" s="161" t="s">
        <v>235</v>
      </c>
      <c r="B144" s="162"/>
      <c r="C144" s="162"/>
      <c r="D144" s="162"/>
      <c r="E144" s="162"/>
      <c r="F144" s="163"/>
      <c r="G144" s="132" t="s">
        <v>619</v>
      </c>
      <c r="H144" s="133"/>
      <c r="I144" s="133"/>
      <c r="J144" s="133"/>
      <c r="K144" s="133"/>
      <c r="L144" s="133"/>
      <c r="M144" s="133"/>
      <c r="N144" s="133"/>
      <c r="O144" s="133"/>
      <c r="P144" s="133"/>
      <c r="Q144" s="133"/>
      <c r="R144" s="133"/>
      <c r="S144" s="133"/>
      <c r="T144" s="133"/>
      <c r="U144" s="133"/>
      <c r="V144" s="133"/>
      <c r="W144" s="133"/>
      <c r="X144" s="133"/>
      <c r="Y144" s="133"/>
      <c r="Z144" s="133"/>
      <c r="AA144" s="133"/>
      <c r="AB144" s="134"/>
      <c r="AC144" s="132" t="s">
        <v>624</v>
      </c>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5"/>
    </row>
    <row r="145" spans="1:51" ht="24.75" customHeight="1" x14ac:dyDescent="0.15">
      <c r="A145" s="164"/>
      <c r="B145" s="165"/>
      <c r="C145" s="165"/>
      <c r="D145" s="165"/>
      <c r="E145" s="165"/>
      <c r="F145" s="166"/>
      <c r="G145" s="136" t="s">
        <v>15</v>
      </c>
      <c r="H145" s="137"/>
      <c r="I145" s="137"/>
      <c r="J145" s="137"/>
      <c r="K145" s="137"/>
      <c r="L145" s="138" t="s">
        <v>16</v>
      </c>
      <c r="M145" s="137"/>
      <c r="N145" s="137"/>
      <c r="O145" s="137"/>
      <c r="P145" s="137"/>
      <c r="Q145" s="137"/>
      <c r="R145" s="137"/>
      <c r="S145" s="137"/>
      <c r="T145" s="137"/>
      <c r="U145" s="137"/>
      <c r="V145" s="137"/>
      <c r="W145" s="137"/>
      <c r="X145" s="139"/>
      <c r="Y145" s="140" t="s">
        <v>17</v>
      </c>
      <c r="Z145" s="141"/>
      <c r="AA145" s="141"/>
      <c r="AB145" s="142"/>
      <c r="AC145" s="136" t="s">
        <v>15</v>
      </c>
      <c r="AD145" s="137"/>
      <c r="AE145" s="137"/>
      <c r="AF145" s="137"/>
      <c r="AG145" s="137"/>
      <c r="AH145" s="138" t="s">
        <v>16</v>
      </c>
      <c r="AI145" s="137"/>
      <c r="AJ145" s="137"/>
      <c r="AK145" s="137"/>
      <c r="AL145" s="137"/>
      <c r="AM145" s="137"/>
      <c r="AN145" s="137"/>
      <c r="AO145" s="137"/>
      <c r="AP145" s="137"/>
      <c r="AQ145" s="137"/>
      <c r="AR145" s="137"/>
      <c r="AS145" s="137"/>
      <c r="AT145" s="139"/>
      <c r="AU145" s="140" t="s">
        <v>17</v>
      </c>
      <c r="AV145" s="141"/>
      <c r="AW145" s="141"/>
      <c r="AX145" s="143"/>
    </row>
    <row r="146" spans="1:51" ht="28.9" customHeight="1" x14ac:dyDescent="0.15">
      <c r="A146" s="164"/>
      <c r="B146" s="165"/>
      <c r="C146" s="165"/>
      <c r="D146" s="165"/>
      <c r="E146" s="165"/>
      <c r="F146" s="166"/>
      <c r="G146" s="122" t="s">
        <v>620</v>
      </c>
      <c r="H146" s="123"/>
      <c r="I146" s="123"/>
      <c r="J146" s="123"/>
      <c r="K146" s="124"/>
      <c r="L146" s="125" t="s">
        <v>657</v>
      </c>
      <c r="M146" s="126"/>
      <c r="N146" s="126"/>
      <c r="O146" s="126"/>
      <c r="P146" s="126"/>
      <c r="Q146" s="126"/>
      <c r="R146" s="126"/>
      <c r="S146" s="126"/>
      <c r="T146" s="126"/>
      <c r="U146" s="126"/>
      <c r="V146" s="126"/>
      <c r="W146" s="126"/>
      <c r="X146" s="127"/>
      <c r="Y146" s="128">
        <v>3.1</v>
      </c>
      <c r="Z146" s="129"/>
      <c r="AA146" s="129"/>
      <c r="AB146" s="130"/>
      <c r="AC146" s="122" t="s">
        <v>625</v>
      </c>
      <c r="AD146" s="123"/>
      <c r="AE146" s="123"/>
      <c r="AF146" s="123"/>
      <c r="AG146" s="124"/>
      <c r="AH146" s="125" t="s">
        <v>642</v>
      </c>
      <c r="AI146" s="126"/>
      <c r="AJ146" s="126"/>
      <c r="AK146" s="126"/>
      <c r="AL146" s="126"/>
      <c r="AM146" s="126"/>
      <c r="AN146" s="126"/>
      <c r="AO146" s="126"/>
      <c r="AP146" s="126"/>
      <c r="AQ146" s="126"/>
      <c r="AR146" s="126"/>
      <c r="AS146" s="126"/>
      <c r="AT146" s="127"/>
      <c r="AU146" s="128">
        <v>1.2</v>
      </c>
      <c r="AV146" s="129"/>
      <c r="AW146" s="129"/>
      <c r="AX146" s="131"/>
    </row>
    <row r="147" spans="1:51" ht="28.9" customHeight="1" x14ac:dyDescent="0.15">
      <c r="A147" s="164"/>
      <c r="B147" s="165"/>
      <c r="C147" s="165"/>
      <c r="D147" s="165"/>
      <c r="E147" s="165"/>
      <c r="F147" s="166"/>
      <c r="G147" s="150" t="s">
        <v>621</v>
      </c>
      <c r="H147" s="151"/>
      <c r="I147" s="151"/>
      <c r="J147" s="151"/>
      <c r="K147" s="152"/>
      <c r="L147" s="144" t="s">
        <v>658</v>
      </c>
      <c r="M147" s="145"/>
      <c r="N147" s="145"/>
      <c r="O147" s="145"/>
      <c r="P147" s="145"/>
      <c r="Q147" s="145"/>
      <c r="R147" s="145"/>
      <c r="S147" s="145"/>
      <c r="T147" s="145"/>
      <c r="U147" s="145"/>
      <c r="V147" s="145"/>
      <c r="W147" s="145"/>
      <c r="X147" s="146"/>
      <c r="Y147" s="147">
        <v>2.1</v>
      </c>
      <c r="Z147" s="148"/>
      <c r="AA147" s="148"/>
      <c r="AB147" s="153"/>
      <c r="AC147" s="150"/>
      <c r="AD147" s="151"/>
      <c r="AE147" s="151"/>
      <c r="AF147" s="151"/>
      <c r="AG147" s="152"/>
      <c r="AH147" s="144"/>
      <c r="AI147" s="145"/>
      <c r="AJ147" s="145"/>
      <c r="AK147" s="145"/>
      <c r="AL147" s="145"/>
      <c r="AM147" s="145"/>
      <c r="AN147" s="145"/>
      <c r="AO147" s="145"/>
      <c r="AP147" s="145"/>
      <c r="AQ147" s="145"/>
      <c r="AR147" s="145"/>
      <c r="AS147" s="145"/>
      <c r="AT147" s="146"/>
      <c r="AU147" s="147"/>
      <c r="AV147" s="148"/>
      <c r="AW147" s="148"/>
      <c r="AX147" s="149"/>
    </row>
    <row r="148" spans="1:51" ht="28.9" customHeight="1" x14ac:dyDescent="0.15">
      <c r="A148" s="164"/>
      <c r="B148" s="165"/>
      <c r="C148" s="165"/>
      <c r="D148" s="165"/>
      <c r="E148" s="165"/>
      <c r="F148" s="166"/>
      <c r="G148" s="150" t="s">
        <v>622</v>
      </c>
      <c r="H148" s="151"/>
      <c r="I148" s="151"/>
      <c r="J148" s="151"/>
      <c r="K148" s="152"/>
      <c r="L148" s="144"/>
      <c r="M148" s="145"/>
      <c r="N148" s="145"/>
      <c r="O148" s="145"/>
      <c r="P148" s="145"/>
      <c r="Q148" s="145"/>
      <c r="R148" s="145"/>
      <c r="S148" s="145"/>
      <c r="T148" s="145"/>
      <c r="U148" s="145"/>
      <c r="V148" s="145"/>
      <c r="W148" s="145"/>
      <c r="X148" s="146"/>
      <c r="Y148" s="147">
        <v>0.8</v>
      </c>
      <c r="Z148" s="148"/>
      <c r="AA148" s="148"/>
      <c r="AB148" s="153"/>
      <c r="AC148" s="150"/>
      <c r="AD148" s="151"/>
      <c r="AE148" s="151"/>
      <c r="AF148" s="151"/>
      <c r="AG148" s="152"/>
      <c r="AH148" s="144"/>
      <c r="AI148" s="145"/>
      <c r="AJ148" s="145"/>
      <c r="AK148" s="145"/>
      <c r="AL148" s="145"/>
      <c r="AM148" s="145"/>
      <c r="AN148" s="145"/>
      <c r="AO148" s="145"/>
      <c r="AP148" s="145"/>
      <c r="AQ148" s="145"/>
      <c r="AR148" s="145"/>
      <c r="AS148" s="145"/>
      <c r="AT148" s="146"/>
      <c r="AU148" s="147"/>
      <c r="AV148" s="148"/>
      <c r="AW148" s="148"/>
      <c r="AX148" s="149"/>
    </row>
    <row r="149" spans="1:51" ht="24.75" customHeight="1" thickBot="1" x14ac:dyDescent="0.2">
      <c r="A149" s="164"/>
      <c r="B149" s="165"/>
      <c r="C149" s="165"/>
      <c r="D149" s="165"/>
      <c r="E149" s="165"/>
      <c r="F149" s="166"/>
      <c r="G149" s="113" t="s">
        <v>18</v>
      </c>
      <c r="H149" s="114"/>
      <c r="I149" s="114"/>
      <c r="J149" s="114"/>
      <c r="K149" s="114"/>
      <c r="L149" s="115"/>
      <c r="M149" s="116"/>
      <c r="N149" s="116"/>
      <c r="O149" s="116"/>
      <c r="P149" s="116"/>
      <c r="Q149" s="116"/>
      <c r="R149" s="116"/>
      <c r="S149" s="116"/>
      <c r="T149" s="116"/>
      <c r="U149" s="116"/>
      <c r="V149" s="116"/>
      <c r="W149" s="116"/>
      <c r="X149" s="117"/>
      <c r="Y149" s="118">
        <f>SUM(Y146:AB148)</f>
        <v>6</v>
      </c>
      <c r="Z149" s="119"/>
      <c r="AA149" s="119"/>
      <c r="AB149" s="120"/>
      <c r="AC149" s="113" t="s">
        <v>18</v>
      </c>
      <c r="AD149" s="114"/>
      <c r="AE149" s="114"/>
      <c r="AF149" s="114"/>
      <c r="AG149" s="114"/>
      <c r="AH149" s="115"/>
      <c r="AI149" s="116"/>
      <c r="AJ149" s="116"/>
      <c r="AK149" s="116"/>
      <c r="AL149" s="116"/>
      <c r="AM149" s="116"/>
      <c r="AN149" s="116"/>
      <c r="AO149" s="116"/>
      <c r="AP149" s="116"/>
      <c r="AQ149" s="116"/>
      <c r="AR149" s="116"/>
      <c r="AS149" s="116"/>
      <c r="AT149" s="117"/>
      <c r="AU149" s="118">
        <f>SUM(AU146:AX148)</f>
        <v>1.2</v>
      </c>
      <c r="AV149" s="119"/>
      <c r="AW149" s="119"/>
      <c r="AX149" s="121"/>
    </row>
    <row r="150" spans="1:51" ht="24.75" customHeight="1" x14ac:dyDescent="0.15">
      <c r="A150" s="164"/>
      <c r="B150" s="165"/>
      <c r="C150" s="165"/>
      <c r="D150" s="165"/>
      <c r="E150" s="165"/>
      <c r="F150" s="166"/>
      <c r="G150" s="132" t="s">
        <v>626</v>
      </c>
      <c r="H150" s="133"/>
      <c r="I150" s="133"/>
      <c r="J150" s="133"/>
      <c r="K150" s="133"/>
      <c r="L150" s="133"/>
      <c r="M150" s="133"/>
      <c r="N150" s="133"/>
      <c r="O150" s="133"/>
      <c r="P150" s="133"/>
      <c r="Q150" s="133"/>
      <c r="R150" s="133"/>
      <c r="S150" s="133"/>
      <c r="T150" s="133"/>
      <c r="U150" s="133"/>
      <c r="V150" s="133"/>
      <c r="W150" s="133"/>
      <c r="X150" s="133"/>
      <c r="Y150" s="133"/>
      <c r="Z150" s="133"/>
      <c r="AA150" s="133"/>
      <c r="AB150" s="134"/>
      <c r="AC150" s="132" t="s">
        <v>628</v>
      </c>
      <c r="AD150" s="133"/>
      <c r="AE150" s="133"/>
      <c r="AF150" s="133"/>
      <c r="AG150" s="133"/>
      <c r="AH150" s="133"/>
      <c r="AI150" s="133"/>
      <c r="AJ150" s="133"/>
      <c r="AK150" s="133"/>
      <c r="AL150" s="133"/>
      <c r="AM150" s="133"/>
      <c r="AN150" s="133"/>
      <c r="AO150" s="133"/>
      <c r="AP150" s="133"/>
      <c r="AQ150" s="133"/>
      <c r="AR150" s="133"/>
      <c r="AS150" s="133"/>
      <c r="AT150" s="133"/>
      <c r="AU150" s="133"/>
      <c r="AV150" s="133"/>
      <c r="AW150" s="133"/>
      <c r="AX150" s="135"/>
      <c r="AY150">
        <f>COUNTA($G$152,$AC$152)</f>
        <v>2</v>
      </c>
    </row>
    <row r="151" spans="1:51" ht="24.75" customHeight="1" x14ac:dyDescent="0.15">
      <c r="A151" s="164"/>
      <c r="B151" s="165"/>
      <c r="C151" s="165"/>
      <c r="D151" s="165"/>
      <c r="E151" s="165"/>
      <c r="F151" s="166"/>
      <c r="G151" s="136" t="s">
        <v>15</v>
      </c>
      <c r="H151" s="137"/>
      <c r="I151" s="137"/>
      <c r="J151" s="137"/>
      <c r="K151" s="137"/>
      <c r="L151" s="138" t="s">
        <v>16</v>
      </c>
      <c r="M151" s="137"/>
      <c r="N151" s="137"/>
      <c r="O151" s="137"/>
      <c r="P151" s="137"/>
      <c r="Q151" s="137"/>
      <c r="R151" s="137"/>
      <c r="S151" s="137"/>
      <c r="T151" s="137"/>
      <c r="U151" s="137"/>
      <c r="V151" s="137"/>
      <c r="W151" s="137"/>
      <c r="X151" s="139"/>
      <c r="Y151" s="140" t="s">
        <v>17</v>
      </c>
      <c r="Z151" s="141"/>
      <c r="AA151" s="141"/>
      <c r="AB151" s="142"/>
      <c r="AC151" s="136" t="s">
        <v>15</v>
      </c>
      <c r="AD151" s="137"/>
      <c r="AE151" s="137"/>
      <c r="AF151" s="137"/>
      <c r="AG151" s="137"/>
      <c r="AH151" s="138" t="s">
        <v>16</v>
      </c>
      <c r="AI151" s="137"/>
      <c r="AJ151" s="137"/>
      <c r="AK151" s="137"/>
      <c r="AL151" s="137"/>
      <c r="AM151" s="137"/>
      <c r="AN151" s="137"/>
      <c r="AO151" s="137"/>
      <c r="AP151" s="137"/>
      <c r="AQ151" s="137"/>
      <c r="AR151" s="137"/>
      <c r="AS151" s="137"/>
      <c r="AT151" s="139"/>
      <c r="AU151" s="140" t="s">
        <v>17</v>
      </c>
      <c r="AV151" s="141"/>
      <c r="AW151" s="141"/>
      <c r="AX151" s="143"/>
      <c r="AY151">
        <f>$AY$150</f>
        <v>2</v>
      </c>
    </row>
    <row r="152" spans="1:51" ht="42" customHeight="1" x14ac:dyDescent="0.15">
      <c r="A152" s="164"/>
      <c r="B152" s="165"/>
      <c r="C152" s="165"/>
      <c r="D152" s="165"/>
      <c r="E152" s="165"/>
      <c r="F152" s="166"/>
      <c r="G152" s="122" t="s">
        <v>627</v>
      </c>
      <c r="H152" s="123"/>
      <c r="I152" s="123"/>
      <c r="J152" s="123"/>
      <c r="K152" s="124"/>
      <c r="L152" s="125" t="s">
        <v>630</v>
      </c>
      <c r="M152" s="126"/>
      <c r="N152" s="126"/>
      <c r="O152" s="126"/>
      <c r="P152" s="126"/>
      <c r="Q152" s="126"/>
      <c r="R152" s="126"/>
      <c r="S152" s="126"/>
      <c r="T152" s="126"/>
      <c r="U152" s="126"/>
      <c r="V152" s="126"/>
      <c r="W152" s="126"/>
      <c r="X152" s="127"/>
      <c r="Y152" s="128">
        <v>1.6</v>
      </c>
      <c r="Z152" s="129"/>
      <c r="AA152" s="129"/>
      <c r="AB152" s="130"/>
      <c r="AC152" s="122" t="s">
        <v>629</v>
      </c>
      <c r="AD152" s="123"/>
      <c r="AE152" s="123"/>
      <c r="AF152" s="123"/>
      <c r="AG152" s="124"/>
      <c r="AH152" s="125" t="s">
        <v>631</v>
      </c>
      <c r="AI152" s="126"/>
      <c r="AJ152" s="126"/>
      <c r="AK152" s="126"/>
      <c r="AL152" s="126"/>
      <c r="AM152" s="126"/>
      <c r="AN152" s="126"/>
      <c r="AO152" s="126"/>
      <c r="AP152" s="126"/>
      <c r="AQ152" s="126"/>
      <c r="AR152" s="126"/>
      <c r="AS152" s="126"/>
      <c r="AT152" s="127"/>
      <c r="AU152" s="128">
        <v>0.7</v>
      </c>
      <c r="AV152" s="129"/>
      <c r="AW152" s="129"/>
      <c r="AX152" s="131"/>
      <c r="AY152">
        <f>$AY$150</f>
        <v>2</v>
      </c>
    </row>
    <row r="153" spans="1:51" ht="28.9" customHeight="1" x14ac:dyDescent="0.15">
      <c r="A153" s="164"/>
      <c r="B153" s="165"/>
      <c r="C153" s="165"/>
      <c r="D153" s="165"/>
      <c r="E153" s="165"/>
      <c r="F153" s="166"/>
      <c r="G153" s="113" t="s">
        <v>18</v>
      </c>
      <c r="H153" s="114"/>
      <c r="I153" s="114"/>
      <c r="J153" s="114"/>
      <c r="K153" s="114"/>
      <c r="L153" s="115"/>
      <c r="M153" s="116"/>
      <c r="N153" s="116"/>
      <c r="O153" s="116"/>
      <c r="P153" s="116"/>
      <c r="Q153" s="116"/>
      <c r="R153" s="116"/>
      <c r="S153" s="116"/>
      <c r="T153" s="116"/>
      <c r="U153" s="116"/>
      <c r="V153" s="116"/>
      <c r="W153" s="116"/>
      <c r="X153" s="117"/>
      <c r="Y153" s="118">
        <f>SUM(Y152:AB152)</f>
        <v>1.6</v>
      </c>
      <c r="Z153" s="119"/>
      <c r="AA153" s="119"/>
      <c r="AB153" s="120"/>
      <c r="AC153" s="113" t="s">
        <v>18</v>
      </c>
      <c r="AD153" s="114"/>
      <c r="AE153" s="114"/>
      <c r="AF153" s="114"/>
      <c r="AG153" s="114"/>
      <c r="AH153" s="115"/>
      <c r="AI153" s="116"/>
      <c r="AJ153" s="116"/>
      <c r="AK153" s="116"/>
      <c r="AL153" s="116"/>
      <c r="AM153" s="116"/>
      <c r="AN153" s="116"/>
      <c r="AO153" s="116"/>
      <c r="AP153" s="116"/>
      <c r="AQ153" s="116"/>
      <c r="AR153" s="116"/>
      <c r="AS153" s="116"/>
      <c r="AT153" s="117"/>
      <c r="AU153" s="118">
        <f>SUM(AU152:AX152)</f>
        <v>0.7</v>
      </c>
      <c r="AV153" s="119"/>
      <c r="AW153" s="119"/>
      <c r="AX153" s="121"/>
      <c r="AY153">
        <f>$AY$150</f>
        <v>2</v>
      </c>
    </row>
    <row r="154" spans="1:51" ht="19.899999999999999" customHeight="1" x14ac:dyDescent="0.15">
      <c r="A154" s="4"/>
      <c r="B154" s="4"/>
      <c r="C154" s="4"/>
      <c r="D154" s="4"/>
      <c r="E154" s="4"/>
      <c r="F154" s="4"/>
      <c r="G154" s="7"/>
      <c r="H154" s="7"/>
      <c r="I154" s="7"/>
      <c r="J154" s="7"/>
      <c r="K154" s="7"/>
      <c r="L154" s="3"/>
      <c r="M154" s="7"/>
      <c r="N154" s="7"/>
      <c r="O154" s="7"/>
      <c r="P154" s="7"/>
      <c r="Q154" s="7"/>
      <c r="R154" s="7"/>
      <c r="S154" s="7"/>
      <c r="T154" s="7"/>
      <c r="U154" s="7"/>
      <c r="V154" s="7"/>
      <c r="W154" s="7"/>
      <c r="X154" s="7"/>
      <c r="Y154" s="8"/>
      <c r="Z154" s="8"/>
      <c r="AA154" s="8"/>
      <c r="AB154" s="8"/>
      <c r="AC154" s="7"/>
      <c r="AD154" s="7"/>
      <c r="AE154" s="7"/>
      <c r="AF154" s="7"/>
      <c r="AG154" s="7"/>
      <c r="AH154" s="3"/>
      <c r="AI154" s="7"/>
      <c r="AJ154" s="7"/>
      <c r="AK154" s="7"/>
      <c r="AL154" s="7"/>
      <c r="AM154" s="7"/>
      <c r="AN154" s="7"/>
      <c r="AO154" s="7"/>
      <c r="AP154" s="7"/>
      <c r="AQ154" s="7"/>
      <c r="AR154" s="7"/>
      <c r="AS154" s="7"/>
      <c r="AT154" s="7"/>
      <c r="AU154" s="8"/>
      <c r="AV154" s="8"/>
      <c r="AW154" s="8"/>
      <c r="AX154" s="8"/>
    </row>
    <row r="155" spans="1:51" ht="24.75" customHeight="1" x14ac:dyDescent="0.15">
      <c r="A155" s="9"/>
      <c r="B155" s="1" t="s">
        <v>26</v>
      </c>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row>
    <row r="156" spans="1:51" ht="18" customHeight="1" x14ac:dyDescent="0.15">
      <c r="A156" s="9"/>
      <c r="B156" s="38" t="s">
        <v>216</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row>
    <row r="157" spans="1:51" ht="59.25" customHeight="1" x14ac:dyDescent="0.15">
      <c r="A157" s="106"/>
      <c r="B157" s="106"/>
      <c r="C157" s="106" t="s">
        <v>24</v>
      </c>
      <c r="D157" s="106"/>
      <c r="E157" s="106"/>
      <c r="F157" s="106"/>
      <c r="G157" s="106"/>
      <c r="H157" s="106"/>
      <c r="I157" s="106"/>
      <c r="J157" s="107" t="s">
        <v>183</v>
      </c>
      <c r="K157" s="108"/>
      <c r="L157" s="108"/>
      <c r="M157" s="108"/>
      <c r="N157" s="108"/>
      <c r="O157" s="108"/>
      <c r="P157" s="109" t="s">
        <v>25</v>
      </c>
      <c r="Q157" s="109"/>
      <c r="R157" s="109"/>
      <c r="S157" s="109"/>
      <c r="T157" s="109"/>
      <c r="U157" s="109"/>
      <c r="V157" s="109"/>
      <c r="W157" s="109"/>
      <c r="X157" s="109"/>
      <c r="Y157" s="110" t="s">
        <v>182</v>
      </c>
      <c r="Z157" s="111"/>
      <c r="AA157" s="111"/>
      <c r="AB157" s="111"/>
      <c r="AC157" s="107" t="s">
        <v>208</v>
      </c>
      <c r="AD157" s="107"/>
      <c r="AE157" s="107"/>
      <c r="AF157" s="107"/>
      <c r="AG157" s="107"/>
      <c r="AH157" s="110" t="s">
        <v>221</v>
      </c>
      <c r="AI157" s="106"/>
      <c r="AJ157" s="106"/>
      <c r="AK157" s="106"/>
      <c r="AL157" s="106" t="s">
        <v>19</v>
      </c>
      <c r="AM157" s="106"/>
      <c r="AN157" s="106"/>
      <c r="AO157" s="112"/>
      <c r="AP157" s="105" t="s">
        <v>184</v>
      </c>
      <c r="AQ157" s="105"/>
      <c r="AR157" s="105"/>
      <c r="AS157" s="105"/>
      <c r="AT157" s="105"/>
      <c r="AU157" s="105"/>
      <c r="AV157" s="105"/>
      <c r="AW157" s="105"/>
      <c r="AX157" s="105"/>
    </row>
    <row r="158" spans="1:51" ht="43.15" customHeight="1" x14ac:dyDescent="0.15">
      <c r="A158" s="93">
        <v>1</v>
      </c>
      <c r="B158" s="93">
        <v>1</v>
      </c>
      <c r="C158" s="94" t="s">
        <v>706</v>
      </c>
      <c r="D158" s="95"/>
      <c r="E158" s="95"/>
      <c r="F158" s="95"/>
      <c r="G158" s="95"/>
      <c r="H158" s="95"/>
      <c r="I158" s="95"/>
      <c r="J158" s="96">
        <v>3010401011971</v>
      </c>
      <c r="K158" s="97"/>
      <c r="L158" s="97"/>
      <c r="M158" s="97"/>
      <c r="N158" s="97"/>
      <c r="O158" s="97"/>
      <c r="P158" s="98" t="s">
        <v>632</v>
      </c>
      <c r="Q158" s="99"/>
      <c r="R158" s="99"/>
      <c r="S158" s="99"/>
      <c r="T158" s="99"/>
      <c r="U158" s="99"/>
      <c r="V158" s="99"/>
      <c r="W158" s="99"/>
      <c r="X158" s="99"/>
      <c r="Y158" s="100">
        <v>6</v>
      </c>
      <c r="Z158" s="101"/>
      <c r="AA158" s="101"/>
      <c r="AB158" s="102"/>
      <c r="AC158" s="103" t="s">
        <v>223</v>
      </c>
      <c r="AD158" s="104"/>
      <c r="AE158" s="104"/>
      <c r="AF158" s="104"/>
      <c r="AG158" s="104"/>
      <c r="AH158" s="87">
        <v>3</v>
      </c>
      <c r="AI158" s="88"/>
      <c r="AJ158" s="88"/>
      <c r="AK158" s="88"/>
      <c r="AL158" s="89" t="s">
        <v>655</v>
      </c>
      <c r="AM158" s="90"/>
      <c r="AN158" s="90"/>
      <c r="AO158" s="91"/>
      <c r="AP158" s="92" t="s">
        <v>633</v>
      </c>
      <c r="AQ158" s="92"/>
      <c r="AR158" s="92"/>
      <c r="AS158" s="92"/>
      <c r="AT158" s="92"/>
      <c r="AU158" s="92"/>
      <c r="AV158" s="92"/>
      <c r="AW158" s="92"/>
      <c r="AX158" s="92"/>
    </row>
    <row r="159" spans="1:51" ht="13.15" customHeight="1" x14ac:dyDescent="0.15">
      <c r="A159" s="42"/>
      <c r="B159" s="42"/>
      <c r="C159" s="42"/>
      <c r="D159" s="42"/>
      <c r="E159" s="42"/>
      <c r="F159" s="42"/>
      <c r="G159" s="42"/>
      <c r="H159" s="42"/>
      <c r="I159" s="42"/>
      <c r="J159" s="43"/>
      <c r="K159" s="43"/>
      <c r="L159" s="43"/>
      <c r="M159" s="43"/>
      <c r="N159" s="43"/>
      <c r="O159" s="43"/>
      <c r="P159" s="44"/>
      <c r="Q159" s="44"/>
      <c r="R159" s="44"/>
      <c r="S159" s="44"/>
      <c r="T159" s="44"/>
      <c r="U159" s="44"/>
      <c r="V159" s="44"/>
      <c r="W159" s="44"/>
      <c r="X159" s="44"/>
      <c r="Y159" s="45"/>
      <c r="Z159" s="45"/>
      <c r="AA159" s="45"/>
      <c r="AB159" s="45"/>
      <c r="AC159" s="45"/>
      <c r="AD159" s="45"/>
      <c r="AE159" s="45"/>
      <c r="AF159" s="45"/>
      <c r="AG159" s="45"/>
      <c r="AH159" s="45"/>
      <c r="AI159" s="45"/>
      <c r="AJ159" s="45"/>
      <c r="AK159" s="45"/>
      <c r="AL159" s="45"/>
      <c r="AM159" s="45"/>
      <c r="AN159" s="45"/>
      <c r="AO159" s="45"/>
      <c r="AP159" s="44"/>
      <c r="AQ159" s="44"/>
      <c r="AR159" s="44"/>
      <c r="AS159" s="44"/>
      <c r="AT159" s="44"/>
      <c r="AU159" s="44"/>
      <c r="AV159" s="44"/>
      <c r="AW159" s="44"/>
      <c r="AX159" s="44"/>
      <c r="AY159">
        <f>COUNTA($C$162)</f>
        <v>1</v>
      </c>
    </row>
    <row r="160" spans="1:51" ht="19.899999999999999" customHeight="1" x14ac:dyDescent="0.15">
      <c r="A160" s="42"/>
      <c r="B160" s="46" t="s">
        <v>163</v>
      </c>
      <c r="C160" s="42"/>
      <c r="D160" s="42"/>
      <c r="E160" s="42"/>
      <c r="F160" s="42"/>
      <c r="G160" s="42"/>
      <c r="H160" s="42"/>
      <c r="I160" s="42"/>
      <c r="J160" s="42"/>
      <c r="K160" s="42"/>
      <c r="L160" s="42"/>
      <c r="M160" s="42"/>
      <c r="N160" s="42"/>
      <c r="O160" s="42"/>
      <c r="P160" s="47"/>
      <c r="Q160" s="47"/>
      <c r="R160" s="47"/>
      <c r="S160" s="47"/>
      <c r="T160" s="47"/>
      <c r="U160" s="47"/>
      <c r="V160" s="47"/>
      <c r="W160" s="47"/>
      <c r="X160" s="47"/>
      <c r="Y160" s="48"/>
      <c r="Z160" s="48"/>
      <c r="AA160" s="48"/>
      <c r="AB160" s="48"/>
      <c r="AC160" s="48"/>
      <c r="AD160" s="48"/>
      <c r="AE160" s="48"/>
      <c r="AF160" s="48"/>
      <c r="AG160" s="48"/>
      <c r="AH160" s="48"/>
      <c r="AI160" s="48"/>
      <c r="AJ160" s="48"/>
      <c r="AK160" s="48"/>
      <c r="AL160" s="48"/>
      <c r="AM160" s="48"/>
      <c r="AN160" s="48"/>
      <c r="AO160" s="48"/>
      <c r="AP160" s="47"/>
      <c r="AQ160" s="47"/>
      <c r="AR160" s="47"/>
      <c r="AS160" s="47"/>
      <c r="AT160" s="47"/>
      <c r="AU160" s="47"/>
      <c r="AV160" s="47"/>
      <c r="AW160" s="47"/>
      <c r="AX160" s="47"/>
      <c r="AY160">
        <f>$AY$159</f>
        <v>1</v>
      </c>
    </row>
    <row r="161" spans="1:51" ht="59.25" customHeight="1" x14ac:dyDescent="0.15">
      <c r="A161" s="106"/>
      <c r="B161" s="106"/>
      <c r="C161" s="106" t="s">
        <v>24</v>
      </c>
      <c r="D161" s="106"/>
      <c r="E161" s="106"/>
      <c r="F161" s="106"/>
      <c r="G161" s="106"/>
      <c r="H161" s="106"/>
      <c r="I161" s="106"/>
      <c r="J161" s="107" t="s">
        <v>183</v>
      </c>
      <c r="K161" s="108"/>
      <c r="L161" s="108"/>
      <c r="M161" s="108"/>
      <c r="N161" s="108"/>
      <c r="O161" s="108"/>
      <c r="P161" s="109" t="s">
        <v>25</v>
      </c>
      <c r="Q161" s="109"/>
      <c r="R161" s="109"/>
      <c r="S161" s="109"/>
      <c r="T161" s="109"/>
      <c r="U161" s="109"/>
      <c r="V161" s="109"/>
      <c r="W161" s="109"/>
      <c r="X161" s="109"/>
      <c r="Y161" s="110" t="s">
        <v>182</v>
      </c>
      <c r="Z161" s="111"/>
      <c r="AA161" s="111"/>
      <c r="AB161" s="111"/>
      <c r="AC161" s="107" t="s">
        <v>208</v>
      </c>
      <c r="AD161" s="107"/>
      <c r="AE161" s="107"/>
      <c r="AF161" s="107"/>
      <c r="AG161" s="107"/>
      <c r="AH161" s="110" t="s">
        <v>221</v>
      </c>
      <c r="AI161" s="106"/>
      <c r="AJ161" s="106"/>
      <c r="AK161" s="106"/>
      <c r="AL161" s="106" t="s">
        <v>19</v>
      </c>
      <c r="AM161" s="106"/>
      <c r="AN161" s="106"/>
      <c r="AO161" s="112"/>
      <c r="AP161" s="105" t="s">
        <v>184</v>
      </c>
      <c r="AQ161" s="105"/>
      <c r="AR161" s="105"/>
      <c r="AS161" s="105"/>
      <c r="AT161" s="105"/>
      <c r="AU161" s="105"/>
      <c r="AV161" s="105"/>
      <c r="AW161" s="105"/>
      <c r="AX161" s="105"/>
      <c r="AY161">
        <f>$AY$159</f>
        <v>1</v>
      </c>
    </row>
    <row r="162" spans="1:51" ht="30" customHeight="1" x14ac:dyDescent="0.15">
      <c r="A162" s="93">
        <v>1</v>
      </c>
      <c r="B162" s="93">
        <v>1</v>
      </c>
      <c r="C162" s="94" t="s">
        <v>707</v>
      </c>
      <c r="D162" s="95"/>
      <c r="E162" s="95"/>
      <c r="F162" s="95"/>
      <c r="G162" s="95"/>
      <c r="H162" s="95"/>
      <c r="I162" s="95"/>
      <c r="J162" s="96">
        <v>5010001097212</v>
      </c>
      <c r="K162" s="97"/>
      <c r="L162" s="97"/>
      <c r="M162" s="97"/>
      <c r="N162" s="97"/>
      <c r="O162" s="97"/>
      <c r="P162" s="98" t="s">
        <v>643</v>
      </c>
      <c r="Q162" s="99"/>
      <c r="R162" s="99"/>
      <c r="S162" s="99"/>
      <c r="T162" s="99"/>
      <c r="U162" s="99"/>
      <c r="V162" s="99"/>
      <c r="W162" s="99"/>
      <c r="X162" s="99"/>
      <c r="Y162" s="100">
        <v>1.2</v>
      </c>
      <c r="Z162" s="101"/>
      <c r="AA162" s="101"/>
      <c r="AB162" s="102"/>
      <c r="AC162" s="103" t="s">
        <v>228</v>
      </c>
      <c r="AD162" s="104"/>
      <c r="AE162" s="104"/>
      <c r="AF162" s="104"/>
      <c r="AG162" s="104"/>
      <c r="AH162" s="87" t="s">
        <v>634</v>
      </c>
      <c r="AI162" s="88"/>
      <c r="AJ162" s="88"/>
      <c r="AK162" s="88"/>
      <c r="AL162" s="89" t="s">
        <v>634</v>
      </c>
      <c r="AM162" s="90"/>
      <c r="AN162" s="90"/>
      <c r="AO162" s="91"/>
      <c r="AP162" s="92" t="s">
        <v>634</v>
      </c>
      <c r="AQ162" s="92"/>
      <c r="AR162" s="92"/>
      <c r="AS162" s="92"/>
      <c r="AT162" s="92"/>
      <c r="AU162" s="92"/>
      <c r="AV162" s="92"/>
      <c r="AW162" s="92"/>
      <c r="AX162" s="92"/>
      <c r="AY162">
        <f>$AY$159</f>
        <v>1</v>
      </c>
    </row>
    <row r="163" spans="1:51" ht="50.45" customHeight="1" x14ac:dyDescent="0.15">
      <c r="A163" s="93">
        <v>2</v>
      </c>
      <c r="B163" s="93">
        <v>1</v>
      </c>
      <c r="C163" s="94" t="s">
        <v>708</v>
      </c>
      <c r="D163" s="95"/>
      <c r="E163" s="95"/>
      <c r="F163" s="95"/>
      <c r="G163" s="95"/>
      <c r="H163" s="95"/>
      <c r="I163" s="95"/>
      <c r="J163" s="96">
        <v>8021002068982</v>
      </c>
      <c r="K163" s="97"/>
      <c r="L163" s="97"/>
      <c r="M163" s="97"/>
      <c r="N163" s="97"/>
      <c r="O163" s="97"/>
      <c r="P163" s="98" t="s">
        <v>644</v>
      </c>
      <c r="Q163" s="99"/>
      <c r="R163" s="99"/>
      <c r="S163" s="99"/>
      <c r="T163" s="99"/>
      <c r="U163" s="99"/>
      <c r="V163" s="99"/>
      <c r="W163" s="99"/>
      <c r="X163" s="99"/>
      <c r="Y163" s="100">
        <v>0.8</v>
      </c>
      <c r="Z163" s="101"/>
      <c r="AA163" s="101"/>
      <c r="AB163" s="102"/>
      <c r="AC163" s="103" t="s">
        <v>228</v>
      </c>
      <c r="AD163" s="104"/>
      <c r="AE163" s="104"/>
      <c r="AF163" s="104"/>
      <c r="AG163" s="104"/>
      <c r="AH163" s="87" t="s">
        <v>634</v>
      </c>
      <c r="AI163" s="88"/>
      <c r="AJ163" s="88"/>
      <c r="AK163" s="88"/>
      <c r="AL163" s="89" t="s">
        <v>634</v>
      </c>
      <c r="AM163" s="90"/>
      <c r="AN163" s="90"/>
      <c r="AO163" s="91"/>
      <c r="AP163" s="92" t="s">
        <v>634</v>
      </c>
      <c r="AQ163" s="92"/>
      <c r="AR163" s="92"/>
      <c r="AS163" s="92"/>
      <c r="AT163" s="92"/>
      <c r="AU163" s="92"/>
      <c r="AV163" s="92"/>
      <c r="AW163" s="92"/>
      <c r="AX163" s="92"/>
      <c r="AY163">
        <f>COUNTA($C$163)</f>
        <v>1</v>
      </c>
    </row>
    <row r="164" spans="1:51" ht="30" customHeight="1" x14ac:dyDescent="0.15">
      <c r="A164" s="93">
        <v>3</v>
      </c>
      <c r="B164" s="93">
        <v>1</v>
      </c>
      <c r="C164" s="94" t="s">
        <v>709</v>
      </c>
      <c r="D164" s="95"/>
      <c r="E164" s="95"/>
      <c r="F164" s="95"/>
      <c r="G164" s="95"/>
      <c r="H164" s="95"/>
      <c r="I164" s="95"/>
      <c r="J164" s="96">
        <v>8010001031283</v>
      </c>
      <c r="K164" s="97"/>
      <c r="L164" s="97"/>
      <c r="M164" s="97"/>
      <c r="N164" s="97"/>
      <c r="O164" s="97"/>
      <c r="P164" s="98" t="s">
        <v>648</v>
      </c>
      <c r="Q164" s="99"/>
      <c r="R164" s="99"/>
      <c r="S164" s="99"/>
      <c r="T164" s="99"/>
      <c r="U164" s="99"/>
      <c r="V164" s="99"/>
      <c r="W164" s="99"/>
      <c r="X164" s="99"/>
      <c r="Y164" s="100">
        <v>0.5</v>
      </c>
      <c r="Z164" s="101"/>
      <c r="AA164" s="101"/>
      <c r="AB164" s="102"/>
      <c r="AC164" s="103" t="s">
        <v>228</v>
      </c>
      <c r="AD164" s="104"/>
      <c r="AE164" s="104"/>
      <c r="AF164" s="104"/>
      <c r="AG164" s="104"/>
      <c r="AH164" s="87" t="s">
        <v>634</v>
      </c>
      <c r="AI164" s="88"/>
      <c r="AJ164" s="88"/>
      <c r="AK164" s="88"/>
      <c r="AL164" s="89" t="s">
        <v>634</v>
      </c>
      <c r="AM164" s="90"/>
      <c r="AN164" s="90"/>
      <c r="AO164" s="91"/>
      <c r="AP164" s="92" t="s">
        <v>634</v>
      </c>
      <c r="AQ164" s="92"/>
      <c r="AR164" s="92"/>
      <c r="AS164" s="92"/>
      <c r="AT164" s="92"/>
      <c r="AU164" s="92"/>
      <c r="AV164" s="92"/>
      <c r="AW164" s="92"/>
      <c r="AX164" s="92"/>
      <c r="AY164">
        <f>COUNTA($C$164)</f>
        <v>1</v>
      </c>
    </row>
    <row r="165" spans="1:51" ht="30" customHeight="1" x14ac:dyDescent="0.15">
      <c r="A165" s="93">
        <v>4</v>
      </c>
      <c r="B165" s="93">
        <v>1</v>
      </c>
      <c r="C165" s="94" t="s">
        <v>710</v>
      </c>
      <c r="D165" s="95"/>
      <c r="E165" s="95"/>
      <c r="F165" s="95"/>
      <c r="G165" s="95"/>
      <c r="H165" s="95"/>
      <c r="I165" s="95"/>
      <c r="J165" s="96">
        <v>3140001098125</v>
      </c>
      <c r="K165" s="97"/>
      <c r="L165" s="97"/>
      <c r="M165" s="97"/>
      <c r="N165" s="97"/>
      <c r="O165" s="97"/>
      <c r="P165" s="98" t="s">
        <v>644</v>
      </c>
      <c r="Q165" s="99"/>
      <c r="R165" s="99"/>
      <c r="S165" s="99"/>
      <c r="T165" s="99"/>
      <c r="U165" s="99"/>
      <c r="V165" s="99"/>
      <c r="W165" s="99"/>
      <c r="X165" s="99"/>
      <c r="Y165" s="100">
        <v>0.5</v>
      </c>
      <c r="Z165" s="101"/>
      <c r="AA165" s="101"/>
      <c r="AB165" s="102"/>
      <c r="AC165" s="103" t="s">
        <v>228</v>
      </c>
      <c r="AD165" s="104"/>
      <c r="AE165" s="104"/>
      <c r="AF165" s="104"/>
      <c r="AG165" s="104"/>
      <c r="AH165" s="87" t="s">
        <v>634</v>
      </c>
      <c r="AI165" s="88"/>
      <c r="AJ165" s="88"/>
      <c r="AK165" s="88"/>
      <c r="AL165" s="89" t="s">
        <v>634</v>
      </c>
      <c r="AM165" s="90"/>
      <c r="AN165" s="90"/>
      <c r="AO165" s="91"/>
      <c r="AP165" s="92" t="s">
        <v>634</v>
      </c>
      <c r="AQ165" s="92"/>
      <c r="AR165" s="92"/>
      <c r="AS165" s="92"/>
      <c r="AT165" s="92"/>
      <c r="AU165" s="92"/>
      <c r="AV165" s="92"/>
      <c r="AW165" s="92"/>
      <c r="AX165" s="92"/>
      <c r="AY165">
        <f>COUNTA($C$165)</f>
        <v>1</v>
      </c>
    </row>
    <row r="166" spans="1:51" ht="30" customHeight="1" x14ac:dyDescent="0.15">
      <c r="A166" s="93">
        <v>5</v>
      </c>
      <c r="B166" s="93">
        <v>1</v>
      </c>
      <c r="C166" s="94" t="s">
        <v>640</v>
      </c>
      <c r="D166" s="95"/>
      <c r="E166" s="95"/>
      <c r="F166" s="95"/>
      <c r="G166" s="95"/>
      <c r="H166" s="95"/>
      <c r="I166" s="95"/>
      <c r="J166" s="96">
        <v>6013305001838</v>
      </c>
      <c r="K166" s="97"/>
      <c r="L166" s="97"/>
      <c r="M166" s="97"/>
      <c r="N166" s="97"/>
      <c r="O166" s="97"/>
      <c r="P166" s="98" t="s">
        <v>649</v>
      </c>
      <c r="Q166" s="99"/>
      <c r="R166" s="99"/>
      <c r="S166" s="99"/>
      <c r="T166" s="99"/>
      <c r="U166" s="99"/>
      <c r="V166" s="99"/>
      <c r="W166" s="99"/>
      <c r="X166" s="99"/>
      <c r="Y166" s="100">
        <v>0.4</v>
      </c>
      <c r="Z166" s="101"/>
      <c r="AA166" s="101"/>
      <c r="AB166" s="102"/>
      <c r="AC166" s="103" t="s">
        <v>228</v>
      </c>
      <c r="AD166" s="104"/>
      <c r="AE166" s="104"/>
      <c r="AF166" s="104"/>
      <c r="AG166" s="104"/>
      <c r="AH166" s="87" t="s">
        <v>634</v>
      </c>
      <c r="AI166" s="88"/>
      <c r="AJ166" s="88"/>
      <c r="AK166" s="88"/>
      <c r="AL166" s="89" t="s">
        <v>634</v>
      </c>
      <c r="AM166" s="90"/>
      <c r="AN166" s="90"/>
      <c r="AO166" s="91"/>
      <c r="AP166" s="92" t="s">
        <v>634</v>
      </c>
      <c r="AQ166" s="92"/>
      <c r="AR166" s="92"/>
      <c r="AS166" s="92"/>
      <c r="AT166" s="92"/>
      <c r="AU166" s="92"/>
      <c r="AV166" s="92"/>
      <c r="AW166" s="92"/>
      <c r="AX166" s="92"/>
      <c r="AY166">
        <f>COUNTA($C$166)</f>
        <v>1</v>
      </c>
    </row>
    <row r="167" spans="1:51" ht="30" customHeight="1" x14ac:dyDescent="0.15">
      <c r="A167" s="93">
        <v>6</v>
      </c>
      <c r="B167" s="93">
        <v>1</v>
      </c>
      <c r="C167" s="94" t="s">
        <v>711</v>
      </c>
      <c r="D167" s="95"/>
      <c r="E167" s="95"/>
      <c r="F167" s="95"/>
      <c r="G167" s="95"/>
      <c r="H167" s="95"/>
      <c r="I167" s="95"/>
      <c r="J167" s="96">
        <v>6010001109206</v>
      </c>
      <c r="K167" s="97"/>
      <c r="L167" s="97"/>
      <c r="M167" s="97"/>
      <c r="N167" s="97"/>
      <c r="O167" s="97"/>
      <c r="P167" s="98" t="s">
        <v>644</v>
      </c>
      <c r="Q167" s="99"/>
      <c r="R167" s="99"/>
      <c r="S167" s="99"/>
      <c r="T167" s="99"/>
      <c r="U167" s="99"/>
      <c r="V167" s="99"/>
      <c r="W167" s="99"/>
      <c r="X167" s="99"/>
      <c r="Y167" s="100">
        <v>0.2</v>
      </c>
      <c r="Z167" s="101"/>
      <c r="AA167" s="101"/>
      <c r="AB167" s="102"/>
      <c r="AC167" s="103" t="s">
        <v>228</v>
      </c>
      <c r="AD167" s="104"/>
      <c r="AE167" s="104"/>
      <c r="AF167" s="104"/>
      <c r="AG167" s="104"/>
      <c r="AH167" s="87" t="s">
        <v>634</v>
      </c>
      <c r="AI167" s="88"/>
      <c r="AJ167" s="88"/>
      <c r="AK167" s="88"/>
      <c r="AL167" s="89" t="s">
        <v>634</v>
      </c>
      <c r="AM167" s="90"/>
      <c r="AN167" s="90"/>
      <c r="AO167" s="91"/>
      <c r="AP167" s="92" t="s">
        <v>634</v>
      </c>
      <c r="AQ167" s="92"/>
      <c r="AR167" s="92"/>
      <c r="AS167" s="92"/>
      <c r="AT167" s="92"/>
      <c r="AU167" s="92"/>
      <c r="AV167" s="92"/>
      <c r="AW167" s="92"/>
      <c r="AX167" s="92"/>
      <c r="AY167">
        <f>COUNTA($C$167)</f>
        <v>1</v>
      </c>
    </row>
    <row r="168" spans="1:51" ht="30" customHeight="1" x14ac:dyDescent="0.15">
      <c r="A168" s="93">
        <v>7</v>
      </c>
      <c r="B168" s="93">
        <v>1</v>
      </c>
      <c r="C168" s="94" t="s">
        <v>641</v>
      </c>
      <c r="D168" s="95"/>
      <c r="E168" s="95"/>
      <c r="F168" s="95"/>
      <c r="G168" s="95"/>
      <c r="H168" s="95"/>
      <c r="I168" s="95"/>
      <c r="J168" s="96">
        <v>5011601011116</v>
      </c>
      <c r="K168" s="97"/>
      <c r="L168" s="97"/>
      <c r="M168" s="97"/>
      <c r="N168" s="97"/>
      <c r="O168" s="97"/>
      <c r="P168" s="98" t="s">
        <v>645</v>
      </c>
      <c r="Q168" s="99"/>
      <c r="R168" s="99"/>
      <c r="S168" s="99"/>
      <c r="T168" s="99"/>
      <c r="U168" s="99"/>
      <c r="V168" s="99"/>
      <c r="W168" s="99"/>
      <c r="X168" s="99"/>
      <c r="Y168" s="100">
        <v>0.1</v>
      </c>
      <c r="Z168" s="101"/>
      <c r="AA168" s="101"/>
      <c r="AB168" s="102"/>
      <c r="AC168" s="103" t="s">
        <v>228</v>
      </c>
      <c r="AD168" s="104"/>
      <c r="AE168" s="104"/>
      <c r="AF168" s="104"/>
      <c r="AG168" s="104"/>
      <c r="AH168" s="87" t="s">
        <v>634</v>
      </c>
      <c r="AI168" s="88"/>
      <c r="AJ168" s="88"/>
      <c r="AK168" s="88"/>
      <c r="AL168" s="89" t="s">
        <v>634</v>
      </c>
      <c r="AM168" s="90"/>
      <c r="AN168" s="90"/>
      <c r="AO168" s="91"/>
      <c r="AP168" s="92" t="s">
        <v>634</v>
      </c>
      <c r="AQ168" s="92"/>
      <c r="AR168" s="92"/>
      <c r="AS168" s="92"/>
      <c r="AT168" s="92"/>
      <c r="AU168" s="92"/>
      <c r="AV168" s="92"/>
      <c r="AW168" s="92"/>
      <c r="AX168" s="92"/>
      <c r="AY168">
        <f>COUNTA($C$168)</f>
        <v>1</v>
      </c>
    </row>
    <row r="169" spans="1:51" ht="30" customHeight="1" x14ac:dyDescent="0.15">
      <c r="A169" s="93">
        <v>8</v>
      </c>
      <c r="B169" s="93">
        <v>1</v>
      </c>
      <c r="C169" s="94" t="s">
        <v>712</v>
      </c>
      <c r="D169" s="95"/>
      <c r="E169" s="95"/>
      <c r="F169" s="95"/>
      <c r="G169" s="95"/>
      <c r="H169" s="95"/>
      <c r="I169" s="95"/>
      <c r="J169" s="96">
        <v>6011101004370</v>
      </c>
      <c r="K169" s="97"/>
      <c r="L169" s="97"/>
      <c r="M169" s="97"/>
      <c r="N169" s="97"/>
      <c r="O169" s="97"/>
      <c r="P169" s="98" t="s">
        <v>646</v>
      </c>
      <c r="Q169" s="99"/>
      <c r="R169" s="99"/>
      <c r="S169" s="99"/>
      <c r="T169" s="99"/>
      <c r="U169" s="99"/>
      <c r="V169" s="99"/>
      <c r="W169" s="99"/>
      <c r="X169" s="99"/>
      <c r="Y169" s="100">
        <v>0</v>
      </c>
      <c r="Z169" s="101"/>
      <c r="AA169" s="101"/>
      <c r="AB169" s="102"/>
      <c r="AC169" s="103" t="s">
        <v>228</v>
      </c>
      <c r="AD169" s="104"/>
      <c r="AE169" s="104"/>
      <c r="AF169" s="104"/>
      <c r="AG169" s="104"/>
      <c r="AH169" s="87" t="s">
        <v>634</v>
      </c>
      <c r="AI169" s="88"/>
      <c r="AJ169" s="88"/>
      <c r="AK169" s="88"/>
      <c r="AL169" s="89" t="s">
        <v>634</v>
      </c>
      <c r="AM169" s="90"/>
      <c r="AN169" s="90"/>
      <c r="AO169" s="91"/>
      <c r="AP169" s="92" t="s">
        <v>634</v>
      </c>
      <c r="AQ169" s="92"/>
      <c r="AR169" s="92"/>
      <c r="AS169" s="92"/>
      <c r="AT169" s="92"/>
      <c r="AU169" s="92"/>
      <c r="AV169" s="92"/>
      <c r="AW169" s="92"/>
      <c r="AX169" s="92"/>
      <c r="AY169">
        <f>COUNTA($C$169)</f>
        <v>1</v>
      </c>
    </row>
    <row r="170" spans="1:51" ht="30" customHeight="1" x14ac:dyDescent="0.15">
      <c r="A170" s="93">
        <v>9</v>
      </c>
      <c r="B170" s="93">
        <v>1</v>
      </c>
      <c r="C170" s="94" t="s">
        <v>713</v>
      </c>
      <c r="D170" s="95"/>
      <c r="E170" s="95"/>
      <c r="F170" s="95"/>
      <c r="G170" s="95"/>
      <c r="H170" s="95"/>
      <c r="I170" s="95"/>
      <c r="J170" s="96">
        <v>1011101024076</v>
      </c>
      <c r="K170" s="97"/>
      <c r="L170" s="97"/>
      <c r="M170" s="97"/>
      <c r="N170" s="97"/>
      <c r="O170" s="97"/>
      <c r="P170" s="98" t="s">
        <v>644</v>
      </c>
      <c r="Q170" s="99"/>
      <c r="R170" s="99"/>
      <c r="S170" s="99"/>
      <c r="T170" s="99"/>
      <c r="U170" s="99"/>
      <c r="V170" s="99"/>
      <c r="W170" s="99"/>
      <c r="X170" s="99"/>
      <c r="Y170" s="100">
        <v>0</v>
      </c>
      <c r="Z170" s="101"/>
      <c r="AA170" s="101"/>
      <c r="AB170" s="102"/>
      <c r="AC170" s="103" t="s">
        <v>228</v>
      </c>
      <c r="AD170" s="104"/>
      <c r="AE170" s="104"/>
      <c r="AF170" s="104"/>
      <c r="AG170" s="104"/>
      <c r="AH170" s="87" t="s">
        <v>634</v>
      </c>
      <c r="AI170" s="88"/>
      <c r="AJ170" s="88"/>
      <c r="AK170" s="88"/>
      <c r="AL170" s="89" t="s">
        <v>634</v>
      </c>
      <c r="AM170" s="90"/>
      <c r="AN170" s="90"/>
      <c r="AO170" s="91"/>
      <c r="AP170" s="92" t="s">
        <v>634</v>
      </c>
      <c r="AQ170" s="92"/>
      <c r="AR170" s="92"/>
      <c r="AS170" s="92"/>
      <c r="AT170" s="92"/>
      <c r="AU170" s="92"/>
      <c r="AV170" s="92"/>
      <c r="AW170" s="92"/>
      <c r="AX170" s="92"/>
      <c r="AY170">
        <f>COUNTA($C$170)</f>
        <v>1</v>
      </c>
    </row>
    <row r="171" spans="1:51" ht="44.25" customHeight="1" x14ac:dyDescent="0.15">
      <c r="A171" s="93">
        <v>10</v>
      </c>
      <c r="B171" s="93">
        <v>1</v>
      </c>
      <c r="C171" s="94" t="s">
        <v>695</v>
      </c>
      <c r="D171" s="95"/>
      <c r="E171" s="95"/>
      <c r="F171" s="95"/>
      <c r="G171" s="95"/>
      <c r="H171" s="95"/>
      <c r="I171" s="95"/>
      <c r="J171" s="96">
        <v>5010005016746</v>
      </c>
      <c r="K171" s="97"/>
      <c r="L171" s="97"/>
      <c r="M171" s="97"/>
      <c r="N171" s="97"/>
      <c r="O171" s="97"/>
      <c r="P171" s="98" t="s">
        <v>647</v>
      </c>
      <c r="Q171" s="99"/>
      <c r="R171" s="99"/>
      <c r="S171" s="99"/>
      <c r="T171" s="99"/>
      <c r="U171" s="99"/>
      <c r="V171" s="99"/>
      <c r="W171" s="99"/>
      <c r="X171" s="99"/>
      <c r="Y171" s="100">
        <v>0</v>
      </c>
      <c r="Z171" s="101"/>
      <c r="AA171" s="101"/>
      <c r="AB171" s="102"/>
      <c r="AC171" s="103" t="s">
        <v>228</v>
      </c>
      <c r="AD171" s="104"/>
      <c r="AE171" s="104"/>
      <c r="AF171" s="104"/>
      <c r="AG171" s="104"/>
      <c r="AH171" s="87" t="s">
        <v>634</v>
      </c>
      <c r="AI171" s="88"/>
      <c r="AJ171" s="88"/>
      <c r="AK171" s="88"/>
      <c r="AL171" s="89" t="s">
        <v>634</v>
      </c>
      <c r="AM171" s="90"/>
      <c r="AN171" s="90"/>
      <c r="AO171" s="91"/>
      <c r="AP171" s="92" t="s">
        <v>634</v>
      </c>
      <c r="AQ171" s="92"/>
      <c r="AR171" s="92"/>
      <c r="AS171" s="92"/>
      <c r="AT171" s="92"/>
      <c r="AU171" s="92"/>
      <c r="AV171" s="92"/>
      <c r="AW171" s="92"/>
      <c r="AX171" s="92"/>
      <c r="AY171">
        <f>COUNTA($C$171)</f>
        <v>1</v>
      </c>
    </row>
    <row r="172" spans="1:51" ht="16.149999999999999" customHeight="1" x14ac:dyDescent="0.15">
      <c r="A172" s="49"/>
      <c r="B172" s="49"/>
      <c r="C172" s="49"/>
      <c r="D172" s="49"/>
      <c r="E172" s="49"/>
      <c r="F172" s="49"/>
      <c r="G172" s="49"/>
      <c r="H172" s="49"/>
      <c r="I172" s="49"/>
      <c r="J172" s="49"/>
      <c r="K172" s="49"/>
      <c r="L172" s="49"/>
      <c r="M172" s="49"/>
      <c r="N172" s="49"/>
      <c r="O172" s="49"/>
      <c r="P172" s="50"/>
      <c r="Q172" s="50"/>
      <c r="R172" s="50"/>
      <c r="S172" s="50"/>
      <c r="T172" s="50"/>
      <c r="U172" s="50"/>
      <c r="V172" s="50"/>
      <c r="W172" s="50"/>
      <c r="X172" s="50"/>
      <c r="Y172" s="51"/>
      <c r="Z172" s="51"/>
      <c r="AA172" s="51"/>
      <c r="AB172" s="51"/>
      <c r="AC172" s="51"/>
      <c r="AD172" s="51"/>
      <c r="AE172" s="51"/>
      <c r="AF172" s="51"/>
      <c r="AG172" s="51"/>
      <c r="AH172" s="51"/>
      <c r="AI172" s="51"/>
      <c r="AJ172" s="51"/>
      <c r="AK172" s="51"/>
      <c r="AL172" s="51"/>
      <c r="AM172" s="51"/>
      <c r="AN172" s="51"/>
      <c r="AO172" s="51"/>
      <c r="AP172" s="50"/>
      <c r="AQ172" s="50"/>
      <c r="AR172" s="50"/>
      <c r="AS172" s="50"/>
      <c r="AT172" s="50"/>
      <c r="AU172" s="50"/>
      <c r="AV172" s="50"/>
      <c r="AW172" s="50"/>
      <c r="AX172" s="50"/>
      <c r="AY172">
        <f>COUNTA($C$175)</f>
        <v>1</v>
      </c>
    </row>
    <row r="173" spans="1:51" ht="18" customHeight="1" x14ac:dyDescent="0.15">
      <c r="A173" s="42"/>
      <c r="B173" s="46" t="s">
        <v>201</v>
      </c>
      <c r="C173" s="42"/>
      <c r="D173" s="42"/>
      <c r="E173" s="42"/>
      <c r="F173" s="42"/>
      <c r="G173" s="42"/>
      <c r="H173" s="42"/>
      <c r="I173" s="42"/>
      <c r="J173" s="42"/>
      <c r="K173" s="42"/>
      <c r="L173" s="42"/>
      <c r="M173" s="42"/>
      <c r="N173" s="42"/>
      <c r="O173" s="42"/>
      <c r="P173" s="47"/>
      <c r="Q173" s="47"/>
      <c r="R173" s="47"/>
      <c r="S173" s="47"/>
      <c r="T173" s="47"/>
      <c r="U173" s="47"/>
      <c r="V173" s="47"/>
      <c r="W173" s="47"/>
      <c r="X173" s="47"/>
      <c r="Y173" s="48"/>
      <c r="Z173" s="48"/>
      <c r="AA173" s="48"/>
      <c r="AB173" s="48"/>
      <c r="AC173" s="48"/>
      <c r="AD173" s="48"/>
      <c r="AE173" s="48"/>
      <c r="AF173" s="48"/>
      <c r="AG173" s="48"/>
      <c r="AH173" s="48"/>
      <c r="AI173" s="48"/>
      <c r="AJ173" s="48"/>
      <c r="AK173" s="48"/>
      <c r="AL173" s="48"/>
      <c r="AM173" s="48"/>
      <c r="AN173" s="48"/>
      <c r="AO173" s="48"/>
      <c r="AP173" s="47"/>
      <c r="AQ173" s="47"/>
      <c r="AR173" s="47"/>
      <c r="AS173" s="47"/>
      <c r="AT173" s="47"/>
      <c r="AU173" s="47"/>
      <c r="AV173" s="47"/>
      <c r="AW173" s="47"/>
      <c r="AX173" s="47"/>
      <c r="AY173">
        <f>$AY$172</f>
        <v>1</v>
      </c>
    </row>
    <row r="174" spans="1:51" ht="59.25" customHeight="1" x14ac:dyDescent="0.15">
      <c r="A174" s="106"/>
      <c r="B174" s="106"/>
      <c r="C174" s="106" t="s">
        <v>24</v>
      </c>
      <c r="D174" s="106"/>
      <c r="E174" s="106"/>
      <c r="F174" s="106"/>
      <c r="G174" s="106"/>
      <c r="H174" s="106"/>
      <c r="I174" s="106"/>
      <c r="J174" s="107" t="s">
        <v>183</v>
      </c>
      <c r="K174" s="108"/>
      <c r="L174" s="108"/>
      <c r="M174" s="108"/>
      <c r="N174" s="108"/>
      <c r="O174" s="108"/>
      <c r="P174" s="109" t="s">
        <v>25</v>
      </c>
      <c r="Q174" s="109"/>
      <c r="R174" s="109"/>
      <c r="S174" s="109"/>
      <c r="T174" s="109"/>
      <c r="U174" s="109"/>
      <c r="V174" s="109"/>
      <c r="W174" s="109"/>
      <c r="X174" s="109"/>
      <c r="Y174" s="110" t="s">
        <v>182</v>
      </c>
      <c r="Z174" s="111"/>
      <c r="AA174" s="111"/>
      <c r="AB174" s="111"/>
      <c r="AC174" s="107" t="s">
        <v>208</v>
      </c>
      <c r="AD174" s="107"/>
      <c r="AE174" s="107"/>
      <c r="AF174" s="107"/>
      <c r="AG174" s="107"/>
      <c r="AH174" s="110" t="s">
        <v>221</v>
      </c>
      <c r="AI174" s="106"/>
      <c r="AJ174" s="106"/>
      <c r="AK174" s="106"/>
      <c r="AL174" s="106" t="s">
        <v>19</v>
      </c>
      <c r="AM174" s="106"/>
      <c r="AN174" s="106"/>
      <c r="AO174" s="112"/>
      <c r="AP174" s="105" t="s">
        <v>184</v>
      </c>
      <c r="AQ174" s="105"/>
      <c r="AR174" s="105"/>
      <c r="AS174" s="105"/>
      <c r="AT174" s="105"/>
      <c r="AU174" s="105"/>
      <c r="AV174" s="105"/>
      <c r="AW174" s="105"/>
      <c r="AX174" s="105"/>
      <c r="AY174">
        <f>$AY$172</f>
        <v>1</v>
      </c>
    </row>
    <row r="175" spans="1:51" ht="55.9" customHeight="1" x14ac:dyDescent="0.15">
      <c r="A175" s="93">
        <v>1</v>
      </c>
      <c r="B175" s="93">
        <v>1</v>
      </c>
      <c r="C175" s="94" t="s">
        <v>714</v>
      </c>
      <c r="D175" s="95"/>
      <c r="E175" s="95"/>
      <c r="F175" s="95"/>
      <c r="G175" s="95"/>
      <c r="H175" s="95"/>
      <c r="I175" s="95"/>
      <c r="J175" s="96">
        <v>3010001024705</v>
      </c>
      <c r="K175" s="97"/>
      <c r="L175" s="97"/>
      <c r="M175" s="97"/>
      <c r="N175" s="97"/>
      <c r="O175" s="97"/>
      <c r="P175" s="98" t="s">
        <v>630</v>
      </c>
      <c r="Q175" s="99"/>
      <c r="R175" s="99"/>
      <c r="S175" s="99"/>
      <c r="T175" s="99"/>
      <c r="U175" s="99"/>
      <c r="V175" s="99"/>
      <c r="W175" s="99"/>
      <c r="X175" s="99"/>
      <c r="Y175" s="100">
        <v>1.6</v>
      </c>
      <c r="Z175" s="101"/>
      <c r="AA175" s="101"/>
      <c r="AB175" s="102"/>
      <c r="AC175" s="103" t="s">
        <v>228</v>
      </c>
      <c r="AD175" s="104"/>
      <c r="AE175" s="104"/>
      <c r="AF175" s="104"/>
      <c r="AG175" s="104"/>
      <c r="AH175" s="87" t="s">
        <v>634</v>
      </c>
      <c r="AI175" s="88"/>
      <c r="AJ175" s="88"/>
      <c r="AK175" s="88"/>
      <c r="AL175" s="89" t="s">
        <v>634</v>
      </c>
      <c r="AM175" s="90"/>
      <c r="AN175" s="90"/>
      <c r="AO175" s="91"/>
      <c r="AP175" s="92" t="s">
        <v>634</v>
      </c>
      <c r="AQ175" s="92"/>
      <c r="AR175" s="92"/>
      <c r="AS175" s="92"/>
      <c r="AT175" s="92"/>
      <c r="AU175" s="92"/>
      <c r="AV175" s="92"/>
      <c r="AW175" s="92"/>
      <c r="AX175" s="92"/>
      <c r="AY175">
        <f>$AY$172</f>
        <v>1</v>
      </c>
    </row>
    <row r="176" spans="1:51" ht="19.899999999999999" customHeight="1" x14ac:dyDescent="0.15">
      <c r="A176" s="49"/>
      <c r="B176" s="49"/>
      <c r="C176" s="49"/>
      <c r="D176" s="49"/>
      <c r="E176" s="49"/>
      <c r="F176" s="49"/>
      <c r="G176" s="49"/>
      <c r="H176" s="49"/>
      <c r="I176" s="49"/>
      <c r="J176" s="49"/>
      <c r="K176" s="49"/>
      <c r="L176" s="49"/>
      <c r="M176" s="49"/>
      <c r="N176" s="49"/>
      <c r="O176" s="49"/>
      <c r="P176" s="50"/>
      <c r="Q176" s="50"/>
      <c r="R176" s="50"/>
      <c r="S176" s="50"/>
      <c r="T176" s="50"/>
      <c r="U176" s="50"/>
      <c r="V176" s="50"/>
      <c r="W176" s="50"/>
      <c r="X176" s="50"/>
      <c r="Y176" s="51"/>
      <c r="Z176" s="51"/>
      <c r="AA176" s="51"/>
      <c r="AB176" s="51"/>
      <c r="AC176" s="51"/>
      <c r="AD176" s="51"/>
      <c r="AE176" s="51"/>
      <c r="AF176" s="51"/>
      <c r="AG176" s="51"/>
      <c r="AH176" s="51"/>
      <c r="AI176" s="51"/>
      <c r="AJ176" s="51"/>
      <c r="AK176" s="51"/>
      <c r="AL176" s="51"/>
      <c r="AM176" s="51"/>
      <c r="AN176" s="51"/>
      <c r="AO176" s="51"/>
      <c r="AP176" s="50"/>
      <c r="AQ176" s="50"/>
      <c r="AR176" s="50"/>
      <c r="AS176" s="50"/>
      <c r="AT176" s="50"/>
      <c r="AU176" s="50"/>
      <c r="AV176" s="50"/>
      <c r="AW176" s="50"/>
      <c r="AX176" s="50"/>
      <c r="AY176">
        <f>COUNTA($C$179)</f>
        <v>1</v>
      </c>
    </row>
    <row r="177" spans="1:51" ht="18" customHeight="1" x14ac:dyDescent="0.15">
      <c r="A177" s="42"/>
      <c r="B177" s="46" t="s">
        <v>164</v>
      </c>
      <c r="C177" s="42"/>
      <c r="D177" s="42"/>
      <c r="E177" s="42"/>
      <c r="F177" s="42"/>
      <c r="G177" s="42"/>
      <c r="H177" s="42"/>
      <c r="I177" s="42"/>
      <c r="J177" s="42"/>
      <c r="K177" s="42"/>
      <c r="L177" s="42"/>
      <c r="M177" s="42"/>
      <c r="N177" s="42"/>
      <c r="O177" s="42"/>
      <c r="P177" s="47"/>
      <c r="Q177" s="47"/>
      <c r="R177" s="47"/>
      <c r="S177" s="47"/>
      <c r="T177" s="47"/>
      <c r="U177" s="47"/>
      <c r="V177" s="47"/>
      <c r="W177" s="47"/>
      <c r="X177" s="47"/>
      <c r="Y177" s="48"/>
      <c r="Z177" s="48"/>
      <c r="AA177" s="48"/>
      <c r="AB177" s="48"/>
      <c r="AC177" s="48"/>
      <c r="AD177" s="48"/>
      <c r="AE177" s="48"/>
      <c r="AF177" s="48"/>
      <c r="AG177" s="48"/>
      <c r="AH177" s="48"/>
      <c r="AI177" s="48"/>
      <c r="AJ177" s="48"/>
      <c r="AK177" s="48"/>
      <c r="AL177" s="48"/>
      <c r="AM177" s="48"/>
      <c r="AN177" s="48"/>
      <c r="AO177" s="48"/>
      <c r="AP177" s="47"/>
      <c r="AQ177" s="47"/>
      <c r="AR177" s="47"/>
      <c r="AS177" s="47"/>
      <c r="AT177" s="47"/>
      <c r="AU177" s="47"/>
      <c r="AV177" s="47"/>
      <c r="AW177" s="47"/>
      <c r="AX177" s="47"/>
      <c r="AY177">
        <f>$AY$176</f>
        <v>1</v>
      </c>
    </row>
    <row r="178" spans="1:51" ht="55.15" customHeight="1" x14ac:dyDescent="0.15">
      <c r="A178" s="106"/>
      <c r="B178" s="106"/>
      <c r="C178" s="106" t="s">
        <v>24</v>
      </c>
      <c r="D178" s="106"/>
      <c r="E178" s="106"/>
      <c r="F178" s="106"/>
      <c r="G178" s="106"/>
      <c r="H178" s="106"/>
      <c r="I178" s="106"/>
      <c r="J178" s="107" t="s">
        <v>183</v>
      </c>
      <c r="K178" s="108"/>
      <c r="L178" s="108"/>
      <c r="M178" s="108"/>
      <c r="N178" s="108"/>
      <c r="O178" s="108"/>
      <c r="P178" s="109" t="s">
        <v>25</v>
      </c>
      <c r="Q178" s="109"/>
      <c r="R178" s="109"/>
      <c r="S178" s="109"/>
      <c r="T178" s="109"/>
      <c r="U178" s="109"/>
      <c r="V178" s="109"/>
      <c r="W178" s="109"/>
      <c r="X178" s="109"/>
      <c r="Y178" s="110" t="s">
        <v>182</v>
      </c>
      <c r="Z178" s="111"/>
      <c r="AA178" s="111"/>
      <c r="AB178" s="111"/>
      <c r="AC178" s="107" t="s">
        <v>208</v>
      </c>
      <c r="AD178" s="107"/>
      <c r="AE178" s="107"/>
      <c r="AF178" s="107"/>
      <c r="AG178" s="107"/>
      <c r="AH178" s="110" t="s">
        <v>221</v>
      </c>
      <c r="AI178" s="106"/>
      <c r="AJ178" s="106"/>
      <c r="AK178" s="106"/>
      <c r="AL178" s="106" t="s">
        <v>19</v>
      </c>
      <c r="AM178" s="106"/>
      <c r="AN178" s="106"/>
      <c r="AO178" s="112"/>
      <c r="AP178" s="105" t="s">
        <v>184</v>
      </c>
      <c r="AQ178" s="105"/>
      <c r="AR178" s="105"/>
      <c r="AS178" s="105"/>
      <c r="AT178" s="105"/>
      <c r="AU178" s="105"/>
      <c r="AV178" s="105"/>
      <c r="AW178" s="105"/>
      <c r="AX178" s="105"/>
      <c r="AY178">
        <f>$AY$176</f>
        <v>1</v>
      </c>
    </row>
    <row r="179" spans="1:51" ht="28.9" customHeight="1" x14ac:dyDescent="0.15">
      <c r="A179" s="93">
        <v>1</v>
      </c>
      <c r="B179" s="93">
        <v>1</v>
      </c>
      <c r="C179" s="94" t="s">
        <v>696</v>
      </c>
      <c r="D179" s="95"/>
      <c r="E179" s="95"/>
      <c r="F179" s="95"/>
      <c r="G179" s="95"/>
      <c r="H179" s="95"/>
      <c r="I179" s="95"/>
      <c r="J179" s="96">
        <v>6290001032702</v>
      </c>
      <c r="K179" s="97"/>
      <c r="L179" s="97"/>
      <c r="M179" s="97"/>
      <c r="N179" s="97"/>
      <c r="O179" s="97"/>
      <c r="P179" s="98" t="s">
        <v>631</v>
      </c>
      <c r="Q179" s="99"/>
      <c r="R179" s="99"/>
      <c r="S179" s="99"/>
      <c r="T179" s="99"/>
      <c r="U179" s="99"/>
      <c r="V179" s="99"/>
      <c r="W179" s="99"/>
      <c r="X179" s="99"/>
      <c r="Y179" s="100">
        <v>0</v>
      </c>
      <c r="Z179" s="101"/>
      <c r="AA179" s="101"/>
      <c r="AB179" s="102"/>
      <c r="AC179" s="103" t="s">
        <v>228</v>
      </c>
      <c r="AD179" s="104"/>
      <c r="AE179" s="104"/>
      <c r="AF179" s="104"/>
      <c r="AG179" s="104"/>
      <c r="AH179" s="87" t="s">
        <v>634</v>
      </c>
      <c r="AI179" s="88"/>
      <c r="AJ179" s="88"/>
      <c r="AK179" s="88"/>
      <c r="AL179" s="89" t="s">
        <v>634</v>
      </c>
      <c r="AM179" s="90"/>
      <c r="AN179" s="90"/>
      <c r="AO179" s="91"/>
      <c r="AP179" s="92" t="s">
        <v>634</v>
      </c>
      <c r="AQ179" s="92"/>
      <c r="AR179" s="92"/>
      <c r="AS179" s="92"/>
      <c r="AT179" s="92"/>
      <c r="AU179" s="92"/>
      <c r="AV179" s="92"/>
      <c r="AW179" s="92"/>
      <c r="AX179" s="92"/>
      <c r="AY179">
        <f>$AY$176</f>
        <v>1</v>
      </c>
    </row>
    <row r="180" spans="1:51" ht="28.9" customHeight="1" x14ac:dyDescent="0.15">
      <c r="A180" s="93">
        <v>2</v>
      </c>
      <c r="B180" s="93">
        <v>1</v>
      </c>
      <c r="C180" s="94" t="s">
        <v>715</v>
      </c>
      <c r="D180" s="95"/>
      <c r="E180" s="95"/>
      <c r="F180" s="95"/>
      <c r="G180" s="95"/>
      <c r="H180" s="95"/>
      <c r="I180" s="95"/>
      <c r="J180" s="96">
        <v>1110001022221</v>
      </c>
      <c r="K180" s="97"/>
      <c r="L180" s="97"/>
      <c r="M180" s="97"/>
      <c r="N180" s="97"/>
      <c r="O180" s="97"/>
      <c r="P180" s="98" t="s">
        <v>631</v>
      </c>
      <c r="Q180" s="99"/>
      <c r="R180" s="99"/>
      <c r="S180" s="99"/>
      <c r="T180" s="99"/>
      <c r="U180" s="99"/>
      <c r="V180" s="99"/>
      <c r="W180" s="99"/>
      <c r="X180" s="99"/>
      <c r="Y180" s="100">
        <v>0</v>
      </c>
      <c r="Z180" s="101"/>
      <c r="AA180" s="101"/>
      <c r="AB180" s="102"/>
      <c r="AC180" s="103" t="s">
        <v>228</v>
      </c>
      <c r="AD180" s="104"/>
      <c r="AE180" s="104"/>
      <c r="AF180" s="104"/>
      <c r="AG180" s="104"/>
      <c r="AH180" s="87" t="s">
        <v>634</v>
      </c>
      <c r="AI180" s="88"/>
      <c r="AJ180" s="88"/>
      <c r="AK180" s="88"/>
      <c r="AL180" s="89" t="s">
        <v>634</v>
      </c>
      <c r="AM180" s="90"/>
      <c r="AN180" s="90"/>
      <c r="AO180" s="91"/>
      <c r="AP180" s="92" t="s">
        <v>634</v>
      </c>
      <c r="AQ180" s="92"/>
      <c r="AR180" s="92"/>
      <c r="AS180" s="92"/>
      <c r="AT180" s="92"/>
      <c r="AU180" s="92"/>
      <c r="AV180" s="92"/>
      <c r="AW180" s="92"/>
      <c r="AX180" s="92"/>
      <c r="AY180">
        <f>COUNTA($C$180)</f>
        <v>1</v>
      </c>
    </row>
    <row r="181" spans="1:51" ht="16.899999999999999" customHeight="1" x14ac:dyDescent="0.15">
      <c r="A181" s="49"/>
      <c r="B181" s="49"/>
      <c r="C181" s="49"/>
      <c r="D181" s="49"/>
      <c r="E181" s="49"/>
      <c r="F181" s="49"/>
      <c r="G181" s="49"/>
      <c r="H181" s="49"/>
      <c r="I181" s="49"/>
      <c r="J181" s="49"/>
      <c r="K181" s="49"/>
      <c r="L181" s="49"/>
      <c r="M181" s="49"/>
      <c r="N181" s="49"/>
      <c r="O181" s="49"/>
      <c r="P181" s="50"/>
      <c r="Q181" s="50"/>
      <c r="R181" s="50"/>
      <c r="S181" s="50"/>
      <c r="T181" s="50"/>
      <c r="U181" s="50"/>
      <c r="V181" s="50"/>
      <c r="W181" s="50"/>
      <c r="X181" s="50"/>
      <c r="Y181" s="51"/>
      <c r="Z181" s="51"/>
      <c r="AA181" s="51"/>
      <c r="AB181" s="51"/>
      <c r="AC181" s="51"/>
      <c r="AD181" s="51"/>
      <c r="AE181" s="51"/>
      <c r="AF181" s="51"/>
      <c r="AG181" s="51"/>
      <c r="AH181" s="51"/>
      <c r="AI181" s="51"/>
      <c r="AJ181" s="51"/>
      <c r="AK181" s="51"/>
      <c r="AL181" s="51"/>
      <c r="AM181" s="51"/>
      <c r="AN181" s="51"/>
      <c r="AO181" s="51"/>
      <c r="AP181" s="50"/>
      <c r="AQ181" s="50"/>
      <c r="AR181" s="50"/>
      <c r="AS181" s="50"/>
      <c r="AT181" s="50"/>
      <c r="AU181" s="50"/>
      <c r="AV181" s="50"/>
      <c r="AW181" s="50"/>
      <c r="AX181" s="50"/>
      <c r="AY181">
        <f>COUNTA($C$184)</f>
        <v>1</v>
      </c>
    </row>
    <row r="182" spans="1:51" ht="22.15" customHeight="1" x14ac:dyDescent="0.15">
      <c r="A182" s="42"/>
      <c r="B182" s="46" t="s">
        <v>165</v>
      </c>
      <c r="C182" s="42"/>
      <c r="D182" s="42"/>
      <c r="E182" s="42"/>
      <c r="F182" s="42"/>
      <c r="G182" s="42"/>
      <c r="H182" s="42"/>
      <c r="I182" s="42"/>
      <c r="J182" s="42"/>
      <c r="K182" s="42"/>
      <c r="L182" s="42"/>
      <c r="M182" s="42"/>
      <c r="N182" s="42"/>
      <c r="O182" s="42"/>
      <c r="P182" s="47"/>
      <c r="Q182" s="47"/>
      <c r="R182" s="47"/>
      <c r="S182" s="47"/>
      <c r="T182" s="47"/>
      <c r="U182" s="47"/>
      <c r="V182" s="47"/>
      <c r="W182" s="47"/>
      <c r="X182" s="47"/>
      <c r="Y182" s="48"/>
      <c r="Z182" s="48"/>
      <c r="AA182" s="48"/>
      <c r="AB182" s="48"/>
      <c r="AC182" s="48"/>
      <c r="AD182" s="48"/>
      <c r="AE182" s="48"/>
      <c r="AF182" s="48"/>
      <c r="AG182" s="48"/>
      <c r="AH182" s="48"/>
      <c r="AI182" s="48"/>
      <c r="AJ182" s="48"/>
      <c r="AK182" s="48"/>
      <c r="AL182" s="48"/>
      <c r="AM182" s="48"/>
      <c r="AN182" s="48"/>
      <c r="AO182" s="48"/>
      <c r="AP182" s="47"/>
      <c r="AQ182" s="47"/>
      <c r="AR182" s="47"/>
      <c r="AS182" s="47"/>
      <c r="AT182" s="47"/>
      <c r="AU182" s="47"/>
      <c r="AV182" s="47"/>
      <c r="AW182" s="47"/>
      <c r="AX182" s="47"/>
      <c r="AY182">
        <f>$AY$181</f>
        <v>1</v>
      </c>
    </row>
    <row r="183" spans="1:51" ht="58.9" customHeight="1" x14ac:dyDescent="0.15">
      <c r="A183" s="106"/>
      <c r="B183" s="106"/>
      <c r="C183" s="106" t="s">
        <v>24</v>
      </c>
      <c r="D183" s="106"/>
      <c r="E183" s="106"/>
      <c r="F183" s="106"/>
      <c r="G183" s="106"/>
      <c r="H183" s="106"/>
      <c r="I183" s="106"/>
      <c r="J183" s="107" t="s">
        <v>183</v>
      </c>
      <c r="K183" s="108"/>
      <c r="L183" s="108"/>
      <c r="M183" s="108"/>
      <c r="N183" s="108"/>
      <c r="O183" s="108"/>
      <c r="P183" s="109" t="s">
        <v>25</v>
      </c>
      <c r="Q183" s="109"/>
      <c r="R183" s="109"/>
      <c r="S183" s="109"/>
      <c r="T183" s="109"/>
      <c r="U183" s="109"/>
      <c r="V183" s="109"/>
      <c r="W183" s="109"/>
      <c r="X183" s="109"/>
      <c r="Y183" s="110" t="s">
        <v>182</v>
      </c>
      <c r="Z183" s="111"/>
      <c r="AA183" s="111"/>
      <c r="AB183" s="111"/>
      <c r="AC183" s="107" t="s">
        <v>208</v>
      </c>
      <c r="AD183" s="107"/>
      <c r="AE183" s="107"/>
      <c r="AF183" s="107"/>
      <c r="AG183" s="107"/>
      <c r="AH183" s="110" t="s">
        <v>221</v>
      </c>
      <c r="AI183" s="106"/>
      <c r="AJ183" s="106"/>
      <c r="AK183" s="106"/>
      <c r="AL183" s="106" t="s">
        <v>19</v>
      </c>
      <c r="AM183" s="106"/>
      <c r="AN183" s="106"/>
      <c r="AO183" s="112"/>
      <c r="AP183" s="105" t="s">
        <v>184</v>
      </c>
      <c r="AQ183" s="105"/>
      <c r="AR183" s="105"/>
      <c r="AS183" s="105"/>
      <c r="AT183" s="105"/>
      <c r="AU183" s="105"/>
      <c r="AV183" s="105"/>
      <c r="AW183" s="105"/>
      <c r="AX183" s="105"/>
      <c r="AY183">
        <f>$AY$181</f>
        <v>1</v>
      </c>
    </row>
    <row r="184" spans="1:51" ht="28.9" customHeight="1" x14ac:dyDescent="0.15">
      <c r="A184" s="93">
        <v>1</v>
      </c>
      <c r="B184" s="93">
        <v>1</v>
      </c>
      <c r="C184" s="94" t="s">
        <v>671</v>
      </c>
      <c r="D184" s="95"/>
      <c r="E184" s="95"/>
      <c r="F184" s="95"/>
      <c r="G184" s="95"/>
      <c r="H184" s="95"/>
      <c r="I184" s="95"/>
      <c r="J184" s="96" t="s">
        <v>634</v>
      </c>
      <c r="K184" s="97"/>
      <c r="L184" s="97"/>
      <c r="M184" s="97"/>
      <c r="N184" s="97"/>
      <c r="O184" s="97"/>
      <c r="P184" s="98" t="s">
        <v>635</v>
      </c>
      <c r="Q184" s="99"/>
      <c r="R184" s="99"/>
      <c r="S184" s="99"/>
      <c r="T184" s="99"/>
      <c r="U184" s="99"/>
      <c r="V184" s="99"/>
      <c r="W184" s="99"/>
      <c r="X184" s="99"/>
      <c r="Y184" s="100">
        <v>0.3</v>
      </c>
      <c r="Z184" s="101"/>
      <c r="AA184" s="101"/>
      <c r="AB184" s="102"/>
      <c r="AC184" s="103" t="s">
        <v>72</v>
      </c>
      <c r="AD184" s="104"/>
      <c r="AE184" s="104"/>
      <c r="AF184" s="104"/>
      <c r="AG184" s="104"/>
      <c r="AH184" s="87" t="s">
        <v>634</v>
      </c>
      <c r="AI184" s="88"/>
      <c r="AJ184" s="88"/>
      <c r="AK184" s="88"/>
      <c r="AL184" s="89" t="s">
        <v>634</v>
      </c>
      <c r="AM184" s="90"/>
      <c r="AN184" s="90"/>
      <c r="AO184" s="91"/>
      <c r="AP184" s="92" t="s">
        <v>634</v>
      </c>
      <c r="AQ184" s="92"/>
      <c r="AR184" s="92"/>
      <c r="AS184" s="92"/>
      <c r="AT184" s="92"/>
      <c r="AU184" s="92"/>
      <c r="AV184" s="92"/>
      <c r="AW184" s="92"/>
      <c r="AX184" s="92"/>
      <c r="AY184">
        <f>$AY$181</f>
        <v>1</v>
      </c>
    </row>
    <row r="185" spans="1:51" ht="28.9" customHeight="1" x14ac:dyDescent="0.15">
      <c r="A185" s="93">
        <v>2</v>
      </c>
      <c r="B185" s="93">
        <v>1</v>
      </c>
      <c r="C185" s="94" t="s">
        <v>672</v>
      </c>
      <c r="D185" s="95"/>
      <c r="E185" s="95"/>
      <c r="F185" s="95"/>
      <c r="G185" s="95"/>
      <c r="H185" s="95"/>
      <c r="I185" s="95"/>
      <c r="J185" s="96" t="s">
        <v>634</v>
      </c>
      <c r="K185" s="97"/>
      <c r="L185" s="97"/>
      <c r="M185" s="97"/>
      <c r="N185" s="97"/>
      <c r="O185" s="97"/>
      <c r="P185" s="98" t="s">
        <v>639</v>
      </c>
      <c r="Q185" s="99"/>
      <c r="R185" s="99"/>
      <c r="S185" s="99"/>
      <c r="T185" s="99"/>
      <c r="U185" s="99"/>
      <c r="V185" s="99"/>
      <c r="W185" s="99"/>
      <c r="X185" s="99"/>
      <c r="Y185" s="100">
        <v>0.3</v>
      </c>
      <c r="Z185" s="101"/>
      <c r="AA185" s="101"/>
      <c r="AB185" s="102"/>
      <c r="AC185" s="103" t="s">
        <v>72</v>
      </c>
      <c r="AD185" s="104"/>
      <c r="AE185" s="104"/>
      <c r="AF185" s="104"/>
      <c r="AG185" s="104"/>
      <c r="AH185" s="87" t="s">
        <v>634</v>
      </c>
      <c r="AI185" s="88"/>
      <c r="AJ185" s="88"/>
      <c r="AK185" s="88"/>
      <c r="AL185" s="89" t="s">
        <v>634</v>
      </c>
      <c r="AM185" s="90"/>
      <c r="AN185" s="90"/>
      <c r="AO185" s="91"/>
      <c r="AP185" s="92" t="s">
        <v>634</v>
      </c>
      <c r="AQ185" s="92"/>
      <c r="AR185" s="92"/>
      <c r="AS185" s="92"/>
      <c r="AT185" s="92"/>
      <c r="AU185" s="92"/>
      <c r="AV185" s="92"/>
      <c r="AW185" s="92"/>
      <c r="AX185" s="92"/>
      <c r="AY185">
        <f>COUNTA($C$185)</f>
        <v>1</v>
      </c>
    </row>
    <row r="186" spans="1:51" ht="28.9" customHeight="1" x14ac:dyDescent="0.15">
      <c r="A186" s="93">
        <v>3</v>
      </c>
      <c r="B186" s="93">
        <v>1</v>
      </c>
      <c r="C186" s="94" t="s">
        <v>673</v>
      </c>
      <c r="D186" s="95"/>
      <c r="E186" s="95"/>
      <c r="F186" s="95"/>
      <c r="G186" s="95"/>
      <c r="H186" s="95"/>
      <c r="I186" s="95"/>
      <c r="J186" s="96" t="s">
        <v>634</v>
      </c>
      <c r="K186" s="97"/>
      <c r="L186" s="97"/>
      <c r="M186" s="97"/>
      <c r="N186" s="97"/>
      <c r="O186" s="97"/>
      <c r="P186" s="98" t="s">
        <v>635</v>
      </c>
      <c r="Q186" s="99"/>
      <c r="R186" s="99"/>
      <c r="S186" s="99"/>
      <c r="T186" s="99"/>
      <c r="U186" s="99"/>
      <c r="V186" s="99"/>
      <c r="W186" s="99"/>
      <c r="X186" s="99"/>
      <c r="Y186" s="100">
        <v>0.2</v>
      </c>
      <c r="Z186" s="101"/>
      <c r="AA186" s="101"/>
      <c r="AB186" s="102"/>
      <c r="AC186" s="103" t="s">
        <v>72</v>
      </c>
      <c r="AD186" s="104"/>
      <c r="AE186" s="104"/>
      <c r="AF186" s="104"/>
      <c r="AG186" s="104"/>
      <c r="AH186" s="87" t="s">
        <v>634</v>
      </c>
      <c r="AI186" s="88"/>
      <c r="AJ186" s="88"/>
      <c r="AK186" s="88"/>
      <c r="AL186" s="89" t="s">
        <v>634</v>
      </c>
      <c r="AM186" s="90"/>
      <c r="AN186" s="90"/>
      <c r="AO186" s="91"/>
      <c r="AP186" s="92" t="s">
        <v>634</v>
      </c>
      <c r="AQ186" s="92"/>
      <c r="AR186" s="92"/>
      <c r="AS186" s="92"/>
      <c r="AT186" s="92"/>
      <c r="AU186" s="92"/>
      <c r="AV186" s="92"/>
      <c r="AW186" s="92"/>
      <c r="AX186" s="92"/>
      <c r="AY186">
        <f>COUNTA($C$186)</f>
        <v>1</v>
      </c>
    </row>
    <row r="187" spans="1:51" ht="28.9" customHeight="1" x14ac:dyDescent="0.15">
      <c r="A187" s="93">
        <v>4</v>
      </c>
      <c r="B187" s="93">
        <v>1</v>
      </c>
      <c r="C187" s="94" t="s">
        <v>674</v>
      </c>
      <c r="D187" s="95"/>
      <c r="E187" s="95"/>
      <c r="F187" s="95"/>
      <c r="G187" s="95"/>
      <c r="H187" s="95"/>
      <c r="I187" s="95"/>
      <c r="J187" s="96" t="s">
        <v>634</v>
      </c>
      <c r="K187" s="97"/>
      <c r="L187" s="97"/>
      <c r="M187" s="97"/>
      <c r="N187" s="97"/>
      <c r="O187" s="97"/>
      <c r="P187" s="98" t="s">
        <v>639</v>
      </c>
      <c r="Q187" s="99"/>
      <c r="R187" s="99"/>
      <c r="S187" s="99"/>
      <c r="T187" s="99"/>
      <c r="U187" s="99"/>
      <c r="V187" s="99"/>
      <c r="W187" s="99"/>
      <c r="X187" s="99"/>
      <c r="Y187" s="100">
        <v>0.2</v>
      </c>
      <c r="Z187" s="101"/>
      <c r="AA187" s="101"/>
      <c r="AB187" s="102"/>
      <c r="AC187" s="103" t="s">
        <v>72</v>
      </c>
      <c r="AD187" s="104"/>
      <c r="AE187" s="104"/>
      <c r="AF187" s="104"/>
      <c r="AG187" s="104"/>
      <c r="AH187" s="87" t="s">
        <v>634</v>
      </c>
      <c r="AI187" s="88"/>
      <c r="AJ187" s="88"/>
      <c r="AK187" s="88"/>
      <c r="AL187" s="89" t="s">
        <v>634</v>
      </c>
      <c r="AM187" s="90"/>
      <c r="AN187" s="90"/>
      <c r="AO187" s="91"/>
      <c r="AP187" s="92" t="s">
        <v>634</v>
      </c>
      <c r="AQ187" s="92"/>
      <c r="AR187" s="92"/>
      <c r="AS187" s="92"/>
      <c r="AT187" s="92"/>
      <c r="AU187" s="92"/>
      <c r="AV187" s="92"/>
      <c r="AW187" s="92"/>
      <c r="AX187" s="92"/>
      <c r="AY187">
        <f>COUNTA($C$187)</f>
        <v>1</v>
      </c>
    </row>
    <row r="188" spans="1:51" ht="28.9" customHeight="1" x14ac:dyDescent="0.15">
      <c r="A188" s="93">
        <v>5</v>
      </c>
      <c r="B188" s="93">
        <v>1</v>
      </c>
      <c r="C188" s="94" t="s">
        <v>675</v>
      </c>
      <c r="D188" s="95"/>
      <c r="E188" s="95"/>
      <c r="F188" s="95"/>
      <c r="G188" s="95"/>
      <c r="H188" s="95"/>
      <c r="I188" s="95"/>
      <c r="J188" s="96" t="s">
        <v>634</v>
      </c>
      <c r="K188" s="97"/>
      <c r="L188" s="97"/>
      <c r="M188" s="97"/>
      <c r="N188" s="97"/>
      <c r="O188" s="97"/>
      <c r="P188" s="98" t="s">
        <v>635</v>
      </c>
      <c r="Q188" s="99"/>
      <c r="R188" s="99"/>
      <c r="S188" s="99"/>
      <c r="T188" s="99"/>
      <c r="U188" s="99"/>
      <c r="V188" s="99"/>
      <c r="W188" s="99"/>
      <c r="X188" s="99"/>
      <c r="Y188" s="100">
        <v>0.1</v>
      </c>
      <c r="Z188" s="101"/>
      <c r="AA188" s="101"/>
      <c r="AB188" s="102"/>
      <c r="AC188" s="103" t="s">
        <v>72</v>
      </c>
      <c r="AD188" s="104"/>
      <c r="AE188" s="104"/>
      <c r="AF188" s="104"/>
      <c r="AG188" s="104"/>
      <c r="AH188" s="87" t="s">
        <v>634</v>
      </c>
      <c r="AI188" s="88"/>
      <c r="AJ188" s="88"/>
      <c r="AK188" s="88"/>
      <c r="AL188" s="89" t="s">
        <v>634</v>
      </c>
      <c r="AM188" s="90"/>
      <c r="AN188" s="90"/>
      <c r="AO188" s="91"/>
      <c r="AP188" s="92" t="s">
        <v>634</v>
      </c>
      <c r="AQ188" s="92"/>
      <c r="AR188" s="92"/>
      <c r="AS188" s="92"/>
      <c r="AT188" s="92"/>
      <c r="AU188" s="92"/>
      <c r="AV188" s="92"/>
      <c r="AW188" s="92"/>
      <c r="AX188" s="92"/>
      <c r="AY188">
        <f>COUNTA($C$188)</f>
        <v>1</v>
      </c>
    </row>
    <row r="189" spans="1:51" ht="28.9" customHeight="1" x14ac:dyDescent="0.15">
      <c r="A189" s="93">
        <v>6</v>
      </c>
      <c r="B189" s="93">
        <v>1</v>
      </c>
      <c r="C189" s="94" t="s">
        <v>676</v>
      </c>
      <c r="D189" s="95"/>
      <c r="E189" s="95"/>
      <c r="F189" s="95"/>
      <c r="G189" s="95"/>
      <c r="H189" s="95"/>
      <c r="I189" s="95"/>
      <c r="J189" s="96" t="s">
        <v>634</v>
      </c>
      <c r="K189" s="97"/>
      <c r="L189" s="97"/>
      <c r="M189" s="97"/>
      <c r="N189" s="97"/>
      <c r="O189" s="97"/>
      <c r="P189" s="98" t="s">
        <v>635</v>
      </c>
      <c r="Q189" s="99"/>
      <c r="R189" s="99"/>
      <c r="S189" s="99"/>
      <c r="T189" s="99"/>
      <c r="U189" s="99"/>
      <c r="V189" s="99"/>
      <c r="W189" s="99"/>
      <c r="X189" s="99"/>
      <c r="Y189" s="100">
        <v>0.1</v>
      </c>
      <c r="Z189" s="101"/>
      <c r="AA189" s="101"/>
      <c r="AB189" s="102"/>
      <c r="AC189" s="103" t="s">
        <v>72</v>
      </c>
      <c r="AD189" s="104"/>
      <c r="AE189" s="104"/>
      <c r="AF189" s="104"/>
      <c r="AG189" s="104"/>
      <c r="AH189" s="87" t="s">
        <v>634</v>
      </c>
      <c r="AI189" s="88"/>
      <c r="AJ189" s="88"/>
      <c r="AK189" s="88"/>
      <c r="AL189" s="89" t="s">
        <v>634</v>
      </c>
      <c r="AM189" s="90"/>
      <c r="AN189" s="90"/>
      <c r="AO189" s="91"/>
      <c r="AP189" s="92" t="s">
        <v>634</v>
      </c>
      <c r="AQ189" s="92"/>
      <c r="AR189" s="92"/>
      <c r="AS189" s="92"/>
      <c r="AT189" s="92"/>
      <c r="AU189" s="92"/>
      <c r="AV189" s="92"/>
      <c r="AW189" s="92"/>
      <c r="AX189" s="92"/>
      <c r="AY189">
        <f>COUNTA($C$189)</f>
        <v>1</v>
      </c>
    </row>
    <row r="190" spans="1:51" ht="28.9" customHeight="1" x14ac:dyDescent="0.15">
      <c r="A190" s="93">
        <v>7</v>
      </c>
      <c r="B190" s="93">
        <v>1</v>
      </c>
      <c r="C190" s="94" t="s">
        <v>677</v>
      </c>
      <c r="D190" s="95"/>
      <c r="E190" s="95"/>
      <c r="F190" s="95"/>
      <c r="G190" s="95"/>
      <c r="H190" s="95"/>
      <c r="I190" s="95"/>
      <c r="J190" s="96" t="s">
        <v>634</v>
      </c>
      <c r="K190" s="97"/>
      <c r="L190" s="97"/>
      <c r="M190" s="97"/>
      <c r="N190" s="97"/>
      <c r="O190" s="97"/>
      <c r="P190" s="98" t="s">
        <v>638</v>
      </c>
      <c r="Q190" s="99"/>
      <c r="R190" s="99"/>
      <c r="S190" s="99"/>
      <c r="T190" s="99"/>
      <c r="U190" s="99"/>
      <c r="V190" s="99"/>
      <c r="W190" s="99"/>
      <c r="X190" s="99"/>
      <c r="Y190" s="100">
        <v>0.1</v>
      </c>
      <c r="Z190" s="101"/>
      <c r="AA190" s="101"/>
      <c r="AB190" s="102"/>
      <c r="AC190" s="103" t="s">
        <v>72</v>
      </c>
      <c r="AD190" s="104"/>
      <c r="AE190" s="104"/>
      <c r="AF190" s="104"/>
      <c r="AG190" s="104"/>
      <c r="AH190" s="87" t="s">
        <v>634</v>
      </c>
      <c r="AI190" s="88"/>
      <c r="AJ190" s="88"/>
      <c r="AK190" s="88"/>
      <c r="AL190" s="89" t="s">
        <v>634</v>
      </c>
      <c r="AM190" s="90"/>
      <c r="AN190" s="90"/>
      <c r="AO190" s="91"/>
      <c r="AP190" s="92" t="s">
        <v>634</v>
      </c>
      <c r="AQ190" s="92"/>
      <c r="AR190" s="92"/>
      <c r="AS190" s="92"/>
      <c r="AT190" s="92"/>
      <c r="AU190" s="92"/>
      <c r="AV190" s="92"/>
      <c r="AW190" s="92"/>
      <c r="AX190" s="92"/>
      <c r="AY190">
        <f>COUNTA($C$190)</f>
        <v>1</v>
      </c>
    </row>
    <row r="191" spans="1:51" ht="28.9" customHeight="1" x14ac:dyDescent="0.15">
      <c r="A191" s="93">
        <v>8</v>
      </c>
      <c r="B191" s="93">
        <v>1</v>
      </c>
      <c r="C191" s="94" t="s">
        <v>678</v>
      </c>
      <c r="D191" s="95"/>
      <c r="E191" s="95"/>
      <c r="F191" s="95"/>
      <c r="G191" s="95"/>
      <c r="H191" s="95"/>
      <c r="I191" s="95"/>
      <c r="J191" s="96" t="s">
        <v>634</v>
      </c>
      <c r="K191" s="97"/>
      <c r="L191" s="97"/>
      <c r="M191" s="97"/>
      <c r="N191" s="97"/>
      <c r="O191" s="97"/>
      <c r="P191" s="98" t="s">
        <v>635</v>
      </c>
      <c r="Q191" s="99"/>
      <c r="R191" s="99"/>
      <c r="S191" s="99"/>
      <c r="T191" s="99"/>
      <c r="U191" s="99"/>
      <c r="V191" s="99"/>
      <c r="W191" s="99"/>
      <c r="X191" s="99"/>
      <c r="Y191" s="100">
        <v>0.1</v>
      </c>
      <c r="Z191" s="101"/>
      <c r="AA191" s="101"/>
      <c r="AB191" s="102"/>
      <c r="AC191" s="103" t="s">
        <v>72</v>
      </c>
      <c r="AD191" s="104"/>
      <c r="AE191" s="104"/>
      <c r="AF191" s="104"/>
      <c r="AG191" s="104"/>
      <c r="AH191" s="87" t="s">
        <v>634</v>
      </c>
      <c r="AI191" s="88"/>
      <c r="AJ191" s="88"/>
      <c r="AK191" s="88"/>
      <c r="AL191" s="89" t="s">
        <v>634</v>
      </c>
      <c r="AM191" s="90"/>
      <c r="AN191" s="90"/>
      <c r="AO191" s="91"/>
      <c r="AP191" s="92" t="s">
        <v>634</v>
      </c>
      <c r="AQ191" s="92"/>
      <c r="AR191" s="92"/>
      <c r="AS191" s="92"/>
      <c r="AT191" s="92"/>
      <c r="AU191" s="92"/>
      <c r="AV191" s="92"/>
      <c r="AW191" s="92"/>
      <c r="AX191" s="92"/>
      <c r="AY191">
        <f>COUNTA($C$191)</f>
        <v>1</v>
      </c>
    </row>
    <row r="192" spans="1:51" ht="28.9" customHeight="1" x14ac:dyDescent="0.15">
      <c r="A192" s="93">
        <v>9</v>
      </c>
      <c r="B192" s="93">
        <v>1</v>
      </c>
      <c r="C192" s="94" t="s">
        <v>636</v>
      </c>
      <c r="D192" s="95"/>
      <c r="E192" s="95"/>
      <c r="F192" s="95"/>
      <c r="G192" s="95"/>
      <c r="H192" s="95"/>
      <c r="I192" s="95"/>
      <c r="J192" s="96">
        <v>8010703001963</v>
      </c>
      <c r="K192" s="97"/>
      <c r="L192" s="97"/>
      <c r="M192" s="97"/>
      <c r="N192" s="97"/>
      <c r="O192" s="97"/>
      <c r="P192" s="98" t="s">
        <v>637</v>
      </c>
      <c r="Q192" s="99"/>
      <c r="R192" s="99"/>
      <c r="S192" s="99"/>
      <c r="T192" s="99"/>
      <c r="U192" s="99"/>
      <c r="V192" s="99"/>
      <c r="W192" s="99"/>
      <c r="X192" s="99"/>
      <c r="Y192" s="100">
        <v>0.1</v>
      </c>
      <c r="Z192" s="101"/>
      <c r="AA192" s="101"/>
      <c r="AB192" s="102"/>
      <c r="AC192" s="103" t="s">
        <v>72</v>
      </c>
      <c r="AD192" s="104"/>
      <c r="AE192" s="104"/>
      <c r="AF192" s="104"/>
      <c r="AG192" s="104"/>
      <c r="AH192" s="87" t="s">
        <v>634</v>
      </c>
      <c r="AI192" s="88"/>
      <c r="AJ192" s="88"/>
      <c r="AK192" s="88"/>
      <c r="AL192" s="89" t="s">
        <v>634</v>
      </c>
      <c r="AM192" s="90"/>
      <c r="AN192" s="90"/>
      <c r="AO192" s="91"/>
      <c r="AP192" s="92" t="s">
        <v>634</v>
      </c>
      <c r="AQ192" s="92"/>
      <c r="AR192" s="92"/>
      <c r="AS192" s="92"/>
      <c r="AT192" s="92"/>
      <c r="AU192" s="92"/>
      <c r="AV192" s="92"/>
      <c r="AW192" s="92"/>
      <c r="AX192" s="92"/>
      <c r="AY192">
        <f>COUNTA($C$192)</f>
        <v>1</v>
      </c>
    </row>
    <row r="193" spans="1:51" ht="28.5" customHeight="1" x14ac:dyDescent="0.15">
      <c r="A193" s="93">
        <v>10</v>
      </c>
      <c r="B193" s="93">
        <v>1</v>
      </c>
      <c r="C193" s="94" t="s">
        <v>679</v>
      </c>
      <c r="D193" s="95"/>
      <c r="E193" s="95"/>
      <c r="F193" s="95"/>
      <c r="G193" s="95"/>
      <c r="H193" s="95"/>
      <c r="I193" s="95"/>
      <c r="J193" s="96" t="s">
        <v>634</v>
      </c>
      <c r="K193" s="97"/>
      <c r="L193" s="97"/>
      <c r="M193" s="97"/>
      <c r="N193" s="97"/>
      <c r="O193" s="97"/>
      <c r="P193" s="98" t="s">
        <v>637</v>
      </c>
      <c r="Q193" s="99"/>
      <c r="R193" s="99"/>
      <c r="S193" s="99"/>
      <c r="T193" s="99"/>
      <c r="U193" s="99"/>
      <c r="V193" s="99"/>
      <c r="W193" s="99"/>
      <c r="X193" s="99"/>
      <c r="Y193" s="100">
        <v>0.1</v>
      </c>
      <c r="Z193" s="101"/>
      <c r="AA193" s="101"/>
      <c r="AB193" s="102"/>
      <c r="AC193" s="103" t="s">
        <v>72</v>
      </c>
      <c r="AD193" s="104"/>
      <c r="AE193" s="104"/>
      <c r="AF193" s="104"/>
      <c r="AG193" s="104"/>
      <c r="AH193" s="87" t="s">
        <v>634</v>
      </c>
      <c r="AI193" s="88"/>
      <c r="AJ193" s="88"/>
      <c r="AK193" s="88"/>
      <c r="AL193" s="89" t="s">
        <v>634</v>
      </c>
      <c r="AM193" s="90"/>
      <c r="AN193" s="90"/>
      <c r="AO193" s="91"/>
      <c r="AP193" s="92" t="s">
        <v>634</v>
      </c>
      <c r="AQ193" s="92"/>
      <c r="AR193" s="92"/>
      <c r="AS193" s="92"/>
      <c r="AT193" s="92"/>
      <c r="AU193" s="92"/>
      <c r="AV193" s="92"/>
      <c r="AW193" s="92"/>
      <c r="AX193" s="92"/>
      <c r="AY193">
        <f>COUNTA($C$193)</f>
        <v>1</v>
      </c>
    </row>
  </sheetData>
  <sheetProtection formatRows="0"/>
  <dataConsolidate link="1"/>
  <mergeCells count="899">
    <mergeCell ref="AT121:AU121"/>
    <mergeCell ref="AV121:AW121"/>
    <mergeCell ref="A102:AX102"/>
    <mergeCell ref="A103:AX103"/>
    <mergeCell ref="A104:AX104"/>
    <mergeCell ref="A105:E105"/>
    <mergeCell ref="F105:AX105"/>
    <mergeCell ref="A106:AX106"/>
    <mergeCell ref="A100:B101"/>
    <mergeCell ref="C100:F100"/>
    <mergeCell ref="G100:AX100"/>
    <mergeCell ref="C101:F101"/>
    <mergeCell ref="G101:AX10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73:V74"/>
    <mergeCell ref="U77:AX7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W23:AC23"/>
    <mergeCell ref="AD23:AX29"/>
    <mergeCell ref="G24:O24"/>
    <mergeCell ref="G21:O21"/>
    <mergeCell ref="P21:V21"/>
    <mergeCell ref="W21:AC21"/>
    <mergeCell ref="AD21:AJ21"/>
    <mergeCell ref="AK21:AQ21"/>
    <mergeCell ref="AR21:AX21"/>
    <mergeCell ref="G28:O28"/>
    <mergeCell ref="P28:V28"/>
    <mergeCell ref="W28:AC28"/>
    <mergeCell ref="A22:F29"/>
    <mergeCell ref="G22:O22"/>
    <mergeCell ref="P22:V22"/>
    <mergeCell ref="W22:AC22"/>
    <mergeCell ref="A58:F58"/>
    <mergeCell ref="G58:AX58"/>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D22:AX22"/>
    <mergeCell ref="G23:O23"/>
    <mergeCell ref="P23:V23"/>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I31:AL31"/>
    <mergeCell ref="AM31:AP31"/>
    <mergeCell ref="AQ31:AT31"/>
    <mergeCell ref="AU31:AX31"/>
    <mergeCell ref="AM48:AP48"/>
    <mergeCell ref="AQ48:AX48"/>
    <mergeCell ref="AM34:AP34"/>
    <mergeCell ref="AQ34:AX34"/>
    <mergeCell ref="Y35:AA35"/>
    <mergeCell ref="AB35:AD35"/>
    <mergeCell ref="AE32:AH32"/>
    <mergeCell ref="AI32:AL32"/>
    <mergeCell ref="AU40:AX40"/>
    <mergeCell ref="Y39:AA39"/>
    <mergeCell ref="AB39:AD39"/>
    <mergeCell ref="AE39:AH39"/>
    <mergeCell ref="AI39:AL39"/>
    <mergeCell ref="Y41:AA41"/>
    <mergeCell ref="AB41:AD41"/>
    <mergeCell ref="AE41:AH41"/>
    <mergeCell ref="AM32:AP32"/>
    <mergeCell ref="AQ32:AT32"/>
    <mergeCell ref="AU32:AX32"/>
    <mergeCell ref="Y33:AA33"/>
    <mergeCell ref="AB33:AD33"/>
    <mergeCell ref="AE33:AH33"/>
    <mergeCell ref="AI33:AL33"/>
    <mergeCell ref="AM33:AP33"/>
    <mergeCell ref="AQ33:AT33"/>
    <mergeCell ref="AU33:AX33"/>
    <mergeCell ref="AQ45:AT45"/>
    <mergeCell ref="AU45:AX45"/>
    <mergeCell ref="G46:O47"/>
    <mergeCell ref="P46:X47"/>
    <mergeCell ref="Y46:AA46"/>
    <mergeCell ref="AB46:AD46"/>
    <mergeCell ref="AE46:AH46"/>
    <mergeCell ref="AI46:AL46"/>
    <mergeCell ref="AM36:AP36"/>
    <mergeCell ref="AQ36:AX36"/>
    <mergeCell ref="AQ38:AR38"/>
    <mergeCell ref="AS38:AT38"/>
    <mergeCell ref="AU38:AV38"/>
    <mergeCell ref="AB45:AD45"/>
    <mergeCell ref="AE45:AH45"/>
    <mergeCell ref="G39:O41"/>
    <mergeCell ref="P39:X41"/>
    <mergeCell ref="AE69:AH69"/>
    <mergeCell ref="A31:F33"/>
    <mergeCell ref="G31:O31"/>
    <mergeCell ref="P31:X31"/>
    <mergeCell ref="Y31:AA31"/>
    <mergeCell ref="AB31:AD31"/>
    <mergeCell ref="AE31:AH31"/>
    <mergeCell ref="Y47:AA47"/>
    <mergeCell ref="AB47:AD47"/>
    <mergeCell ref="AE47:AH47"/>
    <mergeCell ref="AQ46:AT46"/>
    <mergeCell ref="AU46:AX46"/>
    <mergeCell ref="AQ37:AT37"/>
    <mergeCell ref="AU37:AX37"/>
    <mergeCell ref="AM64:AP64"/>
    <mergeCell ref="AQ64:AX64"/>
    <mergeCell ref="A48:F50"/>
    <mergeCell ref="G48:X48"/>
    <mergeCell ref="Y48:AA48"/>
    <mergeCell ref="AB48:AD48"/>
    <mergeCell ref="AE48:AH48"/>
    <mergeCell ref="AI48:AL48"/>
    <mergeCell ref="AB54:AD54"/>
    <mergeCell ref="AE54:AH54"/>
    <mergeCell ref="AI54:AL54"/>
    <mergeCell ref="G59:O59"/>
    <mergeCell ref="P59:X59"/>
    <mergeCell ref="Y59:AA59"/>
    <mergeCell ref="AI47:AL47"/>
    <mergeCell ref="AM47:AP47"/>
    <mergeCell ref="AQ47:AT47"/>
    <mergeCell ref="AU47:AX47"/>
    <mergeCell ref="AI45:AL45"/>
    <mergeCell ref="AM45:AP45"/>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G63:X64"/>
    <mergeCell ref="Y63:AA63"/>
    <mergeCell ref="AB63:AD63"/>
    <mergeCell ref="AE63:AH63"/>
    <mergeCell ref="AI63:AL63"/>
    <mergeCell ref="AM63:AP63"/>
    <mergeCell ref="AQ63:AX63"/>
    <mergeCell ref="Y64:AA64"/>
    <mergeCell ref="A62:F64"/>
    <mergeCell ref="AM53:AP53"/>
    <mergeCell ref="AQ53:AT53"/>
    <mergeCell ref="AU53:AX53"/>
    <mergeCell ref="Y54:AA54"/>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M46:AP46"/>
    <mergeCell ref="AQ61:AT61"/>
    <mergeCell ref="AU61:AX61"/>
    <mergeCell ref="AI59:AL59"/>
    <mergeCell ref="AM59:AP59"/>
    <mergeCell ref="A42:F43"/>
    <mergeCell ref="G42:AX43"/>
    <mergeCell ref="A51:F55"/>
    <mergeCell ref="G51:O52"/>
    <mergeCell ref="P51:X52"/>
    <mergeCell ref="Y51:AA52"/>
    <mergeCell ref="AB51:AD52"/>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E65:AH66"/>
    <mergeCell ref="AI65:AL66"/>
    <mergeCell ref="AM65:AP66"/>
    <mergeCell ref="AQ65:AT65"/>
    <mergeCell ref="AU65:AX65"/>
    <mergeCell ref="AQ66:AR66"/>
    <mergeCell ref="AS66:AT66"/>
    <mergeCell ref="AU66:AV66"/>
    <mergeCell ref="AW66:AX66"/>
    <mergeCell ref="P60:X61"/>
    <mergeCell ref="Y60:AA60"/>
    <mergeCell ref="AB60:AD60"/>
    <mergeCell ref="AE60:AH60"/>
    <mergeCell ref="AI60:AL60"/>
    <mergeCell ref="A59:F61"/>
    <mergeCell ref="AM54:AP54"/>
    <mergeCell ref="AQ54:AT54"/>
    <mergeCell ref="AU54:AX54"/>
    <mergeCell ref="G53:O55"/>
    <mergeCell ref="P53:X55"/>
    <mergeCell ref="Y55:AA55"/>
    <mergeCell ref="AB55:AD55"/>
    <mergeCell ref="AE55:AH55"/>
    <mergeCell ref="AI55:AL55"/>
    <mergeCell ref="AM55:AP55"/>
    <mergeCell ref="AQ55:AT55"/>
    <mergeCell ref="AU55:AX55"/>
    <mergeCell ref="AU60:AX60"/>
    <mergeCell ref="Y61:AA61"/>
    <mergeCell ref="AB61:AD61"/>
    <mergeCell ref="AE61:AH61"/>
    <mergeCell ref="AI61:AL61"/>
    <mergeCell ref="AM61:AP61"/>
    <mergeCell ref="AQ59:AT59"/>
    <mergeCell ref="AB59:AD59"/>
    <mergeCell ref="AE59:AH59"/>
    <mergeCell ref="A56:F57"/>
    <mergeCell ref="G56:AX57"/>
    <mergeCell ref="A65:F69"/>
    <mergeCell ref="G65:O66"/>
    <mergeCell ref="P65:X66"/>
    <mergeCell ref="Y65:AA66"/>
    <mergeCell ref="AB65:AD66"/>
    <mergeCell ref="AM62:AP62"/>
    <mergeCell ref="AQ62:AX62"/>
    <mergeCell ref="G62:X62"/>
    <mergeCell ref="Y62:AA62"/>
    <mergeCell ref="AB62:AD62"/>
    <mergeCell ref="AE62:AH62"/>
    <mergeCell ref="AI62:AL62"/>
    <mergeCell ref="AB64:AD64"/>
    <mergeCell ref="AE64:AH64"/>
    <mergeCell ref="AI64:AL64"/>
    <mergeCell ref="AM60:AP60"/>
    <mergeCell ref="AQ60:AT60"/>
    <mergeCell ref="AU59:AX59"/>
    <mergeCell ref="G60:O61"/>
    <mergeCell ref="AM69:AP69"/>
    <mergeCell ref="AQ69:AT69"/>
    <mergeCell ref="AU69:AX69"/>
    <mergeCell ref="A70:F71"/>
    <mergeCell ref="G70:AX71"/>
    <mergeCell ref="AM67:AP67"/>
    <mergeCell ref="AQ67:AT67"/>
    <mergeCell ref="AU67:AX67"/>
    <mergeCell ref="Y68:AA68"/>
    <mergeCell ref="AB68:AD68"/>
    <mergeCell ref="AE68:AH68"/>
    <mergeCell ref="AI68:AL68"/>
    <mergeCell ref="AM68:AP68"/>
    <mergeCell ref="AQ68:AT68"/>
    <mergeCell ref="AU68:AX68"/>
    <mergeCell ref="G67:O69"/>
    <mergeCell ref="P67:X69"/>
    <mergeCell ref="Y67:AA67"/>
    <mergeCell ref="AB67:AD67"/>
    <mergeCell ref="AE67:AH67"/>
    <mergeCell ref="AI67:AL67"/>
    <mergeCell ref="Y69:AA69"/>
    <mergeCell ref="AI69:AL69"/>
    <mergeCell ref="AB69:AD69"/>
    <mergeCell ref="W73:AA73"/>
    <mergeCell ref="AB73:AX73"/>
    <mergeCell ref="W74:AA74"/>
    <mergeCell ref="AB74:AX74"/>
    <mergeCell ref="C75:D77"/>
    <mergeCell ref="E75:F77"/>
    <mergeCell ref="G75:I75"/>
    <mergeCell ref="J75:T75"/>
    <mergeCell ref="U75:AX75"/>
    <mergeCell ref="G76:T76"/>
    <mergeCell ref="AG82:AX82"/>
    <mergeCell ref="C91:AC91"/>
    <mergeCell ref="AD91:AF91"/>
    <mergeCell ref="AG91:AX91"/>
    <mergeCell ref="C92:AC92"/>
    <mergeCell ref="U76:AX76"/>
    <mergeCell ref="G77:T77"/>
    <mergeCell ref="A78:AX78"/>
    <mergeCell ref="C79:AC79"/>
    <mergeCell ref="AD79:AF79"/>
    <mergeCell ref="AG79:AX79"/>
    <mergeCell ref="A72:B77"/>
    <mergeCell ref="C72:D74"/>
    <mergeCell ref="E72:F72"/>
    <mergeCell ref="G72:AX72"/>
    <mergeCell ref="E73:F74"/>
    <mergeCell ref="A83:B92"/>
    <mergeCell ref="C83:AC83"/>
    <mergeCell ref="AD83:AF83"/>
    <mergeCell ref="AG83:AX85"/>
    <mergeCell ref="C84:D85"/>
    <mergeCell ref="E84:AC84"/>
    <mergeCell ref="AD84:AF84"/>
    <mergeCell ref="E85:AC85"/>
    <mergeCell ref="AD85:AF85"/>
    <mergeCell ref="C86:AC86"/>
    <mergeCell ref="A80:B82"/>
    <mergeCell ref="C80:AC80"/>
    <mergeCell ref="AD80:AF80"/>
    <mergeCell ref="AG80:AX80"/>
    <mergeCell ref="C81:AC81"/>
    <mergeCell ref="AD81:AF81"/>
    <mergeCell ref="AG81:AX81"/>
    <mergeCell ref="C82:AC82"/>
    <mergeCell ref="AD82:AF82"/>
    <mergeCell ref="C89:AC89"/>
    <mergeCell ref="AD89:AF89"/>
    <mergeCell ref="AG89:AX89"/>
    <mergeCell ref="C90:AC90"/>
    <mergeCell ref="AD90:AF90"/>
    <mergeCell ref="AG90:AX90"/>
    <mergeCell ref="AD86:AF86"/>
    <mergeCell ref="AG86:AX86"/>
    <mergeCell ref="C87:AC87"/>
    <mergeCell ref="AD87:AF87"/>
    <mergeCell ref="AG87:AX87"/>
    <mergeCell ref="C88:AC88"/>
    <mergeCell ref="AD88:AF88"/>
    <mergeCell ref="AG88:AX88"/>
    <mergeCell ref="A97:B99"/>
    <mergeCell ref="C97:AC97"/>
    <mergeCell ref="AD97:AF97"/>
    <mergeCell ref="AG97:AX99"/>
    <mergeCell ref="C99:D99"/>
    <mergeCell ref="E99:G99"/>
    <mergeCell ref="H99:I99"/>
    <mergeCell ref="J99:L99"/>
    <mergeCell ref="AD92:AF92"/>
    <mergeCell ref="AG92:AX92"/>
    <mergeCell ref="AG96:AX96"/>
    <mergeCell ref="M99:N99"/>
    <mergeCell ref="O99:AF99"/>
    <mergeCell ref="O98:AF98"/>
    <mergeCell ref="C98:N98"/>
    <mergeCell ref="A93:B96"/>
    <mergeCell ref="C93:AC93"/>
    <mergeCell ref="AD93:AF93"/>
    <mergeCell ref="AG93:AX93"/>
    <mergeCell ref="C94:AC94"/>
    <mergeCell ref="AD94:AF94"/>
    <mergeCell ref="AG94:AX94"/>
    <mergeCell ref="C95:AC95"/>
    <mergeCell ref="AD95:AF95"/>
    <mergeCell ref="AG95:AX95"/>
    <mergeCell ref="C96:AC96"/>
    <mergeCell ref="AD96:AF96"/>
    <mergeCell ref="A107:E107"/>
    <mergeCell ref="F107:AX107"/>
    <mergeCell ref="A108:AX108"/>
    <mergeCell ref="A109:AX109"/>
    <mergeCell ref="A110:AX110"/>
    <mergeCell ref="A111:D111"/>
    <mergeCell ref="E111:P111"/>
    <mergeCell ref="Q111:AB111"/>
    <mergeCell ref="AC111:AN111"/>
    <mergeCell ref="AO111:AX111"/>
    <mergeCell ref="E112:P112"/>
    <mergeCell ref="Q112:AB112"/>
    <mergeCell ref="AC112:AN112"/>
    <mergeCell ref="AO112:AX112"/>
    <mergeCell ref="A113:D113"/>
    <mergeCell ref="E113:P113"/>
    <mergeCell ref="Q113:AB113"/>
    <mergeCell ref="AC113:AN113"/>
    <mergeCell ref="AO113:AX113"/>
    <mergeCell ref="A112:D112"/>
    <mergeCell ref="A114:D114"/>
    <mergeCell ref="E114:P114"/>
    <mergeCell ref="Q114:AB114"/>
    <mergeCell ref="AC114:AN114"/>
    <mergeCell ref="AO114:AX114"/>
    <mergeCell ref="A115:D115"/>
    <mergeCell ref="E115:P115"/>
    <mergeCell ref="Q115:AB115"/>
    <mergeCell ref="AC115:AN115"/>
    <mergeCell ref="AO115:AX115"/>
    <mergeCell ref="A118:D118"/>
    <mergeCell ref="E118:P118"/>
    <mergeCell ref="Q118:AB118"/>
    <mergeCell ref="AC118:AN118"/>
    <mergeCell ref="AO118:AX118"/>
    <mergeCell ref="A119:D119"/>
    <mergeCell ref="A116:D116"/>
    <mergeCell ref="E116:P116"/>
    <mergeCell ref="Q116:AB116"/>
    <mergeCell ref="AC116:AN116"/>
    <mergeCell ref="AO116:AX116"/>
    <mergeCell ref="A117:D117"/>
    <mergeCell ref="E117:P117"/>
    <mergeCell ref="Q117:AB117"/>
    <mergeCell ref="AC117:AN117"/>
    <mergeCell ref="AO117:AX117"/>
    <mergeCell ref="AA119:AB119"/>
    <mergeCell ref="AC119:AE119"/>
    <mergeCell ref="AG119:AH119"/>
    <mergeCell ref="AJ119:AK119"/>
    <mergeCell ref="AM119:AN119"/>
    <mergeCell ref="AO119:AP119"/>
    <mergeCell ref="A122:F143"/>
    <mergeCell ref="A144:F153"/>
    <mergeCell ref="G144:AB144"/>
    <mergeCell ref="AC144:AX144"/>
    <mergeCell ref="G145:K145"/>
    <mergeCell ref="L145:X145"/>
    <mergeCell ref="AA121:AB121"/>
    <mergeCell ref="AM120:AN120"/>
    <mergeCell ref="AO120:AP120"/>
    <mergeCell ref="AR120:AS120"/>
    <mergeCell ref="AU120:AV120"/>
    <mergeCell ref="A121:D121"/>
    <mergeCell ref="O121:P121"/>
    <mergeCell ref="U120:V120"/>
    <mergeCell ref="X120:Y120"/>
    <mergeCell ref="AA120:AB120"/>
    <mergeCell ref="AC120:AE120"/>
    <mergeCell ref="AG120:AH120"/>
    <mergeCell ref="AJ120:AK120"/>
    <mergeCell ref="A120:D120"/>
    <mergeCell ref="E120:G120"/>
    <mergeCell ref="I120:J120"/>
    <mergeCell ref="L120:M120"/>
    <mergeCell ref="O120:P120"/>
    <mergeCell ref="AH148:AT148"/>
    <mergeCell ref="AU148:AX148"/>
    <mergeCell ref="G147:K147"/>
    <mergeCell ref="L147:X147"/>
    <mergeCell ref="Y147:AB147"/>
    <mergeCell ref="AC147:AG147"/>
    <mergeCell ref="AH147:AT147"/>
    <mergeCell ref="AU147:AX147"/>
    <mergeCell ref="Y145:AB145"/>
    <mergeCell ref="AC145:AG145"/>
    <mergeCell ref="AH145:AT145"/>
    <mergeCell ref="AU145:AX145"/>
    <mergeCell ref="G146:K146"/>
    <mergeCell ref="L146:X146"/>
    <mergeCell ref="Y146:AB146"/>
    <mergeCell ref="AC146:AG146"/>
    <mergeCell ref="AH146:AT146"/>
    <mergeCell ref="AU146:AX146"/>
    <mergeCell ref="G148:K148"/>
    <mergeCell ref="L148:X148"/>
    <mergeCell ref="Y148:AB148"/>
    <mergeCell ref="AC148:AG148"/>
    <mergeCell ref="G150:AB150"/>
    <mergeCell ref="AC150:AX150"/>
    <mergeCell ref="G151:K151"/>
    <mergeCell ref="L151:X151"/>
    <mergeCell ref="Y151:AB151"/>
    <mergeCell ref="AC151:AG151"/>
    <mergeCell ref="AH151:AT151"/>
    <mergeCell ref="AU151:AX151"/>
    <mergeCell ref="G149:K149"/>
    <mergeCell ref="L149:X149"/>
    <mergeCell ref="Y149:AB149"/>
    <mergeCell ref="AC149:AG149"/>
    <mergeCell ref="AH149:AT149"/>
    <mergeCell ref="AU149:AX149"/>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AP157:AX157"/>
    <mergeCell ref="A158:B158"/>
    <mergeCell ref="C158:I158"/>
    <mergeCell ref="J158:O158"/>
    <mergeCell ref="P158:X158"/>
    <mergeCell ref="Y158:AB158"/>
    <mergeCell ref="AC158:AG158"/>
    <mergeCell ref="AH158:AK158"/>
    <mergeCell ref="AL158:AO158"/>
    <mergeCell ref="AP158:AX158"/>
    <mergeCell ref="A157:B157"/>
    <mergeCell ref="C157:I157"/>
    <mergeCell ref="J157:O157"/>
    <mergeCell ref="P157:X157"/>
    <mergeCell ref="Y157:AB157"/>
    <mergeCell ref="AC157:AG157"/>
    <mergeCell ref="AH157:AK157"/>
    <mergeCell ref="AL157:AO157"/>
    <mergeCell ref="AL161:AO161"/>
    <mergeCell ref="AP161:AX161"/>
    <mergeCell ref="A162:B162"/>
    <mergeCell ref="C162:I162"/>
    <mergeCell ref="J162:O162"/>
    <mergeCell ref="P162:X162"/>
    <mergeCell ref="Y162:AB162"/>
    <mergeCell ref="AC162:AG162"/>
    <mergeCell ref="AH162:AK162"/>
    <mergeCell ref="AL162:AO162"/>
    <mergeCell ref="A161:B161"/>
    <mergeCell ref="C161:I161"/>
    <mergeCell ref="J161:O161"/>
    <mergeCell ref="P161:X161"/>
    <mergeCell ref="Y161:AB161"/>
    <mergeCell ref="AC161:AG161"/>
    <mergeCell ref="AH161:AK161"/>
    <mergeCell ref="AP162:AX162"/>
    <mergeCell ref="A163:B163"/>
    <mergeCell ref="C163:I163"/>
    <mergeCell ref="J163:O163"/>
    <mergeCell ref="P163:X163"/>
    <mergeCell ref="Y163:AB163"/>
    <mergeCell ref="AC163:AG163"/>
    <mergeCell ref="AH163:AK163"/>
    <mergeCell ref="AL163:AO163"/>
    <mergeCell ref="AP163:AX163"/>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L165:AO165"/>
    <mergeCell ref="AP165:AX165"/>
    <mergeCell ref="A166:B166"/>
    <mergeCell ref="C166:I166"/>
    <mergeCell ref="J166:O166"/>
    <mergeCell ref="P166:X166"/>
    <mergeCell ref="Y166:AB166"/>
    <mergeCell ref="AC166:AG166"/>
    <mergeCell ref="AH166:AK166"/>
    <mergeCell ref="AL166:AO166"/>
    <mergeCell ref="AP166:AX166"/>
    <mergeCell ref="A167:B167"/>
    <mergeCell ref="C167:I167"/>
    <mergeCell ref="J167:O167"/>
    <mergeCell ref="P167:X167"/>
    <mergeCell ref="Y167:AB167"/>
    <mergeCell ref="AC167:AG167"/>
    <mergeCell ref="AH167:AK167"/>
    <mergeCell ref="AL167:AO167"/>
    <mergeCell ref="AP167:AX167"/>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L169:AO169"/>
    <mergeCell ref="AP169:AX169"/>
    <mergeCell ref="A170:B170"/>
    <mergeCell ref="C170:I170"/>
    <mergeCell ref="J170:O170"/>
    <mergeCell ref="P170:X170"/>
    <mergeCell ref="Y170:AB170"/>
    <mergeCell ref="AC170:AG170"/>
    <mergeCell ref="AH170:AK170"/>
    <mergeCell ref="AL170:AO170"/>
    <mergeCell ref="AP170:AX170"/>
    <mergeCell ref="A171:B171"/>
    <mergeCell ref="C171:I171"/>
    <mergeCell ref="J171:O171"/>
    <mergeCell ref="P171:X171"/>
    <mergeCell ref="Y171:AB171"/>
    <mergeCell ref="AC171:AG171"/>
    <mergeCell ref="AH171:AK171"/>
    <mergeCell ref="AL171:AO171"/>
    <mergeCell ref="AP171:AX171"/>
    <mergeCell ref="AL175:AO175"/>
    <mergeCell ref="AP175:AX175"/>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178:B178"/>
    <mergeCell ref="C178:I178"/>
    <mergeCell ref="J178:O178"/>
    <mergeCell ref="P178:X178"/>
    <mergeCell ref="Y178:AB178"/>
    <mergeCell ref="AC178:AG178"/>
    <mergeCell ref="AH178:AK178"/>
    <mergeCell ref="AL178:AO178"/>
    <mergeCell ref="AP178:AX178"/>
    <mergeCell ref="AL180:AO180"/>
    <mergeCell ref="AP180:AX180"/>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P183:AX183"/>
    <mergeCell ref="A184:B184"/>
    <mergeCell ref="C184:I184"/>
    <mergeCell ref="J184:O184"/>
    <mergeCell ref="P184:X184"/>
    <mergeCell ref="Y184:AB184"/>
    <mergeCell ref="AC184:AG184"/>
    <mergeCell ref="AH184:AK184"/>
    <mergeCell ref="AL184:AO184"/>
    <mergeCell ref="AP184:AX184"/>
    <mergeCell ref="A183:B183"/>
    <mergeCell ref="C183:I183"/>
    <mergeCell ref="J183:O183"/>
    <mergeCell ref="P183:X183"/>
    <mergeCell ref="Y183:AB183"/>
    <mergeCell ref="AC183:AG183"/>
    <mergeCell ref="AH183:AK183"/>
    <mergeCell ref="AL183:AO183"/>
    <mergeCell ref="AH185:AK185"/>
    <mergeCell ref="AL185:AO185"/>
    <mergeCell ref="AP185:AX185"/>
    <mergeCell ref="A186:B186"/>
    <mergeCell ref="C186:I186"/>
    <mergeCell ref="J186:O186"/>
    <mergeCell ref="P186:X186"/>
    <mergeCell ref="Y186:AB186"/>
    <mergeCell ref="AC186:AG186"/>
    <mergeCell ref="AH186:AK186"/>
    <mergeCell ref="A185:B185"/>
    <mergeCell ref="C185:I185"/>
    <mergeCell ref="J185:O185"/>
    <mergeCell ref="P185:X185"/>
    <mergeCell ref="Y185:AB185"/>
    <mergeCell ref="AC185:AG185"/>
    <mergeCell ref="AL186:AO186"/>
    <mergeCell ref="AP186:AX186"/>
    <mergeCell ref="A187:B187"/>
    <mergeCell ref="C187:I187"/>
    <mergeCell ref="J187:O187"/>
    <mergeCell ref="P187:X187"/>
    <mergeCell ref="Y187:AB187"/>
    <mergeCell ref="AC187:AG187"/>
    <mergeCell ref="AH187:AK187"/>
    <mergeCell ref="AL187:AO187"/>
    <mergeCell ref="AP187:AX187"/>
    <mergeCell ref="A188:B188"/>
    <mergeCell ref="C188:I188"/>
    <mergeCell ref="J188:O188"/>
    <mergeCell ref="P188:X188"/>
    <mergeCell ref="Y188:AB188"/>
    <mergeCell ref="AC188:AG188"/>
    <mergeCell ref="AH188:AK188"/>
    <mergeCell ref="AL188:AO188"/>
    <mergeCell ref="AP188:AX188"/>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L190:AO190"/>
    <mergeCell ref="AP190:AX190"/>
    <mergeCell ref="A191:B191"/>
    <mergeCell ref="C191:I191"/>
    <mergeCell ref="J191:O191"/>
    <mergeCell ref="P191:X191"/>
    <mergeCell ref="Y191:AB191"/>
    <mergeCell ref="AC191:AG191"/>
    <mergeCell ref="AH191:AK191"/>
    <mergeCell ref="AL191:AO191"/>
    <mergeCell ref="AU119:AV119"/>
    <mergeCell ref="Y53:AA53"/>
    <mergeCell ref="AB53:AD53"/>
    <mergeCell ref="AE53:AH53"/>
    <mergeCell ref="AI53:AL53"/>
    <mergeCell ref="AH193:AK193"/>
    <mergeCell ref="AL193:AO193"/>
    <mergeCell ref="AP193:AX193"/>
    <mergeCell ref="A193:B193"/>
    <mergeCell ref="C193:I193"/>
    <mergeCell ref="J193:O193"/>
    <mergeCell ref="P193:X193"/>
    <mergeCell ref="Y193:AB193"/>
    <mergeCell ref="AC193:AG193"/>
    <mergeCell ref="AP191:AX191"/>
    <mergeCell ref="A192:B192"/>
    <mergeCell ref="C192:I192"/>
    <mergeCell ref="J192:O192"/>
    <mergeCell ref="P192:X192"/>
    <mergeCell ref="Y192:AB192"/>
    <mergeCell ref="AC192:AG192"/>
    <mergeCell ref="AH192:AK192"/>
    <mergeCell ref="AL192:AO192"/>
    <mergeCell ref="AP192:AX192"/>
    <mergeCell ref="AQ121:AS121"/>
    <mergeCell ref="E119:G119"/>
    <mergeCell ref="I119:J119"/>
    <mergeCell ref="L119:M119"/>
    <mergeCell ref="O119:P119"/>
    <mergeCell ref="Q119:S119"/>
    <mergeCell ref="U119:V119"/>
    <mergeCell ref="X119:Y119"/>
    <mergeCell ref="AR119:AS119"/>
    <mergeCell ref="AM121:AN121"/>
    <mergeCell ref="AO121:AP121"/>
    <mergeCell ref="Q120:S120"/>
    <mergeCell ref="L121:N121"/>
    <mergeCell ref="X121:Z121"/>
    <mergeCell ref="AJ121:AL121"/>
    <mergeCell ref="E121:F121"/>
    <mergeCell ref="G121:I121"/>
    <mergeCell ref="J121:K121"/>
    <mergeCell ref="Q121:R121"/>
    <mergeCell ref="S121:U121"/>
    <mergeCell ref="V121:W121"/>
    <mergeCell ref="AC121:AD121"/>
    <mergeCell ref="AE121:AG121"/>
    <mergeCell ref="AH121:AI121"/>
  </mergeCells>
  <phoneticPr fontId="5"/>
  <conditionalFormatting sqref="P18:AX18">
    <cfRule type="expression" dxfId="325" priority="1035">
      <formula>IF(RIGHT(TEXT(P18,"0.#"),1)=".",FALSE,TRUE)</formula>
    </cfRule>
    <cfRule type="expression" dxfId="324" priority="1036">
      <formula>IF(RIGHT(TEXT(P18,"0.#"),1)=".",TRUE,FALSE)</formula>
    </cfRule>
  </conditionalFormatting>
  <conditionalFormatting sqref="Y147">
    <cfRule type="expression" dxfId="323" priority="1033">
      <formula>IF(RIGHT(TEXT(Y147,"0.#"),1)=".",FALSE,TRUE)</formula>
    </cfRule>
    <cfRule type="expression" dxfId="322" priority="1034">
      <formula>IF(RIGHT(TEXT(Y147,"0.#"),1)=".",TRUE,FALSE)</formula>
    </cfRule>
  </conditionalFormatting>
  <conditionalFormatting sqref="Y149">
    <cfRule type="expression" dxfId="321" priority="1031">
      <formula>IF(RIGHT(TEXT(Y149,"0.#"),1)=".",FALSE,TRUE)</formula>
    </cfRule>
    <cfRule type="expression" dxfId="320" priority="1032">
      <formula>IF(RIGHT(TEXT(Y149,"0.#"),1)=".",TRUE,FALSE)</formula>
    </cfRule>
  </conditionalFormatting>
  <conditionalFormatting sqref="Y152">
    <cfRule type="expression" dxfId="319" priority="1011">
      <formula>IF(RIGHT(TEXT(Y152,"0.#"),1)=".",FALSE,TRUE)</formula>
    </cfRule>
    <cfRule type="expression" dxfId="318" priority="1012">
      <formula>IF(RIGHT(TEXT(Y152,"0.#"),1)=".",TRUE,FALSE)</formula>
    </cfRule>
  </conditionalFormatting>
  <conditionalFormatting sqref="P15:AC17 P13:AX13 AR15:AX15">
    <cfRule type="expression" dxfId="317" priority="1029">
      <formula>IF(RIGHT(TEXT(P13,"0.#"),1)=".",FALSE,TRUE)</formula>
    </cfRule>
    <cfRule type="expression" dxfId="316" priority="1030">
      <formula>IF(RIGHT(TEXT(P13,"0.#"),1)=".",TRUE,FALSE)</formula>
    </cfRule>
  </conditionalFormatting>
  <conditionalFormatting sqref="P19:AJ19">
    <cfRule type="expression" dxfId="315" priority="1027">
      <formula>IF(RIGHT(TEXT(P19,"0.#"),1)=".",FALSE,TRUE)</formula>
    </cfRule>
    <cfRule type="expression" dxfId="314" priority="1028">
      <formula>IF(RIGHT(TEXT(P19,"0.#"),1)=".",TRUE,FALSE)</formula>
    </cfRule>
  </conditionalFormatting>
  <conditionalFormatting sqref="AE32 AQ32">
    <cfRule type="expression" dxfId="313" priority="1025">
      <formula>IF(RIGHT(TEXT(AE32,"0.#"),1)=".",FALSE,TRUE)</formula>
    </cfRule>
    <cfRule type="expression" dxfId="312" priority="1026">
      <formula>IF(RIGHT(TEXT(AE32,"0.#"),1)=".",TRUE,FALSE)</formula>
    </cfRule>
  </conditionalFormatting>
  <conditionalFormatting sqref="Y148 Y146">
    <cfRule type="expression" dxfId="311" priority="1023">
      <formula>IF(RIGHT(TEXT(Y146,"0.#"),1)=".",FALSE,TRUE)</formula>
    </cfRule>
    <cfRule type="expression" dxfId="310" priority="1024">
      <formula>IF(RIGHT(TEXT(Y146,"0.#"),1)=".",TRUE,FALSE)</formula>
    </cfRule>
  </conditionalFormatting>
  <conditionalFormatting sqref="AU147">
    <cfRule type="expression" dxfId="309" priority="1021">
      <formula>IF(RIGHT(TEXT(AU147,"0.#"),1)=".",FALSE,TRUE)</formula>
    </cfRule>
    <cfRule type="expression" dxfId="308" priority="1022">
      <formula>IF(RIGHT(TEXT(AU147,"0.#"),1)=".",TRUE,FALSE)</formula>
    </cfRule>
  </conditionalFormatting>
  <conditionalFormatting sqref="AU149">
    <cfRule type="expression" dxfId="307" priority="1019">
      <formula>IF(RIGHT(TEXT(AU149,"0.#"),1)=".",FALSE,TRUE)</formula>
    </cfRule>
    <cfRule type="expression" dxfId="306" priority="1020">
      <formula>IF(RIGHT(TEXT(AU149,"0.#"),1)=".",TRUE,FALSE)</formula>
    </cfRule>
  </conditionalFormatting>
  <conditionalFormatting sqref="AU148 AU146">
    <cfRule type="expression" dxfId="305" priority="1017">
      <formula>IF(RIGHT(TEXT(AU146,"0.#"),1)=".",FALSE,TRUE)</formula>
    </cfRule>
    <cfRule type="expression" dxfId="304" priority="1018">
      <formula>IF(RIGHT(TEXT(AU146,"0.#"),1)=".",TRUE,FALSE)</formula>
    </cfRule>
  </conditionalFormatting>
  <conditionalFormatting sqref="Y153">
    <cfRule type="expression" dxfId="303" priority="1013">
      <formula>IF(RIGHT(TEXT(Y153,"0.#"),1)=".",FALSE,TRUE)</formula>
    </cfRule>
    <cfRule type="expression" dxfId="302" priority="1014">
      <formula>IF(RIGHT(TEXT(Y153,"0.#"),1)=".",TRUE,FALSE)</formula>
    </cfRule>
  </conditionalFormatting>
  <conditionalFormatting sqref="AU153">
    <cfRule type="expression" dxfId="301" priority="1007">
      <formula>IF(RIGHT(TEXT(AU153,"0.#"),1)=".",FALSE,TRUE)</formula>
    </cfRule>
    <cfRule type="expression" dxfId="300" priority="1008">
      <formula>IF(RIGHT(TEXT(AU153,"0.#"),1)=".",TRUE,FALSE)</formula>
    </cfRule>
  </conditionalFormatting>
  <conditionalFormatting sqref="AU152">
    <cfRule type="expression" dxfId="299" priority="1005">
      <formula>IF(RIGHT(TEXT(AU152,"0.#"),1)=".",FALSE,TRUE)</formula>
    </cfRule>
    <cfRule type="expression" dxfId="298" priority="1006">
      <formula>IF(RIGHT(TEXT(AU152,"0.#"),1)=".",TRUE,FALSE)</formula>
    </cfRule>
  </conditionalFormatting>
  <conditionalFormatting sqref="AI32">
    <cfRule type="expression" dxfId="297" priority="1003">
      <formula>IF(RIGHT(TEXT(AI32,"0.#"),1)=".",FALSE,TRUE)</formula>
    </cfRule>
    <cfRule type="expression" dxfId="296" priority="1004">
      <formula>IF(RIGHT(TEXT(AI32,"0.#"),1)=".",TRUE,FALSE)</formula>
    </cfRule>
  </conditionalFormatting>
  <conditionalFormatting sqref="AM32">
    <cfRule type="expression" dxfId="295" priority="1001">
      <formula>IF(RIGHT(TEXT(AM32,"0.#"),1)=".",FALSE,TRUE)</formula>
    </cfRule>
    <cfRule type="expression" dxfId="294" priority="1002">
      <formula>IF(RIGHT(TEXT(AM32,"0.#"),1)=".",TRUE,FALSE)</formula>
    </cfRule>
  </conditionalFormatting>
  <conditionalFormatting sqref="AE33">
    <cfRule type="expression" dxfId="293" priority="999">
      <formula>IF(RIGHT(TEXT(AE33,"0.#"),1)=".",FALSE,TRUE)</formula>
    </cfRule>
    <cfRule type="expression" dxfId="292" priority="1000">
      <formula>IF(RIGHT(TEXT(AE33,"0.#"),1)=".",TRUE,FALSE)</formula>
    </cfRule>
  </conditionalFormatting>
  <conditionalFormatting sqref="AI33">
    <cfRule type="expression" dxfId="291" priority="997">
      <formula>IF(RIGHT(TEXT(AI33,"0.#"),1)=".",FALSE,TRUE)</formula>
    </cfRule>
    <cfRule type="expression" dxfId="290" priority="998">
      <formula>IF(RIGHT(TEXT(AI33,"0.#"),1)=".",TRUE,FALSE)</formula>
    </cfRule>
  </conditionalFormatting>
  <conditionalFormatting sqref="AM33">
    <cfRule type="expression" dxfId="289" priority="995">
      <formula>IF(RIGHT(TEXT(AM33,"0.#"),1)=".",FALSE,TRUE)</formula>
    </cfRule>
    <cfRule type="expression" dxfId="288" priority="996">
      <formula>IF(RIGHT(TEXT(AM33,"0.#"),1)=".",TRUE,FALSE)</formula>
    </cfRule>
  </conditionalFormatting>
  <conditionalFormatting sqref="AQ33">
    <cfRule type="expression" dxfId="287" priority="993">
      <formula>IF(RIGHT(TEXT(AQ33,"0.#"),1)=".",FALSE,TRUE)</formula>
    </cfRule>
    <cfRule type="expression" dxfId="286" priority="994">
      <formula>IF(RIGHT(TEXT(AQ33,"0.#"),1)=".",TRUE,FALSE)</formula>
    </cfRule>
  </conditionalFormatting>
  <conditionalFormatting sqref="AL158:AO158">
    <cfRule type="expression" dxfId="285" priority="955">
      <formula>IF(AND(AL158&gt;=0, RIGHT(TEXT(AL158,"0.#"),1)&lt;&gt;"."),TRUE,FALSE)</formula>
    </cfRule>
    <cfRule type="expression" dxfId="284" priority="956">
      <formula>IF(AND(AL158&gt;=0, RIGHT(TEXT(AL158,"0.#"),1)="."),TRUE,FALSE)</formula>
    </cfRule>
    <cfRule type="expression" dxfId="283" priority="957">
      <formula>IF(AND(AL158&lt;0, RIGHT(TEXT(AL158,"0.#"),1)&lt;&gt;"."),TRUE,FALSE)</formula>
    </cfRule>
    <cfRule type="expression" dxfId="282" priority="958">
      <formula>IF(AND(AL158&lt;0, RIGHT(TEXT(AL158,"0.#"),1)="."),TRUE,FALSE)</formula>
    </cfRule>
  </conditionalFormatting>
  <conditionalFormatting sqref="Y158">
    <cfRule type="expression" dxfId="281" priority="953">
      <formula>IF(RIGHT(TEXT(Y158,"0.#"),1)=".",FALSE,TRUE)</formula>
    </cfRule>
    <cfRule type="expression" dxfId="280" priority="954">
      <formula>IF(RIGHT(TEXT(Y158,"0.#"),1)=".",TRUE,FALSE)</formula>
    </cfRule>
  </conditionalFormatting>
  <conditionalFormatting sqref="Y164:Y171">
    <cfRule type="expression" dxfId="279" priority="891">
      <formula>IF(RIGHT(TEXT(Y164,"0.#"),1)=".",FALSE,TRUE)</formula>
    </cfRule>
    <cfRule type="expression" dxfId="278" priority="892">
      <formula>IF(RIGHT(TEXT(Y164,"0.#"),1)=".",TRUE,FALSE)</formula>
    </cfRule>
  </conditionalFormatting>
  <conditionalFormatting sqref="Y162:Y163">
    <cfRule type="expression" dxfId="277" priority="885">
      <formula>IF(RIGHT(TEXT(Y162,"0.#"),1)=".",FALSE,TRUE)</formula>
    </cfRule>
    <cfRule type="expression" dxfId="276" priority="886">
      <formula>IF(RIGHT(TEXT(Y162,"0.#"),1)=".",TRUE,FALSE)</formula>
    </cfRule>
  </conditionalFormatting>
  <conditionalFormatting sqref="Y175">
    <cfRule type="expression" dxfId="275" priority="873">
      <formula>IF(RIGHT(TEXT(Y175,"0.#"),1)=".",FALSE,TRUE)</formula>
    </cfRule>
    <cfRule type="expression" dxfId="274" priority="874">
      <formula>IF(RIGHT(TEXT(Y175,"0.#"),1)=".",TRUE,FALSE)</formula>
    </cfRule>
  </conditionalFormatting>
  <conditionalFormatting sqref="Y179:Y180">
    <cfRule type="expression" dxfId="273" priority="861">
      <formula>IF(RIGHT(TEXT(Y179,"0.#"),1)=".",FALSE,TRUE)</formula>
    </cfRule>
    <cfRule type="expression" dxfId="272" priority="862">
      <formula>IF(RIGHT(TEXT(Y179,"0.#"),1)=".",TRUE,FALSE)</formula>
    </cfRule>
  </conditionalFormatting>
  <conditionalFormatting sqref="Y184">
    <cfRule type="expression" dxfId="271" priority="849">
      <formula>IF(RIGHT(TEXT(Y184,"0.#"),1)=".",FALSE,TRUE)</formula>
    </cfRule>
    <cfRule type="expression" dxfId="270" priority="850">
      <formula>IF(RIGHT(TEXT(Y184,"0.#"),1)=".",TRUE,FALSE)</formula>
    </cfRule>
  </conditionalFormatting>
  <conditionalFormatting sqref="W23">
    <cfRule type="expression" dxfId="269" priority="951">
      <formula>IF(RIGHT(TEXT(W23,"0.#"),1)=".",FALSE,TRUE)</formula>
    </cfRule>
    <cfRule type="expression" dxfId="268" priority="952">
      <formula>IF(RIGHT(TEXT(W23,"0.#"),1)=".",TRUE,FALSE)</formula>
    </cfRule>
  </conditionalFormatting>
  <conditionalFormatting sqref="W24:W27">
    <cfRule type="expression" dxfId="267" priority="949">
      <formula>IF(RIGHT(TEXT(W24,"0.#"),1)=".",FALSE,TRUE)</formula>
    </cfRule>
    <cfRule type="expression" dxfId="266" priority="950">
      <formula>IF(RIGHT(TEXT(W24,"0.#"),1)=".",TRUE,FALSE)</formula>
    </cfRule>
  </conditionalFormatting>
  <conditionalFormatting sqref="W28">
    <cfRule type="expression" dxfId="265" priority="947">
      <formula>IF(RIGHT(TEXT(W28,"0.#"),1)=".",FALSE,TRUE)</formula>
    </cfRule>
    <cfRule type="expression" dxfId="264" priority="948">
      <formula>IF(RIGHT(TEXT(W28,"0.#"),1)=".",TRUE,FALSE)</formula>
    </cfRule>
  </conditionalFormatting>
  <conditionalFormatting sqref="P23">
    <cfRule type="expression" dxfId="263" priority="945">
      <formula>IF(RIGHT(TEXT(P23,"0.#"),1)=".",FALSE,TRUE)</formula>
    </cfRule>
    <cfRule type="expression" dxfId="262" priority="946">
      <formula>IF(RIGHT(TEXT(P23,"0.#"),1)=".",TRUE,FALSE)</formula>
    </cfRule>
  </conditionalFormatting>
  <conditionalFormatting sqref="P24:P27">
    <cfRule type="expression" dxfId="261" priority="943">
      <formula>IF(RIGHT(TEXT(P24,"0.#"),1)=".",FALSE,TRUE)</formula>
    </cfRule>
    <cfRule type="expression" dxfId="260" priority="944">
      <formula>IF(RIGHT(TEXT(P24,"0.#"),1)=".",TRUE,FALSE)</formula>
    </cfRule>
  </conditionalFormatting>
  <conditionalFormatting sqref="AL175:AO175">
    <cfRule type="expression" dxfId="259" priority="875">
      <formula>IF(AND(AL175&gt;=0, RIGHT(TEXT(AL175,"0.#"),1)&lt;&gt;"."),TRUE,FALSE)</formula>
    </cfRule>
    <cfRule type="expression" dxfId="258" priority="876">
      <formula>IF(AND(AL175&gt;=0, RIGHT(TEXT(AL175,"0.#"),1)="."),TRUE,FALSE)</formula>
    </cfRule>
    <cfRule type="expression" dxfId="257" priority="877">
      <formula>IF(AND(AL175&lt;0, RIGHT(TEXT(AL175,"0.#"),1)&lt;&gt;"."),TRUE,FALSE)</formula>
    </cfRule>
    <cfRule type="expression" dxfId="256" priority="878">
      <formula>IF(AND(AL175&lt;0, RIGHT(TEXT(AL175,"0.#"),1)="."),TRUE,FALSE)</formula>
    </cfRule>
  </conditionalFormatting>
  <conditionalFormatting sqref="AU33">
    <cfRule type="expression" dxfId="255" priority="809">
      <formula>IF(RIGHT(TEXT(AU33,"0.#"),1)=".",FALSE,TRUE)</formula>
    </cfRule>
    <cfRule type="expression" dxfId="254" priority="810">
      <formula>IF(RIGHT(TEXT(AU33,"0.#"),1)=".",TRUE,FALSE)</formula>
    </cfRule>
  </conditionalFormatting>
  <conditionalFormatting sqref="AU32">
    <cfRule type="expression" dxfId="253" priority="811">
      <formula>IF(RIGHT(TEXT(AU32,"0.#"),1)=".",FALSE,TRUE)</formula>
    </cfRule>
    <cfRule type="expression" dxfId="252" priority="812">
      <formula>IF(RIGHT(TEXT(AU32,"0.#"),1)=".",TRUE,FALSE)</formula>
    </cfRule>
  </conditionalFormatting>
  <conditionalFormatting sqref="P29:AC29">
    <cfRule type="expression" dxfId="251" priority="807">
      <formula>IF(RIGHT(TEXT(P29,"0.#"),1)=".",FALSE,TRUE)</formula>
    </cfRule>
    <cfRule type="expression" dxfId="250" priority="808">
      <formula>IF(RIGHT(TEXT(P29,"0.#"),1)=".",TRUE,FALSE)</formula>
    </cfRule>
  </conditionalFormatting>
  <conditionalFormatting sqref="AM41">
    <cfRule type="expression" dxfId="249" priority="789">
      <formula>IF(RIGHT(TEXT(AM41,"0.#"),1)=".",FALSE,TRUE)</formula>
    </cfRule>
    <cfRule type="expression" dxfId="248" priority="790">
      <formula>IF(RIGHT(TEXT(AM41,"0.#"),1)=".",TRUE,FALSE)</formula>
    </cfRule>
  </conditionalFormatting>
  <conditionalFormatting sqref="AM40">
    <cfRule type="expression" dxfId="247" priority="791">
      <formula>IF(RIGHT(TEXT(AM40,"0.#"),1)=".",FALSE,TRUE)</formula>
    </cfRule>
    <cfRule type="expression" dxfId="246" priority="792">
      <formula>IF(RIGHT(TEXT(AM40,"0.#"),1)=".",TRUE,FALSE)</formula>
    </cfRule>
  </conditionalFormatting>
  <conditionalFormatting sqref="AE39">
    <cfRule type="expression" dxfId="245" priority="805">
      <formula>IF(RIGHT(TEXT(AE39,"0.#"),1)=".",FALSE,TRUE)</formula>
    </cfRule>
    <cfRule type="expression" dxfId="244" priority="806">
      <formula>IF(RIGHT(TEXT(AE39,"0.#"),1)=".",TRUE,FALSE)</formula>
    </cfRule>
  </conditionalFormatting>
  <conditionalFormatting sqref="AQ39:AQ41">
    <cfRule type="expression" dxfId="243" priority="787">
      <formula>IF(RIGHT(TEXT(AQ39,"0.#"),1)=".",FALSE,TRUE)</formula>
    </cfRule>
    <cfRule type="expression" dxfId="242" priority="788">
      <formula>IF(RIGHT(TEXT(AQ39,"0.#"),1)=".",TRUE,FALSE)</formula>
    </cfRule>
  </conditionalFormatting>
  <conditionalFormatting sqref="AU39:AU41">
    <cfRule type="expression" dxfId="241" priority="785">
      <formula>IF(RIGHT(TEXT(AU39,"0.#"),1)=".",FALSE,TRUE)</formula>
    </cfRule>
    <cfRule type="expression" dxfId="240" priority="786">
      <formula>IF(RIGHT(TEXT(AU39,"0.#"),1)=".",TRUE,FALSE)</formula>
    </cfRule>
  </conditionalFormatting>
  <conditionalFormatting sqref="AI41">
    <cfRule type="expression" dxfId="239" priority="799">
      <formula>IF(RIGHT(TEXT(AI41,"0.#"),1)=".",FALSE,TRUE)</formula>
    </cfRule>
    <cfRule type="expression" dxfId="238" priority="800">
      <formula>IF(RIGHT(TEXT(AI41,"0.#"),1)=".",TRUE,FALSE)</formula>
    </cfRule>
  </conditionalFormatting>
  <conditionalFormatting sqref="AE40">
    <cfRule type="expression" dxfId="237" priority="803">
      <formula>IF(RIGHT(TEXT(AE40,"0.#"),1)=".",FALSE,TRUE)</formula>
    </cfRule>
    <cfRule type="expression" dxfId="236" priority="804">
      <formula>IF(RIGHT(TEXT(AE40,"0.#"),1)=".",TRUE,FALSE)</formula>
    </cfRule>
  </conditionalFormatting>
  <conditionalFormatting sqref="AE41">
    <cfRule type="expression" dxfId="235" priority="801">
      <formula>IF(RIGHT(TEXT(AE41,"0.#"),1)=".",FALSE,TRUE)</formula>
    </cfRule>
    <cfRule type="expression" dxfId="234" priority="802">
      <formula>IF(RIGHT(TEXT(AE41,"0.#"),1)=".",TRUE,FALSE)</formula>
    </cfRule>
  </conditionalFormatting>
  <conditionalFormatting sqref="AM39">
    <cfRule type="expression" dxfId="233" priority="793">
      <formula>IF(RIGHT(TEXT(AM39,"0.#"),1)=".",FALSE,TRUE)</formula>
    </cfRule>
    <cfRule type="expression" dxfId="232" priority="794">
      <formula>IF(RIGHT(TEXT(AM39,"0.#"),1)=".",TRUE,FALSE)</formula>
    </cfRule>
  </conditionalFormatting>
  <conditionalFormatting sqref="AI39">
    <cfRule type="expression" dxfId="231" priority="795">
      <formula>IF(RIGHT(TEXT(AI39,"0.#"),1)=".",FALSE,TRUE)</formula>
    </cfRule>
    <cfRule type="expression" dxfId="230" priority="796">
      <formula>IF(RIGHT(TEXT(AI39,"0.#"),1)=".",TRUE,FALSE)</formula>
    </cfRule>
  </conditionalFormatting>
  <conditionalFormatting sqref="AI40">
    <cfRule type="expression" dxfId="229" priority="797">
      <formula>IF(RIGHT(TEXT(AI40,"0.#"),1)=".",FALSE,TRUE)</formula>
    </cfRule>
    <cfRule type="expression" dxfId="228" priority="798">
      <formula>IF(RIGHT(TEXT(AI40,"0.#"),1)=".",TRUE,FALSE)</formula>
    </cfRule>
  </conditionalFormatting>
  <conditionalFormatting sqref="AM49">
    <cfRule type="expression" dxfId="227" priority="757">
      <formula>IF(RIGHT(TEXT(AM49,"0.#"),1)=".",FALSE,TRUE)</formula>
    </cfRule>
    <cfRule type="expression" dxfId="226" priority="758">
      <formula>IF(RIGHT(TEXT(AM49,"0.#"),1)=".",TRUE,FALSE)</formula>
    </cfRule>
  </conditionalFormatting>
  <conditionalFormatting sqref="AE50 AM50">
    <cfRule type="expression" dxfId="225" priority="755">
      <formula>IF(RIGHT(TEXT(AE50,"0.#"),1)=".",FALSE,TRUE)</formula>
    </cfRule>
    <cfRule type="expression" dxfId="224" priority="756">
      <formula>IF(RIGHT(TEXT(AE50,"0.#"),1)=".",TRUE,FALSE)</formula>
    </cfRule>
  </conditionalFormatting>
  <conditionalFormatting sqref="AI50">
    <cfRule type="expression" dxfId="223" priority="753">
      <formula>IF(RIGHT(TEXT(AI50,"0.#"),1)=".",FALSE,TRUE)</formula>
    </cfRule>
    <cfRule type="expression" dxfId="222" priority="754">
      <formula>IF(RIGHT(TEXT(AI50,"0.#"),1)=".",TRUE,FALSE)</formula>
    </cfRule>
  </conditionalFormatting>
  <conditionalFormatting sqref="AQ50">
    <cfRule type="expression" dxfId="221" priority="751">
      <formula>IF(RIGHT(TEXT(AQ50,"0.#"),1)=".",FALSE,TRUE)</formula>
    </cfRule>
    <cfRule type="expression" dxfId="220" priority="752">
      <formula>IF(RIGHT(TEXT(AQ50,"0.#"),1)=".",TRUE,FALSE)</formula>
    </cfRule>
  </conditionalFormatting>
  <conditionalFormatting sqref="AE49 AQ49">
    <cfRule type="expression" dxfId="219" priority="761">
      <formula>IF(RIGHT(TEXT(AE49,"0.#"),1)=".",FALSE,TRUE)</formula>
    </cfRule>
    <cfRule type="expression" dxfId="218" priority="762">
      <formula>IF(RIGHT(TEXT(AE49,"0.#"),1)=".",TRUE,FALSE)</formula>
    </cfRule>
  </conditionalFormatting>
  <conditionalFormatting sqref="AI49">
    <cfRule type="expression" dxfId="217" priority="759">
      <formula>IF(RIGHT(TEXT(AI49,"0.#"),1)=".",FALSE,TRUE)</formula>
    </cfRule>
    <cfRule type="expression" dxfId="216" priority="760">
      <formula>IF(RIGHT(TEXT(AI49,"0.#"),1)=".",TRUE,FALSE)</formula>
    </cfRule>
  </conditionalFormatting>
  <conditionalFormatting sqref="AE46 AQ46">
    <cfRule type="expression" dxfId="215" priority="749">
      <formula>IF(RIGHT(TEXT(AE46,"0.#"),1)=".",FALSE,TRUE)</formula>
    </cfRule>
    <cfRule type="expression" dxfId="214" priority="750">
      <formula>IF(RIGHT(TEXT(AE46,"0.#"),1)=".",TRUE,FALSE)</formula>
    </cfRule>
  </conditionalFormatting>
  <conditionalFormatting sqref="AI46">
    <cfRule type="expression" dxfId="213" priority="747">
      <formula>IF(RIGHT(TEXT(AI46,"0.#"),1)=".",FALSE,TRUE)</formula>
    </cfRule>
    <cfRule type="expression" dxfId="212" priority="748">
      <formula>IF(RIGHT(TEXT(AI46,"0.#"),1)=".",TRUE,FALSE)</formula>
    </cfRule>
  </conditionalFormatting>
  <conditionalFormatting sqref="AM46">
    <cfRule type="expression" dxfId="211" priority="745">
      <formula>IF(RIGHT(TEXT(AM46,"0.#"),1)=".",FALSE,TRUE)</formula>
    </cfRule>
    <cfRule type="expression" dxfId="210" priority="746">
      <formula>IF(RIGHT(TEXT(AM46,"0.#"),1)=".",TRUE,FALSE)</formula>
    </cfRule>
  </conditionalFormatting>
  <conditionalFormatting sqref="AE47">
    <cfRule type="expression" dxfId="209" priority="743">
      <formula>IF(RIGHT(TEXT(AE47,"0.#"),1)=".",FALSE,TRUE)</formula>
    </cfRule>
    <cfRule type="expression" dxfId="208" priority="744">
      <formula>IF(RIGHT(TEXT(AE47,"0.#"),1)=".",TRUE,FALSE)</formula>
    </cfRule>
  </conditionalFormatting>
  <conditionalFormatting sqref="AI47">
    <cfRule type="expression" dxfId="207" priority="741">
      <formula>IF(RIGHT(TEXT(AI47,"0.#"),1)=".",FALSE,TRUE)</formula>
    </cfRule>
    <cfRule type="expression" dxfId="206" priority="742">
      <formula>IF(RIGHT(TEXT(AI47,"0.#"),1)=".",TRUE,FALSE)</formula>
    </cfRule>
  </conditionalFormatting>
  <conditionalFormatting sqref="AM47">
    <cfRule type="expression" dxfId="205" priority="739">
      <formula>IF(RIGHT(TEXT(AM47,"0.#"),1)=".",FALSE,TRUE)</formula>
    </cfRule>
    <cfRule type="expression" dxfId="204" priority="740">
      <formula>IF(RIGHT(TEXT(AM47,"0.#"),1)=".",TRUE,FALSE)</formula>
    </cfRule>
  </conditionalFormatting>
  <conditionalFormatting sqref="AQ47">
    <cfRule type="expression" dxfId="203" priority="737">
      <formula>IF(RIGHT(TEXT(AQ47,"0.#"),1)=".",FALSE,TRUE)</formula>
    </cfRule>
    <cfRule type="expression" dxfId="202" priority="738">
      <formula>IF(RIGHT(TEXT(AQ47,"0.#"),1)=".",TRUE,FALSE)</formula>
    </cfRule>
  </conditionalFormatting>
  <conditionalFormatting sqref="AU46">
    <cfRule type="expression" dxfId="201" priority="735">
      <formula>IF(RIGHT(TEXT(AU46,"0.#"),1)=".",FALSE,TRUE)</formula>
    </cfRule>
    <cfRule type="expression" dxfId="200" priority="736">
      <formula>IF(RIGHT(TEXT(AU46,"0.#"),1)=".",TRUE,FALSE)</formula>
    </cfRule>
  </conditionalFormatting>
  <conditionalFormatting sqref="AU47">
    <cfRule type="expression" dxfId="199" priority="733">
      <formula>IF(RIGHT(TEXT(AU47,"0.#"),1)=".",FALSE,TRUE)</formula>
    </cfRule>
    <cfRule type="expression" dxfId="198" priority="734">
      <formula>IF(RIGHT(TEXT(AU47,"0.#"),1)=".",TRUE,FALSE)</formula>
    </cfRule>
  </conditionalFormatting>
  <conditionalFormatting sqref="AE60 AQ60">
    <cfRule type="expression" dxfId="197" priority="695">
      <formula>IF(RIGHT(TEXT(AE60,"0.#"),1)=".",FALSE,TRUE)</formula>
    </cfRule>
    <cfRule type="expression" dxfId="196" priority="696">
      <formula>IF(RIGHT(TEXT(AE60,"0.#"),1)=".",TRUE,FALSE)</formula>
    </cfRule>
  </conditionalFormatting>
  <conditionalFormatting sqref="AI60">
    <cfRule type="expression" dxfId="195" priority="693">
      <formula>IF(RIGHT(TEXT(AI60,"0.#"),1)=".",FALSE,TRUE)</formula>
    </cfRule>
    <cfRule type="expression" dxfId="194" priority="694">
      <formula>IF(RIGHT(TEXT(AI60,"0.#"),1)=".",TRUE,FALSE)</formula>
    </cfRule>
  </conditionalFormatting>
  <conditionalFormatting sqref="AM60">
    <cfRule type="expression" dxfId="193" priority="691">
      <formula>IF(RIGHT(TEXT(AM60,"0.#"),1)=".",FALSE,TRUE)</formula>
    </cfRule>
    <cfRule type="expression" dxfId="192" priority="692">
      <formula>IF(RIGHT(TEXT(AM60,"0.#"),1)=".",TRUE,FALSE)</formula>
    </cfRule>
  </conditionalFormatting>
  <conditionalFormatting sqref="AE61">
    <cfRule type="expression" dxfId="191" priority="689">
      <formula>IF(RIGHT(TEXT(AE61,"0.#"),1)=".",FALSE,TRUE)</formula>
    </cfRule>
    <cfRule type="expression" dxfId="190" priority="690">
      <formula>IF(RIGHT(TEXT(AE61,"0.#"),1)=".",TRUE,FALSE)</formula>
    </cfRule>
  </conditionalFormatting>
  <conditionalFormatting sqref="AI61">
    <cfRule type="expression" dxfId="189" priority="687">
      <formula>IF(RIGHT(TEXT(AI61,"0.#"),1)=".",FALSE,TRUE)</formula>
    </cfRule>
    <cfRule type="expression" dxfId="188" priority="688">
      <formula>IF(RIGHT(TEXT(AI61,"0.#"),1)=".",TRUE,FALSE)</formula>
    </cfRule>
  </conditionalFormatting>
  <conditionalFormatting sqref="AM61">
    <cfRule type="expression" dxfId="187" priority="685">
      <formula>IF(RIGHT(TEXT(AM61,"0.#"),1)=".",FALSE,TRUE)</formula>
    </cfRule>
    <cfRule type="expression" dxfId="186" priority="686">
      <formula>IF(RIGHT(TEXT(AM61,"0.#"),1)=".",TRUE,FALSE)</formula>
    </cfRule>
  </conditionalFormatting>
  <conditionalFormatting sqref="AQ61">
    <cfRule type="expression" dxfId="185" priority="683">
      <formula>IF(RIGHT(TEXT(AQ61,"0.#"),1)=".",FALSE,TRUE)</formula>
    </cfRule>
    <cfRule type="expression" dxfId="184" priority="684">
      <formula>IF(RIGHT(TEXT(AQ61,"0.#"),1)=".",TRUE,FALSE)</formula>
    </cfRule>
  </conditionalFormatting>
  <conditionalFormatting sqref="AU60">
    <cfRule type="expression" dxfId="183" priority="681">
      <formula>IF(RIGHT(TEXT(AU60,"0.#"),1)=".",FALSE,TRUE)</formula>
    </cfRule>
    <cfRule type="expression" dxfId="182" priority="682">
      <formula>IF(RIGHT(TEXT(AU60,"0.#"),1)=".",TRUE,FALSE)</formula>
    </cfRule>
  </conditionalFormatting>
  <conditionalFormatting sqref="AU61">
    <cfRule type="expression" dxfId="181" priority="679">
      <formula>IF(RIGHT(TEXT(AU61,"0.#"),1)=".",FALSE,TRUE)</formula>
    </cfRule>
    <cfRule type="expression" dxfId="180" priority="680">
      <formula>IF(RIGHT(TEXT(AU61,"0.#"),1)=".",TRUE,FALSE)</formula>
    </cfRule>
  </conditionalFormatting>
  <conditionalFormatting sqref="AM35">
    <cfRule type="expression" dxfId="179" priority="673">
      <formula>IF(RIGHT(TEXT(AM35,"0.#"),1)=".",FALSE,TRUE)</formula>
    </cfRule>
    <cfRule type="expression" dxfId="178" priority="674">
      <formula>IF(RIGHT(TEXT(AM35,"0.#"),1)=".",TRUE,FALSE)</formula>
    </cfRule>
  </conditionalFormatting>
  <conditionalFormatting sqref="AE36 AM36">
    <cfRule type="expression" dxfId="177" priority="671">
      <formula>IF(RIGHT(TEXT(AE36,"0.#"),1)=".",FALSE,TRUE)</formula>
    </cfRule>
    <cfRule type="expression" dxfId="176" priority="672">
      <formula>IF(RIGHT(TEXT(AE36,"0.#"),1)=".",TRUE,FALSE)</formula>
    </cfRule>
  </conditionalFormatting>
  <conditionalFormatting sqref="AI36">
    <cfRule type="expression" dxfId="175" priority="669">
      <formula>IF(RIGHT(TEXT(AI36,"0.#"),1)=".",FALSE,TRUE)</formula>
    </cfRule>
    <cfRule type="expression" dxfId="174" priority="670">
      <formula>IF(RIGHT(TEXT(AI36,"0.#"),1)=".",TRUE,FALSE)</formula>
    </cfRule>
  </conditionalFormatting>
  <conditionalFormatting sqref="AQ36">
    <cfRule type="expression" dxfId="173" priority="667">
      <formula>IF(RIGHT(TEXT(AQ36,"0.#"),1)=".",FALSE,TRUE)</formula>
    </cfRule>
    <cfRule type="expression" dxfId="172" priority="668">
      <formula>IF(RIGHT(TEXT(AQ36,"0.#"),1)=".",TRUE,FALSE)</formula>
    </cfRule>
  </conditionalFormatting>
  <conditionalFormatting sqref="AE35 AQ35">
    <cfRule type="expression" dxfId="171" priority="677">
      <formula>IF(RIGHT(TEXT(AE35,"0.#"),1)=".",FALSE,TRUE)</formula>
    </cfRule>
    <cfRule type="expression" dxfId="170" priority="678">
      <formula>IF(RIGHT(TEXT(AE35,"0.#"),1)=".",TRUE,FALSE)</formula>
    </cfRule>
  </conditionalFormatting>
  <conditionalFormatting sqref="AI35">
    <cfRule type="expression" dxfId="169" priority="675">
      <formula>IF(RIGHT(TEXT(AI35,"0.#"),1)=".",FALSE,TRUE)</formula>
    </cfRule>
    <cfRule type="expression" dxfId="168" priority="676">
      <formula>IF(RIGHT(TEXT(AI35,"0.#"),1)=".",TRUE,FALSE)</formula>
    </cfRule>
  </conditionalFormatting>
  <conditionalFormatting sqref="AM63">
    <cfRule type="expression" dxfId="167" priority="661">
      <formula>IF(RIGHT(TEXT(AM63,"0.#"),1)=".",FALSE,TRUE)</formula>
    </cfRule>
    <cfRule type="expression" dxfId="166" priority="662">
      <formula>IF(RIGHT(TEXT(AM63,"0.#"),1)=".",TRUE,FALSE)</formula>
    </cfRule>
  </conditionalFormatting>
  <conditionalFormatting sqref="AE64 AI64 AM64">
    <cfRule type="expression" dxfId="165" priority="659">
      <formula>IF(RIGHT(TEXT(AE64,"0.#"),1)=".",FALSE,TRUE)</formula>
    </cfRule>
    <cfRule type="expression" dxfId="164" priority="660">
      <formula>IF(RIGHT(TEXT(AE64,"0.#"),1)=".",TRUE,FALSE)</formula>
    </cfRule>
  </conditionalFormatting>
  <conditionalFormatting sqref="AQ64">
    <cfRule type="expression" dxfId="163" priority="655">
      <formula>IF(RIGHT(TEXT(AQ64,"0.#"),1)=".",FALSE,TRUE)</formula>
    </cfRule>
    <cfRule type="expression" dxfId="162" priority="656">
      <formula>IF(RIGHT(TEXT(AQ64,"0.#"),1)=".",TRUE,FALSE)</formula>
    </cfRule>
  </conditionalFormatting>
  <conditionalFormatting sqref="AE63 AQ63">
    <cfRule type="expression" dxfId="161" priority="665">
      <formula>IF(RIGHT(TEXT(AE63,"0.#"),1)=".",FALSE,TRUE)</formula>
    </cfRule>
    <cfRule type="expression" dxfId="160" priority="666">
      <formula>IF(RIGHT(TEXT(AE63,"0.#"),1)=".",TRUE,FALSE)</formula>
    </cfRule>
  </conditionalFormatting>
  <conditionalFormatting sqref="AI63">
    <cfRule type="expression" dxfId="159" priority="663">
      <formula>IF(RIGHT(TEXT(AI63,"0.#"),1)=".",FALSE,TRUE)</formula>
    </cfRule>
    <cfRule type="expression" dxfId="158" priority="664">
      <formula>IF(RIGHT(TEXT(AI63,"0.#"),1)=".",TRUE,FALSE)</formula>
    </cfRule>
  </conditionalFormatting>
  <conditionalFormatting sqref="AE53">
    <cfRule type="expression" dxfId="157" priority="629">
      <formula>IF(RIGHT(TEXT(AE53,"0.#"),1)=".",FALSE,TRUE)</formula>
    </cfRule>
    <cfRule type="expression" dxfId="156" priority="630">
      <formula>IF(RIGHT(TEXT(AE53,"0.#"),1)=".",TRUE,FALSE)</formula>
    </cfRule>
  </conditionalFormatting>
  <conditionalFormatting sqref="AM55">
    <cfRule type="expression" dxfId="155" priority="613">
      <formula>IF(RIGHT(TEXT(AM55,"0.#"),1)=".",FALSE,TRUE)</formula>
    </cfRule>
    <cfRule type="expression" dxfId="154" priority="614">
      <formula>IF(RIGHT(TEXT(AM55,"0.#"),1)=".",TRUE,FALSE)</formula>
    </cfRule>
  </conditionalFormatting>
  <conditionalFormatting sqref="AE54">
    <cfRule type="expression" dxfId="153" priority="627">
      <formula>IF(RIGHT(TEXT(AE54,"0.#"),1)=".",FALSE,TRUE)</formula>
    </cfRule>
    <cfRule type="expression" dxfId="152" priority="628">
      <formula>IF(RIGHT(TEXT(AE54,"0.#"),1)=".",TRUE,FALSE)</formula>
    </cfRule>
  </conditionalFormatting>
  <conditionalFormatting sqref="AE55">
    <cfRule type="expression" dxfId="151" priority="625">
      <formula>IF(RIGHT(TEXT(AE55,"0.#"),1)=".",FALSE,TRUE)</formula>
    </cfRule>
    <cfRule type="expression" dxfId="150" priority="626">
      <formula>IF(RIGHT(TEXT(AE55,"0.#"),1)=".",TRUE,FALSE)</formula>
    </cfRule>
  </conditionalFormatting>
  <conditionalFormatting sqref="AI55">
    <cfRule type="expression" dxfId="149" priority="623">
      <formula>IF(RIGHT(TEXT(AI55,"0.#"),1)=".",FALSE,TRUE)</formula>
    </cfRule>
    <cfRule type="expression" dxfId="148" priority="624">
      <formula>IF(RIGHT(TEXT(AI55,"0.#"),1)=".",TRUE,FALSE)</formula>
    </cfRule>
  </conditionalFormatting>
  <conditionalFormatting sqref="AI54">
    <cfRule type="expression" dxfId="147" priority="621">
      <formula>IF(RIGHT(TEXT(AI54,"0.#"),1)=".",FALSE,TRUE)</formula>
    </cfRule>
    <cfRule type="expression" dxfId="146" priority="622">
      <formula>IF(RIGHT(TEXT(AI54,"0.#"),1)=".",TRUE,FALSE)</formula>
    </cfRule>
  </conditionalFormatting>
  <conditionalFormatting sqref="AI53">
    <cfRule type="expression" dxfId="145" priority="619">
      <formula>IF(RIGHT(TEXT(AI53,"0.#"),1)=".",FALSE,TRUE)</formula>
    </cfRule>
    <cfRule type="expression" dxfId="144" priority="620">
      <formula>IF(RIGHT(TEXT(AI53,"0.#"),1)=".",TRUE,FALSE)</formula>
    </cfRule>
  </conditionalFormatting>
  <conditionalFormatting sqref="AM53">
    <cfRule type="expression" dxfId="143" priority="617">
      <formula>IF(RIGHT(TEXT(AM53,"0.#"),1)=".",FALSE,TRUE)</formula>
    </cfRule>
    <cfRule type="expression" dxfId="142" priority="618">
      <formula>IF(RIGHT(TEXT(AM53,"0.#"),1)=".",TRUE,FALSE)</formula>
    </cfRule>
  </conditionalFormatting>
  <conditionalFormatting sqref="AM54">
    <cfRule type="expression" dxfId="141" priority="615">
      <formula>IF(RIGHT(TEXT(AM54,"0.#"),1)=".",FALSE,TRUE)</formula>
    </cfRule>
    <cfRule type="expression" dxfId="140" priority="616">
      <formula>IF(RIGHT(TEXT(AM54,"0.#"),1)=".",TRUE,FALSE)</formula>
    </cfRule>
  </conditionalFormatting>
  <conditionalFormatting sqref="AQ53:AQ55">
    <cfRule type="expression" dxfId="139" priority="611">
      <formula>IF(RIGHT(TEXT(AQ53,"0.#"),1)=".",FALSE,TRUE)</formula>
    </cfRule>
    <cfRule type="expression" dxfId="138" priority="612">
      <formula>IF(RIGHT(TEXT(AQ53,"0.#"),1)=".",TRUE,FALSE)</formula>
    </cfRule>
  </conditionalFormatting>
  <conditionalFormatting sqref="AU53:AU55">
    <cfRule type="expression" dxfId="137" priority="609">
      <formula>IF(RIGHT(TEXT(AU53,"0.#"),1)=".",FALSE,TRUE)</formula>
    </cfRule>
    <cfRule type="expression" dxfId="136" priority="610">
      <formula>IF(RIGHT(TEXT(AU53,"0.#"),1)=".",TRUE,FALSE)</formula>
    </cfRule>
  </conditionalFormatting>
  <conditionalFormatting sqref="AE67">
    <cfRule type="expression" dxfId="135" priority="607">
      <formula>IF(RIGHT(TEXT(AE67,"0.#"),1)=".",FALSE,TRUE)</formula>
    </cfRule>
    <cfRule type="expression" dxfId="134" priority="608">
      <formula>IF(RIGHT(TEXT(AE67,"0.#"),1)=".",TRUE,FALSE)</formula>
    </cfRule>
  </conditionalFormatting>
  <conditionalFormatting sqref="AM69">
    <cfRule type="expression" dxfId="133" priority="591">
      <formula>IF(RIGHT(TEXT(AM69,"0.#"),1)=".",FALSE,TRUE)</formula>
    </cfRule>
    <cfRule type="expression" dxfId="132" priority="592">
      <formula>IF(RIGHT(TEXT(AM69,"0.#"),1)=".",TRUE,FALSE)</formula>
    </cfRule>
  </conditionalFormatting>
  <conditionalFormatting sqref="AE68">
    <cfRule type="expression" dxfId="131" priority="605">
      <formula>IF(RIGHT(TEXT(AE68,"0.#"),1)=".",FALSE,TRUE)</formula>
    </cfRule>
    <cfRule type="expression" dxfId="130" priority="606">
      <formula>IF(RIGHT(TEXT(AE68,"0.#"),1)=".",TRUE,FALSE)</formula>
    </cfRule>
  </conditionalFormatting>
  <conditionalFormatting sqref="AE69">
    <cfRule type="expression" dxfId="129" priority="603">
      <formula>IF(RIGHT(TEXT(AE69,"0.#"),1)=".",FALSE,TRUE)</formula>
    </cfRule>
    <cfRule type="expression" dxfId="128" priority="604">
      <formula>IF(RIGHT(TEXT(AE69,"0.#"),1)=".",TRUE,FALSE)</formula>
    </cfRule>
  </conditionalFormatting>
  <conditionalFormatting sqref="AI69">
    <cfRule type="expression" dxfId="127" priority="601">
      <formula>IF(RIGHT(TEXT(AI69,"0.#"),1)=".",FALSE,TRUE)</formula>
    </cfRule>
    <cfRule type="expression" dxfId="126" priority="602">
      <formula>IF(RIGHT(TEXT(AI69,"0.#"),1)=".",TRUE,FALSE)</formula>
    </cfRule>
  </conditionalFormatting>
  <conditionalFormatting sqref="AI68">
    <cfRule type="expression" dxfId="125" priority="599">
      <formula>IF(RIGHT(TEXT(AI68,"0.#"),1)=".",FALSE,TRUE)</formula>
    </cfRule>
    <cfRule type="expression" dxfId="124" priority="600">
      <formula>IF(RIGHT(TEXT(AI68,"0.#"),1)=".",TRUE,FALSE)</formula>
    </cfRule>
  </conditionalFormatting>
  <conditionalFormatting sqref="AI67">
    <cfRule type="expression" dxfId="123" priority="597">
      <formula>IF(RIGHT(TEXT(AI67,"0.#"),1)=".",FALSE,TRUE)</formula>
    </cfRule>
    <cfRule type="expression" dxfId="122" priority="598">
      <formula>IF(RIGHT(TEXT(AI67,"0.#"),1)=".",TRUE,FALSE)</formula>
    </cfRule>
  </conditionalFormatting>
  <conditionalFormatting sqref="AM67">
    <cfRule type="expression" dxfId="121" priority="595">
      <formula>IF(RIGHT(TEXT(AM67,"0.#"),1)=".",FALSE,TRUE)</formula>
    </cfRule>
    <cfRule type="expression" dxfId="120" priority="596">
      <formula>IF(RIGHT(TEXT(AM67,"0.#"),1)=".",TRUE,FALSE)</formula>
    </cfRule>
  </conditionalFormatting>
  <conditionalFormatting sqref="AM68">
    <cfRule type="expression" dxfId="119" priority="593">
      <formula>IF(RIGHT(TEXT(AM68,"0.#"),1)=".",FALSE,TRUE)</formula>
    </cfRule>
    <cfRule type="expression" dxfId="118" priority="594">
      <formula>IF(RIGHT(TEXT(AM68,"0.#"),1)=".",TRUE,FALSE)</formula>
    </cfRule>
  </conditionalFormatting>
  <conditionalFormatting sqref="AQ67:AQ69">
    <cfRule type="expression" dxfId="117" priority="589">
      <formula>IF(RIGHT(TEXT(AQ67,"0.#"),1)=".",FALSE,TRUE)</formula>
    </cfRule>
    <cfRule type="expression" dxfId="116" priority="590">
      <formula>IF(RIGHT(TEXT(AQ67,"0.#"),1)=".",TRUE,FALSE)</formula>
    </cfRule>
  </conditionalFormatting>
  <conditionalFormatting sqref="AU67:AU69">
    <cfRule type="expression" dxfId="115" priority="587">
      <formula>IF(RIGHT(TEXT(AU67,"0.#"),1)=".",FALSE,TRUE)</formula>
    </cfRule>
    <cfRule type="expression" dxfId="114" priority="588">
      <formula>IF(RIGHT(TEXT(AU67,"0.#"),1)=".",TRUE,FALSE)</formula>
    </cfRule>
  </conditionalFormatting>
  <conditionalFormatting sqref="AK15:AQ17">
    <cfRule type="expression" dxfId="113" priority="131">
      <formula>IF(RIGHT(TEXT(AK15,"0.#"),1)=".",FALSE,TRUE)</formula>
    </cfRule>
    <cfRule type="expression" dxfId="112" priority="132">
      <formula>IF(RIGHT(TEXT(AK15,"0.#"),1)=".",TRUE,FALSE)</formula>
    </cfRule>
  </conditionalFormatting>
  <conditionalFormatting sqref="AD15:AJ17">
    <cfRule type="expression" dxfId="111" priority="129">
      <formula>IF(RIGHT(TEXT(AD15,"0.#"),1)=".",FALSE,TRUE)</formula>
    </cfRule>
    <cfRule type="expression" dxfId="110" priority="130">
      <formula>IF(RIGHT(TEXT(AD15,"0.#"),1)=".",TRUE,FALSE)</formula>
    </cfRule>
  </conditionalFormatting>
  <conditionalFormatting sqref="P14:AQ14">
    <cfRule type="expression" dxfId="109" priority="127">
      <formula>IF(RIGHT(TEXT(P14,"0.#"),1)=".",FALSE,TRUE)</formula>
    </cfRule>
    <cfRule type="expression" dxfId="108" priority="128">
      <formula>IF(RIGHT(TEXT(P14,"0.#"),1)=".",TRUE,FALSE)</formula>
    </cfRule>
  </conditionalFormatting>
  <conditionalFormatting sqref="P28">
    <cfRule type="expression" dxfId="107" priority="125">
      <formula>IF(RIGHT(TEXT(P28,"0.#"),1)=".",FALSE,TRUE)</formula>
    </cfRule>
    <cfRule type="expression" dxfId="106" priority="126">
      <formula>IF(RIGHT(TEXT(P28,"0.#"),1)=".",TRUE,FALSE)</formula>
    </cfRule>
  </conditionalFormatting>
  <conditionalFormatting sqref="AL184:AO184">
    <cfRule type="expression" dxfId="105" priority="121">
      <formula>IF(AND(AL184&gt;=0, RIGHT(TEXT(AL184,"0.#"),1)&lt;&gt;"."),TRUE,FALSE)</formula>
    </cfRule>
    <cfRule type="expression" dxfId="104" priority="122">
      <formula>IF(AND(AL184&gt;=0, RIGHT(TEXT(AL184,"0.#"),1)="."),TRUE,FALSE)</formula>
    </cfRule>
    <cfRule type="expression" dxfId="103" priority="123">
      <formula>IF(AND(AL184&lt;0, RIGHT(TEXT(AL184,"0.#"),1)&lt;&gt;"."),TRUE,FALSE)</formula>
    </cfRule>
    <cfRule type="expression" dxfId="102" priority="124">
      <formula>IF(AND(AL184&lt;0, RIGHT(TEXT(AL184,"0.#"),1)="."),TRUE,FALSE)</formula>
    </cfRule>
  </conditionalFormatting>
  <conditionalFormatting sqref="Y185">
    <cfRule type="expression" dxfId="101" priority="119">
      <formula>IF(RIGHT(TEXT(Y185,"0.#"),1)=".",FALSE,TRUE)</formula>
    </cfRule>
    <cfRule type="expression" dxfId="100" priority="120">
      <formula>IF(RIGHT(TEXT(Y185,"0.#"),1)=".",TRUE,FALSE)</formula>
    </cfRule>
  </conditionalFormatting>
  <conditionalFormatting sqref="AL185:AO185">
    <cfRule type="expression" dxfId="99" priority="115">
      <formula>IF(AND(AL185&gt;=0, RIGHT(TEXT(AL185,"0.#"),1)&lt;&gt;"."),TRUE,FALSE)</formula>
    </cfRule>
    <cfRule type="expression" dxfId="98" priority="116">
      <formula>IF(AND(AL185&gt;=0, RIGHT(TEXT(AL185,"0.#"),1)="."),TRUE,FALSE)</formula>
    </cfRule>
    <cfRule type="expression" dxfId="97" priority="117">
      <formula>IF(AND(AL185&lt;0, RIGHT(TEXT(AL185,"0.#"),1)&lt;&gt;"."),TRUE,FALSE)</formula>
    </cfRule>
    <cfRule type="expression" dxfId="96" priority="118">
      <formula>IF(AND(AL185&lt;0, RIGHT(TEXT(AL185,"0.#"),1)="."),TRUE,FALSE)</formula>
    </cfRule>
  </conditionalFormatting>
  <conditionalFormatting sqref="Y186">
    <cfRule type="expression" dxfId="95" priority="113">
      <formula>IF(RIGHT(TEXT(Y186,"0.#"),1)=".",FALSE,TRUE)</formula>
    </cfRule>
    <cfRule type="expression" dxfId="94" priority="114">
      <formula>IF(RIGHT(TEXT(Y186,"0.#"),1)=".",TRUE,FALSE)</formula>
    </cfRule>
  </conditionalFormatting>
  <conditionalFormatting sqref="AL186:AO186">
    <cfRule type="expression" dxfId="93" priority="109">
      <formula>IF(AND(AL186&gt;=0, RIGHT(TEXT(AL186,"0.#"),1)&lt;&gt;"."),TRUE,FALSE)</formula>
    </cfRule>
    <cfRule type="expression" dxfId="92" priority="110">
      <formula>IF(AND(AL186&gt;=0, RIGHT(TEXT(AL186,"0.#"),1)="."),TRUE,FALSE)</formula>
    </cfRule>
    <cfRule type="expression" dxfId="91" priority="111">
      <formula>IF(AND(AL186&lt;0, RIGHT(TEXT(AL186,"0.#"),1)&lt;&gt;"."),TRUE,FALSE)</formula>
    </cfRule>
    <cfRule type="expression" dxfId="90" priority="112">
      <formula>IF(AND(AL186&lt;0, RIGHT(TEXT(AL186,"0.#"),1)="."),TRUE,FALSE)</formula>
    </cfRule>
  </conditionalFormatting>
  <conditionalFormatting sqref="Y188">
    <cfRule type="expression" dxfId="89" priority="101">
      <formula>IF(RIGHT(TEXT(Y188,"0.#"),1)=".",FALSE,TRUE)</formula>
    </cfRule>
    <cfRule type="expression" dxfId="88" priority="102">
      <formula>IF(RIGHT(TEXT(Y188,"0.#"),1)=".",TRUE,FALSE)</formula>
    </cfRule>
  </conditionalFormatting>
  <conditionalFormatting sqref="AL188:AO188">
    <cfRule type="expression" dxfId="87" priority="97">
      <formula>IF(AND(AL188&gt;=0, RIGHT(TEXT(AL188,"0.#"),1)&lt;&gt;"."),TRUE,FALSE)</formula>
    </cfRule>
    <cfRule type="expression" dxfId="86" priority="98">
      <formula>IF(AND(AL188&gt;=0, RIGHT(TEXT(AL188,"0.#"),1)="."),TRUE,FALSE)</formula>
    </cfRule>
    <cfRule type="expression" dxfId="85" priority="99">
      <formula>IF(AND(AL188&lt;0, RIGHT(TEXT(AL188,"0.#"),1)&lt;&gt;"."),TRUE,FALSE)</formula>
    </cfRule>
    <cfRule type="expression" dxfId="84" priority="100">
      <formula>IF(AND(AL188&lt;0, RIGHT(TEXT(AL188,"0.#"),1)="."),TRUE,FALSE)</formula>
    </cfRule>
  </conditionalFormatting>
  <conditionalFormatting sqref="Y191">
    <cfRule type="expression" dxfId="83" priority="83">
      <formula>IF(RIGHT(TEXT(Y191,"0.#"),1)=".",FALSE,TRUE)</formula>
    </cfRule>
    <cfRule type="expression" dxfId="82" priority="84">
      <formula>IF(RIGHT(TEXT(Y191,"0.#"),1)=".",TRUE,FALSE)</formula>
    </cfRule>
  </conditionalFormatting>
  <conditionalFormatting sqref="AL191:AO191">
    <cfRule type="expression" dxfId="81" priority="79">
      <formula>IF(AND(AL191&gt;=0, RIGHT(TEXT(AL191,"0.#"),1)&lt;&gt;"."),TRUE,FALSE)</formula>
    </cfRule>
    <cfRule type="expression" dxfId="80" priority="80">
      <formula>IF(AND(AL191&gt;=0, RIGHT(TEXT(AL191,"0.#"),1)="."),TRUE,FALSE)</formula>
    </cfRule>
    <cfRule type="expression" dxfId="79" priority="81">
      <formula>IF(AND(AL191&lt;0, RIGHT(TEXT(AL191,"0.#"),1)&lt;&gt;"."),TRUE,FALSE)</formula>
    </cfRule>
    <cfRule type="expression" dxfId="78" priority="82">
      <formula>IF(AND(AL191&lt;0, RIGHT(TEXT(AL191,"0.#"),1)="."),TRUE,FALSE)</formula>
    </cfRule>
  </conditionalFormatting>
  <conditionalFormatting sqref="Y192">
    <cfRule type="expression" dxfId="77" priority="77">
      <formula>IF(RIGHT(TEXT(Y192,"0.#"),1)=".",FALSE,TRUE)</formula>
    </cfRule>
    <cfRule type="expression" dxfId="76" priority="78">
      <formula>IF(RIGHT(TEXT(Y192,"0.#"),1)=".",TRUE,FALSE)</formula>
    </cfRule>
  </conditionalFormatting>
  <conditionalFormatting sqref="AL192:AO192">
    <cfRule type="expression" dxfId="75" priority="73">
      <formula>IF(AND(AL192&gt;=0, RIGHT(TEXT(AL192,"0.#"),1)&lt;&gt;"."),TRUE,FALSE)</formula>
    </cfRule>
    <cfRule type="expression" dxfId="74" priority="74">
      <formula>IF(AND(AL192&gt;=0, RIGHT(TEXT(AL192,"0.#"),1)="."),TRUE,FALSE)</formula>
    </cfRule>
    <cfRule type="expression" dxfId="73" priority="75">
      <formula>IF(AND(AL192&lt;0, RIGHT(TEXT(AL192,"0.#"),1)&lt;&gt;"."),TRUE,FALSE)</formula>
    </cfRule>
    <cfRule type="expression" dxfId="72" priority="76">
      <formula>IF(AND(AL192&lt;0, RIGHT(TEXT(AL192,"0.#"),1)="."),TRUE,FALSE)</formula>
    </cfRule>
  </conditionalFormatting>
  <conditionalFormatting sqref="Y193">
    <cfRule type="expression" dxfId="71" priority="71">
      <formula>IF(RIGHT(TEXT(Y193,"0.#"),1)=".",FALSE,TRUE)</formula>
    </cfRule>
    <cfRule type="expression" dxfId="70" priority="72">
      <formula>IF(RIGHT(TEXT(Y193,"0.#"),1)=".",TRUE,FALSE)</formula>
    </cfRule>
  </conditionalFormatting>
  <conditionalFormatting sqref="AL193:AO193">
    <cfRule type="expression" dxfId="69" priority="67">
      <formula>IF(AND(AL193&gt;=0, RIGHT(TEXT(AL193,"0.#"),1)&lt;&gt;"."),TRUE,FALSE)</formula>
    </cfRule>
    <cfRule type="expression" dxfId="68" priority="68">
      <formula>IF(AND(AL193&gt;=0, RIGHT(TEXT(AL193,"0.#"),1)="."),TRUE,FALSE)</formula>
    </cfRule>
    <cfRule type="expression" dxfId="67" priority="69">
      <formula>IF(AND(AL193&lt;0, RIGHT(TEXT(AL193,"0.#"),1)&lt;&gt;"."),TRUE,FALSE)</formula>
    </cfRule>
    <cfRule type="expression" dxfId="66" priority="70">
      <formula>IF(AND(AL193&lt;0, RIGHT(TEXT(AL193,"0.#"),1)="."),TRUE,FALSE)</formula>
    </cfRule>
  </conditionalFormatting>
  <conditionalFormatting sqref="Y189">
    <cfRule type="expression" dxfId="65" priority="65">
      <formula>IF(RIGHT(TEXT(Y189,"0.#"),1)=".",FALSE,TRUE)</formula>
    </cfRule>
    <cfRule type="expression" dxfId="64" priority="66">
      <formula>IF(RIGHT(TEXT(Y189,"0.#"),1)=".",TRUE,FALSE)</formula>
    </cfRule>
  </conditionalFormatting>
  <conditionalFormatting sqref="AL189:AO189">
    <cfRule type="expression" dxfId="63" priority="61">
      <formula>IF(AND(AL189&gt;=0, RIGHT(TEXT(AL189,"0.#"),1)&lt;&gt;"."),TRUE,FALSE)</formula>
    </cfRule>
    <cfRule type="expression" dxfId="62" priority="62">
      <formula>IF(AND(AL189&gt;=0, RIGHT(TEXT(AL189,"0.#"),1)="."),TRUE,FALSE)</formula>
    </cfRule>
    <cfRule type="expression" dxfId="61" priority="63">
      <formula>IF(AND(AL189&lt;0, RIGHT(TEXT(AL189,"0.#"),1)&lt;&gt;"."),TRUE,FALSE)</formula>
    </cfRule>
    <cfRule type="expression" dxfId="60" priority="64">
      <formula>IF(AND(AL189&lt;0, RIGHT(TEXT(AL189,"0.#"),1)="."),TRUE,FALSE)</formula>
    </cfRule>
  </conditionalFormatting>
  <conditionalFormatting sqref="Y187">
    <cfRule type="expression" dxfId="59" priority="59">
      <formula>IF(RIGHT(TEXT(Y187,"0.#"),1)=".",FALSE,TRUE)</formula>
    </cfRule>
    <cfRule type="expression" dxfId="58" priority="60">
      <formula>IF(RIGHT(TEXT(Y187,"0.#"),1)=".",TRUE,FALSE)</formula>
    </cfRule>
  </conditionalFormatting>
  <conditionalFormatting sqref="AL187:AO187">
    <cfRule type="expression" dxfId="57" priority="55">
      <formula>IF(AND(AL187&gt;=0, RIGHT(TEXT(AL187,"0.#"),1)&lt;&gt;"."),TRUE,FALSE)</formula>
    </cfRule>
    <cfRule type="expression" dxfId="56" priority="56">
      <formula>IF(AND(AL187&gt;=0, RIGHT(TEXT(AL187,"0.#"),1)="."),TRUE,FALSE)</formula>
    </cfRule>
    <cfRule type="expression" dxfId="55" priority="57">
      <formula>IF(AND(AL187&lt;0, RIGHT(TEXT(AL187,"0.#"),1)&lt;&gt;"."),TRUE,FALSE)</formula>
    </cfRule>
    <cfRule type="expression" dxfId="54" priority="58">
      <formula>IF(AND(AL187&lt;0, RIGHT(TEXT(AL187,"0.#"),1)="."),TRUE,FALSE)</formula>
    </cfRule>
  </conditionalFormatting>
  <conditionalFormatting sqref="Y190">
    <cfRule type="expression" dxfId="53" priority="53">
      <formula>IF(RIGHT(TEXT(Y190,"0.#"),1)=".",FALSE,TRUE)</formula>
    </cfRule>
    <cfRule type="expression" dxfId="52" priority="54">
      <formula>IF(RIGHT(TEXT(Y190,"0.#"),1)=".",TRUE,FALSE)</formula>
    </cfRule>
  </conditionalFormatting>
  <conditionalFormatting sqref="AL190:AO190">
    <cfRule type="expression" dxfId="51" priority="49">
      <formula>IF(AND(AL190&gt;=0, RIGHT(TEXT(AL190,"0.#"),1)&lt;&gt;"."),TRUE,FALSE)</formula>
    </cfRule>
    <cfRule type="expression" dxfId="50" priority="50">
      <formula>IF(AND(AL190&gt;=0, RIGHT(TEXT(AL190,"0.#"),1)="."),TRUE,FALSE)</formula>
    </cfRule>
    <cfRule type="expression" dxfId="49" priority="51">
      <formula>IF(AND(AL190&lt;0, RIGHT(TEXT(AL190,"0.#"),1)&lt;&gt;"."),TRUE,FALSE)</formula>
    </cfRule>
    <cfRule type="expression" dxfId="48" priority="52">
      <formula>IF(AND(AL190&lt;0, RIGHT(TEXT(AL190,"0.#"),1)="."),TRUE,FALSE)</formula>
    </cfRule>
  </conditionalFormatting>
  <conditionalFormatting sqref="AL179:AO179">
    <cfRule type="expression" dxfId="47" priority="45">
      <formula>IF(AND(AL179&gt;=0, RIGHT(TEXT(AL179,"0.#"),1)&lt;&gt;"."),TRUE,FALSE)</formula>
    </cfRule>
    <cfRule type="expression" dxfId="46" priority="46">
      <formula>IF(AND(AL179&gt;=0, RIGHT(TEXT(AL179,"0.#"),1)="."),TRUE,FALSE)</formula>
    </cfRule>
    <cfRule type="expression" dxfId="45" priority="47">
      <formula>IF(AND(AL179&lt;0, RIGHT(TEXT(AL179,"0.#"),1)&lt;&gt;"."),TRUE,FALSE)</formula>
    </cfRule>
    <cfRule type="expression" dxfId="44" priority="48">
      <formula>IF(AND(AL179&lt;0, RIGHT(TEXT(AL179,"0.#"),1)="."),TRUE,FALSE)</formula>
    </cfRule>
  </conditionalFormatting>
  <conditionalFormatting sqref="AL180:AO180">
    <cfRule type="expression" dxfId="43" priority="41">
      <formula>IF(AND(AL180&gt;=0, RIGHT(TEXT(AL180,"0.#"),1)&lt;&gt;"."),TRUE,FALSE)</formula>
    </cfRule>
    <cfRule type="expression" dxfId="42" priority="42">
      <formula>IF(AND(AL180&gt;=0, RIGHT(TEXT(AL180,"0.#"),1)="."),TRUE,FALSE)</formula>
    </cfRule>
    <cfRule type="expression" dxfId="41" priority="43">
      <formula>IF(AND(AL180&lt;0, RIGHT(TEXT(AL180,"0.#"),1)&lt;&gt;"."),TRUE,FALSE)</formula>
    </cfRule>
    <cfRule type="expression" dxfId="40" priority="44">
      <formula>IF(AND(AL180&lt;0, RIGHT(TEXT(AL180,"0.#"),1)="."),TRUE,FALSE)</formula>
    </cfRule>
  </conditionalFormatting>
  <conditionalFormatting sqref="AL162:AO162">
    <cfRule type="expression" dxfId="39" priority="37">
      <formula>IF(AND(AL162&gt;=0, RIGHT(TEXT(AL162,"0.#"),1)&lt;&gt;"."),TRUE,FALSE)</formula>
    </cfRule>
    <cfRule type="expression" dxfId="38" priority="38">
      <formula>IF(AND(AL162&gt;=0, RIGHT(TEXT(AL162,"0.#"),1)="."),TRUE,FALSE)</formula>
    </cfRule>
    <cfRule type="expression" dxfId="37" priority="39">
      <formula>IF(AND(AL162&lt;0, RIGHT(TEXT(AL162,"0.#"),1)&lt;&gt;"."),TRUE,FALSE)</formula>
    </cfRule>
    <cfRule type="expression" dxfId="36" priority="40">
      <formula>IF(AND(AL162&lt;0, RIGHT(TEXT(AL162,"0.#"),1)="."),TRUE,FALSE)</formula>
    </cfRule>
  </conditionalFormatting>
  <conditionalFormatting sqref="AL163:AO163">
    <cfRule type="expression" dxfId="35" priority="33">
      <formula>IF(AND(AL163&gt;=0, RIGHT(TEXT(AL163,"0.#"),1)&lt;&gt;"."),TRUE,FALSE)</formula>
    </cfRule>
    <cfRule type="expression" dxfId="34" priority="34">
      <formula>IF(AND(AL163&gt;=0, RIGHT(TEXT(AL163,"0.#"),1)="."),TRUE,FALSE)</formula>
    </cfRule>
    <cfRule type="expression" dxfId="33" priority="35">
      <formula>IF(AND(AL163&lt;0, RIGHT(TEXT(AL163,"0.#"),1)&lt;&gt;"."),TRUE,FALSE)</formula>
    </cfRule>
    <cfRule type="expression" dxfId="32" priority="36">
      <formula>IF(AND(AL163&lt;0, RIGHT(TEXT(AL163,"0.#"),1)="."),TRUE,FALSE)</formula>
    </cfRule>
  </conditionalFormatting>
  <conditionalFormatting sqref="AL164:AO164">
    <cfRule type="expression" dxfId="31" priority="29">
      <formula>IF(AND(AL164&gt;=0, RIGHT(TEXT(AL164,"0.#"),1)&lt;&gt;"."),TRUE,FALSE)</formula>
    </cfRule>
    <cfRule type="expression" dxfId="30" priority="30">
      <formula>IF(AND(AL164&gt;=0, RIGHT(TEXT(AL164,"0.#"),1)="."),TRUE,FALSE)</formula>
    </cfRule>
    <cfRule type="expression" dxfId="29" priority="31">
      <formula>IF(AND(AL164&lt;0, RIGHT(TEXT(AL164,"0.#"),1)&lt;&gt;"."),TRUE,FALSE)</formula>
    </cfRule>
    <cfRule type="expression" dxfId="28" priority="32">
      <formula>IF(AND(AL164&lt;0, RIGHT(TEXT(AL164,"0.#"),1)="."),TRUE,FALSE)</formula>
    </cfRule>
  </conditionalFormatting>
  <conditionalFormatting sqref="AL165:AO165">
    <cfRule type="expression" dxfId="27" priority="25">
      <formula>IF(AND(AL165&gt;=0, RIGHT(TEXT(AL165,"0.#"),1)&lt;&gt;"."),TRUE,FALSE)</formula>
    </cfRule>
    <cfRule type="expression" dxfId="26" priority="26">
      <formula>IF(AND(AL165&gt;=0, RIGHT(TEXT(AL165,"0.#"),1)="."),TRUE,FALSE)</formula>
    </cfRule>
    <cfRule type="expression" dxfId="25" priority="27">
      <formula>IF(AND(AL165&lt;0, RIGHT(TEXT(AL165,"0.#"),1)&lt;&gt;"."),TRUE,FALSE)</formula>
    </cfRule>
    <cfRule type="expression" dxfId="24" priority="28">
      <formula>IF(AND(AL165&lt;0, RIGHT(TEXT(AL165,"0.#"),1)="."),TRUE,FALSE)</formula>
    </cfRule>
  </conditionalFormatting>
  <conditionalFormatting sqref="AL166:AO166">
    <cfRule type="expression" dxfId="23" priority="21">
      <formula>IF(AND(AL166&gt;=0, RIGHT(TEXT(AL166,"0.#"),1)&lt;&gt;"."),TRUE,FALSE)</formula>
    </cfRule>
    <cfRule type="expression" dxfId="22" priority="22">
      <formula>IF(AND(AL166&gt;=0, RIGHT(TEXT(AL166,"0.#"),1)="."),TRUE,FALSE)</formula>
    </cfRule>
    <cfRule type="expression" dxfId="21" priority="23">
      <formula>IF(AND(AL166&lt;0, RIGHT(TEXT(AL166,"0.#"),1)&lt;&gt;"."),TRUE,FALSE)</formula>
    </cfRule>
    <cfRule type="expression" dxfId="20" priority="24">
      <formula>IF(AND(AL166&lt;0, RIGHT(TEXT(AL166,"0.#"),1)="."),TRUE,FALSE)</formula>
    </cfRule>
  </conditionalFormatting>
  <conditionalFormatting sqref="AL167:AO167">
    <cfRule type="expression" dxfId="19" priority="17">
      <formula>IF(AND(AL167&gt;=0, RIGHT(TEXT(AL167,"0.#"),1)&lt;&gt;"."),TRUE,FALSE)</formula>
    </cfRule>
    <cfRule type="expression" dxfId="18" priority="18">
      <formula>IF(AND(AL167&gt;=0, RIGHT(TEXT(AL167,"0.#"),1)="."),TRUE,FALSE)</formula>
    </cfRule>
    <cfRule type="expression" dxfId="17" priority="19">
      <formula>IF(AND(AL167&lt;0, RIGHT(TEXT(AL167,"0.#"),1)&lt;&gt;"."),TRUE,FALSE)</formula>
    </cfRule>
    <cfRule type="expression" dxfId="16" priority="20">
      <formula>IF(AND(AL167&lt;0, RIGHT(TEXT(AL167,"0.#"),1)="."),TRUE,FALSE)</formula>
    </cfRule>
  </conditionalFormatting>
  <conditionalFormatting sqref="AL168:AO168">
    <cfRule type="expression" dxfId="15" priority="13">
      <formula>IF(AND(AL168&gt;=0, RIGHT(TEXT(AL168,"0.#"),1)&lt;&gt;"."),TRUE,FALSE)</formula>
    </cfRule>
    <cfRule type="expression" dxfId="14" priority="14">
      <formula>IF(AND(AL168&gt;=0, RIGHT(TEXT(AL168,"0.#"),1)="."),TRUE,FALSE)</formula>
    </cfRule>
    <cfRule type="expression" dxfId="13" priority="15">
      <formula>IF(AND(AL168&lt;0, RIGHT(TEXT(AL168,"0.#"),1)&lt;&gt;"."),TRUE,FALSE)</formula>
    </cfRule>
    <cfRule type="expression" dxfId="12" priority="16">
      <formula>IF(AND(AL168&lt;0, RIGHT(TEXT(AL168,"0.#"),1)="."),TRUE,FALSE)</formula>
    </cfRule>
  </conditionalFormatting>
  <conditionalFormatting sqref="AL169:AO169">
    <cfRule type="expression" dxfId="11" priority="9">
      <formula>IF(AND(AL169&gt;=0, RIGHT(TEXT(AL169,"0.#"),1)&lt;&gt;"."),TRUE,FALSE)</formula>
    </cfRule>
    <cfRule type="expression" dxfId="10" priority="10">
      <formula>IF(AND(AL169&gt;=0, RIGHT(TEXT(AL169,"0.#"),1)="."),TRUE,FALSE)</formula>
    </cfRule>
    <cfRule type="expression" dxfId="9" priority="11">
      <formula>IF(AND(AL169&lt;0, RIGHT(TEXT(AL169,"0.#"),1)&lt;&gt;"."),TRUE,FALSE)</formula>
    </cfRule>
    <cfRule type="expression" dxfId="8" priority="12">
      <formula>IF(AND(AL169&lt;0, RIGHT(TEXT(AL169,"0.#"),1)="."),TRUE,FALSE)</formula>
    </cfRule>
  </conditionalFormatting>
  <conditionalFormatting sqref="AL170:AO170">
    <cfRule type="expression" dxfId="7" priority="5">
      <formula>IF(AND(AL170&gt;=0, RIGHT(TEXT(AL170,"0.#"),1)&lt;&gt;"."),TRUE,FALSE)</formula>
    </cfRule>
    <cfRule type="expression" dxfId="6" priority="6">
      <formula>IF(AND(AL170&gt;=0, RIGHT(TEXT(AL170,"0.#"),1)="."),TRUE,FALSE)</formula>
    </cfRule>
    <cfRule type="expression" dxfId="5" priority="7">
      <formula>IF(AND(AL170&lt;0, RIGHT(TEXT(AL170,"0.#"),1)&lt;&gt;"."),TRUE,FALSE)</formula>
    </cfRule>
    <cfRule type="expression" dxfId="4" priority="8">
      <formula>IF(AND(AL170&lt;0, RIGHT(TEXT(AL170,"0.#"),1)="."),TRUE,FALSE)</formula>
    </cfRule>
  </conditionalFormatting>
  <conditionalFormatting sqref="AL171:AO171">
    <cfRule type="expression" dxfId="3" priority="1">
      <formula>IF(AND(AL171&gt;=0, RIGHT(TEXT(AL171,"0.#"),1)&lt;&gt;"."),TRUE,FALSE)</formula>
    </cfRule>
    <cfRule type="expression" dxfId="2" priority="2">
      <formula>IF(AND(AL171&gt;=0, RIGHT(TEXT(AL171,"0.#"),1)="."),TRUE,FALSE)</formula>
    </cfRule>
    <cfRule type="expression" dxfId="1" priority="3">
      <formula>IF(AND(AL171&lt;0, RIGHT(TEXT(AL171,"0.#"),1)&lt;&gt;"."),TRUE,FALSE)</formula>
    </cfRule>
    <cfRule type="expression" dxfId="0" priority="4">
      <formula>IF(AND(AL171&lt;0, RIGHT(TEXT(AL171,"0.#"),1)="."),TRUE,FALSE)</formula>
    </cfRule>
  </conditionalFormatting>
  <dataValidations count="16">
    <dataValidation type="whole" allowBlank="1" showInputMessage="1" showErrorMessage="1" sqref="O119:P120 AX119:AX121 AA119:AB120 AM119:AN120">
      <formula1>0</formula1>
      <formula2>99</formula2>
    </dataValidation>
    <dataValidation type="whole" allowBlank="1" showInputMessage="1" showErrorMessage="1" sqref="AJ119:AK120 X119:Y120 AJ121 L119:L121 M119:M120 X121 AU119:AV120 J9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5:E105">
      <formula1>T行政事業レビュー推進チームの所見</formula1>
    </dataValidation>
    <dataValidation type="custom" imeMode="disabled" allowBlank="1" showInputMessage="1" showErrorMessage="1" sqref="AH158:AK158 AH162:AK171 AH175:AK175 AH179:AK180 AH184:AK193">
      <formula1>OR(AND(MOD(IF(ISNUMBER(AH158), AH158, 0.5),1)=0, 0&lt;=AH158), AH158="-")</formula1>
    </dataValidation>
    <dataValidation type="whole" imeMode="disabled" allowBlank="1" showInputMessage="1" showErrorMessage="1" sqref="AW2:AX2">
      <formula1>0</formula1>
      <formula2>99</formula2>
    </dataValidation>
    <dataValidation type="list" allowBlank="1" showInputMessage="1" showErrorMessage="1" sqref="A107:E107">
      <formula1>T所見を踏まえた改善点</formula1>
    </dataValidation>
    <dataValidation type="list" allowBlank="1" showInputMessage="1" showErrorMessage="1" error="プルダウンリストから選択してください。" sqref="AD84:AF85">
      <formula1>"有,無"</formula1>
    </dataValidation>
    <dataValidation type="list" allowBlank="1" showInputMessage="1" showErrorMessage="1" error="プルダウンリストから選択してください。" sqref="AD80:AF83 AD86:AD97 AE86:AF90 AE92:AF97">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P23:AC29 Y146:AB148 AU146:AX148 Y152:AB152 AU152:AX152 Y158:AB158 AL158:AO158 Y162:AB171 AL162:AO171 Y175:AB175 AL175:AO175 Y179:AB180 AL179:AO180 Y184:AB193 AL184:AO193 AQ38:AR38 AU38:AX38 AE39:AX41 AE49:AX49 AE32:AX33 AE60:AX61 AE35:AX35 AE63:AX63 AQ52:AR52 AU52:AX52 AE53:AX55 AQ66:AR66 AU66:AX66 AE67:AX69 AE46:AX47">
      <formula1>OR(ISNUMBER(P13), P13="-")</formula1>
    </dataValidation>
    <dataValidation type="list" allowBlank="1" showInputMessage="1" showErrorMessage="1" sqref="Q121:R121 AC121:AD121 AO121:AP121">
      <formula1>#REF!</formula1>
    </dataValidation>
    <dataValidation type="custom" allowBlank="1" showInputMessage="1" showErrorMessage="1" errorTitle="法人番号チェック" error="法人番号は13桁の数字で入力してください。" sqref="J184:O193 J179:O180 J175:O175 J162:O171 J158:O158">
      <formula1>OR(J158="-",AND(LEN(J158)=13,IFERROR(SEARCH("-",J158),"")="",IFERROR(SEARCH(".",J158),"")="",ISNUMBER(J158)))</formula1>
    </dataValidation>
    <dataValidation type="list" allowBlank="1" showInputMessage="1" showErrorMessage="1" sqref="H99:I99">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77" max="50" man="1"/>
    <brk id="103" max="50" man="1"/>
    <brk id="143" max="50" man="1"/>
    <brk id="181"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U120:V120 I120:J120 AG120:AH120 AR120:AS120</xm:sqref>
        </x14:dataValidation>
        <x14:dataValidation type="list" allowBlank="1" showInputMessage="1" showErrorMessage="1">
          <x14:formula1>
            <xm:f>入力規則等!$U$40:$U$42</xm:f>
          </x14:formula1>
          <xm:sqref>AG119:AH119 U119:V119 I119:J119 AR119:AS119</xm:sqref>
        </x14:dataValidation>
        <x14:dataValidation type="list" allowBlank="1" showInputMessage="1" showErrorMessage="1">
          <x14:formula1>
            <xm:f>入力規則等!$AG$2:$AG$13</xm:f>
          </x14:formula1>
          <xm:sqref>AC158:AG158 AC162:AG171 AC175:AG175 AC179:AG180 AC184:AG193</xm:sqref>
        </x14:dataValidation>
        <x14:dataValidation type="list" allowBlank="1" showInputMessage="1" showErrorMessage="1">
          <x14:formula1>
            <xm:f>入力規則等!$AI$2:$AI$8</xm:f>
          </x14:formula1>
          <xm:sqref>J75:T75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AO119:AP120 Q119:S120 AC119:AE120 E119:G120</xm:sqref>
        </x14:dataValidation>
        <x14:dataValidation type="list" allowBlank="1" showInputMessage="1" showErrorMessage="1">
          <x14:formula1>
            <xm:f>入力規則等!$U$48</xm:f>
          </x14:formula1>
          <xm:sqref>E121:F121</xm:sqref>
        </x14:dataValidation>
        <x14:dataValidation type="list" allowBlank="1" showInputMessage="1" showErrorMessage="1">
          <x14:formula1>
            <xm:f>入力規則等!$U$13:$U$35</xm:f>
          </x14:formula1>
          <xm:sqref>AJ2:AM2 AE121:AG121 G121:I121 AQ121:AS121 S121:U121 E99:G99</xm:sqref>
        </x14:dataValidation>
        <x14:dataValidation type="list" allowBlank="1" showInputMessage="1" showErrorMessage="1">
          <x14:formula1>
            <xm:f>入力規則等!$U$56:$U$58</xm:f>
          </x14:formula1>
          <xm:sqref>J121:K121 AT121:AU121 AH121:AI121 V121:W121</xm:sqref>
        </x14:dataValidation>
        <x14:dataValidation type="list" allowBlank="1" showInputMessage="1" showErrorMessage="1">
          <x14:formula1>
            <xm:f>入力規則等!$U$49</xm:f>
          </x14:formula1>
          <xm:sqref>C99:D99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386</v>
      </c>
      <c r="AA1" s="26" t="s">
        <v>74</v>
      </c>
      <c r="AB1" s="26" t="s">
        <v>387</v>
      </c>
      <c r="AC1" s="26" t="s">
        <v>31</v>
      </c>
      <c r="AD1" s="25"/>
      <c r="AE1" s="26" t="s">
        <v>43</v>
      </c>
      <c r="AF1" s="27"/>
      <c r="AG1" s="39" t="s">
        <v>170</v>
      </c>
      <c r="AI1" s="39" t="s">
        <v>173</v>
      </c>
      <c r="AK1" s="39" t="s">
        <v>177</v>
      </c>
      <c r="AM1" s="54"/>
      <c r="AN1" s="54"/>
      <c r="AP1" s="25" t="s">
        <v>214</v>
      </c>
    </row>
    <row r="2" spans="1:42" ht="13.5" customHeight="1" x14ac:dyDescent="0.15">
      <c r="A2" s="13" t="s">
        <v>77</v>
      </c>
      <c r="B2" s="14"/>
      <c r="C2" s="12" t="str">
        <f>IF(B2="","",A2)</f>
        <v/>
      </c>
      <c r="D2" s="12" t="str">
        <f>IF(C2="","",IF(D1&lt;&gt;"",CONCATENATE(D1,"、",C2),C2))</f>
        <v/>
      </c>
      <c r="F2" s="11" t="s">
        <v>64</v>
      </c>
      <c r="G2" s="16" t="s">
        <v>607</v>
      </c>
      <c r="H2" s="12" t="str">
        <f>IF(G2="","",F2)</f>
        <v>一般会計</v>
      </c>
      <c r="I2" s="12" t="str">
        <f>IF(H2="","",IF(I1&lt;&gt;"",CONCATENATE(I1,"、",H2),H2))</f>
        <v>一般会計</v>
      </c>
      <c r="K2" s="13" t="s">
        <v>94</v>
      </c>
      <c r="L2" s="14"/>
      <c r="M2" s="12" t="str">
        <f>IF(L2="","",K2)</f>
        <v/>
      </c>
      <c r="N2" s="12" t="str">
        <f>IF(M2="","",IF(N1&lt;&gt;"",CONCATENATE(N1,"、",M2),M2))</f>
        <v/>
      </c>
      <c r="O2" s="12"/>
      <c r="P2" s="11" t="s">
        <v>66</v>
      </c>
      <c r="Q2" s="16" t="s">
        <v>567</v>
      </c>
      <c r="R2" s="12" t="str">
        <f>IF(Q2="","",P2)</f>
        <v>直接実施</v>
      </c>
      <c r="S2" s="12" t="str">
        <f>IF(R2="","",IF(S1&lt;&gt;"",CONCATENATE(S1,"、",R2),R2))</f>
        <v>直接実施</v>
      </c>
      <c r="T2" s="12"/>
      <c r="U2" s="69">
        <v>21</v>
      </c>
      <c r="W2" s="29" t="s">
        <v>161</v>
      </c>
      <c r="Y2" s="29" t="s">
        <v>60</v>
      </c>
      <c r="Z2" s="29" t="s">
        <v>60</v>
      </c>
      <c r="AA2" s="62" t="s">
        <v>256</v>
      </c>
      <c r="AB2" s="62" t="s">
        <v>481</v>
      </c>
      <c r="AC2" s="63" t="s">
        <v>126</v>
      </c>
      <c r="AD2" s="25"/>
      <c r="AE2" s="31" t="s">
        <v>157</v>
      </c>
      <c r="AF2" s="27"/>
      <c r="AG2" s="40" t="s">
        <v>222</v>
      </c>
      <c r="AI2" s="39" t="s">
        <v>253</v>
      </c>
      <c r="AK2" s="39" t="s">
        <v>178</v>
      </c>
      <c r="AM2" s="54"/>
      <c r="AN2" s="54"/>
      <c r="AP2" s="40" t="s">
        <v>222</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567</v>
      </c>
      <c r="R3" s="12" t="str">
        <f t="shared" ref="R3:R8" si="3">IF(Q3="","",P3)</f>
        <v>委託・請負</v>
      </c>
      <c r="S3" s="12" t="str">
        <f t="shared" ref="S3:S8" si="4">IF(R3="",S2,IF(S2&lt;&gt;"",CONCATENATE(S2,"、",R3),R3))</f>
        <v>直接実施、委託・請負</v>
      </c>
      <c r="T3" s="12"/>
      <c r="U3" s="29" t="s">
        <v>512</v>
      </c>
      <c r="W3" s="29" t="s">
        <v>136</v>
      </c>
      <c r="Y3" s="29" t="s">
        <v>61</v>
      </c>
      <c r="Z3" s="29" t="s">
        <v>388</v>
      </c>
      <c r="AA3" s="62" t="s">
        <v>354</v>
      </c>
      <c r="AB3" s="62" t="s">
        <v>482</v>
      </c>
      <c r="AC3" s="63" t="s">
        <v>127</v>
      </c>
      <c r="AD3" s="25"/>
      <c r="AE3" s="31" t="s">
        <v>158</v>
      </c>
      <c r="AF3" s="27"/>
      <c r="AG3" s="40" t="s">
        <v>223</v>
      </c>
      <c r="AI3" s="39" t="s">
        <v>172</v>
      </c>
      <c r="AK3" s="39" t="str">
        <f>CHAR(CODE(AK2)+1)</f>
        <v>B</v>
      </c>
      <c r="AM3" s="54"/>
      <c r="AN3" s="54"/>
      <c r="AP3" s="40" t="s">
        <v>223</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29" t="s">
        <v>564</v>
      </c>
      <c r="W4" s="29" t="s">
        <v>137</v>
      </c>
      <c r="Y4" s="29" t="s">
        <v>261</v>
      </c>
      <c r="Z4" s="29" t="s">
        <v>389</v>
      </c>
      <c r="AA4" s="62" t="s">
        <v>355</v>
      </c>
      <c r="AB4" s="62" t="s">
        <v>483</v>
      </c>
      <c r="AC4" s="62" t="s">
        <v>128</v>
      </c>
      <c r="AD4" s="25"/>
      <c r="AE4" s="31" t="s">
        <v>159</v>
      </c>
      <c r="AF4" s="27"/>
      <c r="AG4" s="40" t="s">
        <v>224</v>
      </c>
      <c r="AI4" s="39" t="s">
        <v>174</v>
      </c>
      <c r="AK4" s="39" t="str">
        <f t="shared" ref="AK4:AK49" si="7">CHAR(CODE(AK3)+1)</f>
        <v>C</v>
      </c>
      <c r="AM4" s="54"/>
      <c r="AN4" s="54"/>
      <c r="AP4" s="40" t="s">
        <v>224</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29" t="s">
        <v>536</v>
      </c>
      <c r="Y5" s="29" t="s">
        <v>262</v>
      </c>
      <c r="Z5" s="29" t="s">
        <v>390</v>
      </c>
      <c r="AA5" s="62" t="s">
        <v>356</v>
      </c>
      <c r="AB5" s="62" t="s">
        <v>484</v>
      </c>
      <c r="AC5" s="62" t="s">
        <v>160</v>
      </c>
      <c r="AD5" s="28"/>
      <c r="AE5" s="31" t="s">
        <v>234</v>
      </c>
      <c r="AF5" s="27"/>
      <c r="AG5" s="40" t="s">
        <v>225</v>
      </c>
      <c r="AI5" s="39" t="s">
        <v>259</v>
      </c>
      <c r="AK5" s="39" t="str">
        <f t="shared" si="7"/>
        <v>D</v>
      </c>
      <c r="AP5" s="40" t="s">
        <v>225</v>
      </c>
    </row>
    <row r="6" spans="1:42" ht="13.5" customHeight="1" x14ac:dyDescent="0.15">
      <c r="A6" s="13" t="s">
        <v>81</v>
      </c>
      <c r="B6" s="14" t="s">
        <v>607</v>
      </c>
      <c r="C6" s="12" t="str">
        <f t="shared" si="0"/>
        <v>科学技術・イノベーション</v>
      </c>
      <c r="D6" s="12" t="str">
        <f t="shared" ref="D6:D21" si="8">IF(C6="",D5,IF(D5&lt;&gt;"",CONCATENATE(D5,"、",C6),C6))</f>
        <v>科学技術・イノベーション</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29" t="s">
        <v>236</v>
      </c>
      <c r="W6" s="29" t="s">
        <v>538</v>
      </c>
      <c r="Y6" s="29" t="s">
        <v>263</v>
      </c>
      <c r="Z6" s="29" t="s">
        <v>391</v>
      </c>
      <c r="AA6" s="62" t="s">
        <v>357</v>
      </c>
      <c r="AB6" s="62" t="s">
        <v>485</v>
      </c>
      <c r="AC6" s="62" t="s">
        <v>129</v>
      </c>
      <c r="AD6" s="28"/>
      <c r="AE6" s="31" t="s">
        <v>232</v>
      </c>
      <c r="AF6" s="27"/>
      <c r="AG6" s="40" t="s">
        <v>226</v>
      </c>
      <c r="AI6" s="39" t="s">
        <v>260</v>
      </c>
      <c r="AK6" s="39" t="str">
        <f>CHAR(CODE(AK5)+1)</f>
        <v>E</v>
      </c>
      <c r="AP6" s="40" t="s">
        <v>226</v>
      </c>
    </row>
    <row r="7" spans="1:42" ht="13.5" customHeight="1" x14ac:dyDescent="0.15">
      <c r="A7" s="13" t="s">
        <v>82</v>
      </c>
      <c r="B7" s="14"/>
      <c r="C7" s="12" t="str">
        <f t="shared" si="0"/>
        <v/>
      </c>
      <c r="D7" s="12" t="str">
        <f t="shared" si="8"/>
        <v>科学技術・イノベーション</v>
      </c>
      <c r="F7" s="17" t="s">
        <v>185</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29"/>
      <c r="W7" s="29" t="s">
        <v>138</v>
      </c>
      <c r="Y7" s="29" t="s">
        <v>264</v>
      </c>
      <c r="Z7" s="29" t="s">
        <v>392</v>
      </c>
      <c r="AA7" s="62" t="s">
        <v>358</v>
      </c>
      <c r="AB7" s="62" t="s">
        <v>486</v>
      </c>
      <c r="AC7" s="28"/>
      <c r="AD7" s="28"/>
      <c r="AE7" s="29" t="s">
        <v>129</v>
      </c>
      <c r="AF7" s="27"/>
      <c r="AG7" s="40" t="s">
        <v>227</v>
      </c>
      <c r="AH7" s="57"/>
      <c r="AI7" s="40" t="s">
        <v>249</v>
      </c>
      <c r="AK7" s="39" t="str">
        <f>CHAR(CODE(AK6)+1)</f>
        <v>F</v>
      </c>
      <c r="AP7" s="40" t="s">
        <v>227</v>
      </c>
    </row>
    <row r="8" spans="1:42" ht="13.5" customHeight="1" x14ac:dyDescent="0.15">
      <c r="A8" s="13" t="s">
        <v>83</v>
      </c>
      <c r="B8" s="14"/>
      <c r="C8" s="12" t="str">
        <f t="shared" si="0"/>
        <v/>
      </c>
      <c r="D8" s="12" t="str">
        <f t="shared" si="8"/>
        <v>科学技術・イノベーション</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29" t="s">
        <v>257</v>
      </c>
      <c r="W8" s="29" t="s">
        <v>139</v>
      </c>
      <c r="Y8" s="29" t="s">
        <v>265</v>
      </c>
      <c r="Z8" s="29" t="s">
        <v>393</v>
      </c>
      <c r="AA8" s="62" t="s">
        <v>359</v>
      </c>
      <c r="AB8" s="62" t="s">
        <v>487</v>
      </c>
      <c r="AC8" s="28"/>
      <c r="AD8" s="28"/>
      <c r="AE8" s="28"/>
      <c r="AF8" s="27"/>
      <c r="AG8" s="40" t="s">
        <v>228</v>
      </c>
      <c r="AI8" s="39" t="s">
        <v>250</v>
      </c>
      <c r="AK8" s="39" t="str">
        <f t="shared" si="7"/>
        <v>G</v>
      </c>
      <c r="AP8" s="40" t="s">
        <v>228</v>
      </c>
    </row>
    <row r="9" spans="1:42" ht="13.5" customHeight="1" x14ac:dyDescent="0.15">
      <c r="A9" s="13" t="s">
        <v>84</v>
      </c>
      <c r="B9" s="14"/>
      <c r="C9" s="12" t="str">
        <f t="shared" si="0"/>
        <v/>
      </c>
      <c r="D9" s="12" t="str">
        <f t="shared" si="8"/>
        <v>科学技術・イノベーション</v>
      </c>
      <c r="F9" s="17" t="s">
        <v>186</v>
      </c>
      <c r="G9" s="16"/>
      <c r="H9" s="12" t="str">
        <f t="shared" si="1"/>
        <v/>
      </c>
      <c r="I9" s="12" t="str">
        <f t="shared" si="5"/>
        <v>一般会計</v>
      </c>
      <c r="K9" s="13" t="s">
        <v>101</v>
      </c>
      <c r="L9" s="14"/>
      <c r="M9" s="12" t="str">
        <f t="shared" si="2"/>
        <v/>
      </c>
      <c r="N9" s="12" t="str">
        <f t="shared" si="6"/>
        <v/>
      </c>
      <c r="O9" s="12"/>
      <c r="P9" s="12"/>
      <c r="Q9" s="18"/>
      <c r="T9" s="12"/>
      <c r="U9" s="29" t="s">
        <v>258</v>
      </c>
      <c r="W9" s="29" t="s">
        <v>140</v>
      </c>
      <c r="Y9" s="29" t="s">
        <v>266</v>
      </c>
      <c r="Z9" s="29" t="s">
        <v>394</v>
      </c>
      <c r="AA9" s="62" t="s">
        <v>360</v>
      </c>
      <c r="AB9" s="62" t="s">
        <v>488</v>
      </c>
      <c r="AC9" s="28"/>
      <c r="AD9" s="28"/>
      <c r="AE9" s="28"/>
      <c r="AF9" s="27"/>
      <c r="AG9" s="40" t="s">
        <v>229</v>
      </c>
      <c r="AI9" s="53"/>
      <c r="AK9" s="39" t="str">
        <f t="shared" si="7"/>
        <v>H</v>
      </c>
      <c r="AP9" s="40" t="s">
        <v>229</v>
      </c>
    </row>
    <row r="10" spans="1:42" ht="13.5" customHeight="1" x14ac:dyDescent="0.15">
      <c r="A10" s="13" t="s">
        <v>204</v>
      </c>
      <c r="B10" s="14"/>
      <c r="C10" s="12" t="str">
        <f t="shared" si="0"/>
        <v/>
      </c>
      <c r="D10" s="12" t="str">
        <f t="shared" si="8"/>
        <v>科学技術・イノベーション</v>
      </c>
      <c r="F10" s="17" t="s">
        <v>108</v>
      </c>
      <c r="G10" s="16"/>
      <c r="H10" s="12" t="str">
        <f t="shared" si="1"/>
        <v/>
      </c>
      <c r="I10" s="12" t="str">
        <f t="shared" si="5"/>
        <v>一般会計</v>
      </c>
      <c r="K10" s="13" t="s">
        <v>205</v>
      </c>
      <c r="L10" s="14"/>
      <c r="M10" s="12" t="str">
        <f t="shared" si="2"/>
        <v/>
      </c>
      <c r="N10" s="12" t="str">
        <f t="shared" si="6"/>
        <v/>
      </c>
      <c r="O10" s="12"/>
      <c r="P10" s="12" t="str">
        <f>S8</f>
        <v>直接実施、委託・請負</v>
      </c>
      <c r="Q10" s="18"/>
      <c r="T10" s="12"/>
      <c r="W10" s="29" t="s">
        <v>141</v>
      </c>
      <c r="Y10" s="29" t="s">
        <v>267</v>
      </c>
      <c r="Z10" s="29" t="s">
        <v>395</v>
      </c>
      <c r="AA10" s="62" t="s">
        <v>361</v>
      </c>
      <c r="AB10" s="62" t="s">
        <v>489</v>
      </c>
      <c r="AC10" s="28"/>
      <c r="AD10" s="28"/>
      <c r="AE10" s="28"/>
      <c r="AF10" s="27"/>
      <c r="AG10" s="40" t="s">
        <v>217</v>
      </c>
      <c r="AK10" s="39" t="str">
        <f t="shared" si="7"/>
        <v>I</v>
      </c>
      <c r="AP10" s="39" t="s">
        <v>215</v>
      </c>
    </row>
    <row r="11" spans="1:42" ht="13.5" customHeight="1" x14ac:dyDescent="0.15">
      <c r="A11" s="13" t="s">
        <v>85</v>
      </c>
      <c r="B11" s="14"/>
      <c r="C11" s="12" t="str">
        <f t="shared" si="0"/>
        <v/>
      </c>
      <c r="D11" s="12" t="str">
        <f t="shared" si="8"/>
        <v>科学技術・イノベーション</v>
      </c>
      <c r="F11" s="17" t="s">
        <v>109</v>
      </c>
      <c r="G11" s="16"/>
      <c r="H11" s="12" t="str">
        <f t="shared" si="1"/>
        <v/>
      </c>
      <c r="I11" s="12" t="str">
        <f t="shared" si="5"/>
        <v>一般会計</v>
      </c>
      <c r="K11" s="13" t="s">
        <v>102</v>
      </c>
      <c r="L11" s="14" t="s">
        <v>567</v>
      </c>
      <c r="M11" s="12" t="str">
        <f t="shared" si="2"/>
        <v>その他の事項経費</v>
      </c>
      <c r="N11" s="12" t="str">
        <f t="shared" si="6"/>
        <v>その他の事項経費</v>
      </c>
      <c r="O11" s="12"/>
      <c r="P11" s="12"/>
      <c r="Q11" s="18"/>
      <c r="T11" s="12"/>
      <c r="W11" s="29" t="s">
        <v>561</v>
      </c>
      <c r="Y11" s="29" t="s">
        <v>268</v>
      </c>
      <c r="Z11" s="29" t="s">
        <v>396</v>
      </c>
      <c r="AA11" s="62" t="s">
        <v>362</v>
      </c>
      <c r="AB11" s="62" t="s">
        <v>490</v>
      </c>
      <c r="AC11" s="28"/>
      <c r="AD11" s="28"/>
      <c r="AE11" s="28"/>
      <c r="AF11" s="27"/>
      <c r="AG11" s="39" t="s">
        <v>220</v>
      </c>
      <c r="AK11" s="39" t="str">
        <f t="shared" si="7"/>
        <v>J</v>
      </c>
    </row>
    <row r="12" spans="1:42" ht="13.5" customHeight="1" x14ac:dyDescent="0.15">
      <c r="A12" s="13" t="s">
        <v>86</v>
      </c>
      <c r="B12" s="14"/>
      <c r="C12" s="12" t="str">
        <f t="shared" ref="C12:C23" si="9">IF(B12="","",A12)</f>
        <v/>
      </c>
      <c r="D12" s="12" t="str">
        <f t="shared" si="8"/>
        <v>科学技術・イノベーション</v>
      </c>
      <c r="F12" s="17" t="s">
        <v>110</v>
      </c>
      <c r="G12" s="16"/>
      <c r="H12" s="12" t="str">
        <f t="shared" si="1"/>
        <v/>
      </c>
      <c r="I12" s="12" t="str">
        <f t="shared" si="5"/>
        <v>一般会計</v>
      </c>
      <c r="K12" s="12"/>
      <c r="L12" s="12"/>
      <c r="O12" s="12"/>
      <c r="P12" s="12"/>
      <c r="Q12" s="18"/>
      <c r="T12" s="12"/>
      <c r="U12" s="26" t="s">
        <v>513</v>
      </c>
      <c r="W12" s="29" t="s">
        <v>142</v>
      </c>
      <c r="Y12" s="29" t="s">
        <v>269</v>
      </c>
      <c r="Z12" s="29" t="s">
        <v>397</v>
      </c>
      <c r="AA12" s="62" t="s">
        <v>363</v>
      </c>
      <c r="AB12" s="62" t="s">
        <v>491</v>
      </c>
      <c r="AC12" s="28"/>
      <c r="AD12" s="28"/>
      <c r="AE12" s="28"/>
      <c r="AF12" s="27"/>
      <c r="AG12" s="39" t="s">
        <v>218</v>
      </c>
      <c r="AK12" s="39" t="str">
        <f t="shared" si="7"/>
        <v>K</v>
      </c>
    </row>
    <row r="13" spans="1:42" ht="13.5" customHeight="1" x14ac:dyDescent="0.15">
      <c r="A13" s="13" t="s">
        <v>87</v>
      </c>
      <c r="B13" s="14"/>
      <c r="C13" s="12" t="str">
        <f t="shared" si="9"/>
        <v/>
      </c>
      <c r="D13" s="12" t="str">
        <f t="shared" si="8"/>
        <v>科学技術・イノベーション</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270</v>
      </c>
      <c r="Z13" s="29" t="s">
        <v>398</v>
      </c>
      <c r="AA13" s="62" t="s">
        <v>364</v>
      </c>
      <c r="AB13" s="62" t="s">
        <v>492</v>
      </c>
      <c r="AC13" s="28"/>
      <c r="AD13" s="28"/>
      <c r="AE13" s="28"/>
      <c r="AF13" s="27"/>
      <c r="AG13" s="39" t="s">
        <v>219</v>
      </c>
      <c r="AK13" s="39" t="str">
        <f t="shared" si="7"/>
        <v>L</v>
      </c>
    </row>
    <row r="14" spans="1:42" ht="13.5" customHeight="1" x14ac:dyDescent="0.15">
      <c r="A14" s="13" t="s">
        <v>88</v>
      </c>
      <c r="B14" s="14"/>
      <c r="C14" s="12" t="str">
        <f t="shared" si="9"/>
        <v/>
      </c>
      <c r="D14" s="12" t="str">
        <f t="shared" si="8"/>
        <v>科学技術・イノベーション</v>
      </c>
      <c r="F14" s="17" t="s">
        <v>112</v>
      </c>
      <c r="G14" s="16"/>
      <c r="H14" s="12" t="str">
        <f t="shared" si="1"/>
        <v/>
      </c>
      <c r="I14" s="12" t="str">
        <f t="shared" si="5"/>
        <v>一般会計</v>
      </c>
      <c r="K14" s="12"/>
      <c r="L14" s="12"/>
      <c r="O14" s="12"/>
      <c r="P14" s="12"/>
      <c r="Q14" s="18"/>
      <c r="T14" s="12"/>
      <c r="U14" s="29" t="s">
        <v>514</v>
      </c>
      <c r="W14" s="29" t="s">
        <v>144</v>
      </c>
      <c r="Y14" s="29" t="s">
        <v>271</v>
      </c>
      <c r="Z14" s="29" t="s">
        <v>399</v>
      </c>
      <c r="AA14" s="62" t="s">
        <v>365</v>
      </c>
      <c r="AB14" s="62" t="s">
        <v>493</v>
      </c>
      <c r="AC14" s="28"/>
      <c r="AD14" s="28"/>
      <c r="AE14" s="28"/>
      <c r="AF14" s="27"/>
      <c r="AG14" s="53"/>
      <c r="AK14" s="39" t="str">
        <f t="shared" si="7"/>
        <v>M</v>
      </c>
    </row>
    <row r="15" spans="1:42" ht="13.5" customHeight="1" x14ac:dyDescent="0.15">
      <c r="A15" s="13" t="s">
        <v>89</v>
      </c>
      <c r="B15" s="14"/>
      <c r="C15" s="12" t="str">
        <f t="shared" si="9"/>
        <v/>
      </c>
      <c r="D15" s="12" t="str">
        <f t="shared" si="8"/>
        <v>科学技術・イノベーション</v>
      </c>
      <c r="F15" s="17" t="s">
        <v>113</v>
      </c>
      <c r="G15" s="16"/>
      <c r="H15" s="12" t="str">
        <f t="shared" si="1"/>
        <v/>
      </c>
      <c r="I15" s="12" t="str">
        <f t="shared" si="5"/>
        <v>一般会計</v>
      </c>
      <c r="K15" s="12"/>
      <c r="L15" s="12"/>
      <c r="O15" s="12"/>
      <c r="P15" s="12"/>
      <c r="Q15" s="18"/>
      <c r="T15" s="12"/>
      <c r="U15" s="29" t="s">
        <v>515</v>
      </c>
      <c r="W15" s="29" t="s">
        <v>145</v>
      </c>
      <c r="Y15" s="29" t="s">
        <v>272</v>
      </c>
      <c r="Z15" s="29" t="s">
        <v>400</v>
      </c>
      <c r="AA15" s="62" t="s">
        <v>366</v>
      </c>
      <c r="AB15" s="62" t="s">
        <v>494</v>
      </c>
      <c r="AC15" s="28"/>
      <c r="AD15" s="28"/>
      <c r="AE15" s="28"/>
      <c r="AF15" s="27"/>
      <c r="AG15" s="54"/>
      <c r="AK15" s="39" t="str">
        <f t="shared" si="7"/>
        <v>N</v>
      </c>
    </row>
    <row r="16" spans="1:42" ht="13.5" customHeight="1" x14ac:dyDescent="0.15">
      <c r="A16" s="13" t="s">
        <v>90</v>
      </c>
      <c r="B16" s="14"/>
      <c r="C16" s="12" t="str">
        <f t="shared" si="9"/>
        <v/>
      </c>
      <c r="D16" s="12" t="str">
        <f t="shared" si="8"/>
        <v>科学技術・イノベーション</v>
      </c>
      <c r="F16" s="17" t="s">
        <v>114</v>
      </c>
      <c r="G16" s="16"/>
      <c r="H16" s="12" t="str">
        <f t="shared" si="1"/>
        <v/>
      </c>
      <c r="I16" s="12" t="str">
        <f t="shared" si="5"/>
        <v>一般会計</v>
      </c>
      <c r="K16" s="12"/>
      <c r="L16" s="12"/>
      <c r="O16" s="12"/>
      <c r="P16" s="12"/>
      <c r="Q16" s="18"/>
      <c r="T16" s="12"/>
      <c r="U16" s="29" t="s">
        <v>516</v>
      </c>
      <c r="W16" s="29" t="s">
        <v>146</v>
      </c>
      <c r="Y16" s="29" t="s">
        <v>273</v>
      </c>
      <c r="Z16" s="29" t="s">
        <v>401</v>
      </c>
      <c r="AA16" s="62" t="s">
        <v>367</v>
      </c>
      <c r="AB16" s="62" t="s">
        <v>495</v>
      </c>
      <c r="AC16" s="28"/>
      <c r="AD16" s="28"/>
      <c r="AE16" s="28"/>
      <c r="AF16" s="27"/>
      <c r="AG16" s="54"/>
      <c r="AK16" s="39" t="str">
        <f t="shared" si="7"/>
        <v>O</v>
      </c>
    </row>
    <row r="17" spans="1:37" ht="13.5" customHeight="1" x14ac:dyDescent="0.15">
      <c r="A17" s="13" t="s">
        <v>91</v>
      </c>
      <c r="B17" s="14"/>
      <c r="C17" s="12" t="str">
        <f t="shared" si="9"/>
        <v/>
      </c>
      <c r="D17" s="12" t="str">
        <f t="shared" si="8"/>
        <v>科学技術・イノベーション</v>
      </c>
      <c r="F17" s="17" t="s">
        <v>115</v>
      </c>
      <c r="G17" s="16"/>
      <c r="H17" s="12" t="str">
        <f t="shared" si="1"/>
        <v/>
      </c>
      <c r="I17" s="12" t="str">
        <f t="shared" si="5"/>
        <v>一般会計</v>
      </c>
      <c r="K17" s="12"/>
      <c r="L17" s="12"/>
      <c r="O17" s="12"/>
      <c r="P17" s="12"/>
      <c r="Q17" s="18"/>
      <c r="T17" s="12"/>
      <c r="U17" s="29" t="s">
        <v>534</v>
      </c>
      <c r="W17" s="29" t="s">
        <v>147</v>
      </c>
      <c r="Y17" s="29" t="s">
        <v>274</v>
      </c>
      <c r="Z17" s="29" t="s">
        <v>402</v>
      </c>
      <c r="AA17" s="62" t="s">
        <v>368</v>
      </c>
      <c r="AB17" s="62" t="s">
        <v>496</v>
      </c>
      <c r="AC17" s="28"/>
      <c r="AD17" s="28"/>
      <c r="AE17" s="28"/>
      <c r="AF17" s="27"/>
      <c r="AG17" s="54"/>
      <c r="AK17" s="39" t="str">
        <f t="shared" si="7"/>
        <v>P</v>
      </c>
    </row>
    <row r="18" spans="1:37" ht="13.5" customHeight="1" x14ac:dyDescent="0.15">
      <c r="A18" s="13" t="s">
        <v>92</v>
      </c>
      <c r="B18" s="14"/>
      <c r="C18" s="12" t="str">
        <f t="shared" si="9"/>
        <v/>
      </c>
      <c r="D18" s="12" t="str">
        <f t="shared" si="8"/>
        <v>科学技術・イノベーション</v>
      </c>
      <c r="F18" s="17" t="s">
        <v>116</v>
      </c>
      <c r="G18" s="16"/>
      <c r="H18" s="12" t="str">
        <f t="shared" si="1"/>
        <v/>
      </c>
      <c r="I18" s="12" t="str">
        <f t="shared" si="5"/>
        <v>一般会計</v>
      </c>
      <c r="K18" s="12"/>
      <c r="L18" s="12"/>
      <c r="O18" s="12"/>
      <c r="P18" s="12"/>
      <c r="Q18" s="18"/>
      <c r="T18" s="12"/>
      <c r="U18" s="29" t="s">
        <v>517</v>
      </c>
      <c r="W18" s="29" t="s">
        <v>148</v>
      </c>
      <c r="Y18" s="29" t="s">
        <v>275</v>
      </c>
      <c r="Z18" s="29" t="s">
        <v>403</v>
      </c>
      <c r="AA18" s="62" t="s">
        <v>369</v>
      </c>
      <c r="AB18" s="62" t="s">
        <v>497</v>
      </c>
      <c r="AC18" s="28"/>
      <c r="AD18" s="28"/>
      <c r="AE18" s="28"/>
      <c r="AF18" s="27"/>
      <c r="AK18" s="39" t="str">
        <f t="shared" si="7"/>
        <v>Q</v>
      </c>
    </row>
    <row r="19" spans="1:37" ht="13.5" customHeight="1" x14ac:dyDescent="0.15">
      <c r="A19" s="13" t="s">
        <v>196</v>
      </c>
      <c r="B19" s="14"/>
      <c r="C19" s="12" t="str">
        <f t="shared" si="9"/>
        <v/>
      </c>
      <c r="D19" s="12" t="str">
        <f t="shared" si="8"/>
        <v>科学技術・イノベーション</v>
      </c>
      <c r="F19" s="17" t="s">
        <v>117</v>
      </c>
      <c r="G19" s="16"/>
      <c r="H19" s="12" t="str">
        <f t="shared" si="1"/>
        <v/>
      </c>
      <c r="I19" s="12" t="str">
        <f t="shared" si="5"/>
        <v>一般会計</v>
      </c>
      <c r="K19" s="12"/>
      <c r="L19" s="12"/>
      <c r="O19" s="12"/>
      <c r="P19" s="12"/>
      <c r="Q19" s="18"/>
      <c r="T19" s="12"/>
      <c r="U19" s="29" t="s">
        <v>518</v>
      </c>
      <c r="W19" s="29" t="s">
        <v>149</v>
      </c>
      <c r="Y19" s="29" t="s">
        <v>276</v>
      </c>
      <c r="Z19" s="29" t="s">
        <v>404</v>
      </c>
      <c r="AA19" s="62" t="s">
        <v>370</v>
      </c>
      <c r="AB19" s="62" t="s">
        <v>498</v>
      </c>
      <c r="AC19" s="28"/>
      <c r="AD19" s="28"/>
      <c r="AE19" s="28"/>
      <c r="AF19" s="27"/>
      <c r="AK19" s="39" t="str">
        <f t="shared" si="7"/>
        <v>R</v>
      </c>
    </row>
    <row r="20" spans="1:37" ht="13.5" customHeight="1" x14ac:dyDescent="0.15">
      <c r="A20" s="13" t="s">
        <v>197</v>
      </c>
      <c r="B20" s="14"/>
      <c r="C20" s="12" t="str">
        <f t="shared" si="9"/>
        <v/>
      </c>
      <c r="D20" s="12" t="str">
        <f t="shared" si="8"/>
        <v>科学技術・イノベーション</v>
      </c>
      <c r="F20" s="17" t="s">
        <v>195</v>
      </c>
      <c r="G20" s="16"/>
      <c r="H20" s="12" t="str">
        <f t="shared" si="1"/>
        <v/>
      </c>
      <c r="I20" s="12" t="str">
        <f t="shared" si="5"/>
        <v>一般会計</v>
      </c>
      <c r="K20" s="12"/>
      <c r="L20" s="12"/>
      <c r="O20" s="12"/>
      <c r="P20" s="12"/>
      <c r="Q20" s="18"/>
      <c r="T20" s="12"/>
      <c r="U20" s="29" t="s">
        <v>519</v>
      </c>
      <c r="W20" s="29" t="s">
        <v>150</v>
      </c>
      <c r="Y20" s="29" t="s">
        <v>277</v>
      </c>
      <c r="Z20" s="29" t="s">
        <v>405</v>
      </c>
      <c r="AA20" s="62" t="s">
        <v>371</v>
      </c>
      <c r="AB20" s="62" t="s">
        <v>499</v>
      </c>
      <c r="AC20" s="28"/>
      <c r="AD20" s="28"/>
      <c r="AE20" s="28"/>
      <c r="AF20" s="27"/>
      <c r="AK20" s="39" t="str">
        <f t="shared" si="7"/>
        <v>S</v>
      </c>
    </row>
    <row r="21" spans="1:37" ht="13.5" customHeight="1" x14ac:dyDescent="0.15">
      <c r="A21" s="13" t="s">
        <v>198</v>
      </c>
      <c r="B21" s="14"/>
      <c r="C21" s="12" t="str">
        <f t="shared" si="9"/>
        <v/>
      </c>
      <c r="D21" s="12" t="str">
        <f t="shared" si="8"/>
        <v>科学技術・イノベーション</v>
      </c>
      <c r="F21" s="17" t="s">
        <v>118</v>
      </c>
      <c r="G21" s="16"/>
      <c r="H21" s="12" t="str">
        <f t="shared" si="1"/>
        <v/>
      </c>
      <c r="I21" s="12" t="str">
        <f t="shared" si="5"/>
        <v>一般会計</v>
      </c>
      <c r="K21" s="12"/>
      <c r="L21" s="12"/>
      <c r="O21" s="12"/>
      <c r="P21" s="12"/>
      <c r="Q21" s="18"/>
      <c r="T21" s="12"/>
      <c r="U21" s="29" t="s">
        <v>520</v>
      </c>
      <c r="W21" s="29" t="s">
        <v>151</v>
      </c>
      <c r="Y21" s="29" t="s">
        <v>278</v>
      </c>
      <c r="Z21" s="29" t="s">
        <v>406</v>
      </c>
      <c r="AA21" s="62" t="s">
        <v>372</v>
      </c>
      <c r="AB21" s="62" t="s">
        <v>500</v>
      </c>
      <c r="AC21" s="28"/>
      <c r="AD21" s="28"/>
      <c r="AE21" s="28"/>
      <c r="AF21" s="27"/>
      <c r="AK21" s="39" t="str">
        <f t="shared" si="7"/>
        <v>T</v>
      </c>
    </row>
    <row r="22" spans="1:37" ht="13.5" customHeight="1" x14ac:dyDescent="0.15">
      <c r="A22" s="13" t="s">
        <v>199</v>
      </c>
      <c r="B22" s="14"/>
      <c r="C22" s="12" t="str">
        <f t="shared" si="9"/>
        <v/>
      </c>
      <c r="D22" s="12" t="str">
        <f>IF(C22="",D21,IF(D21&lt;&gt;"",CONCATENATE(D21,"、",C22),C22))</f>
        <v>科学技術・イノベーション</v>
      </c>
      <c r="F22" s="17" t="s">
        <v>119</v>
      </c>
      <c r="G22" s="16"/>
      <c r="H22" s="12" t="str">
        <f t="shared" si="1"/>
        <v/>
      </c>
      <c r="I22" s="12" t="str">
        <f t="shared" si="5"/>
        <v>一般会計</v>
      </c>
      <c r="K22" s="12"/>
      <c r="L22" s="12"/>
      <c r="O22" s="12"/>
      <c r="P22" s="12"/>
      <c r="Q22" s="18"/>
      <c r="T22" s="12"/>
      <c r="U22" s="29" t="s">
        <v>563</v>
      </c>
      <c r="W22" s="29" t="s">
        <v>152</v>
      </c>
      <c r="Y22" s="29" t="s">
        <v>279</v>
      </c>
      <c r="Z22" s="29" t="s">
        <v>407</v>
      </c>
      <c r="AA22" s="62" t="s">
        <v>373</v>
      </c>
      <c r="AB22" s="62" t="s">
        <v>501</v>
      </c>
      <c r="AC22" s="28"/>
      <c r="AD22" s="28"/>
      <c r="AE22" s="28"/>
      <c r="AF22" s="27"/>
      <c r="AK22" s="39" t="str">
        <f t="shared" si="7"/>
        <v>U</v>
      </c>
    </row>
    <row r="23" spans="1:37" ht="13.5" customHeight="1" x14ac:dyDescent="0.15">
      <c r="A23" s="60" t="s">
        <v>251</v>
      </c>
      <c r="B23" s="14"/>
      <c r="C23" s="12" t="str">
        <f t="shared" si="9"/>
        <v/>
      </c>
      <c r="D23" s="12" t="str">
        <f>IF(C23="",D22,IF(D22&lt;&gt;"",CONCATENATE(D22,"、",C23),C23))</f>
        <v>科学技術・イノベーション</v>
      </c>
      <c r="F23" s="17" t="s">
        <v>120</v>
      </c>
      <c r="G23" s="16"/>
      <c r="H23" s="12" t="str">
        <f t="shared" si="1"/>
        <v/>
      </c>
      <c r="I23" s="12" t="str">
        <f t="shared" si="5"/>
        <v>一般会計</v>
      </c>
      <c r="K23" s="12"/>
      <c r="L23" s="12"/>
      <c r="O23" s="12"/>
      <c r="P23" s="12"/>
      <c r="Q23" s="18"/>
      <c r="T23" s="12"/>
      <c r="U23" s="29" t="s">
        <v>521</v>
      </c>
      <c r="W23" s="29" t="s">
        <v>153</v>
      </c>
      <c r="Y23" s="29" t="s">
        <v>280</v>
      </c>
      <c r="Z23" s="29" t="s">
        <v>408</v>
      </c>
      <c r="AA23" s="62" t="s">
        <v>374</v>
      </c>
      <c r="AB23" s="62" t="s">
        <v>502</v>
      </c>
      <c r="AC23" s="28"/>
      <c r="AD23" s="28"/>
      <c r="AE23" s="28"/>
      <c r="AF23" s="27"/>
      <c r="AK23" s="39" t="str">
        <f t="shared" si="7"/>
        <v>V</v>
      </c>
    </row>
    <row r="24" spans="1:37" ht="13.5" customHeight="1" x14ac:dyDescent="0.15">
      <c r="A24" s="71"/>
      <c r="B24" s="58"/>
      <c r="F24" s="17" t="s">
        <v>254</v>
      </c>
      <c r="G24" s="16"/>
      <c r="H24" s="12" t="str">
        <f t="shared" si="1"/>
        <v/>
      </c>
      <c r="I24" s="12" t="str">
        <f t="shared" si="5"/>
        <v>一般会計</v>
      </c>
      <c r="K24" s="12"/>
      <c r="L24" s="12"/>
      <c r="O24" s="12"/>
      <c r="P24" s="12"/>
      <c r="Q24" s="18"/>
      <c r="T24" s="12"/>
      <c r="U24" s="29" t="s">
        <v>522</v>
      </c>
      <c r="W24" s="29" t="s">
        <v>154</v>
      </c>
      <c r="Y24" s="29" t="s">
        <v>281</v>
      </c>
      <c r="Z24" s="29" t="s">
        <v>409</v>
      </c>
      <c r="AA24" s="62" t="s">
        <v>375</v>
      </c>
      <c r="AB24" s="62" t="s">
        <v>503</v>
      </c>
      <c r="AC24" s="28"/>
      <c r="AD24" s="28"/>
      <c r="AE24" s="28"/>
      <c r="AF24" s="27"/>
      <c r="AK24" s="39" t="str">
        <f>CHAR(CODE(AK23)+1)</f>
        <v>W</v>
      </c>
    </row>
    <row r="25" spans="1:37" ht="13.5" customHeight="1" x14ac:dyDescent="0.15">
      <c r="A25" s="59"/>
      <c r="B25" s="58"/>
      <c r="F25" s="17" t="s">
        <v>121</v>
      </c>
      <c r="G25" s="16"/>
      <c r="H25" s="12" t="str">
        <f t="shared" si="1"/>
        <v/>
      </c>
      <c r="I25" s="12" t="str">
        <f t="shared" si="5"/>
        <v>一般会計</v>
      </c>
      <c r="K25" s="12"/>
      <c r="L25" s="12"/>
      <c r="O25" s="12"/>
      <c r="P25" s="12"/>
      <c r="Q25" s="18"/>
      <c r="T25" s="12"/>
      <c r="U25" s="29" t="s">
        <v>523</v>
      </c>
      <c r="W25" s="52"/>
      <c r="Y25" s="29" t="s">
        <v>282</v>
      </c>
      <c r="Z25" s="29" t="s">
        <v>410</v>
      </c>
      <c r="AA25" s="62" t="s">
        <v>376</v>
      </c>
      <c r="AB25" s="62" t="s">
        <v>504</v>
      </c>
      <c r="AC25" s="28"/>
      <c r="AD25" s="28"/>
      <c r="AE25" s="28"/>
      <c r="AF25" s="27"/>
      <c r="AK25" s="39" t="str">
        <f t="shared" si="7"/>
        <v>X</v>
      </c>
    </row>
    <row r="26" spans="1:37" ht="13.5" customHeight="1" x14ac:dyDescent="0.15">
      <c r="A26" s="59"/>
      <c r="B26" s="58"/>
      <c r="F26" s="17" t="s">
        <v>122</v>
      </c>
      <c r="G26" s="16"/>
      <c r="H26" s="12" t="str">
        <f t="shared" si="1"/>
        <v/>
      </c>
      <c r="I26" s="12" t="str">
        <f t="shared" si="5"/>
        <v>一般会計</v>
      </c>
      <c r="K26" s="12"/>
      <c r="L26" s="12"/>
      <c r="O26" s="12"/>
      <c r="P26" s="12"/>
      <c r="Q26" s="18"/>
      <c r="T26" s="12"/>
      <c r="U26" s="29" t="s">
        <v>524</v>
      </c>
      <c r="Y26" s="29" t="s">
        <v>283</v>
      </c>
      <c r="Z26" s="29" t="s">
        <v>411</v>
      </c>
      <c r="AA26" s="62" t="s">
        <v>377</v>
      </c>
      <c r="AB26" s="62" t="s">
        <v>505</v>
      </c>
      <c r="AC26" s="28"/>
      <c r="AD26" s="28"/>
      <c r="AE26" s="28"/>
      <c r="AF26" s="27"/>
      <c r="AK26" s="39" t="str">
        <f t="shared" si="7"/>
        <v>Y</v>
      </c>
    </row>
    <row r="27" spans="1:37" ht="13.5" customHeight="1" x14ac:dyDescent="0.15">
      <c r="A27" s="12" t="str">
        <f>IF(D23="", "-", D23)</f>
        <v>科学技術・イノベーション</v>
      </c>
      <c r="B27" s="12"/>
      <c r="F27" s="17" t="s">
        <v>123</v>
      </c>
      <c r="G27" s="16"/>
      <c r="H27" s="12" t="str">
        <f t="shared" si="1"/>
        <v/>
      </c>
      <c r="I27" s="12" t="str">
        <f t="shared" si="5"/>
        <v>一般会計</v>
      </c>
      <c r="K27" s="12"/>
      <c r="L27" s="12"/>
      <c r="O27" s="12"/>
      <c r="P27" s="12"/>
      <c r="Q27" s="18"/>
      <c r="T27" s="12"/>
      <c r="U27" s="29" t="s">
        <v>525</v>
      </c>
      <c r="Y27" s="29" t="s">
        <v>284</v>
      </c>
      <c r="Z27" s="29" t="s">
        <v>412</v>
      </c>
      <c r="AA27" s="62" t="s">
        <v>378</v>
      </c>
      <c r="AB27" s="62" t="s">
        <v>506</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526</v>
      </c>
      <c r="Y28" s="29" t="s">
        <v>285</v>
      </c>
      <c r="Z28" s="29" t="s">
        <v>413</v>
      </c>
      <c r="AA28" s="62" t="s">
        <v>379</v>
      </c>
      <c r="AB28" s="62" t="s">
        <v>507</v>
      </c>
      <c r="AC28" s="28"/>
      <c r="AD28" s="28"/>
      <c r="AE28" s="28"/>
      <c r="AF28" s="27"/>
      <c r="AK28" s="39" t="s">
        <v>179</v>
      </c>
    </row>
    <row r="29" spans="1:37" ht="13.5" customHeight="1" x14ac:dyDescent="0.15">
      <c r="A29" s="12"/>
      <c r="B29" s="12"/>
      <c r="F29" s="17" t="s">
        <v>187</v>
      </c>
      <c r="G29" s="16"/>
      <c r="H29" s="12" t="str">
        <f t="shared" si="1"/>
        <v/>
      </c>
      <c r="I29" s="12" t="str">
        <f t="shared" si="5"/>
        <v>一般会計</v>
      </c>
      <c r="K29" s="12"/>
      <c r="L29" s="12"/>
      <c r="O29" s="12"/>
      <c r="P29" s="12"/>
      <c r="Q29" s="18"/>
      <c r="T29" s="12"/>
      <c r="U29" s="29" t="s">
        <v>527</v>
      </c>
      <c r="Y29" s="29" t="s">
        <v>286</v>
      </c>
      <c r="Z29" s="29" t="s">
        <v>414</v>
      </c>
      <c r="AA29" s="62" t="s">
        <v>380</v>
      </c>
      <c r="AB29" s="62" t="s">
        <v>508</v>
      </c>
      <c r="AC29" s="28"/>
      <c r="AD29" s="28"/>
      <c r="AE29" s="28"/>
      <c r="AF29" s="27"/>
      <c r="AK29" s="39" t="str">
        <f t="shared" si="7"/>
        <v>b</v>
      </c>
    </row>
    <row r="30" spans="1:37" ht="13.5" customHeight="1" x14ac:dyDescent="0.15">
      <c r="A30" s="12"/>
      <c r="B30" s="12"/>
      <c r="F30" s="17" t="s">
        <v>188</v>
      </c>
      <c r="G30" s="16"/>
      <c r="H30" s="12" t="str">
        <f t="shared" si="1"/>
        <v/>
      </c>
      <c r="I30" s="12" t="str">
        <f t="shared" si="5"/>
        <v>一般会計</v>
      </c>
      <c r="K30" s="12"/>
      <c r="L30" s="12"/>
      <c r="O30" s="12"/>
      <c r="P30" s="12"/>
      <c r="Q30" s="18"/>
      <c r="T30" s="12"/>
      <c r="U30" s="29" t="s">
        <v>528</v>
      </c>
      <c r="Y30" s="29" t="s">
        <v>287</v>
      </c>
      <c r="Z30" s="29" t="s">
        <v>415</v>
      </c>
      <c r="AA30" s="62" t="s">
        <v>381</v>
      </c>
      <c r="AB30" s="62" t="s">
        <v>509</v>
      </c>
      <c r="AC30" s="28"/>
      <c r="AD30" s="28"/>
      <c r="AE30" s="28"/>
      <c r="AF30" s="27"/>
      <c r="AK30" s="39" t="str">
        <f t="shared" si="7"/>
        <v>c</v>
      </c>
    </row>
    <row r="31" spans="1:37" ht="13.5" customHeight="1" x14ac:dyDescent="0.15">
      <c r="A31" s="12"/>
      <c r="B31" s="12"/>
      <c r="F31" s="17" t="s">
        <v>189</v>
      </c>
      <c r="G31" s="16"/>
      <c r="H31" s="12" t="str">
        <f t="shared" si="1"/>
        <v/>
      </c>
      <c r="I31" s="12" t="str">
        <f t="shared" si="5"/>
        <v>一般会計</v>
      </c>
      <c r="K31" s="12"/>
      <c r="L31" s="12"/>
      <c r="O31" s="12"/>
      <c r="P31" s="12"/>
      <c r="Q31" s="18"/>
      <c r="T31" s="12"/>
      <c r="U31" s="29" t="s">
        <v>529</v>
      </c>
      <c r="Y31" s="29" t="s">
        <v>288</v>
      </c>
      <c r="Z31" s="29" t="s">
        <v>416</v>
      </c>
      <c r="AA31" s="62" t="s">
        <v>382</v>
      </c>
      <c r="AB31" s="62" t="s">
        <v>510</v>
      </c>
      <c r="AC31" s="28"/>
      <c r="AD31" s="28"/>
      <c r="AE31" s="28"/>
      <c r="AF31" s="27"/>
      <c r="AK31" s="39" t="str">
        <f t="shared" si="7"/>
        <v>d</v>
      </c>
    </row>
    <row r="32" spans="1:37" ht="13.5" customHeight="1" x14ac:dyDescent="0.15">
      <c r="A32" s="12"/>
      <c r="B32" s="12"/>
      <c r="F32" s="17" t="s">
        <v>190</v>
      </c>
      <c r="G32" s="16"/>
      <c r="H32" s="12" t="str">
        <f t="shared" si="1"/>
        <v/>
      </c>
      <c r="I32" s="12" t="str">
        <f t="shared" si="5"/>
        <v>一般会計</v>
      </c>
      <c r="K32" s="12"/>
      <c r="L32" s="12"/>
      <c r="O32" s="12"/>
      <c r="P32" s="12"/>
      <c r="Q32" s="18"/>
      <c r="T32" s="12"/>
      <c r="U32" s="29" t="s">
        <v>530</v>
      </c>
      <c r="Y32" s="29" t="s">
        <v>289</v>
      </c>
      <c r="Z32" s="29" t="s">
        <v>417</v>
      </c>
      <c r="AA32" s="62" t="s">
        <v>62</v>
      </c>
      <c r="AB32" s="62" t="s">
        <v>62</v>
      </c>
      <c r="AC32" s="28"/>
      <c r="AD32" s="28"/>
      <c r="AE32" s="28"/>
      <c r="AF32" s="27"/>
      <c r="AK32" s="39" t="str">
        <f t="shared" si="7"/>
        <v>e</v>
      </c>
    </row>
    <row r="33" spans="1:37" ht="13.5" customHeight="1" x14ac:dyDescent="0.15">
      <c r="A33" s="12"/>
      <c r="B33" s="12"/>
      <c r="F33" s="17" t="s">
        <v>191</v>
      </c>
      <c r="G33" s="16"/>
      <c r="H33" s="12" t="str">
        <f t="shared" si="1"/>
        <v/>
      </c>
      <c r="I33" s="12" t="str">
        <f t="shared" si="5"/>
        <v>一般会計</v>
      </c>
      <c r="K33" s="12"/>
      <c r="L33" s="12"/>
      <c r="O33" s="12"/>
      <c r="P33" s="12"/>
      <c r="Q33" s="18"/>
      <c r="T33" s="12"/>
      <c r="U33" s="29" t="s">
        <v>531</v>
      </c>
      <c r="Y33" s="29" t="s">
        <v>290</v>
      </c>
      <c r="Z33" s="29" t="s">
        <v>418</v>
      </c>
      <c r="AA33" s="52"/>
      <c r="AB33" s="28"/>
      <c r="AC33" s="28"/>
      <c r="AD33" s="28"/>
      <c r="AE33" s="28"/>
      <c r="AF33" s="27"/>
      <c r="AK33" s="39" t="str">
        <f t="shared" si="7"/>
        <v>f</v>
      </c>
    </row>
    <row r="34" spans="1:37" ht="13.5" customHeight="1" x14ac:dyDescent="0.15">
      <c r="A34" s="12"/>
      <c r="B34" s="12"/>
      <c r="F34" s="17" t="s">
        <v>192</v>
      </c>
      <c r="G34" s="16"/>
      <c r="H34" s="12" t="str">
        <f t="shared" si="1"/>
        <v/>
      </c>
      <c r="I34" s="12" t="str">
        <f t="shared" si="5"/>
        <v>一般会計</v>
      </c>
      <c r="K34" s="12"/>
      <c r="L34" s="12"/>
      <c r="O34" s="12"/>
      <c r="P34" s="12"/>
      <c r="Q34" s="18"/>
      <c r="T34" s="12"/>
      <c r="U34" s="29" t="s">
        <v>532</v>
      </c>
      <c r="Y34" s="29" t="s">
        <v>291</v>
      </c>
      <c r="Z34" s="29" t="s">
        <v>419</v>
      </c>
      <c r="AB34" s="28"/>
      <c r="AC34" s="28"/>
      <c r="AD34" s="28"/>
      <c r="AE34" s="28"/>
      <c r="AF34" s="27"/>
      <c r="AK34" s="39" t="str">
        <f t="shared" si="7"/>
        <v>g</v>
      </c>
    </row>
    <row r="35" spans="1:37" ht="13.5" customHeight="1" x14ac:dyDescent="0.15">
      <c r="A35" s="12"/>
      <c r="B35" s="12"/>
      <c r="F35" s="17" t="s">
        <v>193</v>
      </c>
      <c r="G35" s="16"/>
      <c r="H35" s="12" t="str">
        <f t="shared" si="1"/>
        <v/>
      </c>
      <c r="I35" s="12" t="str">
        <f t="shared" si="5"/>
        <v>一般会計</v>
      </c>
      <c r="K35" s="12"/>
      <c r="L35" s="12"/>
      <c r="O35" s="12"/>
      <c r="P35" s="12"/>
      <c r="Q35" s="18"/>
      <c r="T35" s="12"/>
      <c r="U35" s="29" t="s">
        <v>533</v>
      </c>
      <c r="Y35" s="29" t="s">
        <v>292</v>
      </c>
      <c r="Z35" s="29" t="s">
        <v>420</v>
      </c>
      <c r="AC35" s="28"/>
      <c r="AF35" s="27"/>
      <c r="AK35" s="39" t="str">
        <f t="shared" si="7"/>
        <v>h</v>
      </c>
    </row>
    <row r="36" spans="1:37" ht="13.5" customHeight="1" x14ac:dyDescent="0.15">
      <c r="A36" s="12"/>
      <c r="B36" s="12"/>
      <c r="F36" s="17" t="s">
        <v>194</v>
      </c>
      <c r="G36" s="16"/>
      <c r="H36" s="12" t="str">
        <f t="shared" si="1"/>
        <v/>
      </c>
      <c r="I36" s="12" t="str">
        <f t="shared" si="5"/>
        <v>一般会計</v>
      </c>
      <c r="K36" s="12"/>
      <c r="L36" s="12"/>
      <c r="O36" s="12"/>
      <c r="P36" s="12"/>
      <c r="Q36" s="18"/>
      <c r="T36" s="12"/>
      <c r="Y36" s="29" t="s">
        <v>293</v>
      </c>
      <c r="Z36" s="29" t="s">
        <v>421</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294</v>
      </c>
      <c r="Z37" s="29" t="s">
        <v>422</v>
      </c>
      <c r="AF37" s="27"/>
      <c r="AK37" s="39" t="str">
        <f t="shared" si="7"/>
        <v>j</v>
      </c>
    </row>
    <row r="38" spans="1:37" x14ac:dyDescent="0.15">
      <c r="A38" s="12"/>
      <c r="B38" s="12"/>
      <c r="F38" s="12"/>
      <c r="G38" s="18"/>
      <c r="K38" s="12"/>
      <c r="L38" s="12"/>
      <c r="O38" s="12"/>
      <c r="P38" s="12"/>
      <c r="Q38" s="18"/>
      <c r="T38" s="12"/>
      <c r="Y38" s="29" t="s">
        <v>295</v>
      </c>
      <c r="Z38" s="29" t="s">
        <v>423</v>
      </c>
      <c r="AF38" s="27"/>
      <c r="AK38" s="39" t="str">
        <f t="shared" si="7"/>
        <v>k</v>
      </c>
    </row>
    <row r="39" spans="1:37" x14ac:dyDescent="0.15">
      <c r="A39" s="12"/>
      <c r="B39" s="12"/>
      <c r="F39" s="12" t="str">
        <f>I37</f>
        <v>一般会計</v>
      </c>
      <c r="G39" s="18"/>
      <c r="K39" s="12"/>
      <c r="L39" s="12"/>
      <c r="O39" s="12"/>
      <c r="P39" s="12"/>
      <c r="Q39" s="18"/>
      <c r="T39" s="12"/>
      <c r="U39" s="29" t="s">
        <v>535</v>
      </c>
      <c r="Y39" s="29" t="s">
        <v>296</v>
      </c>
      <c r="Z39" s="29" t="s">
        <v>424</v>
      </c>
      <c r="AF39" s="27"/>
      <c r="AK39" s="39" t="str">
        <f t="shared" si="7"/>
        <v>l</v>
      </c>
    </row>
    <row r="40" spans="1:37" x14ac:dyDescent="0.15">
      <c r="A40" s="12"/>
      <c r="B40" s="12"/>
      <c r="F40" s="12"/>
      <c r="G40" s="18"/>
      <c r="K40" s="12"/>
      <c r="L40" s="12"/>
      <c r="O40" s="12"/>
      <c r="P40" s="12"/>
      <c r="Q40" s="18"/>
      <c r="T40" s="12"/>
      <c r="U40" s="29"/>
      <c r="Y40" s="29" t="s">
        <v>297</v>
      </c>
      <c r="Z40" s="29" t="s">
        <v>425</v>
      </c>
      <c r="AF40" s="27"/>
      <c r="AK40" s="39" t="str">
        <f t="shared" si="7"/>
        <v>m</v>
      </c>
    </row>
    <row r="41" spans="1:37" x14ac:dyDescent="0.15">
      <c r="A41" s="12"/>
      <c r="B41" s="12"/>
      <c r="F41" s="12"/>
      <c r="G41" s="18"/>
      <c r="K41" s="12"/>
      <c r="L41" s="12"/>
      <c r="O41" s="12"/>
      <c r="P41" s="12"/>
      <c r="Q41" s="18"/>
      <c r="T41" s="12"/>
      <c r="U41" s="29" t="s">
        <v>237</v>
      </c>
      <c r="Y41" s="29" t="s">
        <v>298</v>
      </c>
      <c r="Z41" s="29" t="s">
        <v>426</v>
      </c>
      <c r="AF41" s="27"/>
      <c r="AK41" s="39" t="str">
        <f t="shared" si="7"/>
        <v>n</v>
      </c>
    </row>
    <row r="42" spans="1:37" x14ac:dyDescent="0.15">
      <c r="A42" s="12"/>
      <c r="B42" s="12"/>
      <c r="F42" s="12"/>
      <c r="G42" s="18"/>
      <c r="K42" s="12"/>
      <c r="L42" s="12"/>
      <c r="O42" s="12"/>
      <c r="P42" s="12"/>
      <c r="Q42" s="18"/>
      <c r="T42" s="12"/>
      <c r="U42" s="29" t="s">
        <v>247</v>
      </c>
      <c r="Y42" s="29" t="s">
        <v>299</v>
      </c>
      <c r="Z42" s="29" t="s">
        <v>427</v>
      </c>
      <c r="AF42" s="27"/>
      <c r="AK42" s="39" t="str">
        <f t="shared" si="7"/>
        <v>o</v>
      </c>
    </row>
    <row r="43" spans="1:37" x14ac:dyDescent="0.15">
      <c r="A43" s="12"/>
      <c r="B43" s="12"/>
      <c r="F43" s="12"/>
      <c r="G43" s="18"/>
      <c r="K43" s="12"/>
      <c r="L43" s="12"/>
      <c r="O43" s="12"/>
      <c r="P43" s="12"/>
      <c r="Q43" s="18"/>
      <c r="T43" s="12"/>
      <c r="Y43" s="29" t="s">
        <v>300</v>
      </c>
      <c r="Z43" s="29" t="s">
        <v>428</v>
      </c>
      <c r="AF43" s="27"/>
      <c r="AK43" s="39" t="str">
        <f t="shared" si="7"/>
        <v>p</v>
      </c>
    </row>
    <row r="44" spans="1:37" x14ac:dyDescent="0.15">
      <c r="A44" s="12"/>
      <c r="B44" s="12"/>
      <c r="F44" s="12"/>
      <c r="G44" s="18"/>
      <c r="K44" s="12"/>
      <c r="L44" s="12"/>
      <c r="O44" s="12"/>
      <c r="P44" s="12"/>
      <c r="Q44" s="18"/>
      <c r="T44" s="12"/>
      <c r="Y44" s="29" t="s">
        <v>301</v>
      </c>
      <c r="Z44" s="29" t="s">
        <v>429</v>
      </c>
      <c r="AF44" s="27"/>
      <c r="AK44" s="39" t="str">
        <f t="shared" si="7"/>
        <v>q</v>
      </c>
    </row>
    <row r="45" spans="1:37" x14ac:dyDescent="0.15">
      <c r="A45" s="12"/>
      <c r="B45" s="12"/>
      <c r="F45" s="12"/>
      <c r="G45" s="18"/>
      <c r="K45" s="12"/>
      <c r="L45" s="12"/>
      <c r="O45" s="12"/>
      <c r="P45" s="12"/>
      <c r="Q45" s="18"/>
      <c r="T45" s="12"/>
      <c r="U45" s="26" t="s">
        <v>156</v>
      </c>
      <c r="Y45" s="29" t="s">
        <v>302</v>
      </c>
      <c r="Z45" s="29" t="s">
        <v>430</v>
      </c>
      <c r="AF45" s="27"/>
      <c r="AK45" s="39" t="str">
        <f t="shared" si="7"/>
        <v>r</v>
      </c>
    </row>
    <row r="46" spans="1:37" x14ac:dyDescent="0.15">
      <c r="A46" s="12"/>
      <c r="B46" s="12"/>
      <c r="F46" s="12"/>
      <c r="G46" s="18"/>
      <c r="K46" s="12"/>
      <c r="L46" s="12"/>
      <c r="O46" s="12"/>
      <c r="P46" s="12"/>
      <c r="Q46" s="18"/>
      <c r="T46" s="12"/>
      <c r="U46" s="69" t="s">
        <v>562</v>
      </c>
      <c r="Y46" s="29" t="s">
        <v>303</v>
      </c>
      <c r="Z46" s="29" t="s">
        <v>431</v>
      </c>
      <c r="AF46" s="27"/>
      <c r="AK46" s="39" t="str">
        <f t="shared" si="7"/>
        <v>s</v>
      </c>
    </row>
    <row r="47" spans="1:37" x14ac:dyDescent="0.15">
      <c r="A47" s="12"/>
      <c r="B47" s="12"/>
      <c r="F47" s="12"/>
      <c r="G47" s="18"/>
      <c r="K47" s="12"/>
      <c r="L47" s="12"/>
      <c r="O47" s="12"/>
      <c r="P47" s="12"/>
      <c r="Q47" s="18"/>
      <c r="T47" s="12"/>
      <c r="Y47" s="29" t="s">
        <v>304</v>
      </c>
      <c r="Z47" s="29" t="s">
        <v>432</v>
      </c>
      <c r="AF47" s="27"/>
      <c r="AK47" s="39" t="str">
        <f t="shared" si="7"/>
        <v>t</v>
      </c>
    </row>
    <row r="48" spans="1:37" x14ac:dyDescent="0.15">
      <c r="A48" s="12"/>
      <c r="B48" s="12"/>
      <c r="F48" s="12"/>
      <c r="G48" s="18"/>
      <c r="K48" s="12"/>
      <c r="L48" s="12"/>
      <c r="O48" s="12"/>
      <c r="P48" s="12"/>
      <c r="Q48" s="18"/>
      <c r="T48" s="12"/>
      <c r="U48" s="69">
        <v>2021</v>
      </c>
      <c r="Y48" s="29" t="s">
        <v>305</v>
      </c>
      <c r="Z48" s="29" t="s">
        <v>433</v>
      </c>
      <c r="AF48" s="27"/>
      <c r="AK48" s="39" t="str">
        <f t="shared" si="7"/>
        <v>u</v>
      </c>
    </row>
    <row r="49" spans="1:37" x14ac:dyDescent="0.15">
      <c r="A49" s="12"/>
      <c r="B49" s="12"/>
      <c r="F49" s="12"/>
      <c r="G49" s="18"/>
      <c r="K49" s="12"/>
      <c r="L49" s="12"/>
      <c r="O49" s="12"/>
      <c r="P49" s="12"/>
      <c r="Q49" s="18"/>
      <c r="T49" s="12"/>
      <c r="U49" s="69">
        <v>2022</v>
      </c>
      <c r="Y49" s="29" t="s">
        <v>306</v>
      </c>
      <c r="Z49" s="29" t="s">
        <v>434</v>
      </c>
      <c r="AF49" s="27"/>
      <c r="AK49" s="39" t="str">
        <f t="shared" si="7"/>
        <v>v</v>
      </c>
    </row>
    <row r="50" spans="1:37" x14ac:dyDescent="0.15">
      <c r="A50" s="12"/>
      <c r="B50" s="12"/>
      <c r="F50" s="12"/>
      <c r="G50" s="18"/>
      <c r="K50" s="12"/>
      <c r="L50" s="12"/>
      <c r="O50" s="12"/>
      <c r="P50" s="12"/>
      <c r="Q50" s="18"/>
      <c r="T50" s="12"/>
      <c r="U50" s="69">
        <v>2023</v>
      </c>
      <c r="Y50" s="29" t="s">
        <v>307</v>
      </c>
      <c r="Z50" s="29" t="s">
        <v>435</v>
      </c>
      <c r="AF50" s="27"/>
    </row>
    <row r="51" spans="1:37" x14ac:dyDescent="0.15">
      <c r="A51" s="12"/>
      <c r="B51" s="12"/>
      <c r="F51" s="12"/>
      <c r="G51" s="18"/>
      <c r="K51" s="12"/>
      <c r="L51" s="12"/>
      <c r="O51" s="12"/>
      <c r="P51" s="12"/>
      <c r="Q51" s="18"/>
      <c r="T51" s="12"/>
      <c r="U51" s="69">
        <v>2024</v>
      </c>
      <c r="Y51" s="29" t="s">
        <v>308</v>
      </c>
      <c r="Z51" s="29" t="s">
        <v>436</v>
      </c>
      <c r="AF51" s="27"/>
    </row>
    <row r="52" spans="1:37" x14ac:dyDescent="0.15">
      <c r="A52" s="12"/>
      <c r="B52" s="12"/>
      <c r="F52" s="12"/>
      <c r="G52" s="18"/>
      <c r="K52" s="12"/>
      <c r="L52" s="12"/>
      <c r="O52" s="12"/>
      <c r="P52" s="12"/>
      <c r="Q52" s="18"/>
      <c r="T52" s="12"/>
      <c r="U52" s="69">
        <v>2025</v>
      </c>
      <c r="Y52" s="29" t="s">
        <v>309</v>
      </c>
      <c r="Z52" s="29" t="s">
        <v>437</v>
      </c>
      <c r="AF52" s="27"/>
    </row>
    <row r="53" spans="1:37" x14ac:dyDescent="0.15">
      <c r="A53" s="12"/>
      <c r="B53" s="12"/>
      <c r="F53" s="12"/>
      <c r="G53" s="18"/>
      <c r="K53" s="12"/>
      <c r="L53" s="12"/>
      <c r="O53" s="12"/>
      <c r="P53" s="12"/>
      <c r="Q53" s="18"/>
      <c r="T53" s="12"/>
      <c r="U53" s="69">
        <v>2026</v>
      </c>
      <c r="Y53" s="29" t="s">
        <v>310</v>
      </c>
      <c r="Z53" s="29" t="s">
        <v>438</v>
      </c>
      <c r="AF53" s="27"/>
    </row>
    <row r="54" spans="1:37" x14ac:dyDescent="0.15">
      <c r="A54" s="12"/>
      <c r="B54" s="12"/>
      <c r="F54" s="12"/>
      <c r="G54" s="18"/>
      <c r="K54" s="12"/>
      <c r="L54" s="12"/>
      <c r="O54" s="12"/>
      <c r="P54" s="19"/>
      <c r="Q54" s="18"/>
      <c r="T54" s="12"/>
      <c r="Y54" s="29" t="s">
        <v>311</v>
      </c>
      <c r="Z54" s="29" t="s">
        <v>439</v>
      </c>
      <c r="AF54" s="27"/>
    </row>
    <row r="55" spans="1:37" x14ac:dyDescent="0.15">
      <c r="A55" s="12"/>
      <c r="B55" s="12"/>
      <c r="F55" s="12"/>
      <c r="G55" s="18"/>
      <c r="K55" s="12"/>
      <c r="L55" s="12"/>
      <c r="O55" s="12"/>
      <c r="P55" s="12"/>
      <c r="Q55" s="18"/>
      <c r="T55" s="12"/>
      <c r="Y55" s="29" t="s">
        <v>312</v>
      </c>
      <c r="Z55" s="29" t="s">
        <v>440</v>
      </c>
      <c r="AF55" s="27"/>
    </row>
    <row r="56" spans="1:37" x14ac:dyDescent="0.15">
      <c r="A56" s="12"/>
      <c r="B56" s="12"/>
      <c r="F56" s="12"/>
      <c r="G56" s="18"/>
      <c r="K56" s="12"/>
      <c r="L56" s="12"/>
      <c r="O56" s="12"/>
      <c r="P56" s="12"/>
      <c r="Q56" s="18"/>
      <c r="T56" s="12"/>
      <c r="U56" s="69">
        <v>20</v>
      </c>
      <c r="Y56" s="29" t="s">
        <v>313</v>
      </c>
      <c r="Z56" s="29" t="s">
        <v>441</v>
      </c>
      <c r="AF56" s="27"/>
    </row>
    <row r="57" spans="1:37" x14ac:dyDescent="0.15">
      <c r="A57" s="12"/>
      <c r="B57" s="12"/>
      <c r="F57" s="12"/>
      <c r="G57" s="18"/>
      <c r="K57" s="12"/>
      <c r="L57" s="12"/>
      <c r="O57" s="12"/>
      <c r="P57" s="12"/>
      <c r="Q57" s="18"/>
      <c r="T57" s="12"/>
      <c r="U57" s="29" t="s">
        <v>511</v>
      </c>
      <c r="Y57" s="29" t="s">
        <v>314</v>
      </c>
      <c r="Z57" s="29" t="s">
        <v>442</v>
      </c>
      <c r="AF57" s="27"/>
    </row>
    <row r="58" spans="1:37" x14ac:dyDescent="0.15">
      <c r="A58" s="12"/>
      <c r="B58" s="12"/>
      <c r="F58" s="12"/>
      <c r="G58" s="18"/>
      <c r="K58" s="12"/>
      <c r="L58" s="12"/>
      <c r="O58" s="12"/>
      <c r="P58" s="12"/>
      <c r="Q58" s="18"/>
      <c r="T58" s="12"/>
      <c r="U58" s="29" t="s">
        <v>512</v>
      </c>
      <c r="Y58" s="29" t="s">
        <v>315</v>
      </c>
      <c r="Z58" s="29" t="s">
        <v>443</v>
      </c>
      <c r="AF58" s="27"/>
    </row>
    <row r="59" spans="1:37" x14ac:dyDescent="0.15">
      <c r="A59" s="12"/>
      <c r="B59" s="12"/>
      <c r="F59" s="12"/>
      <c r="G59" s="18"/>
      <c r="K59" s="12"/>
      <c r="L59" s="12"/>
      <c r="O59" s="12"/>
      <c r="P59" s="12"/>
      <c r="Q59" s="18"/>
      <c r="T59" s="12"/>
      <c r="Y59" s="29" t="s">
        <v>316</v>
      </c>
      <c r="Z59" s="29" t="s">
        <v>444</v>
      </c>
      <c r="AF59" s="27"/>
    </row>
    <row r="60" spans="1:37" x14ac:dyDescent="0.15">
      <c r="A60" s="12"/>
      <c r="B60" s="12"/>
      <c r="F60" s="12"/>
      <c r="G60" s="18"/>
      <c r="K60" s="12"/>
      <c r="L60" s="12"/>
      <c r="O60" s="12"/>
      <c r="P60" s="12"/>
      <c r="Q60" s="18"/>
      <c r="T60" s="12"/>
      <c r="Y60" s="29" t="s">
        <v>317</v>
      </c>
      <c r="Z60" s="29" t="s">
        <v>445</v>
      </c>
      <c r="AF60" s="27"/>
    </row>
    <row r="61" spans="1:37" x14ac:dyDescent="0.15">
      <c r="A61" s="12"/>
      <c r="B61" s="12"/>
      <c r="F61" s="12"/>
      <c r="G61" s="18"/>
      <c r="K61" s="12"/>
      <c r="L61" s="12"/>
      <c r="O61" s="12"/>
      <c r="P61" s="12"/>
      <c r="Q61" s="18"/>
      <c r="T61" s="12"/>
      <c r="Y61" s="29" t="s">
        <v>318</v>
      </c>
      <c r="Z61" s="29" t="s">
        <v>446</v>
      </c>
      <c r="AF61" s="27"/>
    </row>
    <row r="62" spans="1:37" x14ac:dyDescent="0.15">
      <c r="A62" s="12"/>
      <c r="B62" s="12"/>
      <c r="F62" s="12"/>
      <c r="G62" s="18"/>
      <c r="K62" s="12"/>
      <c r="L62" s="12"/>
      <c r="O62" s="12"/>
      <c r="P62" s="12"/>
      <c r="Q62" s="18"/>
      <c r="T62" s="12"/>
      <c r="Y62" s="29" t="s">
        <v>319</v>
      </c>
      <c r="Z62" s="29" t="s">
        <v>447</v>
      </c>
      <c r="AF62" s="27"/>
    </row>
    <row r="63" spans="1:37" x14ac:dyDescent="0.15">
      <c r="A63" s="12"/>
      <c r="B63" s="12"/>
      <c r="F63" s="12"/>
      <c r="G63" s="18"/>
      <c r="K63" s="12"/>
      <c r="L63" s="12"/>
      <c r="O63" s="12"/>
      <c r="P63" s="12"/>
      <c r="Q63" s="18"/>
      <c r="T63" s="12"/>
      <c r="Y63" s="29" t="s">
        <v>320</v>
      </c>
      <c r="Z63" s="29" t="s">
        <v>448</v>
      </c>
      <c r="AF63" s="27"/>
    </row>
    <row r="64" spans="1:37" x14ac:dyDescent="0.15">
      <c r="A64" s="12"/>
      <c r="B64" s="12"/>
      <c r="F64" s="12"/>
      <c r="G64" s="18"/>
      <c r="K64" s="12"/>
      <c r="L64" s="12"/>
      <c r="O64" s="12"/>
      <c r="P64" s="12"/>
      <c r="Q64" s="18"/>
      <c r="T64" s="12"/>
      <c r="Y64" s="29" t="s">
        <v>321</v>
      </c>
      <c r="Z64" s="29" t="s">
        <v>449</v>
      </c>
      <c r="AF64" s="27"/>
    </row>
    <row r="65" spans="1:32" x14ac:dyDescent="0.15">
      <c r="A65" s="12"/>
      <c r="B65" s="12"/>
      <c r="F65" s="12"/>
      <c r="G65" s="18"/>
      <c r="K65" s="12"/>
      <c r="L65" s="12"/>
      <c r="O65" s="12"/>
      <c r="P65" s="12"/>
      <c r="Q65" s="18"/>
      <c r="T65" s="12"/>
      <c r="Y65" s="29" t="s">
        <v>322</v>
      </c>
      <c r="Z65" s="29" t="s">
        <v>450</v>
      </c>
      <c r="AF65" s="27"/>
    </row>
    <row r="66" spans="1:32" x14ac:dyDescent="0.15">
      <c r="A66" s="12"/>
      <c r="B66" s="12"/>
      <c r="F66" s="12"/>
      <c r="G66" s="18"/>
      <c r="K66" s="12"/>
      <c r="L66" s="12"/>
      <c r="O66" s="12"/>
      <c r="P66" s="12"/>
      <c r="Q66" s="18"/>
      <c r="T66" s="12"/>
      <c r="Y66" s="29" t="s">
        <v>63</v>
      </c>
      <c r="Z66" s="29" t="s">
        <v>451</v>
      </c>
      <c r="AF66" s="27"/>
    </row>
    <row r="67" spans="1:32" x14ac:dyDescent="0.15">
      <c r="A67" s="12"/>
      <c r="B67" s="12"/>
      <c r="F67" s="12"/>
      <c r="G67" s="18"/>
      <c r="K67" s="12"/>
      <c r="L67" s="12"/>
      <c r="O67" s="12"/>
      <c r="P67" s="12"/>
      <c r="Q67" s="18"/>
      <c r="T67" s="12"/>
      <c r="Y67" s="29" t="s">
        <v>323</v>
      </c>
      <c r="Z67" s="29" t="s">
        <v>452</v>
      </c>
      <c r="AF67" s="27"/>
    </row>
    <row r="68" spans="1:32" x14ac:dyDescent="0.15">
      <c r="A68" s="12"/>
      <c r="B68" s="12"/>
      <c r="F68" s="12"/>
      <c r="G68" s="18"/>
      <c r="K68" s="12"/>
      <c r="L68" s="12"/>
      <c r="O68" s="12"/>
      <c r="P68" s="12"/>
      <c r="Q68" s="18"/>
      <c r="T68" s="12"/>
      <c r="Y68" s="29" t="s">
        <v>324</v>
      </c>
      <c r="Z68" s="29" t="s">
        <v>453</v>
      </c>
      <c r="AF68" s="27"/>
    </row>
    <row r="69" spans="1:32" x14ac:dyDescent="0.15">
      <c r="A69" s="12"/>
      <c r="B69" s="12"/>
      <c r="F69" s="12"/>
      <c r="G69" s="18"/>
      <c r="K69" s="12"/>
      <c r="L69" s="12"/>
      <c r="O69" s="12"/>
      <c r="P69" s="12"/>
      <c r="Q69" s="18"/>
      <c r="T69" s="12"/>
      <c r="Y69" s="29" t="s">
        <v>325</v>
      </c>
      <c r="Z69" s="29" t="s">
        <v>454</v>
      </c>
      <c r="AF69" s="27"/>
    </row>
    <row r="70" spans="1:32" x14ac:dyDescent="0.15">
      <c r="A70" s="12"/>
      <c r="B70" s="12"/>
      <c r="Y70" s="29" t="s">
        <v>326</v>
      </c>
      <c r="Z70" s="29" t="s">
        <v>455</v>
      </c>
    </row>
    <row r="71" spans="1:32" x14ac:dyDescent="0.15">
      <c r="Y71" s="29" t="s">
        <v>327</v>
      </c>
      <c r="Z71" s="29" t="s">
        <v>456</v>
      </c>
    </row>
    <row r="72" spans="1:32" x14ac:dyDescent="0.15">
      <c r="Y72" s="29" t="s">
        <v>328</v>
      </c>
      <c r="Z72" s="29" t="s">
        <v>457</v>
      </c>
    </row>
    <row r="73" spans="1:32" x14ac:dyDescent="0.15">
      <c r="Y73" s="29" t="s">
        <v>329</v>
      </c>
      <c r="Z73" s="29" t="s">
        <v>458</v>
      </c>
    </row>
    <row r="74" spans="1:32" x14ac:dyDescent="0.15">
      <c r="Y74" s="29" t="s">
        <v>330</v>
      </c>
      <c r="Z74" s="29" t="s">
        <v>459</v>
      </c>
    </row>
    <row r="75" spans="1:32" x14ac:dyDescent="0.15">
      <c r="Y75" s="29" t="s">
        <v>331</v>
      </c>
      <c r="Z75" s="29" t="s">
        <v>460</v>
      </c>
    </row>
    <row r="76" spans="1:32" x14ac:dyDescent="0.15">
      <c r="Y76" s="29" t="s">
        <v>332</v>
      </c>
      <c r="Z76" s="29" t="s">
        <v>461</v>
      </c>
    </row>
    <row r="77" spans="1:32" x14ac:dyDescent="0.15">
      <c r="Y77" s="29" t="s">
        <v>333</v>
      </c>
      <c r="Z77" s="29" t="s">
        <v>462</v>
      </c>
    </row>
    <row r="78" spans="1:32" x14ac:dyDescent="0.15">
      <c r="Y78" s="29" t="s">
        <v>334</v>
      </c>
      <c r="Z78" s="29" t="s">
        <v>463</v>
      </c>
    </row>
    <row r="79" spans="1:32" x14ac:dyDescent="0.15">
      <c r="Y79" s="29" t="s">
        <v>335</v>
      </c>
      <c r="Z79" s="29" t="s">
        <v>464</v>
      </c>
    </row>
    <row r="80" spans="1:32" x14ac:dyDescent="0.15">
      <c r="Y80" s="29" t="s">
        <v>336</v>
      </c>
      <c r="Z80" s="29" t="s">
        <v>465</v>
      </c>
    </row>
    <row r="81" spans="25:26" x14ac:dyDescent="0.15">
      <c r="Y81" s="29" t="s">
        <v>337</v>
      </c>
      <c r="Z81" s="29" t="s">
        <v>466</v>
      </c>
    </row>
    <row r="82" spans="25:26" x14ac:dyDescent="0.15">
      <c r="Y82" s="29" t="s">
        <v>338</v>
      </c>
      <c r="Z82" s="29" t="s">
        <v>467</v>
      </c>
    </row>
    <row r="83" spans="25:26" x14ac:dyDescent="0.15">
      <c r="Y83" s="29" t="s">
        <v>339</v>
      </c>
      <c r="Z83" s="29" t="s">
        <v>468</v>
      </c>
    </row>
    <row r="84" spans="25:26" x14ac:dyDescent="0.15">
      <c r="Y84" s="29" t="s">
        <v>340</v>
      </c>
      <c r="Z84" s="29" t="s">
        <v>469</v>
      </c>
    </row>
    <row r="85" spans="25:26" x14ac:dyDescent="0.15">
      <c r="Y85" s="29" t="s">
        <v>341</v>
      </c>
      <c r="Z85" s="29" t="s">
        <v>470</v>
      </c>
    </row>
    <row r="86" spans="25:26" x14ac:dyDescent="0.15">
      <c r="Y86" s="29" t="s">
        <v>342</v>
      </c>
      <c r="Z86" s="29" t="s">
        <v>471</v>
      </c>
    </row>
    <row r="87" spans="25:26" x14ac:dyDescent="0.15">
      <c r="Y87" s="29" t="s">
        <v>343</v>
      </c>
      <c r="Z87" s="29" t="s">
        <v>472</v>
      </c>
    </row>
    <row r="88" spans="25:26" x14ac:dyDescent="0.15">
      <c r="Y88" s="29" t="s">
        <v>344</v>
      </c>
      <c r="Z88" s="29" t="s">
        <v>473</v>
      </c>
    </row>
    <row r="89" spans="25:26" x14ac:dyDescent="0.15">
      <c r="Y89" s="29" t="s">
        <v>345</v>
      </c>
      <c r="Z89" s="29" t="s">
        <v>474</v>
      </c>
    </row>
    <row r="90" spans="25:26" x14ac:dyDescent="0.15">
      <c r="Y90" s="29" t="s">
        <v>346</v>
      </c>
      <c r="Z90" s="29" t="s">
        <v>475</v>
      </c>
    </row>
    <row r="91" spans="25:26" x14ac:dyDescent="0.15">
      <c r="Y91" s="29" t="s">
        <v>347</v>
      </c>
      <c r="Z91" s="29" t="s">
        <v>476</v>
      </c>
    </row>
    <row r="92" spans="25:26" x14ac:dyDescent="0.15">
      <c r="Y92" s="29" t="s">
        <v>348</v>
      </c>
      <c r="Z92" s="29" t="s">
        <v>477</v>
      </c>
    </row>
    <row r="93" spans="25:26" x14ac:dyDescent="0.15">
      <c r="Y93" s="29" t="s">
        <v>349</v>
      </c>
      <c r="Z93" s="29" t="s">
        <v>478</v>
      </c>
    </row>
    <row r="94" spans="25:26" x14ac:dyDescent="0.15">
      <c r="Y94" s="29" t="s">
        <v>350</v>
      </c>
      <c r="Z94" s="29" t="s">
        <v>479</v>
      </c>
    </row>
    <row r="95" spans="25:26" x14ac:dyDescent="0.15">
      <c r="Y95" s="29" t="s">
        <v>351</v>
      </c>
      <c r="Z95" s="29" t="s">
        <v>480</v>
      </c>
    </row>
    <row r="96" spans="25:26" x14ac:dyDescent="0.15">
      <c r="Y96" s="29" t="s">
        <v>255</v>
      </c>
      <c r="Z96" s="29" t="s">
        <v>481</v>
      </c>
    </row>
    <row r="97" spans="25:26" x14ac:dyDescent="0.15">
      <c r="Y97" s="29" t="s">
        <v>352</v>
      </c>
      <c r="Z97" s="29" t="s">
        <v>482</v>
      </c>
    </row>
    <row r="98" spans="25:26" x14ac:dyDescent="0.15">
      <c r="Y98" s="29" t="s">
        <v>353</v>
      </c>
      <c r="Z98" s="29" t="s">
        <v>483</v>
      </c>
    </row>
    <row r="99" spans="25:26" x14ac:dyDescent="0.15">
      <c r="Y99" s="29" t="s">
        <v>383</v>
      </c>
      <c r="Z99" s="29" t="s">
        <v>484</v>
      </c>
    </row>
    <row r="100" spans="25:26" x14ac:dyDescent="0.15">
      <c r="Y100" s="29" t="s">
        <v>566</v>
      </c>
      <c r="Z100" s="29"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2022-08-26T10:45:55Z</dcterms:created>
  <dcterms:modified xsi:type="dcterms:W3CDTF">2022-08-26T10:50:56Z</dcterms:modified>
</cp:coreProperties>
</file>