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10_予算総括\02_検討中フォルダ\110_予算総括\10 【類型】行政事業レビュー\2022(R4)年度\【小分類】行政事業レビュー手続書類等(令和４年度)(20280331満了)\★ホームページ公表作業\08_最終公表\03_情報化推進室へ（掲載依頼）\01_情報化推進室へ\02_HTML等依頼（本依頼）\yosan\excel\r4\"/>
    </mc:Choice>
  </mc:AlternateContent>
  <bookViews>
    <workbookView xWindow="0" yWindow="0" windowWidth="19470" windowHeight="1620"/>
  </bookViews>
  <sheets>
    <sheet name="行政事業レビューシート" sheetId="11" r:id="rId1"/>
    <sheet name="入力規則等" sheetId="4" r:id="rId2"/>
  </sheets>
  <definedNames>
    <definedName name="_xlnm._FilterDatabase" localSheetId="0" hidden="1">行政事業レビューシート!$A$2:$BH$1048153</definedName>
    <definedName name="_xlnm.Print_Area" localSheetId="0">行政事業レビューシート!$A$1:$AX$237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62" i="11" l="1"/>
  <c r="AM76" i="11" l="1"/>
  <c r="AM48" i="11" l="1"/>
  <c r="AL237" i="11" l="1"/>
  <c r="AL236" i="11"/>
  <c r="AL235" i="11"/>
  <c r="AL234" i="11"/>
  <c r="AY50" i="11" l="1"/>
  <c r="AY55" i="11" s="1"/>
  <c r="AY47" i="11"/>
  <c r="AY48" i="11" s="1"/>
  <c r="AY44" i="11"/>
  <c r="AY46" i="11" s="1"/>
  <c r="AY43" i="11"/>
  <c r="AY212" i="11"/>
  <c r="AY208" i="11"/>
  <c r="AY210" i="11" s="1"/>
  <c r="AY207" i="11"/>
  <c r="AY197" i="11"/>
  <c r="AY193" i="11"/>
  <c r="AY211" i="11" l="1"/>
  <c r="AY209" i="11"/>
  <c r="AY49" i="11"/>
  <c r="AY199" i="11"/>
  <c r="AY195" i="11"/>
  <c r="AY196" i="11"/>
  <c r="AY194" i="11"/>
  <c r="AY45" i="11"/>
  <c r="AY54" i="11"/>
  <c r="AY52" i="11"/>
  <c r="AY56" i="11"/>
  <c r="AY53" i="11"/>
  <c r="AY51" i="11"/>
  <c r="AY198" i="11"/>
  <c r="AY75" i="11"/>
  <c r="AY76" i="11" s="1"/>
  <c r="AY72" i="11"/>
  <c r="AY74" i="11" s="1"/>
  <c r="AY71" i="11"/>
  <c r="AY78" i="11"/>
  <c r="AY84" i="11" s="1"/>
  <c r="AY85" i="11"/>
  <c r="AY89" i="11" s="1"/>
  <c r="AY58" i="11"/>
  <c r="AY60" i="11" s="1"/>
  <c r="AY57" i="11"/>
  <c r="AY61" i="11"/>
  <c r="AY63" i="11" s="1"/>
  <c r="AY59" i="11" l="1"/>
  <c r="AY77" i="11"/>
  <c r="AY91" i="11"/>
  <c r="AY93" i="11"/>
  <c r="AY90" i="11"/>
  <c r="AY92" i="11"/>
  <c r="AY94" i="11"/>
  <c r="AY80" i="11"/>
  <c r="AY82" i="11"/>
  <c r="AY79" i="11"/>
  <c r="AY81" i="11"/>
  <c r="AY83" i="11"/>
  <c r="AY73" i="11"/>
  <c r="AY86" i="11"/>
  <c r="AY87" i="11"/>
  <c r="AY88" i="11"/>
  <c r="AY62" i="11"/>
  <c r="AY64" i="11" l="1"/>
  <c r="AY70" i="11" s="1"/>
  <c r="AY67" i="11" l="1"/>
  <c r="AY68" i="11"/>
  <c r="AY65" i="11"/>
  <c r="AY69" i="11"/>
  <c r="AY66" i="11"/>
  <c r="AW147" i="11" l="1"/>
  <c r="AT147" i="11"/>
  <c r="AQ147" i="11"/>
  <c r="AL147" i="11"/>
  <c r="AI147" i="11"/>
  <c r="AF147" i="11"/>
  <c r="Z147" i="11"/>
  <c r="W147" i="11"/>
  <c r="T147" i="11"/>
  <c r="N147" i="11"/>
  <c r="AW146" i="11"/>
  <c r="AT146" i="11"/>
  <c r="AQ146" i="11"/>
  <c r="AL146" i="11"/>
  <c r="AI146" i="11"/>
  <c r="AF146" i="11"/>
  <c r="Z146" i="11"/>
  <c r="W146" i="11"/>
  <c r="T146" i="11"/>
  <c r="N146" i="11"/>
  <c r="K146" i="11"/>
  <c r="H146" i="11"/>
  <c r="AY237" i="11" l="1"/>
  <c r="AY236" i="11"/>
  <c r="AY235" i="11"/>
  <c r="AY231" i="11"/>
  <c r="AY233" i="11" s="1"/>
  <c r="AY230" i="11"/>
  <c r="AY226" i="11"/>
  <c r="AY229" i="11" s="1"/>
  <c r="AY225" i="11"/>
  <c r="AY221" i="11"/>
  <c r="AY223" i="11" s="1"/>
  <c r="AY220" i="11"/>
  <c r="AY219" i="11"/>
  <c r="AY218" i="11"/>
  <c r="AY217" i="11"/>
  <c r="AY213" i="11"/>
  <c r="AY216" i="11" s="1"/>
  <c r="AU200" i="11"/>
  <c r="Y200" i="11"/>
  <c r="AY200" i="11"/>
  <c r="AU196" i="11"/>
  <c r="Y196" i="11"/>
  <c r="AU192" i="11"/>
  <c r="Y192" i="11"/>
  <c r="W28" i="11"/>
  <c r="P28" i="11"/>
  <c r="AD21" i="11"/>
  <c r="W21" i="11"/>
  <c r="P21" i="11"/>
  <c r="AR18" i="11"/>
  <c r="AK18" i="11"/>
  <c r="AD18" i="11"/>
  <c r="AD20" i="11" s="1"/>
  <c r="W18" i="11"/>
  <c r="W20" i="11" s="1"/>
  <c r="P18" i="11"/>
  <c r="P20" i="11" s="1"/>
  <c r="AV2" i="11"/>
  <c r="AY224" i="11" l="1"/>
  <c r="AY234" i="11"/>
  <c r="AY222" i="11"/>
  <c r="AY232" i="11"/>
  <c r="AY215" i="11"/>
  <c r="AY228" i="11"/>
  <c r="AY214" i="11"/>
  <c r="AY227"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<sst xmlns="http://schemas.openxmlformats.org/spreadsheetml/2006/main" count="1194" uniqueCount="719">
  <si>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</si>
  <si>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</si>
  <si>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</si>
  <si>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</si>
  <si>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</si>
  <si>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</si>
  <si>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</si>
  <si>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</si>
  <si>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</si>
  <si>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</si>
  <si>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</si>
  <si>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</si>
  <si>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</si>
  <si>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</si>
  <si>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</si>
  <si>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</si>
  <si>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</si>
  <si>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</si>
  <si>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</si>
  <si>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</si>
  <si>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</si>
  <si>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</si>
  <si>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</si>
  <si>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</si>
  <si>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</si>
  <si>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</si>
  <si>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</si>
  <si>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</si>
  <si>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</si>
  <si>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</si>
  <si>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</si>
  <si>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</si>
  <si>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</si>
  <si>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</si>
  <si>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</si>
  <si>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</si>
  <si>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</si>
  <si>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</si>
  <si>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</si>
  <si>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</si>
  <si>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</si>
  <si>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</si>
  <si>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</si>
  <si>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</si>
  <si>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</si>
  <si>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</si>
  <si>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</si>
  <si>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</si>
  <si>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</si>
  <si>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</si>
  <si>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</si>
  <si>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</si>
  <si>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</si>
  <si>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</si>
  <si>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</si>
  <si>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</si>
  <si>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</si>
  <si>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</si>
  <si>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</si>
  <si>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</si>
  <si>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</si>
  <si>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</si>
  <si>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</si>
  <si>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</si>
  <si>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</si>
  <si>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</si>
  <si>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</si>
  <si>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</si>
  <si>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</si>
  <si>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</si>
  <si>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</si>
  <si>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</si>
  <si>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</si>
  <si>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</si>
  <si>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</si>
  <si>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</si>
  <si>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</si>
  <si>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</si>
  <si>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</si>
  <si>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</si>
  <si>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</si>
  <si>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</si>
  <si>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</si>
  <si>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</si>
  <si>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</si>
  <si>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</si>
  <si>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</si>
  <si>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</si>
  <si>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</si>
  <si>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</si>
  <si>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</si>
  <si>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</si>
  <si>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</si>
  <si>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</si>
  <si>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</si>
  <si>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</si>
  <si>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</si>
  <si>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</si>
  <si>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</si>
  <si>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</si>
  <si>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</si>
  <si>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</si>
  <si>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</si>
  <si>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</si>
  <si>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</si>
  <si>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</si>
  <si>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</si>
  <si>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</si>
  <si>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</si>
  <si>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</si>
  <si>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</si>
  <si>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</si>
  <si>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</si>
  <si>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</si>
  <si>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</si>
  <si>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</si>
  <si>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</si>
  <si>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</si>
  <si>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</si>
  <si>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</si>
  <si>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</si>
  <si>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</si>
  <si>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</si>
  <si>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</si>
  <si>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</si>
  <si>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</si>
  <si>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</si>
  <si>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</si>
  <si>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</si>
  <si>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</si>
  <si>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</si>
  <si>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</si>
  <si>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</si>
  <si>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</si>
  <si>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</si>
  <si>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</si>
  <si>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</si>
  <si>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</si>
  <si>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</si>
  <si>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</si>
  <si>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</si>
  <si>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</si>
  <si>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</si>
  <si>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</si>
  <si>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</si>
  <si>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</si>
  <si>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</si>
  <si>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</si>
  <si>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</si>
  <si>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</si>
  <si>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</si>
  <si>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</si>
  <si>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</si>
  <si>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</si>
  <si>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</si>
  <si>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</si>
  <si>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</si>
  <si>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</si>
  <si>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</si>
  <si>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</si>
  <si>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</si>
  <si>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</si>
  <si>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</si>
  <si>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</si>
  <si>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</si>
  <si>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</si>
  <si>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</si>
  <si>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</si>
  <si>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</si>
  <si>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</si>
  <si>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</si>
  <si>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</si>
  <si>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</si>
  <si>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</si>
  <si>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</si>
  <si>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</si>
  <si>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</si>
  <si>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</si>
  <si>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</si>
  <si>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</si>
  <si>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</si>
  <si>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</si>
  <si>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</si>
  <si>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</si>
  <si>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</si>
  <si>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</si>
  <si>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</si>
  <si>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</si>
  <si>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</si>
  <si>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</si>
  <si>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</si>
  <si>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</si>
  <si>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</si>
  <si>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</si>
  <si>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</si>
  <si>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</si>
  <si>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</si>
  <si>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</si>
  <si>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</si>
  <si>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</si>
  <si>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</si>
  <si>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</si>
  <si>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</si>
  <si>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</si>
  <si>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</si>
  <si>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</si>
  <si>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</si>
  <si>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</si>
  <si>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</si>
  <si>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</si>
  <si>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</si>
  <si>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</si>
  <si>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</si>
  <si>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</si>
  <si>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</si>
  <si>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</si>
  <si>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</si>
  <si>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</si>
  <si>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</si>
  <si>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</si>
  <si>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</si>
  <si>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</si>
  <si>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</si>
  <si>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</si>
  <si>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</si>
  <si>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</si>
  <si>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</si>
  <si>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</si>
  <si>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</si>
  <si>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</si>
  <si>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</si>
  <si>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</si>
  <si>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</si>
  <si>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</si>
  <si>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</si>
  <si>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</si>
  <si>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</si>
  <si>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</si>
  <si>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</si>
  <si>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</si>
  <si>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</si>
  <si>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</si>
  <si>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</si>
  <si>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</si>
  <si>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</si>
  <si>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</si>
  <si>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</si>
  <si>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</si>
  <si>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</si>
  <si>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</si>
  <si>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</si>
  <si>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</si>
  <si>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</si>
  <si>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</si>
  <si>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</si>
  <si>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</si>
  <si>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</si>
  <si>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</si>
  <si>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</si>
  <si>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</si>
  <si>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</si>
  <si>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</si>
  <si>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</si>
  <si>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</si>
  <si>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</si>
  <si>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</si>
  <si>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</si>
  <si>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</si>
  <si>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</si>
  <si>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</si>
  <si>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</si>
  <si>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</si>
  <si>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</si>
  <si>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</si>
  <si>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</si>
  <si>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</si>
  <si>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</si>
  <si>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</si>
  <si>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</si>
  <si>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</si>
  <si>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</si>
  <si>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</si>
  <si>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</si>
  <si>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</si>
  <si>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</si>
  <si>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</si>
  <si>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</si>
  <si>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</si>
  <si>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</si>
  <si>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</si>
  <si>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</si>
  <si>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</si>
  <si>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</si>
  <si>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</si>
  <si>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</si>
  <si>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</si>
  <si>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</si>
  <si>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</si>
  <si>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</si>
  <si>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</si>
  <si>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</si>
  <si>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</si>
  <si>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</si>
  <si>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</si>
  <si>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</si>
  <si>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</si>
  <si>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</si>
  <si>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</si>
  <si>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</si>
  <si>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</si>
  <si>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</si>
  <si>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</si>
  <si>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</si>
  <si>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</si>
  <si>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</si>
  <si>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</si>
  <si>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</si>
  <si>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</si>
  <si>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</si>
  <si>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</si>
  <si>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</si>
  <si>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</si>
  <si>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</si>
  <si>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</si>
  <si>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</si>
  <si>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</si>
  <si>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</si>
  <si>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</si>
  <si>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</si>
  <si>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</si>
  <si>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</si>
  <si>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</si>
  <si>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</si>
  <si>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</si>
  <si>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</si>
  <si>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</si>
  <si>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</si>
  <si>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</si>
  <si>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</si>
  <si>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</si>
  <si>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</si>
  <si>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</si>
  <si>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</si>
  <si>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</si>
  <si>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</si>
  <si>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</si>
  <si>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</si>
  <si>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</si>
  <si>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</si>
  <si>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</si>
  <si>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</si>
  <si>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</si>
  <si>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</si>
  <si>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</si>
  <si>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</si>
  <si>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</si>
  <si>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</si>
  <si>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</si>
  <si>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</si>
  <si>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</si>
  <si>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</si>
  <si>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</si>
  <si>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</si>
  <si>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</si>
  <si>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</si>
  <si>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</si>
  <si>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</si>
  <si>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</si>
  <si>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</si>
  <si>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</si>
  <si>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</si>
  <si>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</si>
  <si>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</si>
  <si>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</si>
  <si>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</si>
  <si>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</si>
  <si>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</si>
  <si>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</si>
  <si>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</si>
  <si>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</si>
  <si>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</si>
  <si>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</si>
  <si>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</si>
  <si>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</si>
  <si>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</si>
  <si>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</si>
  <si>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</si>
  <si>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</si>
  <si>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</si>
  <si>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</si>
  <si>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</si>
  <si>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</si>
  <si>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</si>
  <si>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</si>
  <si>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</si>
  <si>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</si>
  <si>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</si>
  <si>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</si>
  <si>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</si>
  <si>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</si>
  <si>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</si>
  <si>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</si>
  <si>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</si>
  <si>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</si>
  <si>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</si>
  <si>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</si>
  <si>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</si>
  <si>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</si>
  <si>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</si>
  <si>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</si>
  <si>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</si>
  <si>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</si>
  <si>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</si>
  <si>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</si>
  <si>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</si>
  <si>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</si>
  <si>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</si>
  <si>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</si>
  <si>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</si>
  <si>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</si>
  <si>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</si>
  <si>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</si>
  <si>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</si>
  <si>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</si>
  <si>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</si>
  <si>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</si>
  <si>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</si>
  <si>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</si>
  <si>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</si>
  <si>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</si>
  <si>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</si>
  <si>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</si>
  <si>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</si>
  <si>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</si>
  <si>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</si>
  <si>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</si>
  <si>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</si>
  <si>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</si>
  <si>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</si>
  <si>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</si>
  <si>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</si>
  <si>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</si>
  <si>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</si>
  <si>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</si>
  <si>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</si>
  <si>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</si>
  <si>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</si>
  <si>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</si>
  <si>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</si>
  <si>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</si>
  <si>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</si>
  <si>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</si>
  <si>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</si>
  <si>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</si>
  <si>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</si>
  <si>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</si>
  <si>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</si>
  <si>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</si>
  <si>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</si>
  <si>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</si>
  <si>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</si>
  <si>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</si>
  <si>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</si>
  <si>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</si>
  <si>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</si>
  <si>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</si>
  <si>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</si>
  <si>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</si>
  <si>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</si>
  <si>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</si>
  <si>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</si>
  <si>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</si>
  <si>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</si>
  <si>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</si>
  <si>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</si>
  <si>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</si>
  <si>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</si>
  <si>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</si>
  <si>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</si>
  <si>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</si>
  <si>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</si>
  <si>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</si>
  <si>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</si>
  <si>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</si>
  <si>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</si>
  <si>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</si>
  <si>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</si>
  <si>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</si>
  <si>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</si>
  <si>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</si>
  <si>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</si>
  <si>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</si>
  <si>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</si>
  <si>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</si>
  <si>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</si>
  <si>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</si>
  <si>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</si>
  <si>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</si>
  <si>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</si>
  <si>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</si>
  <si>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</si>
  <si>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</si>
  <si>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</si>
  <si>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</si>
  <si>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</si>
  <si>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</si>
  <si>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</si>
  <si>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</si>
  <si>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</si>
  <si>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</si>
  <si>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</si>
  <si>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</si>
  <si>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</si>
  <si>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</si>
  <si>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</si>
  <si>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</si>
  <si>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</si>
  <si>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</si>
  <si>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</si>
  <si>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</si>
  <si>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</si>
  <si>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</si>
  <si>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</si>
  <si>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</si>
  <si>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</si>
  <si>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</si>
  <si>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</si>
  <si>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</si>
  <si>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</si>
  <si>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</si>
  <si>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</si>
  <si>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</si>
  <si>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</si>
  <si>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</si>
  <si>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</si>
  <si>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</si>
  <si>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</si>
  <si>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</si>
  <si>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</si>
  <si>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</si>
  <si>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</si>
  <si>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</si>
  <si>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</si>
  <si>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</si>
  <si>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</si>
  <si>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</si>
  <si>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</si>
  <si>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</si>
  <si>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</si>
  <si>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</si>
  <si>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</si>
  <si>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</si>
  <si>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</si>
  <si>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</si>
  <si>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</si>
  <si>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</si>
  <si>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</si>
  <si>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</si>
  <si>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</si>
  <si>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</si>
  <si>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</si>
  <si>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</si>
  <si>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</si>
  <si>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</si>
  <si>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</si>
  <si>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</si>
  <si>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</si>
  <si>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</si>
  <si>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</si>
  <si>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</si>
  <si>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</si>
  <si>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</si>
  <si>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</si>
  <si>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</si>
  <si>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</si>
  <si>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</si>
  <si>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</si>
  <si>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府</t>
  </si>
  <si>
    <t>中長期の経済運営に必要な経費</t>
    <phoneticPr fontId="5"/>
  </si>
  <si>
    <t>政策統括官（経済社会システム担当）</t>
    <phoneticPr fontId="5"/>
  </si>
  <si>
    <t>参事官（総括担当）
参事官（企画担当）
参事官（財政運営基本担当）
参事官（社会システム担当）
参事官（社会基盤担当）
参事官（成果連動型事業推進室）</t>
    <phoneticPr fontId="5"/>
  </si>
  <si>
    <t>○</t>
  </si>
  <si>
    <t>内閣府設置法第四条第一項
内閣府本府組織令第三条第一項　等</t>
    <phoneticPr fontId="5"/>
  </si>
  <si>
    <t>経済財政運営と改革の基本方針2021　日本の未来を拓く４つの原動力～グリーン、デジタル、活力ある地方創り、少子化対策～（令和３年６月18日閣議決定） 、新経済・財政再生計画改革工程表2021（令和３年12月23日経済財政諮問会議決定）</t>
    <phoneticPr fontId="5"/>
  </si>
  <si>
    <t>中長期の経済財政、社会基盤、社会保障等に係る重要政策の企画立案・検討に活用することを目的として、意見交換、研究会の開催や各種調査等を通して、マクロ経済・財政等に係る重要な政策分野における有識者の意見や分析等を取り入れ、経済・財政一体改革を推進する。</t>
    <phoneticPr fontId="5"/>
  </si>
  <si>
    <t>経済財政諮問会議等での中長期の経済財政政策の企画立案・検討に活用することを目的として、意見交換、研究会の開催や各種調査等を行っている。
令和３年度には主に以下について実施した。
・満足度・生活の質を示す指標群の構築に向けて、調査・分析を行い、その結果を踏まえ、有識者による研究会で検討を行った。
・社会資本ストック推計の推計値の精緻化に向けた検討調査、スマートシティの評価指標の検討調査を実施した。
・地域間の差異等を「見える化」するとともに、自治体等への戦略的な情報発信を進めるため、「経済・財政と暮らしの指標『見える化』データベース」の改善に向けた調査等を行った。
・2014年に設置された経済財政諮問会議の専門調査会「選択する未来」委員会が取りまとめた報告における2020年頃までに取り組むべき対応について、進捗状況について検証を行い、今後の必要な対応の検討に資することを目的として、経済財政政策担当大臣が主宰する懇談会「選択する未来2.0」を開催した。
※「経済・財政と暮らしの指標『見える化』データベース」の経費については、令和４年度概算要求からデジタル庁にて予算計上</t>
    <phoneticPr fontId="5"/>
  </si>
  <si>
    <t>経済新生政策調査費</t>
    <phoneticPr fontId="5"/>
  </si>
  <si>
    <t>成果連動民間委託契約方式推進交付金</t>
    <phoneticPr fontId="5"/>
  </si>
  <si>
    <t>諸謝金</t>
    <rPh sb="0" eb="3">
      <t>ショシャキン</t>
    </rPh>
    <phoneticPr fontId="5"/>
  </si>
  <si>
    <t>職員旅費</t>
    <phoneticPr fontId="5"/>
  </si>
  <si>
    <t>委員等旅費</t>
    <rPh sb="0" eb="2">
      <t>イイン</t>
    </rPh>
    <rPh sb="2" eb="3">
      <t>トウ</t>
    </rPh>
    <rPh sb="3" eb="5">
      <t>リョヒ</t>
    </rPh>
    <phoneticPr fontId="5"/>
  </si>
  <si>
    <t>件</t>
    <rPh sb="0" eb="1">
      <t>ケン</t>
    </rPh>
    <phoneticPr fontId="5"/>
  </si>
  <si>
    <t>-</t>
    <phoneticPr fontId="5"/>
  </si>
  <si>
    <t>件</t>
    <rPh sb="0" eb="1">
      <t>ケン</t>
    </rPh>
    <phoneticPr fontId="5"/>
  </si>
  <si>
    <t>（成果目標）「新経済・財政再生計画改革工程表2021（令和３年12月23日経済財政諮問会議決定）」
（成果指標）内閣府政策統括官（経済社会システム担当）調べ</t>
    <phoneticPr fontId="5"/>
  </si>
  <si>
    <t>重点３分野での成果連動型民間委託契約方式の実施自治体等の数</t>
    <phoneticPr fontId="5"/>
  </si>
  <si>
    <t>インセンティブ改革、見える化、その他</t>
    <rPh sb="7" eb="9">
      <t>カイカク</t>
    </rPh>
    <rPh sb="17" eb="18">
      <t>タ</t>
    </rPh>
    <phoneticPr fontId="5"/>
  </si>
  <si>
    <t>https://www5.cao.go.jp/keizai-shimon/kaigi/special/reform/index.html</t>
    <phoneticPr fontId="5"/>
  </si>
  <si>
    <t>有</t>
  </si>
  <si>
    <t>無</t>
  </si>
  <si>
    <t>‐</t>
  </si>
  <si>
    <t>当該事業は財政・社会保障の持続可能性の確保や新たな成長分野の拡大に資する中長期の経済財政運営の企画立案に寄与しているものであり、社会のニーズに応えるものである。</t>
    <phoneticPr fontId="5"/>
  </si>
  <si>
    <t>経済財政運営の企画立案は、一国全体にわたるものや政府部内で検討するものであるため、国の施策の現状及び検討状況を踏まえた調査・分析の設計や、必要なデータの入手等の観点から、地方自治体・民間等に委ねることは困難である。</t>
    <phoneticPr fontId="5"/>
  </si>
  <si>
    <t>当該事業は経済成長、財政健全化、社会保障改革の一体的、整合的な推進に資するものであり政策体系の中でも優先度の高い事業である。</t>
    <phoneticPr fontId="5"/>
  </si>
  <si>
    <t>各調査分析等の内容に基づき、精算書類など適切に精査を行い、執行額はそれに見合った額となっている。</t>
    <rPh sb="5" eb="6">
      <t>トウ</t>
    </rPh>
    <phoneticPr fontId="5"/>
  </si>
  <si>
    <t>調査は、経済学、会計学、土木工学などの多分野に渡り、国内外の高度な専門知識を必要としており、また膨大な計算作業が必要となるため、事業目的に即して必要な範囲内で外部委託により調査を行っている。</t>
    <phoneticPr fontId="5"/>
  </si>
  <si>
    <t>コスト削減や効率化に向け、仕様書の記載を調査内容が事業者に理解されやすい表現とし、委託調査内容を限定・明確化している。</t>
    <phoneticPr fontId="5"/>
  </si>
  <si>
    <t>調査結果等は経済財政諮問会議や専門調査会等の資料等として活用されている。</t>
    <rPh sb="20" eb="21">
      <t>トウ</t>
    </rPh>
    <rPh sb="24" eb="25">
      <t>トウ</t>
    </rPh>
    <phoneticPr fontId="5"/>
  </si>
  <si>
    <t>事業の実施にあたっては、中長期の経済財政政策の基本方針に沿って一体的・効果的な調査等の実施に努めている。</t>
    <phoneticPr fontId="5"/>
  </si>
  <si>
    <t>成果物については、経済財政諮問会議の検討資料等として活用されている。</t>
    <rPh sb="22" eb="23">
      <t>トウ</t>
    </rPh>
    <phoneticPr fontId="5"/>
  </si>
  <si>
    <t>社会資本ストック推計について、分野横断的に行っているのは内閣府のみである。
また、経済と財政、暮らしに関係する様々なデータが分野別に集録され、分野横断的な分析にも活用が可能なデータベースは、内閣府の「経済・財政と暮らしの指標『見える化』データベース」のみである。</t>
    <rPh sb="0" eb="2">
      <t>シャカイ</t>
    </rPh>
    <rPh sb="2" eb="4">
      <t>シホン</t>
    </rPh>
    <rPh sb="8" eb="10">
      <t>スイケイ</t>
    </rPh>
    <rPh sb="15" eb="17">
      <t>ブンヤ</t>
    </rPh>
    <rPh sb="17" eb="20">
      <t>オウダンテキ</t>
    </rPh>
    <rPh sb="21" eb="22">
      <t>オコナ</t>
    </rPh>
    <rPh sb="28" eb="30">
      <t>ナイカク</t>
    </rPh>
    <rPh sb="41" eb="43">
      <t>ケイザイ</t>
    </rPh>
    <rPh sb="44" eb="46">
      <t>ザイセイ</t>
    </rPh>
    <rPh sb="47" eb="48">
      <t>ク</t>
    </rPh>
    <rPh sb="51" eb="53">
      <t>カンケイ</t>
    </rPh>
    <rPh sb="55" eb="57">
      <t>サマザマ</t>
    </rPh>
    <rPh sb="62" eb="64">
      <t>ブンヤ</t>
    </rPh>
    <rPh sb="64" eb="65">
      <t>ベツ</t>
    </rPh>
    <rPh sb="66" eb="68">
      <t>シュウロク</t>
    </rPh>
    <rPh sb="71" eb="73">
      <t>ブンヤ</t>
    </rPh>
    <rPh sb="73" eb="75">
      <t>オウダン</t>
    </rPh>
    <rPh sb="75" eb="76">
      <t>テキ</t>
    </rPh>
    <rPh sb="77" eb="79">
      <t>ブンセキ</t>
    </rPh>
    <rPh sb="81" eb="83">
      <t>カツヨウ</t>
    </rPh>
    <rPh sb="84" eb="86">
      <t>カノウ</t>
    </rPh>
    <rPh sb="95" eb="97">
      <t>ナイカク</t>
    </rPh>
    <rPh sb="97" eb="98">
      <t>フ</t>
    </rPh>
    <phoneticPr fontId="5"/>
  </si>
  <si>
    <t>調査等の内容は必要性の高い課題を十分精査した上で決定しており、契約はよりよい結果が得られるよう総合評価方式の一般競争入札によって行うべく努めている。</t>
    <phoneticPr fontId="5"/>
  </si>
  <si>
    <t>今後も必要な見直しを行いつつ、引き続き効果的・効率的な予算執行に努める。また、成果を最大化できるよう、必要に応じて調査内容等の見直しを行っていく。</t>
    <phoneticPr fontId="5"/>
  </si>
  <si>
    <t>・満足度・生活の質に関する指標群の構築
https://www5.cao.go.jp/keizai2/wellbeing/manzoku/index.html
・社会資本ストック推計
https://www5.cao.go.jp/keizai2/ioj/index.html
・成果連動型民間委託契約方式（PFS：Pay For Success）ポータルサイト
https://www8.cao.go.jp/pfs/index.html
・経済・財政と暮らしの指標「見える化」ポータルサイト
https://www5.cao.go.jp/keizai-shimon/kaigi/special/reform/mieruka/index.html
・選択する未来2.0
https://www5.cao.go.jp/keizai2/keizai-syakai/future2/index.html</t>
    <phoneticPr fontId="5"/>
  </si>
  <si>
    <t>24</t>
    <phoneticPr fontId="5"/>
  </si>
  <si>
    <t>31</t>
    <phoneticPr fontId="5"/>
  </si>
  <si>
    <t>124</t>
    <phoneticPr fontId="5"/>
  </si>
  <si>
    <t>122</t>
    <phoneticPr fontId="5"/>
  </si>
  <si>
    <t>134</t>
    <phoneticPr fontId="5"/>
  </si>
  <si>
    <t>127</t>
    <phoneticPr fontId="5"/>
  </si>
  <si>
    <t>132</t>
    <phoneticPr fontId="5"/>
  </si>
  <si>
    <t>139</t>
    <phoneticPr fontId="5"/>
  </si>
  <si>
    <t>満足度・生活の質に関する調査研究業務</t>
    <phoneticPr fontId="5"/>
  </si>
  <si>
    <t>満足度・生活の質に関する調査研究業務　契約変更に伴う負担増</t>
    <phoneticPr fontId="5"/>
  </si>
  <si>
    <t>令和３年度「経済・財政と暮らしの指標『見える化』データベース」運用・保守等業務</t>
    <phoneticPr fontId="5"/>
  </si>
  <si>
    <t>情報処理業務庁費</t>
    <rPh sb="0" eb="2">
      <t>ジョウホウ</t>
    </rPh>
    <rPh sb="2" eb="4">
      <t>ショリ</t>
    </rPh>
    <rPh sb="4" eb="6">
      <t>ギョウム</t>
    </rPh>
    <rPh sb="6" eb="8">
      <t>チョウヒ</t>
    </rPh>
    <phoneticPr fontId="5"/>
  </si>
  <si>
    <t>調査費</t>
    <rPh sb="0" eb="2">
      <t>チョウサ</t>
    </rPh>
    <rPh sb="2" eb="3">
      <t>ヒ</t>
    </rPh>
    <phoneticPr fontId="5"/>
  </si>
  <si>
    <t>調査費</t>
    <rPh sb="0" eb="3">
      <t>チョウサヒ</t>
    </rPh>
    <phoneticPr fontId="5"/>
  </si>
  <si>
    <t>新型コロナウイルス感染症下で講じている各種支援策の利用促進に係る広報業務</t>
    <phoneticPr fontId="5"/>
  </si>
  <si>
    <t>社会資本ストック推計に用いるデフレーターの精緻化に向けた検討調査業務</t>
    <phoneticPr fontId="5"/>
  </si>
  <si>
    <t>インフラマネジメントのデジタル化の効果検証・推進に関する調査業務</t>
    <phoneticPr fontId="5"/>
  </si>
  <si>
    <t>F.  EY新日本有限責任監査法人</t>
    <phoneticPr fontId="5"/>
  </si>
  <si>
    <t>成果連動型民間委託契約方式(PFS)による事業の成果評価、検証支援業務</t>
    <rPh sb="21" eb="23">
      <t>ジギョウ</t>
    </rPh>
    <rPh sb="24" eb="26">
      <t>セイカ</t>
    </rPh>
    <rPh sb="26" eb="28">
      <t>ヒョウカ</t>
    </rPh>
    <rPh sb="29" eb="31">
      <t>ケンショウ</t>
    </rPh>
    <phoneticPr fontId="5"/>
  </si>
  <si>
    <t>デロイトトーマツコンサルティング合同会社</t>
    <phoneticPr fontId="5"/>
  </si>
  <si>
    <t>ＥＢＰＭに関する調査業務</t>
    <phoneticPr fontId="5"/>
  </si>
  <si>
    <t>令和３年度「経済・財政と暮らしの指標『見える化』データベース」～開発支援業務等</t>
    <phoneticPr fontId="5"/>
  </si>
  <si>
    <t>「経済・財政と暮らしの指標「見える化」データベース」業務～ＲＰＡの開発支援業務</t>
    <phoneticPr fontId="5"/>
  </si>
  <si>
    <t>「新経済・財政再生計画改革工程表２０２０」等のＨＴＭＬ作成業務</t>
    <phoneticPr fontId="5"/>
  </si>
  <si>
    <t>国立大学法人東北大学</t>
    <phoneticPr fontId="5"/>
  </si>
  <si>
    <t>被保険者の流出入を加味した都道府県・二次医療圏・市区町村～分析結果の提供業務</t>
    <phoneticPr fontId="5"/>
  </si>
  <si>
    <t>２０２１年シェアリングエコノミー調査報告書及びデータ集の購入</t>
    <phoneticPr fontId="5"/>
  </si>
  <si>
    <t>スマートシティ評価指標の調査業務</t>
    <phoneticPr fontId="5"/>
  </si>
  <si>
    <t>令和３年度森林分野等におけるサステナブル・ファイナンスに関する勉強会運営業務</t>
    <rPh sb="36" eb="38">
      <t>ギョウム</t>
    </rPh>
    <phoneticPr fontId="5"/>
  </si>
  <si>
    <t>ＥＹ新日本有限責任監査法人</t>
    <phoneticPr fontId="5"/>
  </si>
  <si>
    <t>成果連動型民間委託契約方式（ＰＦＳ）による事業の成果評価、検証支援業務</t>
    <phoneticPr fontId="5"/>
  </si>
  <si>
    <t>有限責任監査法人トーマツ</t>
    <phoneticPr fontId="5"/>
  </si>
  <si>
    <t>地方公共団体による成果連動型民間委託契約方式(PFS)に係る事業案件形成支援等業務</t>
    <phoneticPr fontId="5"/>
  </si>
  <si>
    <t>成果連動型民間委託契約方式（ＰＦＳ）官民連携プラットフォーム形成・運営に係る調査・研究業務</t>
    <phoneticPr fontId="5"/>
  </si>
  <si>
    <t>成果連動型民間委託契約方式（ＰＦＳ）事業効果額の算出方法に関する基礎調査業務</t>
    <phoneticPr fontId="5"/>
  </si>
  <si>
    <t>「経済・財政と暮らしの指標『見える化』データベース」を活用した、類似団体間の比較等の分析事例の件数</t>
    <phoneticPr fontId="5"/>
  </si>
  <si>
    <t>成果連動型民間委託契約方式の推進に関するアクションプラン（令和２年３月２７日成果連動型民間委託契約方式の推進に関する関係府省庁連絡会議決定）に基づき、医療・健康、介護及び再犯防止の３分野を重点分野として、関係府省庁が連携し、ＰＦＳの普及促進を推進する。</t>
    <phoneticPr fontId="5"/>
  </si>
  <si>
    <t>24.030/4</t>
  </si>
  <si>
    <t>40.483/5</t>
    <phoneticPr fontId="5"/>
  </si>
  <si>
    <t>-</t>
    <phoneticPr fontId="5"/>
  </si>
  <si>
    <t>135.426/８</t>
    <phoneticPr fontId="5"/>
  </si>
  <si>
    <t>「経済・財政と暮らしの指標『見える化』データベース」利用者数の増加</t>
    <rPh sb="26" eb="29">
      <t>リヨウシャ</t>
    </rPh>
    <rPh sb="31" eb="33">
      <t>ゾウカ</t>
    </rPh>
    <phoneticPr fontId="5"/>
  </si>
  <si>
    <t>-</t>
    <phoneticPr fontId="5"/>
  </si>
  <si>
    <t>円</t>
    <phoneticPr fontId="5"/>
  </si>
  <si>
    <t>Well-beingに関連するKPI・参考指標を設定している基本計画等の数</t>
    <phoneticPr fontId="5"/>
  </si>
  <si>
    <t>満足度・生活の質を表す指標群の認知度の向上</t>
    <rPh sb="15" eb="18">
      <t>ニンチド</t>
    </rPh>
    <rPh sb="19" eb="21">
      <t>コウジョウ</t>
    </rPh>
    <phoneticPr fontId="5"/>
  </si>
  <si>
    <t>データベースの維持・更新に係る経費／「経済・財政と暮らしの指標『見える化』データベース」の年間アクセス数</t>
    <rPh sb="7" eb="9">
      <t>イジ</t>
    </rPh>
    <rPh sb="10" eb="12">
      <t>コウシン</t>
    </rPh>
    <rPh sb="13" eb="14">
      <t>カカワ</t>
    </rPh>
    <rPh sb="15" eb="17">
      <t>ケイヒ</t>
    </rPh>
    <rPh sb="45" eb="47">
      <t>ネンカン</t>
    </rPh>
    <rPh sb="51" eb="52">
      <t>スウ</t>
    </rPh>
    <phoneticPr fontId="5"/>
  </si>
  <si>
    <t>「満足・生活の質に関する調査」実施に係る経費／満足度・生活の質を表す指標群掲載ページの年間アクセス数　　　　　　　　　　　　　</t>
    <rPh sb="1" eb="3">
      <t>マンゾク</t>
    </rPh>
    <rPh sb="4" eb="6">
      <t>セイカツ</t>
    </rPh>
    <rPh sb="7" eb="8">
      <t>シツ</t>
    </rPh>
    <rPh sb="9" eb="10">
      <t>カン</t>
    </rPh>
    <rPh sb="12" eb="14">
      <t>チョウサ</t>
    </rPh>
    <rPh sb="15" eb="17">
      <t>ジッシ</t>
    </rPh>
    <rPh sb="18" eb="19">
      <t>カカ</t>
    </rPh>
    <rPh sb="20" eb="22">
      <t>ケイヒ</t>
    </rPh>
    <rPh sb="43" eb="45">
      <t>ネンカン</t>
    </rPh>
    <rPh sb="49" eb="50">
      <t>スウ</t>
    </rPh>
    <phoneticPr fontId="5"/>
  </si>
  <si>
    <t>件</t>
    <rPh sb="0" eb="1">
      <t>ケン</t>
    </rPh>
    <phoneticPr fontId="5"/>
  </si>
  <si>
    <t>円</t>
    <rPh sb="0" eb="1">
      <t>エン</t>
    </rPh>
    <phoneticPr fontId="5"/>
  </si>
  <si>
    <t>-</t>
    <phoneticPr fontId="5"/>
  </si>
  <si>
    <t>各種調査の実施件数</t>
    <rPh sb="0" eb="2">
      <t>カクシュ</t>
    </rPh>
    <rPh sb="7" eb="8">
      <t>ケン</t>
    </rPh>
    <phoneticPr fontId="5"/>
  </si>
  <si>
    <t>中長期の経済財政、社会基盤、社会保障等に係る重要政策の企画立案・検討に活用することを目的とした各種調査を安定的かつ効率的に実施する。</t>
    <rPh sb="47" eb="49">
      <t>カクシュ</t>
    </rPh>
    <rPh sb="49" eb="51">
      <t>チョウサ</t>
    </rPh>
    <rPh sb="52" eb="55">
      <t>アンテイテキ</t>
    </rPh>
    <rPh sb="57" eb="60">
      <t>コウリツテキ</t>
    </rPh>
    <rPh sb="61" eb="63">
      <t>ジッシ</t>
    </rPh>
    <phoneticPr fontId="5"/>
  </si>
  <si>
    <t>中長期の経済財政、社会基盤、社会保障等に係る重要政策の企画立案・検討に活用することを目的とした各種調査を行う。</t>
    <rPh sb="47" eb="49">
      <t>カクシュ</t>
    </rPh>
    <rPh sb="49" eb="51">
      <t>チョウサ</t>
    </rPh>
    <rPh sb="52" eb="53">
      <t>オコナ</t>
    </rPh>
    <phoneticPr fontId="5"/>
  </si>
  <si>
    <t>百万円</t>
    <rPh sb="0" eb="2">
      <t>ヒャクマン</t>
    </rPh>
    <rPh sb="2" eb="3">
      <t>エン</t>
    </rPh>
    <phoneticPr fontId="5"/>
  </si>
  <si>
    <t>3,195,000/3,360</t>
    <phoneticPr fontId="5"/>
  </si>
  <si>
    <t>4,713,000/4,476</t>
    <phoneticPr fontId="5"/>
  </si>
  <si>
    <t>3,465,000/3,444</t>
    <phoneticPr fontId="5"/>
  </si>
  <si>
    <t>2,300,000/22,116</t>
    <phoneticPr fontId="5"/>
  </si>
  <si>
    <t>127.068/8</t>
    <phoneticPr fontId="5"/>
  </si>
  <si>
    <t>人々の満足度（well-being）を見える化するため、「満足度・生活の質に関する調査」を実施するとともに、満足度・生活の質を表す指標群（ダッシュボード）の精緻化を検討する。また、well-beingに関する関係府省庁連絡会議を通じて、well-beingに関連するKPI・参考指標等の情報共有を行い、優良事例の横展開を図る。</t>
    <phoneticPr fontId="5"/>
  </si>
  <si>
    <t>データベースの経費（円）／年間アクセス数</t>
    <rPh sb="10" eb="11">
      <t>エン</t>
    </rPh>
    <rPh sb="14" eb="15">
      <t>アイダ</t>
    </rPh>
    <phoneticPr fontId="5"/>
  </si>
  <si>
    <t>「経済・財政と暮らしの指標『見える化』データベース」の地方自治体への利活用状況アンケートの結果を踏まえつつ、利活用促進のための機能強化を実施するとともに、利便性向上に向けた改善を検討する。</t>
    <phoneticPr fontId="5"/>
  </si>
  <si>
    <t>実施に係る経費（円）/年間アクセス数</t>
    <rPh sb="0" eb="2">
      <t>ジッシ</t>
    </rPh>
    <rPh sb="3" eb="4">
      <t>カカワ</t>
    </rPh>
    <rPh sb="5" eb="7">
      <t>ケイヒ</t>
    </rPh>
    <rPh sb="8" eb="9">
      <t>エン</t>
    </rPh>
    <rPh sb="11" eb="13">
      <t>ネンカン</t>
    </rPh>
    <rPh sb="17" eb="18">
      <t>スウ</t>
    </rPh>
    <phoneticPr fontId="5"/>
  </si>
  <si>
    <t>調査に必要な経費／各種調査の実施件数　　　　　　　　　　　　　　　　　</t>
    <rPh sb="9" eb="11">
      <t>カクシュ</t>
    </rPh>
    <rPh sb="16" eb="17">
      <t>ケン</t>
    </rPh>
    <phoneticPr fontId="5"/>
  </si>
  <si>
    <t>　　調査に必要な経費（百万円）/各種調査の実施件数</t>
    <rPh sb="2" eb="4">
      <t>チョウサ</t>
    </rPh>
    <rPh sb="5" eb="7">
      <t>ヒツヨウ</t>
    </rPh>
    <rPh sb="8" eb="10">
      <t>ケイヒ</t>
    </rPh>
    <rPh sb="11" eb="14">
      <t>ヒャクマンエン</t>
    </rPh>
    <rPh sb="16" eb="18">
      <t>カクシュ</t>
    </rPh>
    <rPh sb="18" eb="20">
      <t>チョウサ</t>
    </rPh>
    <rPh sb="21" eb="23">
      <t>ジッシ</t>
    </rPh>
    <rPh sb="23" eb="25">
      <t>ケンスウ</t>
    </rPh>
    <phoneticPr fontId="5"/>
  </si>
  <si>
    <t>調査を実施し、それを政策の企画立案・検討に活用することを目的とする事業であるため、定量的な目標の設定には馴染まない。</t>
    <rPh sb="48" eb="50">
      <t>セッテイ</t>
    </rPh>
    <rPh sb="52" eb="54">
      <t>ナジ</t>
    </rPh>
    <phoneticPr fontId="5"/>
  </si>
  <si>
    <t>中長期の経済財政、社会基盤、社会保障等に係る重要政策の企画立案・検討に有効に活用した。</t>
    <phoneticPr fontId="5"/>
  </si>
  <si>
    <t>PFSに関する官民対話・連携の促進</t>
    <rPh sb="4" eb="5">
      <t>カン</t>
    </rPh>
    <rPh sb="7" eb="9">
      <t>カンミン</t>
    </rPh>
    <rPh sb="9" eb="11">
      <t>タイワ</t>
    </rPh>
    <rPh sb="12" eb="14">
      <t>レンケイ</t>
    </rPh>
    <rPh sb="15" eb="17">
      <t>ソクシン</t>
    </rPh>
    <phoneticPr fontId="5"/>
  </si>
  <si>
    <t>PFS官民連携プラットフォームへの参加自治体数</t>
    <rPh sb="3" eb="5">
      <t>カンミン</t>
    </rPh>
    <rPh sb="5" eb="7">
      <t>レンケイ</t>
    </rPh>
    <rPh sb="17" eb="19">
      <t>サンカ</t>
    </rPh>
    <rPh sb="19" eb="22">
      <t>ジチタイ</t>
    </rPh>
    <rPh sb="22" eb="23">
      <t>カズ</t>
    </rPh>
    <phoneticPr fontId="5"/>
  </si>
  <si>
    <t>ＰＦＳ官民連携プラットフォーム形成・運営に係る費用／PFS官民連携プラットフォームへの参加自治体数</t>
    <rPh sb="23" eb="25">
      <t>ヒヨウ</t>
    </rPh>
    <phoneticPr fontId="5"/>
  </si>
  <si>
    <t>3,300,000/188</t>
    <phoneticPr fontId="5"/>
  </si>
  <si>
    <t>ﾌﾟﾗｯﾄﾌｫｰﾑ形成・運営に係る費用（円）/参加自治体数</t>
    <rPh sb="9" eb="11">
      <t>ケイセイ</t>
    </rPh>
    <rPh sb="12" eb="14">
      <t>ウンエイ</t>
    </rPh>
    <rPh sb="15" eb="16">
      <t>カカワ</t>
    </rPh>
    <rPh sb="17" eb="19">
      <t>ヒヨウ</t>
    </rPh>
    <rPh sb="20" eb="21">
      <t>エン</t>
    </rPh>
    <rPh sb="23" eb="25">
      <t>サンカ</t>
    </rPh>
    <rPh sb="25" eb="28">
      <t>ジチタイ</t>
    </rPh>
    <rPh sb="28" eb="29">
      <t>スウ</t>
    </rPh>
    <phoneticPr fontId="5"/>
  </si>
  <si>
    <t>-</t>
    <phoneticPr fontId="5"/>
  </si>
  <si>
    <t>参加自治体数</t>
    <rPh sb="0" eb="2">
      <t>サンカ</t>
    </rPh>
    <rPh sb="2" eb="5">
      <t>ジチタイ</t>
    </rPh>
    <rPh sb="5" eb="6">
      <t>スウ</t>
    </rPh>
    <phoneticPr fontId="5"/>
  </si>
  <si>
    <t>自治体数（累積）</t>
    <rPh sb="0" eb="3">
      <t>ジチタイ</t>
    </rPh>
    <rPh sb="3" eb="4">
      <t>スウ</t>
    </rPh>
    <rPh sb="5" eb="7">
      <t>ルイセキ</t>
    </rPh>
    <phoneticPr fontId="5"/>
  </si>
  <si>
    <t>「経済・財政と暮らしの指標『見える化』データベース」における月平均アクセス数</t>
    <rPh sb="37" eb="38">
      <t>スウ</t>
    </rPh>
    <phoneticPr fontId="5"/>
  </si>
  <si>
    <t>満足度・生活の質を表す指標群掲載ページの月平均アクセス数</t>
    <phoneticPr fontId="5"/>
  </si>
  <si>
    <t>予算の大部は調査費であり、不用率については調査の実施状況等により大きく上下することになる。令和２年度は、外部委託を用いた調査について、競争性の確保やコストの低減に努めるため、適正な手続きに基づいた入札を実施した結果、不用額が生じたことによるものであり、妥当である。</t>
    <rPh sb="3" eb="5">
      <t>タイブ</t>
    </rPh>
    <rPh sb="45" eb="47">
      <t>レイワ</t>
    </rPh>
    <phoneticPr fontId="5"/>
  </si>
  <si>
    <t>支出先の選定にあたっては、市場価格調査を行うとともに（ホームページに仕様書を公開）、一般競争入札による入札を実施し、競争性及び公平性の確保やコストの低減に努めている。なお、公示期間の延長や過去の調達に参加した事業者への周知を行うなど工夫したが、結果として一者応札となったものもあった。</t>
    <rPh sb="13" eb="15">
      <t>シジョウ</t>
    </rPh>
    <rPh sb="15" eb="17">
      <t>カカク</t>
    </rPh>
    <rPh sb="17" eb="19">
      <t>チョウサ</t>
    </rPh>
    <rPh sb="20" eb="21">
      <t>オコナ</t>
    </rPh>
    <rPh sb="61" eb="62">
      <t>オヨ</t>
    </rPh>
    <rPh sb="63" eb="66">
      <t>コウヘイセイ</t>
    </rPh>
    <phoneticPr fontId="5"/>
  </si>
  <si>
    <t>過去３年で見ると、予定されていた調査は概ね行われ、実績は見込み通りとなった。</t>
    <phoneticPr fontId="5"/>
  </si>
  <si>
    <t>インセンティブ改革：P106、見える化：P108、その他：P115</t>
    <rPh sb="7" eb="9">
      <t>カイカク</t>
    </rPh>
    <rPh sb="27" eb="28">
      <t>タ</t>
    </rPh>
    <phoneticPr fontId="5"/>
  </si>
  <si>
    <t>随意契約（少額）２事業は、少額故に随意契約が可能であるが、一般競争契約（最低価格）で対処しえたと思われる。</t>
    <phoneticPr fontId="5"/>
  </si>
  <si>
    <t>外部有識者の所見を踏まえ、調達（契約）方法の検討を行うとともに、事業の適切な進捗管理、予算の効果的かつ効率的な予算執行に努めること。</t>
    <rPh sb="13" eb="15">
      <t>チョウタツ</t>
    </rPh>
    <rPh sb="16" eb="18">
      <t>ケイヤク</t>
    </rPh>
    <rPh sb="19" eb="21">
      <t>ホウホウ</t>
    </rPh>
    <rPh sb="22" eb="24">
      <t>ケントウ</t>
    </rPh>
    <rPh sb="25" eb="26">
      <t>オコナ</t>
    </rPh>
    <phoneticPr fontId="5"/>
  </si>
  <si>
    <t>所見を踏まえ、予算の効果的かつ効率的な執行に努める。</t>
    <rPh sb="0" eb="2">
      <t>ショケン</t>
    </rPh>
    <rPh sb="3" eb="4">
      <t>フ</t>
    </rPh>
    <rPh sb="7" eb="9">
      <t>ヨサン</t>
    </rPh>
    <rPh sb="10" eb="13">
      <t>コウカテキ</t>
    </rPh>
    <rPh sb="15" eb="18">
      <t>コウリツテキ</t>
    </rPh>
    <rPh sb="19" eb="21">
      <t>シッコウ</t>
    </rPh>
    <rPh sb="22" eb="23">
      <t>ツト</t>
    </rPh>
    <phoneticPr fontId="5"/>
  </si>
  <si>
    <t>横山 直
平井 滋
下井 善博
中野 孝浩
奈良 裕信
中井川 季央</t>
    <rPh sb="0" eb="2">
      <t>ヨコヤマ</t>
    </rPh>
    <rPh sb="3" eb="4">
      <t>ナオ</t>
    </rPh>
    <rPh sb="5" eb="7">
      <t>ヒライ</t>
    </rPh>
    <rPh sb="8" eb="9">
      <t>シゲル</t>
    </rPh>
    <rPh sb="16" eb="18">
      <t>ナカノ</t>
    </rPh>
    <rPh sb="22" eb="24">
      <t>ナラ</t>
    </rPh>
    <rPh sb="28" eb="31">
      <t>ナカイカワ</t>
    </rPh>
    <rPh sb="32" eb="33">
      <t>キ</t>
    </rPh>
    <rPh sb="33" eb="34">
      <t>オウ</t>
    </rPh>
    <phoneticPr fontId="5"/>
  </si>
  <si>
    <t>株式会社サーベイリサーチセンター</t>
    <phoneticPr fontId="5"/>
  </si>
  <si>
    <t>株式会社ＩＴサービス・フレット</t>
    <phoneticPr fontId="5"/>
  </si>
  <si>
    <t>日本ファイナンシャル・エンジニアリング株式会社</t>
    <phoneticPr fontId="5"/>
  </si>
  <si>
    <t>株式会社ＰＯＴＥＴＯ　Ｍｅｄｉａ</t>
    <rPh sb="0" eb="4">
      <t>カブシキガイシャ</t>
    </rPh>
    <phoneticPr fontId="5"/>
  </si>
  <si>
    <t>テクバン株式会社</t>
    <rPh sb="4" eb="8">
      <t>カブシキガイシャ</t>
    </rPh>
    <phoneticPr fontId="5"/>
  </si>
  <si>
    <t>株式会社　Ｒｅａｌｍｅｄｉａ　Ｌａｂ．</t>
    <rPh sb="0" eb="1">
      <t>カブ</t>
    </rPh>
    <rPh sb="1" eb="2">
      <t>シキ</t>
    </rPh>
    <rPh sb="2" eb="4">
      <t>ガイシャ</t>
    </rPh>
    <phoneticPr fontId="5"/>
  </si>
  <si>
    <t>株式会社情報通信総合研究所</t>
    <phoneticPr fontId="5"/>
  </si>
  <si>
    <t>株式会社野村総合研究所</t>
    <phoneticPr fontId="5"/>
  </si>
  <si>
    <t>株式会社日建設計総合研究所</t>
    <rPh sb="0" eb="4">
      <t>カブシキガイシャ</t>
    </rPh>
    <rPh sb="4" eb="6">
      <t>ニッケン</t>
    </rPh>
    <rPh sb="6" eb="8">
      <t>セッケイ</t>
    </rPh>
    <rPh sb="8" eb="10">
      <t>ソウゴウ</t>
    </rPh>
    <rPh sb="10" eb="13">
      <t>ケンキュウジョ</t>
    </rPh>
    <phoneticPr fontId="5"/>
  </si>
  <si>
    <t>株式会社リカノス</t>
    <phoneticPr fontId="5"/>
  </si>
  <si>
    <t>一般財団法人日本不動産研究所</t>
    <rPh sb="0" eb="2">
      <t>イッパン</t>
    </rPh>
    <rPh sb="2" eb="4">
      <t>ザイダン</t>
    </rPh>
    <rPh sb="4" eb="6">
      <t>ホウジン</t>
    </rPh>
    <rPh sb="6" eb="8">
      <t>ニホン</t>
    </rPh>
    <rPh sb="8" eb="11">
      <t>フドウサン</t>
    </rPh>
    <rPh sb="11" eb="14">
      <t>ケンキュウショ</t>
    </rPh>
    <phoneticPr fontId="5"/>
  </si>
  <si>
    <t>株式会社日本経済研究所</t>
    <phoneticPr fontId="5"/>
  </si>
  <si>
    <t>三菱ＵＦＪリサーチ＆コンサルティング株式会社</t>
    <phoneticPr fontId="5"/>
  </si>
  <si>
    <t>A. 株式会社サーベイリサーチセンター</t>
    <rPh sb="3" eb="5">
      <t>カブシキ</t>
    </rPh>
    <rPh sb="5" eb="7">
      <t>カイシャ</t>
    </rPh>
    <phoneticPr fontId="5"/>
  </si>
  <si>
    <t>B. 株式会社ITサービス・フレット</t>
    <rPh sb="3" eb="4">
      <t>カブ</t>
    </rPh>
    <rPh sb="4" eb="5">
      <t>シキ</t>
    </rPh>
    <rPh sb="5" eb="7">
      <t>カイシャ</t>
    </rPh>
    <phoneticPr fontId="5"/>
  </si>
  <si>
    <t>C. 株式会社ＰＯＴＥＴＯ　Ｍｅｄｉａ</t>
    <rPh sb="3" eb="7">
      <t>カブシキガイシャ</t>
    </rPh>
    <phoneticPr fontId="5"/>
  </si>
  <si>
    <t>D. 株式会社野村総合研究所</t>
    <rPh sb="3" eb="7">
      <t>カブシキガイシャ</t>
    </rPh>
    <phoneticPr fontId="5"/>
  </si>
  <si>
    <t>E. 株式会社リカノス</t>
    <rPh sb="3" eb="7">
      <t>カブシキガイシャ</t>
    </rPh>
    <phoneticPr fontId="5"/>
  </si>
  <si>
    <t>重要政策推進枠：39</t>
    <rPh sb="0" eb="2">
      <t>ジュウヨウ</t>
    </rPh>
    <rPh sb="2" eb="4">
      <t>セイサク</t>
    </rPh>
    <rPh sb="4" eb="6">
      <t>スイシン</t>
    </rPh>
    <rPh sb="6" eb="7">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</si>
</sst>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1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xf numFmtId="49" fontId="20" fillId="0" borderId="138"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2" fillId="0" borderId="142" xfId="0"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179" fontId="22" fillId="0" borderId="142"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35" xfId="0" applyFont="1" applyFill="1" applyBorder="1" applyAlignment="1">
      <alignment horizontal="center" vertical="center"/>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47"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33"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xf numFmtId="177" fontId="0" fillId="0" borderId="26" xfId="0" applyNumberFormat="1" applyFont="1" applyFill="1" applyBorder="1" applyAlignment="1" applyProtection="1">
      <alignment horizontal="center" vertical="center"/>
      <protection locked="0"/>
    </xf>
    <xf numFmtId="0" fontId="0" fillId="0" borderId="33" xfId="1" applyFont="1" applyFill="1" applyBorder="1" applyAlignment="1" applyProtection="1">
      <alignment horizontal="left" vertical="top" wrapText="1"/>
      <protection locked="0"/>
    </xf>
    <xf numFmtId="0" fontId="3" fillId="0" borderId="25" xfId="1" applyFont="1" applyFill="1" applyBorder="1" applyAlignment="1" applyProtection="1">
      <alignment horizontal="left" vertical="top" wrapText="1"/>
      <protection locked="0"/>
    </xf>
    <xf numFmtId="0" fontId="3" fillId="0" borderId="34" xfId="1" applyFont="1" applyFill="1" applyBorder="1" applyAlignment="1" applyProtection="1">
      <alignment horizontal="left" vertical="top" wrapText="1"/>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0" fillId="5" borderId="41" xfId="0" applyFont="1" applyFill="1" applyBorder="1" applyAlignment="1" applyProtection="1">
      <alignment vertical="center" wrapText="1"/>
      <protection locked="0"/>
    </xf>
    <xf numFmtId="0" fontId="0" fillId="5" borderId="42" xfId="0" applyFont="1" applyFill="1" applyBorder="1" applyAlignment="1" applyProtection="1">
      <alignment vertical="center" wrapText="1"/>
      <protection locked="0"/>
    </xf>
    <xf numFmtId="0" fontId="0" fillId="5" borderId="66" xfId="0" applyFont="1" applyFill="1" applyBorder="1" applyAlignment="1" applyProtection="1">
      <alignment vertical="center" wrapText="1"/>
      <protection locked="0"/>
    </xf>
    <xf numFmtId="0" fontId="0" fillId="5" borderId="17"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7" xfId="0" applyFont="1" applyFill="1" applyBorder="1" applyAlignment="1" applyProtection="1">
      <alignment horizontal="left" vertical="top" wrapText="1"/>
      <protection locked="0"/>
    </xf>
    <xf numFmtId="0" fontId="0" fillId="0" borderId="31" xfId="0" applyFont="1" applyFill="1" applyBorder="1" applyAlignment="1" applyProtection="1">
      <alignment horizontal="left" vertical="top" wrapTex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7" fontId="3" fillId="0" borderId="11" xfId="0" applyNumberFormat="1" applyFont="1" applyFill="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3" fillId="2" borderId="120" xfId="0" applyFont="1" applyFill="1" applyBorder="1" applyAlignment="1">
      <alignment horizontal="center" vertical="center"/>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4"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6" xfId="0" applyFont="1" applyFill="1" applyBorder="1" applyAlignment="1">
      <alignment horizontal="center" vertical="center" wrapText="1"/>
    </xf>
    <xf numFmtId="0" fontId="13" fillId="6" borderId="120" xfId="0" applyFont="1" applyFill="1" applyBorder="1" applyAlignment="1">
      <alignment horizontal="center" vertical="center"/>
    </xf>
    <xf numFmtId="0" fontId="13" fillId="6" borderId="133"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center" wrapText="1"/>
      <protection locked="0"/>
    </xf>
    <xf numFmtId="0" fontId="0" fillId="0" borderId="63"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27" xfId="0" applyFont="1" applyFill="1" applyBorder="1" applyAlignment="1" applyProtection="1">
      <alignment horizontal="left" vertical="center" wrapText="1"/>
      <protection locked="0"/>
    </xf>
    <xf numFmtId="0" fontId="0" fillId="0" borderId="28" xfId="0" applyFont="1" applyFill="1" applyBorder="1" applyAlignment="1" applyProtection="1">
      <alignment horizontal="left" vertical="center" wrapText="1"/>
      <protection locked="0"/>
    </xf>
    <xf numFmtId="0" fontId="0" fillId="0"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0" borderId="13"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30" xfId="0" applyFont="1" applyFill="1" applyBorder="1" applyAlignment="1" applyProtection="1">
      <alignment horizontal="left" vertical="center" wrapText="1"/>
      <protection locked="0"/>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0" borderId="5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0" borderId="70" xfId="0" applyFont="1" applyFill="1" applyBorder="1" applyAlignment="1" applyProtection="1">
      <alignment horizontal="left" vertical="center" wrapText="1"/>
      <protection locked="0"/>
    </xf>
    <xf numFmtId="0" fontId="0" fillId="0" borderId="71" xfId="0" applyFont="1" applyFill="1" applyBorder="1" applyAlignment="1" applyProtection="1">
      <alignment horizontal="left" vertical="center" wrapText="1"/>
      <protection locked="0"/>
    </xf>
    <xf numFmtId="0" fontId="0" fillId="0" borderId="95"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0" fillId="0" borderId="17" xfId="0" applyFont="1" applyFill="1" applyBorder="1" applyAlignment="1" applyProtection="1">
      <alignment horizontal="left" vertical="center" wrapText="1"/>
      <protection locked="0"/>
    </xf>
    <xf numFmtId="0" fontId="0" fillId="0"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Fill="1" applyBorder="1" applyAlignment="1" applyProtection="1">
      <alignment horizontal="left" vertical="center" wrapText="1"/>
      <protection locked="0"/>
    </xf>
    <xf numFmtId="0" fontId="3" fillId="0" borderId="71" xfId="0" applyFont="1" applyFill="1" applyBorder="1" applyAlignment="1" applyProtection="1">
      <alignment horizontal="left" vertical="center"/>
      <protection locked="0"/>
    </xf>
    <xf numFmtId="0" fontId="3" fillId="0" borderId="93" xfId="0" applyFont="1" applyFill="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2"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95" xfId="0" applyNumberFormat="1" applyFont="1" applyFill="1" applyBorder="1" applyAlignment="1" applyProtection="1">
      <alignment horizontal="right" vertical="center"/>
      <protection locked="0"/>
    </xf>
    <xf numFmtId="0" fontId="0" fillId="0" borderId="80" xfId="0" applyFont="1" applyFill="1" applyBorder="1" applyAlignment="1" applyProtection="1">
      <alignment horizontal="left" vertical="center" wrapText="1"/>
      <protection locked="0"/>
    </xf>
    <xf numFmtId="0" fontId="3" fillId="0" borderId="71" xfId="0" applyFont="1" applyFill="1" applyBorder="1" applyAlignment="1" applyProtection="1">
      <alignment horizontal="left" vertical="center" wrapText="1"/>
      <protection locked="0"/>
    </xf>
    <xf numFmtId="0" fontId="3" fillId="0" borderId="93" xfId="0" applyFont="1" applyFill="1" applyBorder="1" applyAlignment="1" applyProtection="1">
      <alignment horizontal="left" vertical="center" wrapText="1"/>
      <protection locked="0"/>
    </xf>
    <xf numFmtId="0" fontId="19" fillId="0" borderId="50" xfId="0" applyFont="1" applyFill="1" applyBorder="1" applyAlignment="1" applyProtection="1">
      <alignment horizontal="center" vertical="center" wrapText="1"/>
      <protection locked="0"/>
    </xf>
    <xf numFmtId="0" fontId="19" fillId="0" borderId="85" xfId="0" applyFont="1" applyFill="1" applyBorder="1" applyAlignment="1" applyProtection="1">
      <alignment horizontal="center"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0" borderId="11" xfId="0" applyNumberFormat="1" applyFont="1" applyFill="1" applyBorder="1" applyAlignment="1" applyProtection="1">
      <alignment horizontal="center" vertical="center" wrapText="1"/>
      <protection locked="0"/>
    </xf>
    <xf numFmtId="181" fontId="3" fillId="0"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0" fontId="31" fillId="0" borderId="11" xfId="0" applyFont="1" applyBorder="1" applyAlignment="1" applyProtection="1">
      <alignment horizontal="left" vertical="center" wrapText="1"/>
      <protection locked="0"/>
    </xf>
    <xf numFmtId="181" fontId="31" fillId="0" borderId="11" xfId="0" applyNumberFormat="1" applyFont="1" applyFill="1" applyBorder="1" applyAlignment="1" applyProtection="1">
      <alignment horizontal="center" vertical="center" wrapText="1"/>
      <protection locked="0"/>
    </xf>
    <xf numFmtId="49" fontId="31" fillId="5" borderId="11" xfId="0" applyNumberFormat="1" applyFont="1" applyFill="1" applyBorder="1" applyAlignment="1" applyProtection="1">
      <alignment horizontal="left" vertical="center" wrapText="1"/>
      <protection locked="0"/>
    </xf>
    <xf numFmtId="177" fontId="31" fillId="0" borderId="24" xfId="0" applyNumberFormat="1" applyFont="1" applyFill="1" applyBorder="1" applyAlignment="1" applyProtection="1">
      <alignment horizontal="right" vertical="center"/>
      <protection locked="0"/>
    </xf>
    <xf numFmtId="177" fontId="31" fillId="0" borderId="25" xfId="0" applyNumberFormat="1" applyFont="1" applyFill="1" applyBorder="1" applyAlignment="1" applyProtection="1">
      <alignment horizontal="right" vertical="center"/>
      <protection locked="0"/>
    </xf>
    <xf numFmtId="177" fontId="31" fillId="0" borderId="26" xfId="0" applyNumberFormat="1" applyFont="1" applyFill="1" applyBorder="1" applyAlignment="1" applyProtection="1">
      <alignment horizontal="right" vertical="center"/>
      <protection locked="0"/>
    </xf>
    <xf numFmtId="49" fontId="31" fillId="5" borderId="11" xfId="0" applyNumberFormat="1" applyFont="1" applyFill="1" applyBorder="1" applyAlignment="1" applyProtection="1">
      <alignment horizontal="center" vertical="center" wrapText="1" shrinkToFit="1"/>
      <protection locked="0"/>
    </xf>
    <xf numFmtId="49" fontId="31" fillId="5" borderId="11" xfId="0" applyNumberFormat="1"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29" fillId="6" borderId="3" xfId="0" applyFont="1" applyFill="1" applyBorder="1" applyAlignment="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6" borderId="73"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49" fontId="20" fillId="0" borderId="24"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9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150</xdr:row>
      <xdr:rowOff>0</xdr:rowOff>
    </xdr:from>
    <xdr:to>
      <xdr:col>45</xdr:col>
      <xdr:colOff>101601</xdr:colOff>
      <xdr:row>183</xdr:row>
      <xdr:rowOff>285378</xdr:rowOff>
    </xdr:to>
    <xdr:grpSp>
      <xdr:nvGrpSpPr>
        <xdr:cNvPr id="22" name="グループ化 21"/>
        <xdr:cNvGrpSpPr/>
      </xdr:nvGrpSpPr>
      <xdr:grpSpPr>
        <a:xfrm>
          <a:off x="1821656" y="66282094"/>
          <a:ext cx="7388226" cy="12477378"/>
          <a:chOff x="1905000" y="66096131"/>
          <a:chExt cx="6908484" cy="8457531"/>
        </a:xfrm>
      </xdr:grpSpPr>
      <xdr:grpSp>
        <xdr:nvGrpSpPr>
          <xdr:cNvPr id="23" name="グループ化 22"/>
          <xdr:cNvGrpSpPr/>
        </xdr:nvGrpSpPr>
        <xdr:grpSpPr>
          <a:xfrm>
            <a:off x="1905000" y="66096131"/>
            <a:ext cx="6908484" cy="8457531"/>
            <a:chOff x="1905000" y="66096131"/>
            <a:chExt cx="6908484" cy="8457531"/>
          </a:xfrm>
        </xdr:grpSpPr>
        <xdr:grpSp>
          <xdr:nvGrpSpPr>
            <xdr:cNvPr id="25" name="グループ化 24"/>
            <xdr:cNvGrpSpPr/>
          </xdr:nvGrpSpPr>
          <xdr:grpSpPr>
            <a:xfrm>
              <a:off x="1905000" y="66096131"/>
              <a:ext cx="6908484" cy="8457531"/>
              <a:chOff x="1928537" y="54719558"/>
              <a:chExt cx="6908484" cy="8778096"/>
            </a:xfrm>
          </xdr:grpSpPr>
          <xdr:sp macro="" textlink="">
            <xdr:nvSpPr>
              <xdr:cNvPr id="27" name="Rectangle 1"/>
              <xdr:cNvSpPr>
                <a:spLocks noChangeArrowheads="1"/>
              </xdr:cNvSpPr>
            </xdr:nvSpPr>
            <xdr:spPr bwMode="auto">
              <a:xfrm>
                <a:off x="1995716" y="54719558"/>
                <a:ext cx="1331270" cy="493184"/>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内閣府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１４３．５百万円</a:t>
                </a:r>
              </a:p>
            </xdr:txBody>
          </xdr:sp>
          <xdr:sp macro="" textlink="">
            <xdr:nvSpPr>
              <xdr:cNvPr id="28" name="Line 142"/>
              <xdr:cNvSpPr>
                <a:spLocks noChangeShapeType="1"/>
              </xdr:cNvSpPr>
            </xdr:nvSpPr>
            <xdr:spPr bwMode="auto">
              <a:xfrm>
                <a:off x="3358912" y="54922247"/>
                <a:ext cx="20670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9" name="Line 142"/>
              <xdr:cNvSpPr>
                <a:spLocks noChangeShapeType="1"/>
              </xdr:cNvSpPr>
            </xdr:nvSpPr>
            <xdr:spPr bwMode="auto">
              <a:xfrm>
                <a:off x="4465161" y="55939809"/>
                <a:ext cx="98055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0" name="Line 142"/>
              <xdr:cNvSpPr>
                <a:spLocks noChangeShapeType="1"/>
              </xdr:cNvSpPr>
            </xdr:nvSpPr>
            <xdr:spPr bwMode="auto">
              <a:xfrm>
                <a:off x="4467254" y="57261601"/>
                <a:ext cx="98055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1" name="テキスト ボックス 30"/>
              <xdr:cNvSpPr txBox="1"/>
            </xdr:nvSpPr>
            <xdr:spPr>
              <a:xfrm>
                <a:off x="5602713" y="60302283"/>
                <a:ext cx="3003176" cy="530971"/>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j-ea"/>
                    <a:ea typeface="+mj-ea"/>
                    <a:cs typeface="+mn-cs"/>
                  </a:rPr>
                  <a:t>E</a:t>
                </a:r>
                <a:r>
                  <a:rPr kumimoji="1" lang="ja-JP" altLang="ja-JP" sz="1100" b="1" i="0" u="none" strike="noStrike" kern="0" cap="none" spc="0" normalizeH="0" baseline="0" noProof="0">
                    <a:ln>
                      <a:noFill/>
                    </a:ln>
                    <a:solidFill>
                      <a:sysClr val="windowText" lastClr="000000"/>
                    </a:solidFill>
                    <a:effectLst/>
                    <a:uLnTx/>
                    <a:uFillTx/>
                    <a:latin typeface="+mj-ea"/>
                    <a:ea typeface="+mj-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民間会社（２機関）</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１．４５</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32" name="テキスト ボックス 31"/>
              <xdr:cNvSpPr txBox="1"/>
            </xdr:nvSpPr>
            <xdr:spPr>
              <a:xfrm>
                <a:off x="5683622" y="60161237"/>
                <a:ext cx="2528344" cy="164371"/>
              </a:xfrm>
              <a:prstGeom prst="rect">
                <a:avLst/>
              </a:prstGeom>
              <a:noFill/>
              <a:ln>
                <a:noFill/>
              </a:ln>
              <a:effectLst/>
            </xdr:spPr>
            <xdr:txBody>
              <a:bodyPr vertOverflow="clip" horzOverflow="clip" wrap="square" rtlCol="0" anchor="t">
                <a:sp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3" name="テキスト ボックス 32"/>
              <xdr:cNvSpPr txBox="1"/>
            </xdr:nvSpPr>
            <xdr:spPr>
              <a:xfrm>
                <a:off x="5615999" y="61664527"/>
                <a:ext cx="3003176" cy="503998"/>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j-ea"/>
                    <a:ea typeface="+mj-ea"/>
                    <a:cs typeface="+mn-cs"/>
                  </a:rPr>
                  <a:t>F</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．民間会社（４機関）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　　　　８１百万円</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34" name="Line 142"/>
              <xdr:cNvSpPr>
                <a:spLocks noChangeShapeType="1"/>
              </xdr:cNvSpPr>
            </xdr:nvSpPr>
            <xdr:spPr bwMode="auto">
              <a:xfrm>
                <a:off x="2631200" y="55226310"/>
                <a:ext cx="0" cy="21875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5" name="Text Box 151"/>
              <xdr:cNvSpPr txBox="1">
                <a:spLocks noChangeArrowheads="1"/>
              </xdr:cNvSpPr>
            </xdr:nvSpPr>
            <xdr:spPr bwMode="auto">
              <a:xfrm>
                <a:off x="1928537" y="57517521"/>
                <a:ext cx="1375234" cy="147030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諸謝金、</a:t>
                </a: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職員旅費、</a:t>
                </a: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委員等旅費</a:t>
                </a: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０．７百万円</a:t>
                </a:r>
              </a:p>
            </xdr:txBody>
          </xdr:sp>
          <xdr:sp macro="" textlink="">
            <xdr:nvSpPr>
              <xdr:cNvPr id="37" name="Line 142"/>
              <xdr:cNvSpPr>
                <a:spLocks noChangeShapeType="1"/>
              </xdr:cNvSpPr>
            </xdr:nvSpPr>
            <xdr:spPr bwMode="auto">
              <a:xfrm>
                <a:off x="4459902" y="59264429"/>
                <a:ext cx="98055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8" name="Line 142"/>
              <xdr:cNvSpPr>
                <a:spLocks noChangeShapeType="1"/>
              </xdr:cNvSpPr>
            </xdr:nvSpPr>
            <xdr:spPr bwMode="auto">
              <a:xfrm>
                <a:off x="4431544" y="61959758"/>
                <a:ext cx="98055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9" name="テキスト ボックス 38"/>
              <xdr:cNvSpPr txBox="1"/>
            </xdr:nvSpPr>
            <xdr:spPr>
              <a:xfrm>
                <a:off x="5594512" y="60881869"/>
                <a:ext cx="3133321" cy="61248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インフラマネジメントのデジタル化の効果検証・推進に関する調査</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令和３年度森林分野等におけるサステナブル・ファイナンスに関する勉強会運営業務</a:t>
                </a:r>
              </a:p>
            </xdr:txBody>
          </xdr:sp>
          <xdr:sp macro="" textlink="">
            <xdr:nvSpPr>
              <xdr:cNvPr id="40" name="大かっこ 39"/>
              <xdr:cNvSpPr/>
            </xdr:nvSpPr>
            <xdr:spPr>
              <a:xfrm>
                <a:off x="5528719" y="60907167"/>
                <a:ext cx="3140669" cy="554738"/>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1" name="テキスト ボックス 40"/>
              <xdr:cNvSpPr txBox="1"/>
            </xdr:nvSpPr>
            <xdr:spPr>
              <a:xfrm>
                <a:off x="5608088" y="62271126"/>
                <a:ext cx="3228933" cy="122652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地方公共団体による成果連動型民間委託契約方式</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ＰＦＳ</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に係る事業案件形成支援等業務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成果連動型民間委託契約方式（ＰＦＳ）事業効果額の算出方法に関する基礎調査業務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成果連動型民間委託契約方式（ＰＦＳ）による事業の成果評価、検証支援業務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成果連動型民間委託契約方式（ＰＦＳ）官民連携プラットフォーム形成・運営に係る調査・研究業務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grpSp>
        <xdr:sp macro="" textlink="">
          <xdr:nvSpPr>
            <xdr:cNvPr id="26" name="大かっこ 25"/>
            <xdr:cNvSpPr/>
          </xdr:nvSpPr>
          <xdr:spPr>
            <a:xfrm>
              <a:off x="5520626" y="66418961"/>
              <a:ext cx="3140669" cy="264886"/>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sp macro="" textlink="">
        <xdr:nvSpPr>
          <xdr:cNvPr id="24" name="大かっこ 23"/>
          <xdr:cNvSpPr/>
        </xdr:nvSpPr>
        <xdr:spPr>
          <a:xfrm>
            <a:off x="5459205" y="73371013"/>
            <a:ext cx="3298744" cy="983505"/>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28</xdr:col>
      <xdr:colOff>64674</xdr:colOff>
      <xdr:row>174</xdr:row>
      <xdr:rowOff>316296</xdr:rowOff>
    </xdr:from>
    <xdr:to>
      <xdr:col>41</xdr:col>
      <xdr:colOff>128338</xdr:colOff>
      <xdr:row>176</xdr:row>
      <xdr:rowOff>5117</xdr:rowOff>
    </xdr:to>
    <xdr:sp macro="" textlink="">
      <xdr:nvSpPr>
        <xdr:cNvPr id="59" name="テキスト ボックス 58"/>
        <xdr:cNvSpPr txBox="1"/>
      </xdr:nvSpPr>
      <xdr:spPr>
        <a:xfrm>
          <a:off x="5043074" y="84110896"/>
          <a:ext cx="2375064" cy="323821"/>
        </a:xfrm>
        <a:prstGeom prst="rect">
          <a:avLst/>
        </a:prstGeom>
        <a:noFill/>
        <a:ln>
          <a:noFill/>
        </a:ln>
        <a:effectLst/>
      </xdr:spPr>
      <xdr:txBody>
        <a:bodyPr vertOverflow="clip" horzOverflow="clip" wrap="square" rtlCol="0" anchor="t">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一般競争契約（総合評価）</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22</xdr:col>
      <xdr:colOff>65186</xdr:colOff>
      <xdr:row>171</xdr:row>
      <xdr:rowOff>56248</xdr:rowOff>
    </xdr:from>
    <xdr:to>
      <xdr:col>27</xdr:col>
      <xdr:colOff>93092</xdr:colOff>
      <xdr:row>171</xdr:row>
      <xdr:rowOff>56248</xdr:rowOff>
    </xdr:to>
    <xdr:sp macro="" textlink="">
      <xdr:nvSpPr>
        <xdr:cNvPr id="60" name="Line 142"/>
        <xdr:cNvSpPr>
          <a:spLocks noChangeShapeType="1"/>
        </xdr:cNvSpPr>
      </xdr:nvSpPr>
      <xdr:spPr bwMode="auto">
        <a:xfrm>
          <a:off x="4153966" y="71767882"/>
          <a:ext cx="9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50800</xdr:colOff>
      <xdr:row>150</xdr:row>
      <xdr:rowOff>318228</xdr:rowOff>
    </xdr:from>
    <xdr:to>
      <xdr:col>22</xdr:col>
      <xdr:colOff>91886</xdr:colOff>
      <xdr:row>176</xdr:row>
      <xdr:rowOff>305586</xdr:rowOff>
    </xdr:to>
    <xdr:cxnSp macro="">
      <xdr:nvCxnSpPr>
        <xdr:cNvPr id="61" name="直線コネクタ 60"/>
        <xdr:cNvCxnSpPr/>
      </xdr:nvCxnSpPr>
      <xdr:spPr>
        <a:xfrm flipH="1">
          <a:off x="3962400" y="74740228"/>
          <a:ext cx="41086" cy="99949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119872</xdr:colOff>
      <xdr:row>166</xdr:row>
      <xdr:rowOff>177722</xdr:rowOff>
    </xdr:from>
    <xdr:to>
      <xdr:col>44</xdr:col>
      <xdr:colOff>98822</xdr:colOff>
      <xdr:row>167</xdr:row>
      <xdr:rowOff>270614</xdr:rowOff>
    </xdr:to>
    <xdr:sp macro="" textlink="">
      <xdr:nvSpPr>
        <xdr:cNvPr id="62" name="テキスト ボックス 61"/>
        <xdr:cNvSpPr txBox="1"/>
      </xdr:nvSpPr>
      <xdr:spPr>
        <a:xfrm>
          <a:off x="5098272" y="80594122"/>
          <a:ext cx="2823750" cy="753292"/>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j-ea"/>
              <a:ea typeface="+mj-ea"/>
              <a:cs typeface="+mn-cs"/>
            </a:rPr>
            <a:t>D</a:t>
          </a:r>
          <a:r>
            <a:rPr kumimoji="1" lang="ja-JP" altLang="ja-JP" sz="1100" b="1" i="0" u="none" strike="noStrike" kern="0" cap="none" spc="0" normalizeH="0" baseline="0" noProof="0">
              <a:ln>
                <a:noFill/>
              </a:ln>
              <a:solidFill>
                <a:sysClr val="windowText" lastClr="000000"/>
              </a:solidFill>
              <a:effectLst/>
              <a:uLnTx/>
              <a:uFillTx/>
              <a:latin typeface="+mj-ea"/>
              <a:ea typeface="+mj-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民間会社（２機関）</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２１</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19663</xdr:colOff>
      <xdr:row>165</xdr:row>
      <xdr:rowOff>637845</xdr:rowOff>
    </xdr:from>
    <xdr:to>
      <xdr:col>42</xdr:col>
      <xdr:colOff>92865</xdr:colOff>
      <xdr:row>166</xdr:row>
      <xdr:rowOff>210842</xdr:rowOff>
    </xdr:to>
    <xdr:sp macro="" textlink="">
      <xdr:nvSpPr>
        <xdr:cNvPr id="63" name="テキスト ボックス 62"/>
        <xdr:cNvSpPr txBox="1"/>
      </xdr:nvSpPr>
      <xdr:spPr>
        <a:xfrm>
          <a:off x="5175863" y="80393845"/>
          <a:ext cx="2384602" cy="233397"/>
        </a:xfrm>
        <a:prstGeom prst="rect">
          <a:avLst/>
        </a:prstGeom>
        <a:noFill/>
        <a:ln>
          <a:noFill/>
        </a:ln>
        <a:effectLst/>
      </xdr:spPr>
      <xdr:txBody>
        <a:bodyPr vertOverflow="clip" horzOverflow="clip" wrap="square" rtlCol="0" anchor="t">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baseline="0">
              <a:effectLst/>
              <a:latin typeface="+mn-lt"/>
              <a:ea typeface="+mn-ea"/>
              <a:cs typeface="+mn-cs"/>
            </a:rPr>
            <a:t>一般競争契約（総合評価）</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112560</xdr:colOff>
      <xdr:row>167</xdr:row>
      <xdr:rowOff>449441</xdr:rowOff>
    </xdr:from>
    <xdr:to>
      <xdr:col>44</xdr:col>
      <xdr:colOff>149093</xdr:colOff>
      <xdr:row>169</xdr:row>
      <xdr:rowOff>44510</xdr:rowOff>
    </xdr:to>
    <xdr:sp macro="" textlink="">
      <xdr:nvSpPr>
        <xdr:cNvPr id="64" name="テキスト ボックス 63"/>
        <xdr:cNvSpPr txBox="1"/>
      </xdr:nvSpPr>
      <xdr:spPr>
        <a:xfrm>
          <a:off x="5090960" y="81526241"/>
          <a:ext cx="2881333" cy="62376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社会資本ストックの推計⼿法等検討調査業務</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スマートシティ評価指標の調査業務</a:t>
          </a:r>
        </a:p>
      </xdr:txBody>
    </xdr:sp>
    <xdr:clientData/>
  </xdr:twoCellAnchor>
  <xdr:twoCellAnchor>
    <xdr:from>
      <xdr:col>28</xdr:col>
      <xdr:colOff>129159</xdr:colOff>
      <xdr:row>159</xdr:row>
      <xdr:rowOff>49835</xdr:rowOff>
    </xdr:from>
    <xdr:to>
      <xdr:col>44</xdr:col>
      <xdr:colOff>108109</xdr:colOff>
      <xdr:row>161</xdr:row>
      <xdr:rowOff>99185</xdr:rowOff>
    </xdr:to>
    <xdr:sp macro="" textlink="">
      <xdr:nvSpPr>
        <xdr:cNvPr id="65" name="テキスト ボックス 64"/>
        <xdr:cNvSpPr txBox="1"/>
      </xdr:nvSpPr>
      <xdr:spPr>
        <a:xfrm>
          <a:off x="5107559" y="77672235"/>
          <a:ext cx="2823750" cy="760550"/>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j-ea"/>
              <a:ea typeface="+mj-ea"/>
              <a:cs typeface="+mn-cs"/>
            </a:rPr>
            <a:t>C</a:t>
          </a:r>
          <a:r>
            <a:rPr kumimoji="1" lang="ja-JP" altLang="ja-JP" sz="1100" b="1" i="0" u="none" strike="noStrike" kern="0" cap="none" spc="0" normalizeH="0" baseline="0" noProof="0">
              <a:ln>
                <a:noFill/>
              </a:ln>
              <a:solidFill>
                <a:sysClr val="windowText" lastClr="000000"/>
              </a:solidFill>
              <a:effectLst/>
              <a:uLnTx/>
              <a:uFillTx/>
              <a:latin typeface="+mj-ea"/>
              <a:ea typeface="+mj-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民間会社（５機関）</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３．３</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28950</xdr:colOff>
      <xdr:row>158</xdr:row>
      <xdr:rowOff>205813</xdr:rowOff>
    </xdr:from>
    <xdr:to>
      <xdr:col>42</xdr:col>
      <xdr:colOff>94895</xdr:colOff>
      <xdr:row>159</xdr:row>
      <xdr:rowOff>82955</xdr:rowOff>
    </xdr:to>
    <xdr:sp macro="" textlink="">
      <xdr:nvSpPr>
        <xdr:cNvPr id="66" name="テキスト ボックス 65"/>
        <xdr:cNvSpPr txBox="1"/>
      </xdr:nvSpPr>
      <xdr:spPr>
        <a:xfrm>
          <a:off x="5185150" y="77472613"/>
          <a:ext cx="2377345" cy="232742"/>
        </a:xfrm>
        <a:prstGeom prst="rect">
          <a:avLst/>
        </a:prstGeom>
        <a:noFill/>
        <a:ln>
          <a:noFill/>
        </a:ln>
        <a:effectLst/>
      </xdr:spPr>
      <xdr:txBody>
        <a:bodyPr vertOverflow="clip" horzOverflow="clip" wrap="square" rtlCol="0" anchor="t">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121839</xdr:colOff>
      <xdr:row>161</xdr:row>
      <xdr:rowOff>232016</xdr:rowOff>
    </xdr:from>
    <xdr:to>
      <xdr:col>45</xdr:col>
      <xdr:colOff>59898</xdr:colOff>
      <xdr:row>165</xdr:row>
      <xdr:rowOff>560529</xdr:rowOff>
    </xdr:to>
    <xdr:sp macro="" textlink="">
      <xdr:nvSpPr>
        <xdr:cNvPr id="67" name="大かっこ 66"/>
        <xdr:cNvSpPr/>
      </xdr:nvSpPr>
      <xdr:spPr>
        <a:xfrm>
          <a:off x="5100239" y="78565616"/>
          <a:ext cx="2960659" cy="1750913"/>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168310</xdr:colOff>
      <xdr:row>161</xdr:row>
      <xdr:rowOff>260196</xdr:rowOff>
    </xdr:from>
    <xdr:to>
      <xdr:col>45</xdr:col>
      <xdr:colOff>18989</xdr:colOff>
      <xdr:row>166</xdr:row>
      <xdr:rowOff>30845</xdr:rowOff>
    </xdr:to>
    <xdr:sp macro="" textlink="">
      <xdr:nvSpPr>
        <xdr:cNvPr id="68" name="テキスト ボックス 67"/>
        <xdr:cNvSpPr txBox="1"/>
      </xdr:nvSpPr>
      <xdr:spPr>
        <a:xfrm>
          <a:off x="5372212" y="67511342"/>
          <a:ext cx="3010192" cy="187079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effectLst/>
              <a:latin typeface="+mn-lt"/>
              <a:ea typeface="+mn-ea"/>
              <a:cs typeface="+mn-cs"/>
            </a:rPr>
            <a:t>新型コロナウイルス感染症下で講じている各種支援策の利用促進に係る広報業務</a:t>
          </a:r>
          <a:r>
            <a:rPr lang="ja-JP" altLang="en-US" sz="1000"/>
            <a:t> </a:t>
          </a:r>
          <a:endParaRPr lang="en-US" altLang="ja-JP"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effectLst/>
              <a:latin typeface="+mn-lt"/>
              <a:ea typeface="+mn-ea"/>
              <a:cs typeface="+mn-cs"/>
            </a:rPr>
            <a:t>「経済・財政と暮らしの指標「見える化」データベース」業務～ＲＰＡの開発支援</a:t>
          </a:r>
          <a:endParaRPr lang="en-US" altLang="ja-JP"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effectLst/>
              <a:latin typeface="+mn-lt"/>
              <a:ea typeface="+mn-ea"/>
              <a:cs typeface="+mn-cs"/>
            </a:rPr>
            <a:t>「新経済・財政再生計画改革工程表２０２０」等のＨＴＭＬ作成</a:t>
          </a:r>
          <a:endParaRPr lang="en-US" altLang="ja-JP"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effectLst/>
              <a:latin typeface="+mn-lt"/>
              <a:ea typeface="+mn-ea"/>
              <a:cs typeface="+mn-cs"/>
            </a:rPr>
            <a:t>被保険者の流出入を加味した都道府県・二次医療圏・市区町村～分析結果の提供業務</a:t>
          </a:r>
          <a:r>
            <a:rPr lang="ja-JP" altLang="en-US" sz="1000"/>
            <a:t> </a:t>
          </a:r>
          <a:endParaRPr lang="en-US" altLang="ja-JP"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effectLst/>
              <a:latin typeface="+mn-lt"/>
              <a:ea typeface="+mn-ea"/>
              <a:cs typeface="+mn-cs"/>
            </a:rPr>
            <a:t>２０２１年シェアリングエコノミー調査報告書及びデータ集の購入</a:t>
          </a:r>
          <a:r>
            <a:rPr lang="ja-JP" altLang="en-US" sz="1000"/>
            <a:t> </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28</xdr:col>
      <xdr:colOff>119872</xdr:colOff>
      <xdr:row>153</xdr:row>
      <xdr:rowOff>172064</xdr:rowOff>
    </xdr:from>
    <xdr:to>
      <xdr:col>44</xdr:col>
      <xdr:colOff>98822</xdr:colOff>
      <xdr:row>155</xdr:row>
      <xdr:rowOff>212121</xdr:rowOff>
    </xdr:to>
    <xdr:sp macro="" textlink="">
      <xdr:nvSpPr>
        <xdr:cNvPr id="69" name="テキスト ボックス 68"/>
        <xdr:cNvSpPr txBox="1"/>
      </xdr:nvSpPr>
      <xdr:spPr>
        <a:xfrm>
          <a:off x="5323774" y="64533186"/>
          <a:ext cx="2952609" cy="764886"/>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j-ea"/>
              <a:ea typeface="+mj-ea"/>
              <a:cs typeface="+mn-cs"/>
            </a:rPr>
            <a:t>B</a:t>
          </a:r>
          <a:r>
            <a:rPr kumimoji="1" lang="ja-JP" altLang="ja-JP" sz="1100" b="1" i="0" u="none" strike="noStrike" kern="0" cap="none" spc="0" normalizeH="0" baseline="0" noProof="0">
              <a:ln>
                <a:noFill/>
              </a:ln>
              <a:solidFill>
                <a:sysClr val="windowText" lastClr="000000"/>
              </a:solidFill>
              <a:effectLst/>
              <a:uLnTx/>
              <a:uFillTx/>
              <a:latin typeface="+mj-ea"/>
              <a:ea typeface="+mj-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100" b="1" i="0" baseline="0">
              <a:effectLst/>
              <a:latin typeface="+mn-lt"/>
              <a:ea typeface="+mn-ea"/>
              <a:cs typeface="+mn-cs"/>
            </a:rPr>
            <a:t>民間会社（２機関）</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２．５</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28</xdr:col>
      <xdr:colOff>112552</xdr:colOff>
      <xdr:row>155</xdr:row>
      <xdr:rowOff>344951</xdr:rowOff>
    </xdr:from>
    <xdr:to>
      <xdr:col>45</xdr:col>
      <xdr:colOff>50611</xdr:colOff>
      <xdr:row>158</xdr:row>
      <xdr:rowOff>157975</xdr:rowOff>
    </xdr:to>
    <xdr:sp macro="" textlink="">
      <xdr:nvSpPr>
        <xdr:cNvPr id="70" name="大かっこ 69"/>
        <xdr:cNvSpPr/>
      </xdr:nvSpPr>
      <xdr:spPr>
        <a:xfrm>
          <a:off x="5316454" y="65430902"/>
          <a:ext cx="3097572" cy="890975"/>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112560</xdr:colOff>
      <xdr:row>156</xdr:row>
      <xdr:rowOff>38481</xdr:rowOff>
    </xdr:from>
    <xdr:to>
      <xdr:col>44</xdr:col>
      <xdr:colOff>149093</xdr:colOff>
      <xdr:row>158</xdr:row>
      <xdr:rowOff>278781</xdr:rowOff>
    </xdr:to>
    <xdr:sp macro="" textlink="">
      <xdr:nvSpPr>
        <xdr:cNvPr id="71" name="テキスト ボックス 70"/>
        <xdr:cNvSpPr txBox="1"/>
      </xdr:nvSpPr>
      <xdr:spPr>
        <a:xfrm>
          <a:off x="5316462" y="65477554"/>
          <a:ext cx="3010192" cy="96512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令和３年度「経済・財政と暮らしの指標</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見える化</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データベース」～開発支援業務等</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a:effectLst/>
              <a:latin typeface="+mn-lt"/>
              <a:ea typeface="+mn-ea"/>
              <a:cs typeface="+mn-cs"/>
            </a:rPr>
            <a:t>業務</a:t>
          </a:r>
          <a:r>
            <a:rPr lang="ja-JP" altLang="ja-JP" sz="1100">
              <a:effectLst/>
              <a:latin typeface="+mn-lt"/>
              <a:ea typeface="+mn-ea"/>
              <a:cs typeface="+mn-cs"/>
            </a:rPr>
            <a:t> </a:t>
          </a:r>
          <a:r>
            <a:rPr lang="ja-JP" altLang="ja-JP" sz="1100" b="0" i="0">
              <a:effectLst/>
              <a:latin typeface="+mn-lt"/>
              <a:ea typeface="+mn-ea"/>
              <a:cs typeface="+mn-cs"/>
            </a:rPr>
            <a:t>、令和３年度「経済・財政と暮らしの指標</a:t>
          </a:r>
          <a:r>
            <a:rPr lang="en-US" altLang="ja-JP" sz="1100" b="0" i="0">
              <a:effectLst/>
              <a:latin typeface="+mn-lt"/>
              <a:ea typeface="+mn-ea"/>
              <a:cs typeface="+mn-cs"/>
            </a:rPr>
            <a:t>『</a:t>
          </a:r>
          <a:r>
            <a:rPr lang="ja-JP" altLang="ja-JP" sz="1100" b="0" i="0">
              <a:effectLst/>
              <a:latin typeface="+mn-lt"/>
              <a:ea typeface="+mn-ea"/>
              <a:cs typeface="+mn-cs"/>
            </a:rPr>
            <a:t>見える化</a:t>
          </a:r>
          <a:r>
            <a:rPr lang="en-US" altLang="ja-JP" sz="1100" b="0" i="0">
              <a:effectLst/>
              <a:latin typeface="+mn-lt"/>
              <a:ea typeface="+mn-ea"/>
              <a:cs typeface="+mn-cs"/>
            </a:rPr>
            <a:t>』</a:t>
          </a:r>
          <a:r>
            <a:rPr lang="ja-JP" altLang="ja-JP" sz="1100" b="0" i="0">
              <a:effectLst/>
              <a:latin typeface="+mn-lt"/>
              <a:ea typeface="+mn-ea"/>
              <a:cs typeface="+mn-cs"/>
            </a:rPr>
            <a:t>データベース」運用・保守等業務</a:t>
          </a:r>
          <a:r>
            <a:rPr lang="ja-JP" altLang="ja-JP" sz="1100">
              <a:effectLst/>
              <a:latin typeface="+mn-lt"/>
              <a:ea typeface="+mn-ea"/>
              <a:cs typeface="+mn-cs"/>
            </a:rPr>
            <a:t> </a:t>
          </a:r>
          <a:endParaRPr lang="ja-JP" altLang="ja-JP"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28</xdr:col>
      <xdr:colOff>137464</xdr:colOff>
      <xdr:row>151</xdr:row>
      <xdr:rowOff>110822</xdr:rowOff>
    </xdr:from>
    <xdr:to>
      <xdr:col>44</xdr:col>
      <xdr:colOff>176971</xdr:colOff>
      <xdr:row>152</xdr:row>
      <xdr:rowOff>306659</xdr:rowOff>
    </xdr:to>
    <xdr:sp macro="" textlink="">
      <xdr:nvSpPr>
        <xdr:cNvPr id="72" name="テキスト ボックス 71"/>
        <xdr:cNvSpPr txBox="1"/>
      </xdr:nvSpPr>
      <xdr:spPr>
        <a:xfrm>
          <a:off x="5341366" y="63756407"/>
          <a:ext cx="3013166" cy="55825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effectLst/>
              <a:latin typeface="+mn-lt"/>
              <a:ea typeface="+mn-ea"/>
              <a:cs typeface="+mn-cs"/>
            </a:rPr>
            <a:t>満足度・生活の質に関する調査研究業務</a:t>
          </a:r>
          <a:r>
            <a:rPr lang="ja-JP" altLang="en-US" sz="1000"/>
            <a:t> </a:t>
          </a:r>
          <a:r>
            <a:rPr lang="ja-JP" altLang="en-US" sz="1100" b="0" i="0" u="none" strike="noStrike">
              <a:effectLst/>
              <a:latin typeface="+mn-lt"/>
              <a:ea typeface="+mn-ea"/>
              <a:cs typeface="+mn-cs"/>
            </a:rPr>
            <a:t>、ＥＢＰＭに関する調査</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28</xdr:col>
      <xdr:colOff>103276</xdr:colOff>
      <xdr:row>149</xdr:row>
      <xdr:rowOff>56949</xdr:rowOff>
    </xdr:from>
    <xdr:to>
      <xdr:col>44</xdr:col>
      <xdr:colOff>92456</xdr:colOff>
      <xdr:row>151</xdr:row>
      <xdr:rowOff>95412</xdr:rowOff>
    </xdr:to>
    <xdr:sp macro="" textlink="">
      <xdr:nvSpPr>
        <xdr:cNvPr id="73" name="テキスト ボックス 72"/>
        <xdr:cNvSpPr txBox="1"/>
      </xdr:nvSpPr>
      <xdr:spPr>
        <a:xfrm>
          <a:off x="5081676" y="74123349"/>
          <a:ext cx="2833980" cy="749663"/>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j-ea"/>
              <a:ea typeface="+mj-ea"/>
              <a:cs typeface="+mn-cs"/>
            </a:rPr>
            <a:t>A</a:t>
          </a:r>
          <a:r>
            <a:rPr kumimoji="1" lang="ja-JP" altLang="ja-JP" sz="1100" b="1" i="0" u="none" strike="noStrike" kern="0" cap="none" spc="0" normalizeH="0" baseline="0" noProof="0">
              <a:ln>
                <a:noFill/>
              </a:ln>
              <a:solidFill>
                <a:sysClr val="windowText" lastClr="000000"/>
              </a:solidFill>
              <a:effectLst/>
              <a:uLnTx/>
              <a:uFillTx/>
              <a:latin typeface="+mj-ea"/>
              <a:ea typeface="+mj-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民間会社（２機関）</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３４</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3067</xdr:colOff>
      <xdr:row>148</xdr:row>
      <xdr:rowOff>215900</xdr:rowOff>
    </xdr:from>
    <xdr:to>
      <xdr:col>42</xdr:col>
      <xdr:colOff>76269</xdr:colOff>
      <xdr:row>149</xdr:row>
      <xdr:rowOff>90069</xdr:rowOff>
    </xdr:to>
    <xdr:sp macro="" textlink="">
      <xdr:nvSpPr>
        <xdr:cNvPr id="74" name="テキスト ボックス 73"/>
        <xdr:cNvSpPr txBox="1"/>
      </xdr:nvSpPr>
      <xdr:spPr>
        <a:xfrm>
          <a:off x="5159267" y="73926700"/>
          <a:ext cx="2384602" cy="229769"/>
        </a:xfrm>
        <a:prstGeom prst="rect">
          <a:avLst/>
        </a:prstGeom>
        <a:noFill/>
        <a:ln>
          <a:noFill/>
        </a:ln>
        <a:effectLst/>
      </xdr:spPr>
      <xdr:txBody>
        <a:bodyPr vertOverflow="clip" horzOverflow="clip" wrap="square" rtlCol="0" anchor="t">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en-US" altLang="ja-JP" sz="1100" b="0" i="0" baseline="0">
              <a:effectLst/>
              <a:latin typeface="+mn-lt"/>
              <a:ea typeface="+mn-ea"/>
              <a:cs typeface="+mn-cs"/>
            </a:rPr>
            <a:t>【</a:t>
          </a:r>
          <a:r>
            <a:rPr kumimoji="1" lang="ja-JP" altLang="ja-JP" sz="1100" b="0" i="0" baseline="0">
              <a:effectLst/>
              <a:latin typeface="+mn-lt"/>
              <a:ea typeface="+mn-ea"/>
              <a:cs typeface="+mn-cs"/>
            </a:rPr>
            <a:t>一般競争契約（総合評価））</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141514</xdr:colOff>
      <xdr:row>152</xdr:row>
      <xdr:rowOff>324485</xdr:rowOff>
    </xdr:from>
    <xdr:to>
      <xdr:col>42</xdr:col>
      <xdr:colOff>36916</xdr:colOff>
      <xdr:row>153</xdr:row>
      <xdr:rowOff>210920</xdr:rowOff>
    </xdr:to>
    <xdr:sp macro="" textlink="">
      <xdr:nvSpPr>
        <xdr:cNvPr id="75" name="テキスト ボックス 74"/>
        <xdr:cNvSpPr txBox="1"/>
      </xdr:nvSpPr>
      <xdr:spPr>
        <a:xfrm>
          <a:off x="5345416" y="64332485"/>
          <a:ext cx="2497354" cy="239557"/>
        </a:xfrm>
        <a:prstGeom prst="rect">
          <a:avLst/>
        </a:prstGeom>
        <a:noFill/>
        <a:ln>
          <a:noFill/>
        </a:ln>
        <a:effectLst/>
      </xdr:spPr>
      <xdr:txBody>
        <a:bodyPr vertOverflow="clip" horzOverflow="clip" wrap="square" rtlCol="0" anchor="t">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baseline="0">
              <a:effectLst/>
              <a:latin typeface="+mn-lt"/>
              <a:ea typeface="+mn-ea"/>
              <a:cs typeface="+mn-cs"/>
            </a:rPr>
            <a:t>一般競争契約（</a:t>
          </a:r>
          <a:r>
            <a:rPr kumimoji="1" lang="ja-JP" altLang="en-US" sz="1100" b="0" i="0" baseline="0">
              <a:effectLst/>
              <a:latin typeface="+mn-lt"/>
              <a:ea typeface="+mn-ea"/>
              <a:cs typeface="+mn-cs"/>
            </a:rPr>
            <a:t>最低価格</a:t>
          </a:r>
          <a:r>
            <a:rPr kumimoji="1" lang="ja-JP" altLang="ja-JP" sz="1100" b="0" i="0" baseline="0">
              <a:effectLst/>
              <a:latin typeface="+mn-lt"/>
              <a:ea typeface="+mn-ea"/>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61760</xdr:colOff>
      <xdr:row>167</xdr:row>
      <xdr:rowOff>347841</xdr:rowOff>
    </xdr:from>
    <xdr:to>
      <xdr:col>44</xdr:col>
      <xdr:colOff>170362</xdr:colOff>
      <xdr:row>169</xdr:row>
      <xdr:rowOff>35369</xdr:rowOff>
    </xdr:to>
    <xdr:sp macro="" textlink="">
      <xdr:nvSpPr>
        <xdr:cNvPr id="77" name="大かっこ 76"/>
        <xdr:cNvSpPr/>
      </xdr:nvSpPr>
      <xdr:spPr>
        <a:xfrm>
          <a:off x="5040160" y="81424641"/>
          <a:ext cx="2953402" cy="716228"/>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37"/>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4" t="s">
        <v>0</v>
      </c>
      <c r="Y2" s="56"/>
      <c r="Z2" s="42"/>
      <c r="AA2" s="42"/>
      <c r="AB2" s="42"/>
      <c r="AC2" s="42"/>
      <c r="AD2" s="164">
        <v>2022</v>
      </c>
      <c r="AE2" s="164"/>
      <c r="AF2" s="164"/>
      <c r="AG2" s="164"/>
      <c r="AH2" s="164"/>
      <c r="AI2" s="66" t="s">
        <v>258</v>
      </c>
      <c r="AJ2" s="164" t="s">
        <v>577</v>
      </c>
      <c r="AK2" s="164"/>
      <c r="AL2" s="164"/>
      <c r="AM2" s="164"/>
      <c r="AN2" s="66" t="s">
        <v>258</v>
      </c>
      <c r="AO2" s="164">
        <v>21</v>
      </c>
      <c r="AP2" s="164"/>
      <c r="AQ2" s="164"/>
      <c r="AR2" s="67" t="s">
        <v>258</v>
      </c>
      <c r="AS2" s="165">
        <v>169</v>
      </c>
      <c r="AT2" s="165"/>
      <c r="AU2" s="165"/>
      <c r="AV2" s="66" t="str">
        <f>IF(AW2="","","-")</f>
        <v/>
      </c>
      <c r="AW2" s="166"/>
      <c r="AX2" s="166"/>
    </row>
    <row r="3" spans="1:50" ht="21" customHeight="1" thickBot="1" x14ac:dyDescent="0.2">
      <c r="A3" s="167" t="s">
        <v>566</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21" t="s">
        <v>59</v>
      </c>
      <c r="AJ3" s="169" t="s">
        <v>576</v>
      </c>
      <c r="AK3" s="169"/>
      <c r="AL3" s="169"/>
      <c r="AM3" s="169"/>
      <c r="AN3" s="169"/>
      <c r="AO3" s="169"/>
      <c r="AP3" s="169"/>
      <c r="AQ3" s="169"/>
      <c r="AR3" s="169"/>
      <c r="AS3" s="169"/>
      <c r="AT3" s="169"/>
      <c r="AU3" s="169"/>
      <c r="AV3" s="169"/>
      <c r="AW3" s="169"/>
      <c r="AX3" s="22" t="s">
        <v>60</v>
      </c>
    </row>
    <row r="4" spans="1:50" ht="24.75" customHeight="1" x14ac:dyDescent="0.15">
      <c r="A4" s="139" t="s">
        <v>23</v>
      </c>
      <c r="B4" s="140"/>
      <c r="C4" s="140"/>
      <c r="D4" s="140"/>
      <c r="E4" s="140"/>
      <c r="F4" s="140"/>
      <c r="G4" s="141" t="s">
        <v>578</v>
      </c>
      <c r="H4" s="142"/>
      <c r="I4" s="142"/>
      <c r="J4" s="142"/>
      <c r="K4" s="142"/>
      <c r="L4" s="142"/>
      <c r="M4" s="142"/>
      <c r="N4" s="142"/>
      <c r="O4" s="142"/>
      <c r="P4" s="142"/>
      <c r="Q4" s="142"/>
      <c r="R4" s="142"/>
      <c r="S4" s="142"/>
      <c r="T4" s="142"/>
      <c r="U4" s="142"/>
      <c r="V4" s="142"/>
      <c r="W4" s="142"/>
      <c r="X4" s="142"/>
      <c r="Y4" s="143" t="s">
        <v>1</v>
      </c>
      <c r="Z4" s="144"/>
      <c r="AA4" s="144"/>
      <c r="AB4" s="144"/>
      <c r="AC4" s="144"/>
      <c r="AD4" s="145"/>
      <c r="AE4" s="146" t="s">
        <v>579</v>
      </c>
      <c r="AF4" s="147"/>
      <c r="AG4" s="147"/>
      <c r="AH4" s="147"/>
      <c r="AI4" s="147"/>
      <c r="AJ4" s="147"/>
      <c r="AK4" s="147"/>
      <c r="AL4" s="147"/>
      <c r="AM4" s="147"/>
      <c r="AN4" s="147"/>
      <c r="AO4" s="147"/>
      <c r="AP4" s="148"/>
      <c r="AQ4" s="149" t="s">
        <v>2</v>
      </c>
      <c r="AR4" s="144"/>
      <c r="AS4" s="144"/>
      <c r="AT4" s="144"/>
      <c r="AU4" s="144"/>
      <c r="AV4" s="144"/>
      <c r="AW4" s="144"/>
      <c r="AX4" s="150"/>
    </row>
    <row r="5" spans="1:50" ht="106.15" customHeight="1" x14ac:dyDescent="0.15">
      <c r="A5" s="151" t="s">
        <v>62</v>
      </c>
      <c r="B5" s="152"/>
      <c r="C5" s="152"/>
      <c r="D5" s="152"/>
      <c r="E5" s="152"/>
      <c r="F5" s="153"/>
      <c r="G5" s="154" t="s">
        <v>340</v>
      </c>
      <c r="H5" s="155"/>
      <c r="I5" s="155"/>
      <c r="J5" s="155"/>
      <c r="K5" s="155"/>
      <c r="L5" s="155"/>
      <c r="M5" s="156" t="s">
        <v>61</v>
      </c>
      <c r="N5" s="157"/>
      <c r="O5" s="157"/>
      <c r="P5" s="157"/>
      <c r="Q5" s="157"/>
      <c r="R5" s="158"/>
      <c r="S5" s="159" t="s">
        <v>65</v>
      </c>
      <c r="T5" s="155"/>
      <c r="U5" s="155"/>
      <c r="V5" s="155"/>
      <c r="W5" s="155"/>
      <c r="X5" s="160"/>
      <c r="Y5" s="161" t="s">
        <v>3</v>
      </c>
      <c r="Z5" s="162"/>
      <c r="AA5" s="162"/>
      <c r="AB5" s="162"/>
      <c r="AC5" s="162"/>
      <c r="AD5" s="163"/>
      <c r="AE5" s="186" t="s">
        <v>580</v>
      </c>
      <c r="AF5" s="186"/>
      <c r="AG5" s="186"/>
      <c r="AH5" s="186"/>
      <c r="AI5" s="186"/>
      <c r="AJ5" s="186"/>
      <c r="AK5" s="186"/>
      <c r="AL5" s="186"/>
      <c r="AM5" s="186"/>
      <c r="AN5" s="186"/>
      <c r="AO5" s="186"/>
      <c r="AP5" s="187"/>
      <c r="AQ5" s="188" t="s">
        <v>699</v>
      </c>
      <c r="AR5" s="189"/>
      <c r="AS5" s="189"/>
      <c r="AT5" s="189"/>
      <c r="AU5" s="189"/>
      <c r="AV5" s="189"/>
      <c r="AW5" s="189"/>
      <c r="AX5" s="190"/>
    </row>
    <row r="6" spans="1:50" ht="39" customHeight="1" x14ac:dyDescent="0.15">
      <c r="A6" s="191" t="s">
        <v>4</v>
      </c>
      <c r="B6" s="192"/>
      <c r="C6" s="192"/>
      <c r="D6" s="192"/>
      <c r="E6" s="192"/>
      <c r="F6" s="192"/>
      <c r="G6" s="193" t="str">
        <f>入力規則等!F39</f>
        <v>一般会計</v>
      </c>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5"/>
    </row>
    <row r="7" spans="1:50" ht="94.15" customHeight="1" x14ac:dyDescent="0.15">
      <c r="A7" s="170" t="s">
        <v>20</v>
      </c>
      <c r="B7" s="171"/>
      <c r="C7" s="171"/>
      <c r="D7" s="171"/>
      <c r="E7" s="171"/>
      <c r="F7" s="172"/>
      <c r="G7" s="196" t="s">
        <v>582</v>
      </c>
      <c r="H7" s="197"/>
      <c r="I7" s="197"/>
      <c r="J7" s="197"/>
      <c r="K7" s="197"/>
      <c r="L7" s="197"/>
      <c r="M7" s="197"/>
      <c r="N7" s="197"/>
      <c r="O7" s="197"/>
      <c r="P7" s="197"/>
      <c r="Q7" s="197"/>
      <c r="R7" s="197"/>
      <c r="S7" s="197"/>
      <c r="T7" s="197"/>
      <c r="U7" s="197"/>
      <c r="V7" s="197"/>
      <c r="W7" s="197"/>
      <c r="X7" s="198"/>
      <c r="Y7" s="199" t="s">
        <v>243</v>
      </c>
      <c r="Z7" s="200"/>
      <c r="AA7" s="200"/>
      <c r="AB7" s="200"/>
      <c r="AC7" s="200"/>
      <c r="AD7" s="201"/>
      <c r="AE7" s="202" t="s">
        <v>583</v>
      </c>
      <c r="AF7" s="203"/>
      <c r="AG7" s="203"/>
      <c r="AH7" s="203"/>
      <c r="AI7" s="203"/>
      <c r="AJ7" s="203"/>
      <c r="AK7" s="203"/>
      <c r="AL7" s="203"/>
      <c r="AM7" s="203"/>
      <c r="AN7" s="203"/>
      <c r="AO7" s="203"/>
      <c r="AP7" s="203"/>
      <c r="AQ7" s="203"/>
      <c r="AR7" s="203"/>
      <c r="AS7" s="203"/>
      <c r="AT7" s="203"/>
      <c r="AU7" s="203"/>
      <c r="AV7" s="203"/>
      <c r="AW7" s="203"/>
      <c r="AX7" s="204"/>
    </row>
    <row r="8" spans="1:50" ht="53.25" customHeight="1" x14ac:dyDescent="0.15">
      <c r="A8" s="170" t="s">
        <v>180</v>
      </c>
      <c r="B8" s="171"/>
      <c r="C8" s="171"/>
      <c r="D8" s="171"/>
      <c r="E8" s="171"/>
      <c r="F8" s="172"/>
      <c r="G8" s="173" t="str">
        <f>入力規則等!A27</f>
        <v>-</v>
      </c>
      <c r="H8" s="174"/>
      <c r="I8" s="174"/>
      <c r="J8" s="174"/>
      <c r="K8" s="174"/>
      <c r="L8" s="174"/>
      <c r="M8" s="174"/>
      <c r="N8" s="174"/>
      <c r="O8" s="174"/>
      <c r="P8" s="174"/>
      <c r="Q8" s="174"/>
      <c r="R8" s="174"/>
      <c r="S8" s="174"/>
      <c r="T8" s="174"/>
      <c r="U8" s="174"/>
      <c r="V8" s="174"/>
      <c r="W8" s="174"/>
      <c r="X8" s="175"/>
      <c r="Y8" s="176" t="s">
        <v>181</v>
      </c>
      <c r="Z8" s="177"/>
      <c r="AA8" s="177"/>
      <c r="AB8" s="177"/>
      <c r="AC8" s="177"/>
      <c r="AD8" s="178"/>
      <c r="AE8" s="179" t="str">
        <f>入力規則等!K13</f>
        <v>その他の事項経費</v>
      </c>
      <c r="AF8" s="174"/>
      <c r="AG8" s="174"/>
      <c r="AH8" s="174"/>
      <c r="AI8" s="174"/>
      <c r="AJ8" s="174"/>
      <c r="AK8" s="174"/>
      <c r="AL8" s="174"/>
      <c r="AM8" s="174"/>
      <c r="AN8" s="174"/>
      <c r="AO8" s="174"/>
      <c r="AP8" s="174"/>
      <c r="AQ8" s="174"/>
      <c r="AR8" s="174"/>
      <c r="AS8" s="174"/>
      <c r="AT8" s="174"/>
      <c r="AU8" s="174"/>
      <c r="AV8" s="174"/>
      <c r="AW8" s="174"/>
      <c r="AX8" s="180"/>
    </row>
    <row r="9" spans="1:50" ht="58.5" customHeight="1" x14ac:dyDescent="0.15">
      <c r="A9" s="181" t="s">
        <v>21</v>
      </c>
      <c r="B9" s="182"/>
      <c r="C9" s="182"/>
      <c r="D9" s="182"/>
      <c r="E9" s="182"/>
      <c r="F9" s="182"/>
      <c r="G9" s="183" t="s">
        <v>584</v>
      </c>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5"/>
    </row>
    <row r="10" spans="1:50" ht="165.6" customHeight="1" x14ac:dyDescent="0.15">
      <c r="A10" s="226" t="s">
        <v>27</v>
      </c>
      <c r="B10" s="227"/>
      <c r="C10" s="227"/>
      <c r="D10" s="227"/>
      <c r="E10" s="227"/>
      <c r="F10" s="227"/>
      <c r="G10" s="228" t="s">
        <v>585</v>
      </c>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30"/>
    </row>
    <row r="11" spans="1:50" ht="42" customHeight="1" x14ac:dyDescent="0.15">
      <c r="A11" s="226" t="s">
        <v>5</v>
      </c>
      <c r="B11" s="227"/>
      <c r="C11" s="227"/>
      <c r="D11" s="227"/>
      <c r="E11" s="227"/>
      <c r="F11" s="231"/>
      <c r="G11" s="232" t="str">
        <f>入力規則等!P10</f>
        <v>委託・請負</v>
      </c>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4"/>
    </row>
    <row r="12" spans="1:50" ht="21" customHeight="1" x14ac:dyDescent="0.15">
      <c r="A12" s="235" t="s">
        <v>22</v>
      </c>
      <c r="B12" s="236"/>
      <c r="C12" s="236"/>
      <c r="D12" s="236"/>
      <c r="E12" s="236"/>
      <c r="F12" s="237"/>
      <c r="G12" s="242"/>
      <c r="H12" s="243"/>
      <c r="I12" s="243"/>
      <c r="J12" s="243"/>
      <c r="K12" s="243"/>
      <c r="L12" s="243"/>
      <c r="M12" s="243"/>
      <c r="N12" s="243"/>
      <c r="O12" s="243"/>
      <c r="P12" s="214" t="s">
        <v>390</v>
      </c>
      <c r="Q12" s="215"/>
      <c r="R12" s="215"/>
      <c r="S12" s="215"/>
      <c r="T12" s="215"/>
      <c r="U12" s="215"/>
      <c r="V12" s="244"/>
      <c r="W12" s="214" t="s">
        <v>542</v>
      </c>
      <c r="X12" s="215"/>
      <c r="Y12" s="215"/>
      <c r="Z12" s="215"/>
      <c r="AA12" s="215"/>
      <c r="AB12" s="215"/>
      <c r="AC12" s="244"/>
      <c r="AD12" s="214" t="s">
        <v>544</v>
      </c>
      <c r="AE12" s="215"/>
      <c r="AF12" s="215"/>
      <c r="AG12" s="215"/>
      <c r="AH12" s="215"/>
      <c r="AI12" s="215"/>
      <c r="AJ12" s="244"/>
      <c r="AK12" s="214" t="s">
        <v>557</v>
      </c>
      <c r="AL12" s="215"/>
      <c r="AM12" s="215"/>
      <c r="AN12" s="215"/>
      <c r="AO12" s="215"/>
      <c r="AP12" s="215"/>
      <c r="AQ12" s="244"/>
      <c r="AR12" s="214" t="s">
        <v>558</v>
      </c>
      <c r="AS12" s="215"/>
      <c r="AT12" s="215"/>
      <c r="AU12" s="215"/>
      <c r="AV12" s="215"/>
      <c r="AW12" s="215"/>
      <c r="AX12" s="216"/>
    </row>
    <row r="13" spans="1:50" ht="21" customHeight="1" x14ac:dyDescent="0.15">
      <c r="A13" s="238"/>
      <c r="B13" s="239"/>
      <c r="C13" s="239"/>
      <c r="D13" s="239"/>
      <c r="E13" s="239"/>
      <c r="F13" s="240"/>
      <c r="G13" s="258" t="s">
        <v>6</v>
      </c>
      <c r="H13" s="259"/>
      <c r="I13" s="217" t="s">
        <v>7</v>
      </c>
      <c r="J13" s="218"/>
      <c r="K13" s="218"/>
      <c r="L13" s="218"/>
      <c r="M13" s="218"/>
      <c r="N13" s="218"/>
      <c r="O13" s="219"/>
      <c r="P13" s="208">
        <v>44</v>
      </c>
      <c r="Q13" s="209"/>
      <c r="R13" s="209"/>
      <c r="S13" s="209"/>
      <c r="T13" s="209"/>
      <c r="U13" s="209"/>
      <c r="V13" s="210"/>
      <c r="W13" s="208">
        <v>54</v>
      </c>
      <c r="X13" s="209"/>
      <c r="Y13" s="209"/>
      <c r="Z13" s="209"/>
      <c r="AA13" s="209"/>
      <c r="AB13" s="209"/>
      <c r="AC13" s="210"/>
      <c r="AD13" s="208">
        <v>156</v>
      </c>
      <c r="AE13" s="209"/>
      <c r="AF13" s="209"/>
      <c r="AG13" s="209"/>
      <c r="AH13" s="209"/>
      <c r="AI13" s="209"/>
      <c r="AJ13" s="210"/>
      <c r="AK13" s="208">
        <v>162</v>
      </c>
      <c r="AL13" s="209"/>
      <c r="AM13" s="209"/>
      <c r="AN13" s="209"/>
      <c r="AO13" s="209"/>
      <c r="AP13" s="209"/>
      <c r="AQ13" s="210"/>
      <c r="AR13" s="220">
        <v>174</v>
      </c>
      <c r="AS13" s="221"/>
      <c r="AT13" s="221"/>
      <c r="AU13" s="221"/>
      <c r="AV13" s="221"/>
      <c r="AW13" s="221"/>
      <c r="AX13" s="222"/>
    </row>
    <row r="14" spans="1:50" ht="21" customHeight="1" x14ac:dyDescent="0.15">
      <c r="A14" s="238"/>
      <c r="B14" s="239"/>
      <c r="C14" s="239"/>
      <c r="D14" s="239"/>
      <c r="E14" s="239"/>
      <c r="F14" s="240"/>
      <c r="G14" s="260"/>
      <c r="H14" s="261"/>
      <c r="I14" s="205" t="s">
        <v>8</v>
      </c>
      <c r="J14" s="223"/>
      <c r="K14" s="223"/>
      <c r="L14" s="223"/>
      <c r="M14" s="223"/>
      <c r="N14" s="223"/>
      <c r="O14" s="224"/>
      <c r="P14" s="208" t="s">
        <v>258</v>
      </c>
      <c r="Q14" s="209"/>
      <c r="R14" s="209"/>
      <c r="S14" s="209"/>
      <c r="T14" s="209"/>
      <c r="U14" s="209"/>
      <c r="V14" s="210"/>
      <c r="W14" s="208">
        <v>80</v>
      </c>
      <c r="X14" s="209"/>
      <c r="Y14" s="209"/>
      <c r="Z14" s="209"/>
      <c r="AA14" s="209"/>
      <c r="AB14" s="209"/>
      <c r="AC14" s="210"/>
      <c r="AD14" s="208" t="s">
        <v>258</v>
      </c>
      <c r="AE14" s="209"/>
      <c r="AF14" s="209"/>
      <c r="AG14" s="209"/>
      <c r="AH14" s="209"/>
      <c r="AI14" s="209"/>
      <c r="AJ14" s="210"/>
      <c r="AK14" s="208" t="s">
        <v>258</v>
      </c>
      <c r="AL14" s="209"/>
      <c r="AM14" s="209"/>
      <c r="AN14" s="209"/>
      <c r="AO14" s="209"/>
      <c r="AP14" s="209"/>
      <c r="AQ14" s="210"/>
      <c r="AR14" s="264"/>
      <c r="AS14" s="264"/>
      <c r="AT14" s="264"/>
      <c r="AU14" s="264"/>
      <c r="AV14" s="264"/>
      <c r="AW14" s="264"/>
      <c r="AX14" s="265"/>
    </row>
    <row r="15" spans="1:50" ht="21" customHeight="1" x14ac:dyDescent="0.15">
      <c r="A15" s="238"/>
      <c r="B15" s="239"/>
      <c r="C15" s="239"/>
      <c r="D15" s="239"/>
      <c r="E15" s="239"/>
      <c r="F15" s="240"/>
      <c r="G15" s="260"/>
      <c r="H15" s="261"/>
      <c r="I15" s="205" t="s">
        <v>47</v>
      </c>
      <c r="J15" s="206"/>
      <c r="K15" s="206"/>
      <c r="L15" s="206"/>
      <c r="M15" s="206"/>
      <c r="N15" s="206"/>
      <c r="O15" s="207"/>
      <c r="P15" s="208" t="s">
        <v>258</v>
      </c>
      <c r="Q15" s="209"/>
      <c r="R15" s="209"/>
      <c r="S15" s="209"/>
      <c r="T15" s="209"/>
      <c r="U15" s="209"/>
      <c r="V15" s="210"/>
      <c r="W15" s="208" t="s">
        <v>258</v>
      </c>
      <c r="X15" s="209"/>
      <c r="Y15" s="209"/>
      <c r="Z15" s="209"/>
      <c r="AA15" s="209"/>
      <c r="AB15" s="209"/>
      <c r="AC15" s="210"/>
      <c r="AD15" s="208">
        <v>49</v>
      </c>
      <c r="AE15" s="209"/>
      <c r="AF15" s="209"/>
      <c r="AG15" s="209"/>
      <c r="AH15" s="209"/>
      <c r="AI15" s="209"/>
      <c r="AJ15" s="210"/>
      <c r="AK15" s="208" t="s">
        <v>258</v>
      </c>
      <c r="AL15" s="209"/>
      <c r="AM15" s="209"/>
      <c r="AN15" s="209"/>
      <c r="AO15" s="209"/>
      <c r="AP15" s="209"/>
      <c r="AQ15" s="210"/>
      <c r="AR15" s="208"/>
      <c r="AS15" s="209"/>
      <c r="AT15" s="209"/>
      <c r="AU15" s="209"/>
      <c r="AV15" s="209"/>
      <c r="AW15" s="209"/>
      <c r="AX15" s="225"/>
    </row>
    <row r="16" spans="1:50" ht="21" customHeight="1" x14ac:dyDescent="0.15">
      <c r="A16" s="238"/>
      <c r="B16" s="239"/>
      <c r="C16" s="239"/>
      <c r="D16" s="239"/>
      <c r="E16" s="239"/>
      <c r="F16" s="240"/>
      <c r="G16" s="260"/>
      <c r="H16" s="261"/>
      <c r="I16" s="205" t="s">
        <v>48</v>
      </c>
      <c r="J16" s="206"/>
      <c r="K16" s="206"/>
      <c r="L16" s="206"/>
      <c r="M16" s="206"/>
      <c r="N16" s="206"/>
      <c r="O16" s="207"/>
      <c r="P16" s="208" t="s">
        <v>258</v>
      </c>
      <c r="Q16" s="209"/>
      <c r="R16" s="209"/>
      <c r="S16" s="209"/>
      <c r="T16" s="209"/>
      <c r="U16" s="209"/>
      <c r="V16" s="210"/>
      <c r="W16" s="208">
        <v>-49</v>
      </c>
      <c r="X16" s="209"/>
      <c r="Y16" s="209"/>
      <c r="Z16" s="209"/>
      <c r="AA16" s="209"/>
      <c r="AB16" s="209"/>
      <c r="AC16" s="210"/>
      <c r="AD16" s="208" t="s">
        <v>258</v>
      </c>
      <c r="AE16" s="209"/>
      <c r="AF16" s="209"/>
      <c r="AG16" s="209"/>
      <c r="AH16" s="209"/>
      <c r="AI16" s="209"/>
      <c r="AJ16" s="210"/>
      <c r="AK16" s="208" t="s">
        <v>258</v>
      </c>
      <c r="AL16" s="209"/>
      <c r="AM16" s="209"/>
      <c r="AN16" s="209"/>
      <c r="AO16" s="209"/>
      <c r="AP16" s="209"/>
      <c r="AQ16" s="210"/>
      <c r="AR16" s="211"/>
      <c r="AS16" s="212"/>
      <c r="AT16" s="212"/>
      <c r="AU16" s="212"/>
      <c r="AV16" s="212"/>
      <c r="AW16" s="212"/>
      <c r="AX16" s="213"/>
    </row>
    <row r="17" spans="1:50" ht="24.75" customHeight="1" x14ac:dyDescent="0.15">
      <c r="A17" s="238"/>
      <c r="B17" s="239"/>
      <c r="C17" s="239"/>
      <c r="D17" s="239"/>
      <c r="E17" s="239"/>
      <c r="F17" s="240"/>
      <c r="G17" s="260"/>
      <c r="H17" s="261"/>
      <c r="I17" s="205" t="s">
        <v>46</v>
      </c>
      <c r="J17" s="223"/>
      <c r="K17" s="223"/>
      <c r="L17" s="223"/>
      <c r="M17" s="223"/>
      <c r="N17" s="223"/>
      <c r="O17" s="224"/>
      <c r="P17" s="208" t="s">
        <v>258</v>
      </c>
      <c r="Q17" s="209"/>
      <c r="R17" s="209"/>
      <c r="S17" s="209"/>
      <c r="T17" s="209"/>
      <c r="U17" s="209"/>
      <c r="V17" s="210"/>
      <c r="W17" s="208" t="s">
        <v>258</v>
      </c>
      <c r="X17" s="209"/>
      <c r="Y17" s="209"/>
      <c r="Z17" s="209"/>
      <c r="AA17" s="209"/>
      <c r="AB17" s="209"/>
      <c r="AC17" s="210"/>
      <c r="AD17" s="208" t="s">
        <v>258</v>
      </c>
      <c r="AE17" s="209"/>
      <c r="AF17" s="209"/>
      <c r="AG17" s="209"/>
      <c r="AH17" s="209"/>
      <c r="AI17" s="209"/>
      <c r="AJ17" s="210"/>
      <c r="AK17" s="208" t="s">
        <v>258</v>
      </c>
      <c r="AL17" s="209"/>
      <c r="AM17" s="209"/>
      <c r="AN17" s="209"/>
      <c r="AO17" s="209"/>
      <c r="AP17" s="209"/>
      <c r="AQ17" s="210"/>
      <c r="AR17" s="256"/>
      <c r="AS17" s="256"/>
      <c r="AT17" s="256"/>
      <c r="AU17" s="256"/>
      <c r="AV17" s="256"/>
      <c r="AW17" s="256"/>
      <c r="AX17" s="257"/>
    </row>
    <row r="18" spans="1:50" ht="24.75" customHeight="1" x14ac:dyDescent="0.15">
      <c r="A18" s="238"/>
      <c r="B18" s="239"/>
      <c r="C18" s="239"/>
      <c r="D18" s="239"/>
      <c r="E18" s="239"/>
      <c r="F18" s="240"/>
      <c r="G18" s="262"/>
      <c r="H18" s="263"/>
      <c r="I18" s="249" t="s">
        <v>18</v>
      </c>
      <c r="J18" s="250"/>
      <c r="K18" s="250"/>
      <c r="L18" s="250"/>
      <c r="M18" s="250"/>
      <c r="N18" s="250"/>
      <c r="O18" s="251"/>
      <c r="P18" s="252">
        <f>SUM(P13:V17)</f>
        <v>44</v>
      </c>
      <c r="Q18" s="253"/>
      <c r="R18" s="253"/>
      <c r="S18" s="253"/>
      <c r="T18" s="253"/>
      <c r="U18" s="253"/>
      <c r="V18" s="254"/>
      <c r="W18" s="252">
        <f>SUM(W13:AC17)</f>
        <v>85</v>
      </c>
      <c r="X18" s="253"/>
      <c r="Y18" s="253"/>
      <c r="Z18" s="253"/>
      <c r="AA18" s="253"/>
      <c r="AB18" s="253"/>
      <c r="AC18" s="254"/>
      <c r="AD18" s="252">
        <f>SUM(AD13:AJ17)</f>
        <v>205</v>
      </c>
      <c r="AE18" s="253"/>
      <c r="AF18" s="253"/>
      <c r="AG18" s="253"/>
      <c r="AH18" s="253"/>
      <c r="AI18" s="253"/>
      <c r="AJ18" s="254"/>
      <c r="AK18" s="252">
        <f>SUM(AK13:AQ17)</f>
        <v>162</v>
      </c>
      <c r="AL18" s="253"/>
      <c r="AM18" s="253"/>
      <c r="AN18" s="253"/>
      <c r="AO18" s="253"/>
      <c r="AP18" s="253"/>
      <c r="AQ18" s="254"/>
      <c r="AR18" s="252">
        <f>SUM(AR13:AX17)</f>
        <v>174</v>
      </c>
      <c r="AS18" s="253"/>
      <c r="AT18" s="253"/>
      <c r="AU18" s="253"/>
      <c r="AV18" s="253"/>
      <c r="AW18" s="253"/>
      <c r="AX18" s="255"/>
    </row>
    <row r="19" spans="1:50" ht="24.75" customHeight="1" x14ac:dyDescent="0.15">
      <c r="A19" s="238"/>
      <c r="B19" s="239"/>
      <c r="C19" s="239"/>
      <c r="D19" s="239"/>
      <c r="E19" s="239"/>
      <c r="F19" s="240"/>
      <c r="G19" s="245" t="s">
        <v>9</v>
      </c>
      <c r="H19" s="246"/>
      <c r="I19" s="246"/>
      <c r="J19" s="246"/>
      <c r="K19" s="246"/>
      <c r="L19" s="246"/>
      <c r="M19" s="246"/>
      <c r="N19" s="246"/>
      <c r="O19" s="246"/>
      <c r="P19" s="208">
        <v>28</v>
      </c>
      <c r="Q19" s="209"/>
      <c r="R19" s="209"/>
      <c r="S19" s="209"/>
      <c r="T19" s="209"/>
      <c r="U19" s="209"/>
      <c r="V19" s="210"/>
      <c r="W19" s="208">
        <v>50</v>
      </c>
      <c r="X19" s="209"/>
      <c r="Y19" s="209"/>
      <c r="Z19" s="209"/>
      <c r="AA19" s="209"/>
      <c r="AB19" s="209"/>
      <c r="AC19" s="210"/>
      <c r="AD19" s="208">
        <v>143</v>
      </c>
      <c r="AE19" s="209"/>
      <c r="AF19" s="209"/>
      <c r="AG19" s="209"/>
      <c r="AH19" s="209"/>
      <c r="AI19" s="209"/>
      <c r="AJ19" s="210"/>
      <c r="AK19" s="247"/>
      <c r="AL19" s="247"/>
      <c r="AM19" s="247"/>
      <c r="AN19" s="247"/>
      <c r="AO19" s="247"/>
      <c r="AP19" s="247"/>
      <c r="AQ19" s="247"/>
      <c r="AR19" s="247"/>
      <c r="AS19" s="247"/>
      <c r="AT19" s="247"/>
      <c r="AU19" s="247"/>
      <c r="AV19" s="247"/>
      <c r="AW19" s="247"/>
      <c r="AX19" s="248"/>
    </row>
    <row r="20" spans="1:50" ht="24.75" customHeight="1" x14ac:dyDescent="0.15">
      <c r="A20" s="238"/>
      <c r="B20" s="239"/>
      <c r="C20" s="239"/>
      <c r="D20" s="239"/>
      <c r="E20" s="239"/>
      <c r="F20" s="240"/>
      <c r="G20" s="245" t="s">
        <v>10</v>
      </c>
      <c r="H20" s="246"/>
      <c r="I20" s="246"/>
      <c r="J20" s="246"/>
      <c r="K20" s="246"/>
      <c r="L20" s="246"/>
      <c r="M20" s="246"/>
      <c r="N20" s="246"/>
      <c r="O20" s="246"/>
      <c r="P20" s="268">
        <f>IF(P18=0, "-", SUM(P19)/P18)</f>
        <v>0.63636363636363635</v>
      </c>
      <c r="Q20" s="268"/>
      <c r="R20" s="268"/>
      <c r="S20" s="268"/>
      <c r="T20" s="268"/>
      <c r="U20" s="268"/>
      <c r="V20" s="268"/>
      <c r="W20" s="268">
        <f>IF(W18=0, "-", SUM(W19)/W18)</f>
        <v>0.58823529411764708</v>
      </c>
      <c r="X20" s="268"/>
      <c r="Y20" s="268"/>
      <c r="Z20" s="268"/>
      <c r="AA20" s="268"/>
      <c r="AB20" s="268"/>
      <c r="AC20" s="268"/>
      <c r="AD20" s="268">
        <f>IF(AD18=0, "-", SUM(AD19)/AD18)</f>
        <v>0.69756097560975605</v>
      </c>
      <c r="AE20" s="268"/>
      <c r="AF20" s="268"/>
      <c r="AG20" s="268"/>
      <c r="AH20" s="268"/>
      <c r="AI20" s="268"/>
      <c r="AJ20" s="268"/>
      <c r="AK20" s="247"/>
      <c r="AL20" s="247"/>
      <c r="AM20" s="247"/>
      <c r="AN20" s="247"/>
      <c r="AO20" s="247"/>
      <c r="AP20" s="247"/>
      <c r="AQ20" s="269"/>
      <c r="AR20" s="269"/>
      <c r="AS20" s="269"/>
      <c r="AT20" s="269"/>
      <c r="AU20" s="247"/>
      <c r="AV20" s="247"/>
      <c r="AW20" s="247"/>
      <c r="AX20" s="248"/>
    </row>
    <row r="21" spans="1:50" ht="25.5" customHeight="1" x14ac:dyDescent="0.15">
      <c r="A21" s="181"/>
      <c r="B21" s="182"/>
      <c r="C21" s="182"/>
      <c r="D21" s="182"/>
      <c r="E21" s="182"/>
      <c r="F21" s="241"/>
      <c r="G21" s="266" t="s">
        <v>218</v>
      </c>
      <c r="H21" s="267"/>
      <c r="I21" s="267"/>
      <c r="J21" s="267"/>
      <c r="K21" s="267"/>
      <c r="L21" s="267"/>
      <c r="M21" s="267"/>
      <c r="N21" s="267"/>
      <c r="O21" s="267"/>
      <c r="P21" s="268">
        <f>IF(P19=0, "-", SUM(P19)/SUM(P13,P14))</f>
        <v>0.63636363636363635</v>
      </c>
      <c r="Q21" s="268"/>
      <c r="R21" s="268"/>
      <c r="S21" s="268"/>
      <c r="T21" s="268"/>
      <c r="U21" s="268"/>
      <c r="V21" s="268"/>
      <c r="W21" s="268">
        <f>IF(W19=0, "-", SUM(W19)/SUM(W13,W14))</f>
        <v>0.37313432835820898</v>
      </c>
      <c r="X21" s="268"/>
      <c r="Y21" s="268"/>
      <c r="Z21" s="268"/>
      <c r="AA21" s="268"/>
      <c r="AB21" s="268"/>
      <c r="AC21" s="268"/>
      <c r="AD21" s="268">
        <f>IF(AD19=0, "-", SUM(AD19)/SUM(AD13,AD14))</f>
        <v>0.91666666666666663</v>
      </c>
      <c r="AE21" s="268"/>
      <c r="AF21" s="268"/>
      <c r="AG21" s="268"/>
      <c r="AH21" s="268"/>
      <c r="AI21" s="268"/>
      <c r="AJ21" s="268"/>
      <c r="AK21" s="247"/>
      <c r="AL21" s="247"/>
      <c r="AM21" s="247"/>
      <c r="AN21" s="247"/>
      <c r="AO21" s="247"/>
      <c r="AP21" s="247"/>
      <c r="AQ21" s="269"/>
      <c r="AR21" s="269"/>
      <c r="AS21" s="269"/>
      <c r="AT21" s="269"/>
      <c r="AU21" s="247"/>
      <c r="AV21" s="247"/>
      <c r="AW21" s="247"/>
      <c r="AX21" s="248"/>
    </row>
    <row r="22" spans="1:50" ht="18.75" customHeight="1" x14ac:dyDescent="0.15">
      <c r="A22" s="273" t="s">
        <v>561</v>
      </c>
      <c r="B22" s="274"/>
      <c r="C22" s="274"/>
      <c r="D22" s="274"/>
      <c r="E22" s="274"/>
      <c r="F22" s="275"/>
      <c r="G22" s="282" t="s">
        <v>212</v>
      </c>
      <c r="H22" s="283"/>
      <c r="I22" s="283"/>
      <c r="J22" s="283"/>
      <c r="K22" s="283"/>
      <c r="L22" s="283"/>
      <c r="M22" s="283"/>
      <c r="N22" s="283"/>
      <c r="O22" s="284"/>
      <c r="P22" s="285" t="s">
        <v>559</v>
      </c>
      <c r="Q22" s="283"/>
      <c r="R22" s="283"/>
      <c r="S22" s="283"/>
      <c r="T22" s="283"/>
      <c r="U22" s="283"/>
      <c r="V22" s="284"/>
      <c r="W22" s="285" t="s">
        <v>560</v>
      </c>
      <c r="X22" s="283"/>
      <c r="Y22" s="283"/>
      <c r="Z22" s="283"/>
      <c r="AA22" s="283"/>
      <c r="AB22" s="283"/>
      <c r="AC22" s="284"/>
      <c r="AD22" s="285" t="s">
        <v>211</v>
      </c>
      <c r="AE22" s="283"/>
      <c r="AF22" s="283"/>
      <c r="AG22" s="283"/>
      <c r="AH22" s="283"/>
      <c r="AI22" s="283"/>
      <c r="AJ22" s="283"/>
      <c r="AK22" s="283"/>
      <c r="AL22" s="283"/>
      <c r="AM22" s="283"/>
      <c r="AN22" s="283"/>
      <c r="AO22" s="283"/>
      <c r="AP22" s="283"/>
      <c r="AQ22" s="283"/>
      <c r="AR22" s="283"/>
      <c r="AS22" s="283"/>
      <c r="AT22" s="283"/>
      <c r="AU22" s="283"/>
      <c r="AV22" s="283"/>
      <c r="AW22" s="283"/>
      <c r="AX22" s="337"/>
    </row>
    <row r="23" spans="1:50" ht="25.5" customHeight="1" x14ac:dyDescent="0.15">
      <c r="A23" s="276"/>
      <c r="B23" s="277"/>
      <c r="C23" s="277"/>
      <c r="D23" s="277"/>
      <c r="E23" s="277"/>
      <c r="F23" s="278"/>
      <c r="G23" s="338" t="s">
        <v>586</v>
      </c>
      <c r="H23" s="339"/>
      <c r="I23" s="339"/>
      <c r="J23" s="339"/>
      <c r="K23" s="339"/>
      <c r="L23" s="339"/>
      <c r="M23" s="339"/>
      <c r="N23" s="339"/>
      <c r="O23" s="340"/>
      <c r="P23" s="220">
        <v>135</v>
      </c>
      <c r="Q23" s="221"/>
      <c r="R23" s="221"/>
      <c r="S23" s="221"/>
      <c r="T23" s="221"/>
      <c r="U23" s="221"/>
      <c r="V23" s="341"/>
      <c r="W23" s="220">
        <v>130</v>
      </c>
      <c r="X23" s="221"/>
      <c r="Y23" s="221"/>
      <c r="Z23" s="221"/>
      <c r="AA23" s="221"/>
      <c r="AB23" s="221"/>
      <c r="AC23" s="341"/>
      <c r="AD23" s="342" t="s">
        <v>718</v>
      </c>
      <c r="AE23" s="343"/>
      <c r="AF23" s="343"/>
      <c r="AG23" s="343"/>
      <c r="AH23" s="343"/>
      <c r="AI23" s="343"/>
      <c r="AJ23" s="343"/>
      <c r="AK23" s="343"/>
      <c r="AL23" s="343"/>
      <c r="AM23" s="343"/>
      <c r="AN23" s="343"/>
      <c r="AO23" s="343"/>
      <c r="AP23" s="343"/>
      <c r="AQ23" s="343"/>
      <c r="AR23" s="343"/>
      <c r="AS23" s="343"/>
      <c r="AT23" s="343"/>
      <c r="AU23" s="343"/>
      <c r="AV23" s="343"/>
      <c r="AW23" s="343"/>
      <c r="AX23" s="344"/>
    </row>
    <row r="24" spans="1:50" ht="25.5" customHeight="1" x14ac:dyDescent="0.15">
      <c r="A24" s="276"/>
      <c r="B24" s="277"/>
      <c r="C24" s="277"/>
      <c r="D24" s="277"/>
      <c r="E24" s="277"/>
      <c r="F24" s="278"/>
      <c r="G24" s="270" t="s">
        <v>587</v>
      </c>
      <c r="H24" s="271"/>
      <c r="I24" s="271"/>
      <c r="J24" s="271"/>
      <c r="K24" s="271"/>
      <c r="L24" s="271"/>
      <c r="M24" s="271"/>
      <c r="N24" s="271"/>
      <c r="O24" s="272"/>
      <c r="P24" s="208">
        <v>23</v>
      </c>
      <c r="Q24" s="209"/>
      <c r="R24" s="209"/>
      <c r="S24" s="209"/>
      <c r="T24" s="209"/>
      <c r="U24" s="209"/>
      <c r="V24" s="210"/>
      <c r="W24" s="208">
        <v>40</v>
      </c>
      <c r="X24" s="209"/>
      <c r="Y24" s="209"/>
      <c r="Z24" s="209"/>
      <c r="AA24" s="209"/>
      <c r="AB24" s="209"/>
      <c r="AC24" s="210"/>
      <c r="AD24" s="345"/>
      <c r="AE24" s="346"/>
      <c r="AF24" s="346"/>
      <c r="AG24" s="346"/>
      <c r="AH24" s="346"/>
      <c r="AI24" s="346"/>
      <c r="AJ24" s="346"/>
      <c r="AK24" s="346"/>
      <c r="AL24" s="346"/>
      <c r="AM24" s="346"/>
      <c r="AN24" s="346"/>
      <c r="AO24" s="346"/>
      <c r="AP24" s="346"/>
      <c r="AQ24" s="346"/>
      <c r="AR24" s="346"/>
      <c r="AS24" s="346"/>
      <c r="AT24" s="346"/>
      <c r="AU24" s="346"/>
      <c r="AV24" s="346"/>
      <c r="AW24" s="346"/>
      <c r="AX24" s="347"/>
    </row>
    <row r="25" spans="1:50" ht="25.5" customHeight="1" x14ac:dyDescent="0.15">
      <c r="A25" s="276"/>
      <c r="B25" s="277"/>
      <c r="C25" s="277"/>
      <c r="D25" s="277"/>
      <c r="E25" s="277"/>
      <c r="F25" s="278"/>
      <c r="G25" s="270" t="s">
        <v>588</v>
      </c>
      <c r="H25" s="271"/>
      <c r="I25" s="271"/>
      <c r="J25" s="271"/>
      <c r="K25" s="271"/>
      <c r="L25" s="271"/>
      <c r="M25" s="271"/>
      <c r="N25" s="271"/>
      <c r="O25" s="272"/>
      <c r="P25" s="208">
        <v>2</v>
      </c>
      <c r="Q25" s="209"/>
      <c r="R25" s="209"/>
      <c r="S25" s="209"/>
      <c r="T25" s="209"/>
      <c r="U25" s="209"/>
      <c r="V25" s="210"/>
      <c r="W25" s="208">
        <v>2</v>
      </c>
      <c r="X25" s="209"/>
      <c r="Y25" s="209"/>
      <c r="Z25" s="209"/>
      <c r="AA25" s="209"/>
      <c r="AB25" s="209"/>
      <c r="AC25" s="210"/>
      <c r="AD25" s="345"/>
      <c r="AE25" s="346"/>
      <c r="AF25" s="346"/>
      <c r="AG25" s="346"/>
      <c r="AH25" s="346"/>
      <c r="AI25" s="346"/>
      <c r="AJ25" s="346"/>
      <c r="AK25" s="346"/>
      <c r="AL25" s="346"/>
      <c r="AM25" s="346"/>
      <c r="AN25" s="346"/>
      <c r="AO25" s="346"/>
      <c r="AP25" s="346"/>
      <c r="AQ25" s="346"/>
      <c r="AR25" s="346"/>
      <c r="AS25" s="346"/>
      <c r="AT25" s="346"/>
      <c r="AU25" s="346"/>
      <c r="AV25" s="346"/>
      <c r="AW25" s="346"/>
      <c r="AX25" s="347"/>
    </row>
    <row r="26" spans="1:50" ht="25.5" customHeight="1" x14ac:dyDescent="0.15">
      <c r="A26" s="276"/>
      <c r="B26" s="277"/>
      <c r="C26" s="277"/>
      <c r="D26" s="277"/>
      <c r="E26" s="277"/>
      <c r="F26" s="278"/>
      <c r="G26" s="270" t="s">
        <v>589</v>
      </c>
      <c r="H26" s="271"/>
      <c r="I26" s="271"/>
      <c r="J26" s="271"/>
      <c r="K26" s="271"/>
      <c r="L26" s="271"/>
      <c r="M26" s="271"/>
      <c r="N26" s="271"/>
      <c r="O26" s="272"/>
      <c r="P26" s="208">
        <v>1</v>
      </c>
      <c r="Q26" s="209"/>
      <c r="R26" s="209"/>
      <c r="S26" s="209"/>
      <c r="T26" s="209"/>
      <c r="U26" s="209"/>
      <c r="V26" s="210"/>
      <c r="W26" s="208">
        <v>1</v>
      </c>
      <c r="X26" s="209"/>
      <c r="Y26" s="209"/>
      <c r="Z26" s="209"/>
      <c r="AA26" s="209"/>
      <c r="AB26" s="209"/>
      <c r="AC26" s="210"/>
      <c r="AD26" s="345"/>
      <c r="AE26" s="346"/>
      <c r="AF26" s="346"/>
      <c r="AG26" s="346"/>
      <c r="AH26" s="346"/>
      <c r="AI26" s="346"/>
      <c r="AJ26" s="346"/>
      <c r="AK26" s="346"/>
      <c r="AL26" s="346"/>
      <c r="AM26" s="346"/>
      <c r="AN26" s="346"/>
      <c r="AO26" s="346"/>
      <c r="AP26" s="346"/>
      <c r="AQ26" s="346"/>
      <c r="AR26" s="346"/>
      <c r="AS26" s="346"/>
      <c r="AT26" s="346"/>
      <c r="AU26" s="346"/>
      <c r="AV26" s="346"/>
      <c r="AW26" s="346"/>
      <c r="AX26" s="347"/>
    </row>
    <row r="27" spans="1:50" ht="25.5" customHeight="1" x14ac:dyDescent="0.15">
      <c r="A27" s="276"/>
      <c r="B27" s="277"/>
      <c r="C27" s="277"/>
      <c r="D27" s="277"/>
      <c r="E27" s="277"/>
      <c r="F27" s="278"/>
      <c r="G27" s="270" t="s">
        <v>590</v>
      </c>
      <c r="H27" s="271"/>
      <c r="I27" s="271"/>
      <c r="J27" s="271"/>
      <c r="K27" s="271"/>
      <c r="L27" s="271"/>
      <c r="M27" s="271"/>
      <c r="N27" s="271"/>
      <c r="O27" s="272"/>
      <c r="P27" s="208">
        <v>1</v>
      </c>
      <c r="Q27" s="209"/>
      <c r="R27" s="209"/>
      <c r="S27" s="209"/>
      <c r="T27" s="209"/>
      <c r="U27" s="209"/>
      <c r="V27" s="210"/>
      <c r="W27" s="208">
        <v>1</v>
      </c>
      <c r="X27" s="209"/>
      <c r="Y27" s="209"/>
      <c r="Z27" s="209"/>
      <c r="AA27" s="209"/>
      <c r="AB27" s="209"/>
      <c r="AC27" s="210"/>
      <c r="AD27" s="345"/>
      <c r="AE27" s="346"/>
      <c r="AF27" s="346"/>
      <c r="AG27" s="346"/>
      <c r="AH27" s="346"/>
      <c r="AI27" s="346"/>
      <c r="AJ27" s="346"/>
      <c r="AK27" s="346"/>
      <c r="AL27" s="346"/>
      <c r="AM27" s="346"/>
      <c r="AN27" s="346"/>
      <c r="AO27" s="346"/>
      <c r="AP27" s="346"/>
      <c r="AQ27" s="346"/>
      <c r="AR27" s="346"/>
      <c r="AS27" s="346"/>
      <c r="AT27" s="346"/>
      <c r="AU27" s="346"/>
      <c r="AV27" s="346"/>
      <c r="AW27" s="346"/>
      <c r="AX27" s="347"/>
    </row>
    <row r="28" spans="1:50" ht="25.5" customHeight="1" x14ac:dyDescent="0.15">
      <c r="A28" s="279"/>
      <c r="B28" s="280"/>
      <c r="C28" s="280"/>
      <c r="D28" s="280"/>
      <c r="E28" s="280"/>
      <c r="F28" s="281"/>
      <c r="G28" s="292" t="s">
        <v>18</v>
      </c>
      <c r="H28" s="293"/>
      <c r="I28" s="293"/>
      <c r="J28" s="293"/>
      <c r="K28" s="293"/>
      <c r="L28" s="293"/>
      <c r="M28" s="293"/>
      <c r="N28" s="293"/>
      <c r="O28" s="294"/>
      <c r="P28" s="295">
        <f>AK13</f>
        <v>162</v>
      </c>
      <c r="Q28" s="296"/>
      <c r="R28" s="296"/>
      <c r="S28" s="296"/>
      <c r="T28" s="296"/>
      <c r="U28" s="296"/>
      <c r="V28" s="297"/>
      <c r="W28" s="298">
        <f>AR13</f>
        <v>174</v>
      </c>
      <c r="X28" s="299"/>
      <c r="Y28" s="299"/>
      <c r="Z28" s="299"/>
      <c r="AA28" s="299"/>
      <c r="AB28" s="299"/>
      <c r="AC28" s="300"/>
      <c r="AD28" s="348"/>
      <c r="AE28" s="348"/>
      <c r="AF28" s="348"/>
      <c r="AG28" s="348"/>
      <c r="AH28" s="348"/>
      <c r="AI28" s="348"/>
      <c r="AJ28" s="348"/>
      <c r="AK28" s="348"/>
      <c r="AL28" s="348"/>
      <c r="AM28" s="348"/>
      <c r="AN28" s="348"/>
      <c r="AO28" s="348"/>
      <c r="AP28" s="348"/>
      <c r="AQ28" s="348"/>
      <c r="AR28" s="348"/>
      <c r="AS28" s="348"/>
      <c r="AT28" s="348"/>
      <c r="AU28" s="348"/>
      <c r="AV28" s="348"/>
      <c r="AW28" s="348"/>
      <c r="AX28" s="349"/>
    </row>
    <row r="29" spans="1:50" ht="47.25" customHeight="1" x14ac:dyDescent="0.15">
      <c r="A29" s="226" t="s">
        <v>550</v>
      </c>
      <c r="B29" s="227"/>
      <c r="C29" s="227"/>
      <c r="D29" s="227"/>
      <c r="E29" s="227"/>
      <c r="F29" s="231"/>
      <c r="G29" s="301" t="s">
        <v>676</v>
      </c>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3"/>
    </row>
    <row r="30" spans="1:50" ht="31.5" customHeight="1" x14ac:dyDescent="0.15">
      <c r="A30" s="307" t="s">
        <v>551</v>
      </c>
      <c r="B30" s="308"/>
      <c r="C30" s="308"/>
      <c r="D30" s="308"/>
      <c r="E30" s="308"/>
      <c r="F30" s="309"/>
      <c r="G30" s="313" t="s">
        <v>546</v>
      </c>
      <c r="H30" s="314"/>
      <c r="I30" s="314"/>
      <c r="J30" s="314"/>
      <c r="K30" s="314"/>
      <c r="L30" s="314"/>
      <c r="M30" s="314"/>
      <c r="N30" s="314"/>
      <c r="O30" s="314"/>
      <c r="P30" s="315" t="s">
        <v>545</v>
      </c>
      <c r="Q30" s="314"/>
      <c r="R30" s="314"/>
      <c r="S30" s="314"/>
      <c r="T30" s="314"/>
      <c r="U30" s="314"/>
      <c r="V30" s="314"/>
      <c r="W30" s="314"/>
      <c r="X30" s="316"/>
      <c r="Y30" s="317"/>
      <c r="Z30" s="318"/>
      <c r="AA30" s="319"/>
      <c r="AB30" s="403" t="s">
        <v>11</v>
      </c>
      <c r="AC30" s="403"/>
      <c r="AD30" s="403"/>
      <c r="AE30" s="386" t="s">
        <v>390</v>
      </c>
      <c r="AF30" s="387"/>
      <c r="AG30" s="387"/>
      <c r="AH30" s="388"/>
      <c r="AI30" s="386" t="s">
        <v>542</v>
      </c>
      <c r="AJ30" s="387"/>
      <c r="AK30" s="387"/>
      <c r="AL30" s="388"/>
      <c r="AM30" s="386" t="s">
        <v>358</v>
      </c>
      <c r="AN30" s="387"/>
      <c r="AO30" s="387"/>
      <c r="AP30" s="388"/>
      <c r="AQ30" s="389" t="s">
        <v>389</v>
      </c>
      <c r="AR30" s="390"/>
      <c r="AS30" s="390"/>
      <c r="AT30" s="391"/>
      <c r="AU30" s="389" t="s">
        <v>562</v>
      </c>
      <c r="AV30" s="390"/>
      <c r="AW30" s="390"/>
      <c r="AX30" s="392"/>
    </row>
    <row r="31" spans="1:50" ht="31.15" customHeight="1" x14ac:dyDescent="0.15">
      <c r="A31" s="307"/>
      <c r="B31" s="308"/>
      <c r="C31" s="308"/>
      <c r="D31" s="308"/>
      <c r="E31" s="308"/>
      <c r="F31" s="309"/>
      <c r="G31" s="320" t="s">
        <v>655</v>
      </c>
      <c r="H31" s="321"/>
      <c r="I31" s="321"/>
      <c r="J31" s="321"/>
      <c r="K31" s="321"/>
      <c r="L31" s="321"/>
      <c r="M31" s="321"/>
      <c r="N31" s="321"/>
      <c r="O31" s="322"/>
      <c r="P31" s="326" t="s">
        <v>690</v>
      </c>
      <c r="Q31" s="327"/>
      <c r="R31" s="327"/>
      <c r="S31" s="327"/>
      <c r="T31" s="327"/>
      <c r="U31" s="327"/>
      <c r="V31" s="327"/>
      <c r="W31" s="327"/>
      <c r="X31" s="328"/>
      <c r="Y31" s="332" t="s">
        <v>51</v>
      </c>
      <c r="Z31" s="333"/>
      <c r="AA31" s="334"/>
      <c r="AB31" s="335" t="s">
        <v>591</v>
      </c>
      <c r="AC31" s="336"/>
      <c r="AD31" s="336"/>
      <c r="AE31" s="385">
        <v>280</v>
      </c>
      <c r="AF31" s="385"/>
      <c r="AG31" s="385"/>
      <c r="AH31" s="385"/>
      <c r="AI31" s="385">
        <v>373</v>
      </c>
      <c r="AJ31" s="385"/>
      <c r="AK31" s="385"/>
      <c r="AL31" s="385"/>
      <c r="AM31" s="385">
        <v>287</v>
      </c>
      <c r="AN31" s="385"/>
      <c r="AO31" s="385"/>
      <c r="AP31" s="385"/>
      <c r="AQ31" s="376" t="s">
        <v>592</v>
      </c>
      <c r="AR31" s="385"/>
      <c r="AS31" s="385"/>
      <c r="AT31" s="385"/>
      <c r="AU31" s="364" t="s">
        <v>592</v>
      </c>
      <c r="AV31" s="380"/>
      <c r="AW31" s="380"/>
      <c r="AX31" s="381"/>
    </row>
    <row r="32" spans="1:50" ht="38.450000000000003" customHeight="1" x14ac:dyDescent="0.15">
      <c r="A32" s="310"/>
      <c r="B32" s="311"/>
      <c r="C32" s="311"/>
      <c r="D32" s="311"/>
      <c r="E32" s="311"/>
      <c r="F32" s="312"/>
      <c r="G32" s="323"/>
      <c r="H32" s="324"/>
      <c r="I32" s="324"/>
      <c r="J32" s="324"/>
      <c r="K32" s="324"/>
      <c r="L32" s="324"/>
      <c r="M32" s="324"/>
      <c r="N32" s="324"/>
      <c r="O32" s="325"/>
      <c r="P32" s="329"/>
      <c r="Q32" s="330"/>
      <c r="R32" s="330"/>
      <c r="S32" s="330"/>
      <c r="T32" s="330"/>
      <c r="U32" s="330"/>
      <c r="V32" s="330"/>
      <c r="W32" s="330"/>
      <c r="X32" s="331"/>
      <c r="Y32" s="382" t="s">
        <v>52</v>
      </c>
      <c r="Z32" s="383"/>
      <c r="AA32" s="384"/>
      <c r="AB32" s="335" t="s">
        <v>591</v>
      </c>
      <c r="AC32" s="336"/>
      <c r="AD32" s="336"/>
      <c r="AE32" s="376" t="s">
        <v>592</v>
      </c>
      <c r="AF32" s="385"/>
      <c r="AG32" s="385"/>
      <c r="AH32" s="385"/>
      <c r="AI32" s="376" t="s">
        <v>592</v>
      </c>
      <c r="AJ32" s="385"/>
      <c r="AK32" s="385"/>
      <c r="AL32" s="385"/>
      <c r="AM32" s="376" t="s">
        <v>592</v>
      </c>
      <c r="AN32" s="385"/>
      <c r="AO32" s="385"/>
      <c r="AP32" s="385"/>
      <c r="AQ32" s="376" t="s">
        <v>592</v>
      </c>
      <c r="AR32" s="385"/>
      <c r="AS32" s="385"/>
      <c r="AT32" s="385"/>
      <c r="AU32" s="364" t="s">
        <v>592</v>
      </c>
      <c r="AV32" s="380"/>
      <c r="AW32" s="380"/>
      <c r="AX32" s="381"/>
    </row>
    <row r="33" spans="1:51" ht="23.25" customHeight="1" x14ac:dyDescent="0.15">
      <c r="A33" s="414" t="s">
        <v>552</v>
      </c>
      <c r="B33" s="415"/>
      <c r="C33" s="415"/>
      <c r="D33" s="415"/>
      <c r="E33" s="415"/>
      <c r="F33" s="416"/>
      <c r="G33" s="215" t="s">
        <v>553</v>
      </c>
      <c r="H33" s="215"/>
      <c r="I33" s="215"/>
      <c r="J33" s="215"/>
      <c r="K33" s="215"/>
      <c r="L33" s="215"/>
      <c r="M33" s="215"/>
      <c r="N33" s="215"/>
      <c r="O33" s="215"/>
      <c r="P33" s="215"/>
      <c r="Q33" s="215"/>
      <c r="R33" s="215"/>
      <c r="S33" s="215"/>
      <c r="T33" s="215"/>
      <c r="U33" s="215"/>
      <c r="V33" s="215"/>
      <c r="W33" s="215"/>
      <c r="X33" s="244"/>
      <c r="Y33" s="422"/>
      <c r="Z33" s="423"/>
      <c r="AA33" s="424"/>
      <c r="AB33" s="214" t="s">
        <v>11</v>
      </c>
      <c r="AC33" s="215"/>
      <c r="AD33" s="244"/>
      <c r="AE33" s="214" t="s">
        <v>390</v>
      </c>
      <c r="AF33" s="215"/>
      <c r="AG33" s="215"/>
      <c r="AH33" s="244"/>
      <c r="AI33" s="214" t="s">
        <v>542</v>
      </c>
      <c r="AJ33" s="215"/>
      <c r="AK33" s="215"/>
      <c r="AL33" s="244"/>
      <c r="AM33" s="214" t="s">
        <v>358</v>
      </c>
      <c r="AN33" s="215"/>
      <c r="AO33" s="215"/>
      <c r="AP33" s="244"/>
      <c r="AQ33" s="394" t="s">
        <v>563</v>
      </c>
      <c r="AR33" s="395"/>
      <c r="AS33" s="395"/>
      <c r="AT33" s="395"/>
      <c r="AU33" s="395"/>
      <c r="AV33" s="395"/>
      <c r="AW33" s="395"/>
      <c r="AX33" s="396"/>
    </row>
    <row r="34" spans="1:51" ht="23.25" customHeight="1" x14ac:dyDescent="0.15">
      <c r="A34" s="417"/>
      <c r="B34" s="418"/>
      <c r="C34" s="418"/>
      <c r="D34" s="418"/>
      <c r="E34" s="418"/>
      <c r="F34" s="419"/>
      <c r="G34" s="372" t="s">
        <v>660</v>
      </c>
      <c r="H34" s="373"/>
      <c r="I34" s="373"/>
      <c r="J34" s="373"/>
      <c r="K34" s="373"/>
      <c r="L34" s="373"/>
      <c r="M34" s="373"/>
      <c r="N34" s="373"/>
      <c r="O34" s="373"/>
      <c r="P34" s="373"/>
      <c r="Q34" s="373"/>
      <c r="R34" s="373"/>
      <c r="S34" s="373"/>
      <c r="T34" s="373"/>
      <c r="U34" s="373"/>
      <c r="V34" s="373"/>
      <c r="W34" s="373"/>
      <c r="X34" s="373"/>
      <c r="Y34" s="397" t="s">
        <v>552</v>
      </c>
      <c r="Z34" s="398"/>
      <c r="AA34" s="399"/>
      <c r="AB34" s="400" t="s">
        <v>657</v>
      </c>
      <c r="AC34" s="401"/>
      <c r="AD34" s="402"/>
      <c r="AE34" s="376">
        <v>951</v>
      </c>
      <c r="AF34" s="376"/>
      <c r="AG34" s="376"/>
      <c r="AH34" s="376"/>
      <c r="AI34" s="376">
        <v>1053</v>
      </c>
      <c r="AJ34" s="376"/>
      <c r="AK34" s="376"/>
      <c r="AL34" s="376"/>
      <c r="AM34" s="376">
        <v>1006</v>
      </c>
      <c r="AN34" s="376"/>
      <c r="AO34" s="376"/>
      <c r="AP34" s="376"/>
      <c r="AQ34" s="364" t="s">
        <v>592</v>
      </c>
      <c r="AR34" s="365"/>
      <c r="AS34" s="365"/>
      <c r="AT34" s="365"/>
      <c r="AU34" s="365"/>
      <c r="AV34" s="365"/>
      <c r="AW34" s="365"/>
      <c r="AX34" s="377"/>
    </row>
    <row r="35" spans="1:51" ht="46.5" customHeight="1" x14ac:dyDescent="0.15">
      <c r="A35" s="420"/>
      <c r="B35" s="200"/>
      <c r="C35" s="200"/>
      <c r="D35" s="200"/>
      <c r="E35" s="200"/>
      <c r="F35" s="421"/>
      <c r="G35" s="374"/>
      <c r="H35" s="375"/>
      <c r="I35" s="375"/>
      <c r="J35" s="375"/>
      <c r="K35" s="375"/>
      <c r="L35" s="375"/>
      <c r="M35" s="375"/>
      <c r="N35" s="375"/>
      <c r="O35" s="375"/>
      <c r="P35" s="375"/>
      <c r="Q35" s="375"/>
      <c r="R35" s="375"/>
      <c r="S35" s="375"/>
      <c r="T35" s="375"/>
      <c r="U35" s="375"/>
      <c r="V35" s="375"/>
      <c r="W35" s="375"/>
      <c r="X35" s="375"/>
      <c r="Y35" s="361" t="s">
        <v>554</v>
      </c>
      <c r="Z35" s="378"/>
      <c r="AA35" s="379"/>
      <c r="AB35" s="426" t="s">
        <v>675</v>
      </c>
      <c r="AC35" s="427"/>
      <c r="AD35" s="428"/>
      <c r="AE35" s="407" t="s">
        <v>669</v>
      </c>
      <c r="AF35" s="407"/>
      <c r="AG35" s="407"/>
      <c r="AH35" s="407"/>
      <c r="AI35" s="407" t="s">
        <v>670</v>
      </c>
      <c r="AJ35" s="407"/>
      <c r="AK35" s="407"/>
      <c r="AL35" s="407"/>
      <c r="AM35" s="407" t="s">
        <v>671</v>
      </c>
      <c r="AN35" s="407"/>
      <c r="AO35" s="407"/>
      <c r="AP35" s="407"/>
      <c r="AQ35" s="407" t="s">
        <v>592</v>
      </c>
      <c r="AR35" s="407"/>
      <c r="AS35" s="407"/>
      <c r="AT35" s="407"/>
      <c r="AU35" s="407"/>
      <c r="AV35" s="407"/>
      <c r="AW35" s="407"/>
      <c r="AX35" s="408"/>
    </row>
    <row r="36" spans="1:51" ht="18.75" customHeight="1" x14ac:dyDescent="0.15">
      <c r="A36" s="441" t="s">
        <v>216</v>
      </c>
      <c r="B36" s="442"/>
      <c r="C36" s="442"/>
      <c r="D36" s="442"/>
      <c r="E36" s="442"/>
      <c r="F36" s="443"/>
      <c r="G36" s="451" t="s">
        <v>139</v>
      </c>
      <c r="H36" s="432"/>
      <c r="I36" s="432"/>
      <c r="J36" s="432"/>
      <c r="K36" s="432"/>
      <c r="L36" s="432"/>
      <c r="M36" s="432"/>
      <c r="N36" s="432"/>
      <c r="O36" s="452"/>
      <c r="P36" s="455" t="s">
        <v>55</v>
      </c>
      <c r="Q36" s="432"/>
      <c r="R36" s="432"/>
      <c r="S36" s="432"/>
      <c r="T36" s="432"/>
      <c r="U36" s="432"/>
      <c r="V36" s="432"/>
      <c r="W36" s="432"/>
      <c r="X36" s="452"/>
      <c r="Y36" s="457"/>
      <c r="Z36" s="458"/>
      <c r="AA36" s="459"/>
      <c r="AB36" s="463" t="s">
        <v>11</v>
      </c>
      <c r="AC36" s="464"/>
      <c r="AD36" s="465"/>
      <c r="AE36" s="463" t="s">
        <v>390</v>
      </c>
      <c r="AF36" s="464"/>
      <c r="AG36" s="464"/>
      <c r="AH36" s="465"/>
      <c r="AI36" s="468" t="s">
        <v>542</v>
      </c>
      <c r="AJ36" s="468"/>
      <c r="AK36" s="468"/>
      <c r="AL36" s="463"/>
      <c r="AM36" s="468" t="s">
        <v>358</v>
      </c>
      <c r="AN36" s="468"/>
      <c r="AO36" s="468"/>
      <c r="AP36" s="463"/>
      <c r="AQ36" s="429" t="s">
        <v>171</v>
      </c>
      <c r="AR36" s="430"/>
      <c r="AS36" s="430"/>
      <c r="AT36" s="431"/>
      <c r="AU36" s="432" t="s">
        <v>128</v>
      </c>
      <c r="AV36" s="432"/>
      <c r="AW36" s="432"/>
      <c r="AX36" s="433"/>
    </row>
    <row r="37" spans="1:51" ht="18.75" customHeight="1" x14ac:dyDescent="0.15">
      <c r="A37" s="444"/>
      <c r="B37" s="445"/>
      <c r="C37" s="445"/>
      <c r="D37" s="445"/>
      <c r="E37" s="445"/>
      <c r="F37" s="446"/>
      <c r="G37" s="453"/>
      <c r="H37" s="367"/>
      <c r="I37" s="367"/>
      <c r="J37" s="367"/>
      <c r="K37" s="367"/>
      <c r="L37" s="367"/>
      <c r="M37" s="367"/>
      <c r="N37" s="367"/>
      <c r="O37" s="454"/>
      <c r="P37" s="456"/>
      <c r="Q37" s="367"/>
      <c r="R37" s="367"/>
      <c r="S37" s="367"/>
      <c r="T37" s="367"/>
      <c r="U37" s="367"/>
      <c r="V37" s="367"/>
      <c r="W37" s="367"/>
      <c r="X37" s="454"/>
      <c r="Y37" s="460"/>
      <c r="Z37" s="461"/>
      <c r="AA37" s="462"/>
      <c r="AB37" s="386"/>
      <c r="AC37" s="466"/>
      <c r="AD37" s="467"/>
      <c r="AE37" s="386"/>
      <c r="AF37" s="466"/>
      <c r="AG37" s="466"/>
      <c r="AH37" s="467"/>
      <c r="AI37" s="469"/>
      <c r="AJ37" s="469"/>
      <c r="AK37" s="469"/>
      <c r="AL37" s="386"/>
      <c r="AM37" s="469"/>
      <c r="AN37" s="469"/>
      <c r="AO37" s="469"/>
      <c r="AP37" s="386"/>
      <c r="AQ37" s="409" t="s">
        <v>592</v>
      </c>
      <c r="AR37" s="410"/>
      <c r="AS37" s="411" t="s">
        <v>172</v>
      </c>
      <c r="AT37" s="412"/>
      <c r="AU37" s="413" t="s">
        <v>592</v>
      </c>
      <c r="AV37" s="413"/>
      <c r="AW37" s="367" t="s">
        <v>166</v>
      </c>
      <c r="AX37" s="368"/>
    </row>
    <row r="38" spans="1:51" ht="23.25" customHeight="1" x14ac:dyDescent="0.15">
      <c r="A38" s="447"/>
      <c r="B38" s="445"/>
      <c r="C38" s="445"/>
      <c r="D38" s="445"/>
      <c r="E38" s="445"/>
      <c r="F38" s="446"/>
      <c r="G38" s="350" t="s">
        <v>649</v>
      </c>
      <c r="H38" s="351"/>
      <c r="I38" s="351"/>
      <c r="J38" s="351"/>
      <c r="K38" s="351"/>
      <c r="L38" s="351"/>
      <c r="M38" s="351"/>
      <c r="N38" s="351"/>
      <c r="O38" s="352"/>
      <c r="P38" s="131" t="s">
        <v>649</v>
      </c>
      <c r="Q38" s="131"/>
      <c r="R38" s="131"/>
      <c r="S38" s="131"/>
      <c r="T38" s="131"/>
      <c r="U38" s="131"/>
      <c r="V38" s="131"/>
      <c r="W38" s="131"/>
      <c r="X38" s="132"/>
      <c r="Y38" s="361" t="s">
        <v>12</v>
      </c>
      <c r="Z38" s="362"/>
      <c r="AA38" s="363"/>
      <c r="AB38" s="335" t="s">
        <v>593</v>
      </c>
      <c r="AC38" s="335"/>
      <c r="AD38" s="335"/>
      <c r="AE38" s="364" t="s">
        <v>258</v>
      </c>
      <c r="AF38" s="365"/>
      <c r="AG38" s="365"/>
      <c r="AH38" s="365"/>
      <c r="AI38" s="364">
        <v>72</v>
      </c>
      <c r="AJ38" s="365"/>
      <c r="AK38" s="365"/>
      <c r="AL38" s="365"/>
      <c r="AM38" s="364" t="s">
        <v>656</v>
      </c>
      <c r="AN38" s="365"/>
      <c r="AO38" s="365"/>
      <c r="AP38" s="365"/>
      <c r="AQ38" s="369" t="s">
        <v>258</v>
      </c>
      <c r="AR38" s="370"/>
      <c r="AS38" s="370"/>
      <c r="AT38" s="371"/>
      <c r="AU38" s="365" t="s">
        <v>258</v>
      </c>
      <c r="AV38" s="365"/>
      <c r="AW38" s="365"/>
      <c r="AX38" s="377"/>
    </row>
    <row r="39" spans="1:51" ht="23.25" customHeight="1" x14ac:dyDescent="0.15">
      <c r="A39" s="448"/>
      <c r="B39" s="449"/>
      <c r="C39" s="449"/>
      <c r="D39" s="449"/>
      <c r="E39" s="449"/>
      <c r="F39" s="450"/>
      <c r="G39" s="353"/>
      <c r="H39" s="354"/>
      <c r="I39" s="354"/>
      <c r="J39" s="354"/>
      <c r="K39" s="354"/>
      <c r="L39" s="354"/>
      <c r="M39" s="354"/>
      <c r="N39" s="354"/>
      <c r="O39" s="355"/>
      <c r="P39" s="359"/>
      <c r="Q39" s="359"/>
      <c r="R39" s="359"/>
      <c r="S39" s="359"/>
      <c r="T39" s="359"/>
      <c r="U39" s="359"/>
      <c r="V39" s="359"/>
      <c r="W39" s="359"/>
      <c r="X39" s="360"/>
      <c r="Y39" s="214" t="s">
        <v>50</v>
      </c>
      <c r="Z39" s="215"/>
      <c r="AA39" s="244"/>
      <c r="AB39" s="425" t="s">
        <v>593</v>
      </c>
      <c r="AC39" s="425"/>
      <c r="AD39" s="425"/>
      <c r="AE39" s="364" t="s">
        <v>258</v>
      </c>
      <c r="AF39" s="365"/>
      <c r="AG39" s="365"/>
      <c r="AH39" s="365"/>
      <c r="AI39" s="364" t="s">
        <v>258</v>
      </c>
      <c r="AJ39" s="365"/>
      <c r="AK39" s="365"/>
      <c r="AL39" s="365"/>
      <c r="AM39" s="364" t="s">
        <v>258</v>
      </c>
      <c r="AN39" s="365"/>
      <c r="AO39" s="365"/>
      <c r="AP39" s="365"/>
      <c r="AQ39" s="369" t="s">
        <v>258</v>
      </c>
      <c r="AR39" s="370"/>
      <c r="AS39" s="370"/>
      <c r="AT39" s="371"/>
      <c r="AU39" s="365" t="s">
        <v>258</v>
      </c>
      <c r="AV39" s="365"/>
      <c r="AW39" s="365"/>
      <c r="AX39" s="377"/>
    </row>
    <row r="40" spans="1:51" ht="23.25" customHeight="1" x14ac:dyDescent="0.15">
      <c r="A40" s="447"/>
      <c r="B40" s="445"/>
      <c r="C40" s="445"/>
      <c r="D40" s="445"/>
      <c r="E40" s="445"/>
      <c r="F40" s="446"/>
      <c r="G40" s="356"/>
      <c r="H40" s="357"/>
      <c r="I40" s="357"/>
      <c r="J40" s="357"/>
      <c r="K40" s="357"/>
      <c r="L40" s="357"/>
      <c r="M40" s="357"/>
      <c r="N40" s="357"/>
      <c r="O40" s="358"/>
      <c r="P40" s="134"/>
      <c r="Q40" s="134"/>
      <c r="R40" s="134"/>
      <c r="S40" s="134"/>
      <c r="T40" s="134"/>
      <c r="U40" s="134"/>
      <c r="V40" s="134"/>
      <c r="W40" s="134"/>
      <c r="X40" s="135"/>
      <c r="Y40" s="214" t="s">
        <v>13</v>
      </c>
      <c r="Z40" s="215"/>
      <c r="AA40" s="244"/>
      <c r="AB40" s="366" t="s">
        <v>14</v>
      </c>
      <c r="AC40" s="366"/>
      <c r="AD40" s="366"/>
      <c r="AE40" s="364" t="s">
        <v>592</v>
      </c>
      <c r="AF40" s="365"/>
      <c r="AG40" s="365"/>
      <c r="AH40" s="365"/>
      <c r="AI40" s="364" t="s">
        <v>592</v>
      </c>
      <c r="AJ40" s="365"/>
      <c r="AK40" s="365"/>
      <c r="AL40" s="365"/>
      <c r="AM40" s="364" t="s">
        <v>592</v>
      </c>
      <c r="AN40" s="365"/>
      <c r="AO40" s="365"/>
      <c r="AP40" s="365"/>
      <c r="AQ40" s="369" t="s">
        <v>592</v>
      </c>
      <c r="AR40" s="370"/>
      <c r="AS40" s="370"/>
      <c r="AT40" s="371"/>
      <c r="AU40" s="365" t="s">
        <v>592</v>
      </c>
      <c r="AV40" s="365"/>
      <c r="AW40" s="365"/>
      <c r="AX40" s="377"/>
    </row>
    <row r="41" spans="1:51" ht="23.25" customHeight="1" x14ac:dyDescent="0.15">
      <c r="A41" s="434" t="s">
        <v>235</v>
      </c>
      <c r="B41" s="470"/>
      <c r="C41" s="470"/>
      <c r="D41" s="470"/>
      <c r="E41" s="470"/>
      <c r="F41" s="471"/>
      <c r="G41" s="472" t="s">
        <v>594</v>
      </c>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3"/>
      <c r="AL41" s="473"/>
      <c r="AM41" s="473"/>
      <c r="AN41" s="473"/>
      <c r="AO41" s="473"/>
      <c r="AP41" s="473"/>
      <c r="AQ41" s="473"/>
      <c r="AR41" s="473"/>
      <c r="AS41" s="473"/>
      <c r="AT41" s="473"/>
      <c r="AU41" s="473"/>
      <c r="AV41" s="473"/>
      <c r="AW41" s="473"/>
      <c r="AX41" s="474"/>
    </row>
    <row r="42" spans="1:51" ht="23.25" customHeight="1" thickBot="1" x14ac:dyDescent="0.2">
      <c r="A42" s="310"/>
      <c r="B42" s="311"/>
      <c r="C42" s="311"/>
      <c r="D42" s="311"/>
      <c r="E42" s="311"/>
      <c r="F42" s="312"/>
      <c r="G42" s="475"/>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6"/>
      <c r="AL42" s="476"/>
      <c r="AM42" s="476"/>
      <c r="AN42" s="476"/>
      <c r="AO42" s="476"/>
      <c r="AP42" s="476"/>
      <c r="AQ42" s="476"/>
      <c r="AR42" s="476"/>
      <c r="AS42" s="476"/>
      <c r="AT42" s="476"/>
      <c r="AU42" s="476"/>
      <c r="AV42" s="476"/>
      <c r="AW42" s="476"/>
      <c r="AX42" s="477"/>
    </row>
    <row r="43" spans="1:51" ht="56.45" customHeight="1" x14ac:dyDescent="0.15">
      <c r="A43" s="304" t="s">
        <v>550</v>
      </c>
      <c r="B43" s="305"/>
      <c r="C43" s="305"/>
      <c r="D43" s="305"/>
      <c r="E43" s="305"/>
      <c r="F43" s="306"/>
      <c r="G43" s="289" t="s">
        <v>674</v>
      </c>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0"/>
      <c r="AI43" s="290"/>
      <c r="AJ43" s="290"/>
      <c r="AK43" s="290"/>
      <c r="AL43" s="290"/>
      <c r="AM43" s="290"/>
      <c r="AN43" s="290"/>
      <c r="AO43" s="290"/>
      <c r="AP43" s="290"/>
      <c r="AQ43" s="290"/>
      <c r="AR43" s="290"/>
      <c r="AS43" s="290"/>
      <c r="AT43" s="290"/>
      <c r="AU43" s="290"/>
      <c r="AV43" s="290"/>
      <c r="AW43" s="290"/>
      <c r="AX43" s="291"/>
      <c r="AY43">
        <f>COUNTA($G$43)</f>
        <v>1</v>
      </c>
    </row>
    <row r="44" spans="1:51" ht="31.5" customHeight="1" x14ac:dyDescent="0.15">
      <c r="A44" s="307" t="s">
        <v>551</v>
      </c>
      <c r="B44" s="308"/>
      <c r="C44" s="308"/>
      <c r="D44" s="308"/>
      <c r="E44" s="308"/>
      <c r="F44" s="309"/>
      <c r="G44" s="313" t="s">
        <v>546</v>
      </c>
      <c r="H44" s="314"/>
      <c r="I44" s="314"/>
      <c r="J44" s="314"/>
      <c r="K44" s="314"/>
      <c r="L44" s="314"/>
      <c r="M44" s="314"/>
      <c r="N44" s="314"/>
      <c r="O44" s="314"/>
      <c r="P44" s="315" t="s">
        <v>545</v>
      </c>
      <c r="Q44" s="314"/>
      <c r="R44" s="314"/>
      <c r="S44" s="314"/>
      <c r="T44" s="314"/>
      <c r="U44" s="314"/>
      <c r="V44" s="314"/>
      <c r="W44" s="314"/>
      <c r="X44" s="316"/>
      <c r="Y44" s="317"/>
      <c r="Z44" s="318"/>
      <c r="AA44" s="319"/>
      <c r="AB44" s="403" t="s">
        <v>11</v>
      </c>
      <c r="AC44" s="403"/>
      <c r="AD44" s="403"/>
      <c r="AE44" s="386" t="s">
        <v>390</v>
      </c>
      <c r="AF44" s="387"/>
      <c r="AG44" s="387"/>
      <c r="AH44" s="388"/>
      <c r="AI44" s="386" t="s">
        <v>542</v>
      </c>
      <c r="AJ44" s="387"/>
      <c r="AK44" s="387"/>
      <c r="AL44" s="388"/>
      <c r="AM44" s="386" t="s">
        <v>358</v>
      </c>
      <c r="AN44" s="387"/>
      <c r="AO44" s="387"/>
      <c r="AP44" s="388"/>
      <c r="AQ44" s="389" t="s">
        <v>389</v>
      </c>
      <c r="AR44" s="390"/>
      <c r="AS44" s="390"/>
      <c r="AT44" s="391"/>
      <c r="AU44" s="389" t="s">
        <v>562</v>
      </c>
      <c r="AV44" s="390"/>
      <c r="AW44" s="390"/>
      <c r="AX44" s="392"/>
      <c r="AY44">
        <f>COUNTA($G$45)</f>
        <v>1</v>
      </c>
    </row>
    <row r="45" spans="1:51" ht="23.25" customHeight="1" x14ac:dyDescent="0.15">
      <c r="A45" s="307"/>
      <c r="B45" s="308"/>
      <c r="C45" s="308"/>
      <c r="D45" s="308"/>
      <c r="E45" s="308"/>
      <c r="F45" s="309"/>
      <c r="G45" s="320" t="s">
        <v>659</v>
      </c>
      <c r="H45" s="404"/>
      <c r="I45" s="404"/>
      <c r="J45" s="404"/>
      <c r="K45" s="404"/>
      <c r="L45" s="404"/>
      <c r="M45" s="404"/>
      <c r="N45" s="404"/>
      <c r="O45" s="404"/>
      <c r="P45" s="326" t="s">
        <v>691</v>
      </c>
      <c r="Q45" s="327"/>
      <c r="R45" s="327"/>
      <c r="S45" s="327"/>
      <c r="T45" s="327"/>
      <c r="U45" s="327"/>
      <c r="V45" s="327"/>
      <c r="W45" s="327"/>
      <c r="X45" s="328"/>
      <c r="Y45" s="332" t="s">
        <v>51</v>
      </c>
      <c r="Z45" s="333"/>
      <c r="AA45" s="334"/>
      <c r="AB45" s="335" t="s">
        <v>662</v>
      </c>
      <c r="AC45" s="336"/>
      <c r="AD45" s="336"/>
      <c r="AE45" s="376" t="s">
        <v>656</v>
      </c>
      <c r="AF45" s="385"/>
      <c r="AG45" s="385"/>
      <c r="AH45" s="385"/>
      <c r="AI45" s="376" t="s">
        <v>656</v>
      </c>
      <c r="AJ45" s="385"/>
      <c r="AK45" s="385"/>
      <c r="AL45" s="385"/>
      <c r="AM45" s="385">
        <v>1843</v>
      </c>
      <c r="AN45" s="385"/>
      <c r="AO45" s="385"/>
      <c r="AP45" s="385"/>
      <c r="AQ45" s="376" t="s">
        <v>656</v>
      </c>
      <c r="AR45" s="385"/>
      <c r="AS45" s="385"/>
      <c r="AT45" s="385"/>
      <c r="AU45" s="364" t="s">
        <v>656</v>
      </c>
      <c r="AV45" s="380"/>
      <c r="AW45" s="380"/>
      <c r="AX45" s="381"/>
      <c r="AY45">
        <f>$AY$44</f>
        <v>1</v>
      </c>
    </row>
    <row r="46" spans="1:51" ht="23.25" customHeight="1" x14ac:dyDescent="0.15">
      <c r="A46" s="310"/>
      <c r="B46" s="311"/>
      <c r="C46" s="311"/>
      <c r="D46" s="311"/>
      <c r="E46" s="311"/>
      <c r="F46" s="312"/>
      <c r="G46" s="405"/>
      <c r="H46" s="406"/>
      <c r="I46" s="406"/>
      <c r="J46" s="406"/>
      <c r="K46" s="406"/>
      <c r="L46" s="406"/>
      <c r="M46" s="406"/>
      <c r="N46" s="406"/>
      <c r="O46" s="406"/>
      <c r="P46" s="329"/>
      <c r="Q46" s="330"/>
      <c r="R46" s="330"/>
      <c r="S46" s="330"/>
      <c r="T46" s="330"/>
      <c r="U46" s="330"/>
      <c r="V46" s="330"/>
      <c r="W46" s="330"/>
      <c r="X46" s="331"/>
      <c r="Y46" s="382" t="s">
        <v>52</v>
      </c>
      <c r="Z46" s="383"/>
      <c r="AA46" s="384"/>
      <c r="AB46" s="335" t="s">
        <v>662</v>
      </c>
      <c r="AC46" s="336"/>
      <c r="AD46" s="336"/>
      <c r="AE46" s="376" t="s">
        <v>656</v>
      </c>
      <c r="AF46" s="385"/>
      <c r="AG46" s="385"/>
      <c r="AH46" s="385"/>
      <c r="AI46" s="376" t="s">
        <v>656</v>
      </c>
      <c r="AJ46" s="385"/>
      <c r="AK46" s="385"/>
      <c r="AL46" s="385"/>
      <c r="AM46" s="376" t="s">
        <v>656</v>
      </c>
      <c r="AN46" s="385"/>
      <c r="AO46" s="385"/>
      <c r="AP46" s="385"/>
      <c r="AQ46" s="376" t="s">
        <v>656</v>
      </c>
      <c r="AR46" s="385"/>
      <c r="AS46" s="385"/>
      <c r="AT46" s="385"/>
      <c r="AU46" s="364" t="s">
        <v>656</v>
      </c>
      <c r="AV46" s="380"/>
      <c r="AW46" s="380"/>
      <c r="AX46" s="381"/>
      <c r="AY46">
        <f>$AY$44</f>
        <v>1</v>
      </c>
    </row>
    <row r="47" spans="1:51" ht="23.25" customHeight="1" x14ac:dyDescent="0.15">
      <c r="A47" s="414" t="s">
        <v>552</v>
      </c>
      <c r="B47" s="415"/>
      <c r="C47" s="415"/>
      <c r="D47" s="415"/>
      <c r="E47" s="415"/>
      <c r="F47" s="416"/>
      <c r="G47" s="215" t="s">
        <v>553</v>
      </c>
      <c r="H47" s="215"/>
      <c r="I47" s="215"/>
      <c r="J47" s="215"/>
      <c r="K47" s="215"/>
      <c r="L47" s="215"/>
      <c r="M47" s="215"/>
      <c r="N47" s="215"/>
      <c r="O47" s="215"/>
      <c r="P47" s="215"/>
      <c r="Q47" s="215"/>
      <c r="R47" s="215"/>
      <c r="S47" s="215"/>
      <c r="T47" s="215"/>
      <c r="U47" s="215"/>
      <c r="V47" s="215"/>
      <c r="W47" s="215"/>
      <c r="X47" s="244"/>
      <c r="Y47" s="422"/>
      <c r="Z47" s="423"/>
      <c r="AA47" s="424"/>
      <c r="AB47" s="214" t="s">
        <v>11</v>
      </c>
      <c r="AC47" s="215"/>
      <c r="AD47" s="244"/>
      <c r="AE47" s="393" t="s">
        <v>390</v>
      </c>
      <c r="AF47" s="393"/>
      <c r="AG47" s="393"/>
      <c r="AH47" s="393"/>
      <c r="AI47" s="393" t="s">
        <v>542</v>
      </c>
      <c r="AJ47" s="393"/>
      <c r="AK47" s="393"/>
      <c r="AL47" s="393"/>
      <c r="AM47" s="393" t="s">
        <v>358</v>
      </c>
      <c r="AN47" s="393"/>
      <c r="AO47" s="393"/>
      <c r="AP47" s="393"/>
      <c r="AQ47" s="394" t="s">
        <v>563</v>
      </c>
      <c r="AR47" s="395"/>
      <c r="AS47" s="395"/>
      <c r="AT47" s="395"/>
      <c r="AU47" s="395"/>
      <c r="AV47" s="395"/>
      <c r="AW47" s="395"/>
      <c r="AX47" s="396"/>
      <c r="AY47">
        <f>IF(SUBSTITUTE(SUBSTITUTE($G$48,"／",""),"　","")="",0,1)</f>
        <v>1</v>
      </c>
    </row>
    <row r="48" spans="1:51" ht="23.25" customHeight="1" x14ac:dyDescent="0.15">
      <c r="A48" s="417"/>
      <c r="B48" s="418"/>
      <c r="C48" s="418"/>
      <c r="D48" s="418"/>
      <c r="E48" s="418"/>
      <c r="F48" s="419"/>
      <c r="G48" s="372" t="s">
        <v>661</v>
      </c>
      <c r="H48" s="373"/>
      <c r="I48" s="373"/>
      <c r="J48" s="373"/>
      <c r="K48" s="373"/>
      <c r="L48" s="373"/>
      <c r="M48" s="373"/>
      <c r="N48" s="373"/>
      <c r="O48" s="373"/>
      <c r="P48" s="373"/>
      <c r="Q48" s="373"/>
      <c r="R48" s="373"/>
      <c r="S48" s="373"/>
      <c r="T48" s="373"/>
      <c r="U48" s="373"/>
      <c r="V48" s="373"/>
      <c r="W48" s="373"/>
      <c r="X48" s="373"/>
      <c r="Y48" s="397" t="s">
        <v>552</v>
      </c>
      <c r="Z48" s="398"/>
      <c r="AA48" s="399"/>
      <c r="AB48" s="400" t="s">
        <v>663</v>
      </c>
      <c r="AC48" s="401"/>
      <c r="AD48" s="402"/>
      <c r="AE48" s="376" t="s">
        <v>656</v>
      </c>
      <c r="AF48" s="376"/>
      <c r="AG48" s="376"/>
      <c r="AH48" s="376"/>
      <c r="AI48" s="376" t="s">
        <v>656</v>
      </c>
      <c r="AJ48" s="376"/>
      <c r="AK48" s="376"/>
      <c r="AL48" s="376"/>
      <c r="AM48" s="376">
        <f>2300000/22116</f>
        <v>103.99710616748055</v>
      </c>
      <c r="AN48" s="376"/>
      <c r="AO48" s="376"/>
      <c r="AP48" s="376"/>
      <c r="AQ48" s="364" t="s">
        <v>656</v>
      </c>
      <c r="AR48" s="365"/>
      <c r="AS48" s="365"/>
      <c r="AT48" s="365"/>
      <c r="AU48" s="365"/>
      <c r="AV48" s="365"/>
      <c r="AW48" s="365"/>
      <c r="AX48" s="377"/>
      <c r="AY48">
        <f>$AY$47</f>
        <v>1</v>
      </c>
    </row>
    <row r="49" spans="1:51" ht="46.5" customHeight="1" x14ac:dyDescent="0.15">
      <c r="A49" s="420"/>
      <c r="B49" s="200"/>
      <c r="C49" s="200"/>
      <c r="D49" s="200"/>
      <c r="E49" s="200"/>
      <c r="F49" s="421"/>
      <c r="G49" s="374"/>
      <c r="H49" s="375"/>
      <c r="I49" s="375"/>
      <c r="J49" s="375"/>
      <c r="K49" s="375"/>
      <c r="L49" s="375"/>
      <c r="M49" s="375"/>
      <c r="N49" s="375"/>
      <c r="O49" s="375"/>
      <c r="P49" s="375"/>
      <c r="Q49" s="375"/>
      <c r="R49" s="375"/>
      <c r="S49" s="375"/>
      <c r="T49" s="375"/>
      <c r="U49" s="375"/>
      <c r="V49" s="375"/>
      <c r="W49" s="375"/>
      <c r="X49" s="375"/>
      <c r="Y49" s="361" t="s">
        <v>554</v>
      </c>
      <c r="Z49" s="378"/>
      <c r="AA49" s="379"/>
      <c r="AB49" s="426" t="s">
        <v>677</v>
      </c>
      <c r="AC49" s="427"/>
      <c r="AD49" s="428"/>
      <c r="AE49" s="407" t="s">
        <v>656</v>
      </c>
      <c r="AF49" s="407"/>
      <c r="AG49" s="407"/>
      <c r="AH49" s="407"/>
      <c r="AI49" s="407" t="s">
        <v>656</v>
      </c>
      <c r="AJ49" s="407"/>
      <c r="AK49" s="407"/>
      <c r="AL49" s="407"/>
      <c r="AM49" s="407" t="s">
        <v>672</v>
      </c>
      <c r="AN49" s="407"/>
      <c r="AO49" s="407"/>
      <c r="AP49" s="407"/>
      <c r="AQ49" s="407" t="s">
        <v>656</v>
      </c>
      <c r="AR49" s="407"/>
      <c r="AS49" s="407"/>
      <c r="AT49" s="407"/>
      <c r="AU49" s="407"/>
      <c r="AV49" s="407"/>
      <c r="AW49" s="407"/>
      <c r="AX49" s="408"/>
      <c r="AY49">
        <f>$AY$47</f>
        <v>1</v>
      </c>
    </row>
    <row r="50" spans="1:51" ht="18.75" customHeight="1" x14ac:dyDescent="0.15">
      <c r="A50" s="478" t="s">
        <v>216</v>
      </c>
      <c r="B50" s="479"/>
      <c r="C50" s="479"/>
      <c r="D50" s="479"/>
      <c r="E50" s="479"/>
      <c r="F50" s="480"/>
      <c r="G50" s="451" t="s">
        <v>139</v>
      </c>
      <c r="H50" s="432"/>
      <c r="I50" s="432"/>
      <c r="J50" s="432"/>
      <c r="K50" s="432"/>
      <c r="L50" s="432"/>
      <c r="M50" s="432"/>
      <c r="N50" s="432"/>
      <c r="O50" s="452"/>
      <c r="P50" s="455" t="s">
        <v>55</v>
      </c>
      <c r="Q50" s="432"/>
      <c r="R50" s="432"/>
      <c r="S50" s="432"/>
      <c r="T50" s="432"/>
      <c r="U50" s="432"/>
      <c r="V50" s="432"/>
      <c r="W50" s="432"/>
      <c r="X50" s="452"/>
      <c r="Y50" s="457"/>
      <c r="Z50" s="458"/>
      <c r="AA50" s="459"/>
      <c r="AB50" s="463" t="s">
        <v>11</v>
      </c>
      <c r="AC50" s="464"/>
      <c r="AD50" s="465"/>
      <c r="AE50" s="393" t="s">
        <v>390</v>
      </c>
      <c r="AF50" s="393"/>
      <c r="AG50" s="393"/>
      <c r="AH50" s="393"/>
      <c r="AI50" s="393" t="s">
        <v>542</v>
      </c>
      <c r="AJ50" s="393"/>
      <c r="AK50" s="393"/>
      <c r="AL50" s="393"/>
      <c r="AM50" s="393" t="s">
        <v>358</v>
      </c>
      <c r="AN50" s="393"/>
      <c r="AO50" s="393"/>
      <c r="AP50" s="393"/>
      <c r="AQ50" s="429" t="s">
        <v>171</v>
      </c>
      <c r="AR50" s="430"/>
      <c r="AS50" s="430"/>
      <c r="AT50" s="431"/>
      <c r="AU50" s="432" t="s">
        <v>128</v>
      </c>
      <c r="AV50" s="432"/>
      <c r="AW50" s="432"/>
      <c r="AX50" s="433"/>
      <c r="AY50">
        <f>COUNTA($G$52)</f>
        <v>1</v>
      </c>
    </row>
    <row r="51" spans="1:51" ht="18.75" customHeight="1" x14ac:dyDescent="0.15">
      <c r="A51" s="481"/>
      <c r="B51" s="482"/>
      <c r="C51" s="482"/>
      <c r="D51" s="482"/>
      <c r="E51" s="482"/>
      <c r="F51" s="483"/>
      <c r="G51" s="453"/>
      <c r="H51" s="367"/>
      <c r="I51" s="367"/>
      <c r="J51" s="367"/>
      <c r="K51" s="367"/>
      <c r="L51" s="367"/>
      <c r="M51" s="367"/>
      <c r="N51" s="367"/>
      <c r="O51" s="454"/>
      <c r="P51" s="456"/>
      <c r="Q51" s="367"/>
      <c r="R51" s="367"/>
      <c r="S51" s="367"/>
      <c r="T51" s="367"/>
      <c r="U51" s="367"/>
      <c r="V51" s="367"/>
      <c r="W51" s="367"/>
      <c r="X51" s="454"/>
      <c r="Y51" s="460"/>
      <c r="Z51" s="461"/>
      <c r="AA51" s="462"/>
      <c r="AB51" s="386"/>
      <c r="AC51" s="466"/>
      <c r="AD51" s="467"/>
      <c r="AE51" s="393"/>
      <c r="AF51" s="393"/>
      <c r="AG51" s="393"/>
      <c r="AH51" s="393"/>
      <c r="AI51" s="393"/>
      <c r="AJ51" s="393"/>
      <c r="AK51" s="393"/>
      <c r="AL51" s="393"/>
      <c r="AM51" s="393"/>
      <c r="AN51" s="393"/>
      <c r="AO51" s="393"/>
      <c r="AP51" s="393"/>
      <c r="AQ51" s="409" t="s">
        <v>592</v>
      </c>
      <c r="AR51" s="410"/>
      <c r="AS51" s="411" t="s">
        <v>172</v>
      </c>
      <c r="AT51" s="412"/>
      <c r="AU51" s="413" t="s">
        <v>592</v>
      </c>
      <c r="AV51" s="413"/>
      <c r="AW51" s="367" t="s">
        <v>166</v>
      </c>
      <c r="AX51" s="368"/>
      <c r="AY51">
        <f t="shared" ref="AY51:AY56" si="0">$AY$50</f>
        <v>1</v>
      </c>
    </row>
    <row r="52" spans="1:51" ht="23.25" customHeight="1" x14ac:dyDescent="0.15">
      <c r="A52" s="484"/>
      <c r="B52" s="482"/>
      <c r="C52" s="482"/>
      <c r="D52" s="482"/>
      <c r="E52" s="482"/>
      <c r="F52" s="483"/>
      <c r="G52" s="350" t="s">
        <v>658</v>
      </c>
      <c r="H52" s="351"/>
      <c r="I52" s="351"/>
      <c r="J52" s="351"/>
      <c r="K52" s="351"/>
      <c r="L52" s="351"/>
      <c r="M52" s="351"/>
      <c r="N52" s="351"/>
      <c r="O52" s="352"/>
      <c r="P52" s="131" t="s">
        <v>658</v>
      </c>
      <c r="Q52" s="131"/>
      <c r="R52" s="131"/>
      <c r="S52" s="131"/>
      <c r="T52" s="131"/>
      <c r="U52" s="131"/>
      <c r="V52" s="131"/>
      <c r="W52" s="131"/>
      <c r="X52" s="132"/>
      <c r="Y52" s="361" t="s">
        <v>12</v>
      </c>
      <c r="Z52" s="362"/>
      <c r="AA52" s="363"/>
      <c r="AB52" s="335" t="s">
        <v>593</v>
      </c>
      <c r="AC52" s="335"/>
      <c r="AD52" s="335"/>
      <c r="AE52" s="364" t="s">
        <v>656</v>
      </c>
      <c r="AF52" s="365"/>
      <c r="AG52" s="365"/>
      <c r="AH52" s="365"/>
      <c r="AI52" s="364" t="s">
        <v>656</v>
      </c>
      <c r="AJ52" s="365"/>
      <c r="AK52" s="365"/>
      <c r="AL52" s="365"/>
      <c r="AM52" s="364">
        <v>32</v>
      </c>
      <c r="AN52" s="365"/>
      <c r="AO52" s="365"/>
      <c r="AP52" s="365"/>
      <c r="AQ52" s="369" t="s">
        <v>258</v>
      </c>
      <c r="AR52" s="370"/>
      <c r="AS52" s="370"/>
      <c r="AT52" s="371"/>
      <c r="AU52" s="365" t="s">
        <v>258</v>
      </c>
      <c r="AV52" s="365"/>
      <c r="AW52" s="365"/>
      <c r="AX52" s="377"/>
      <c r="AY52">
        <f t="shared" si="0"/>
        <v>1</v>
      </c>
    </row>
    <row r="53" spans="1:51" ht="23.25" customHeight="1" x14ac:dyDescent="0.15">
      <c r="A53" s="485"/>
      <c r="B53" s="486"/>
      <c r="C53" s="486"/>
      <c r="D53" s="486"/>
      <c r="E53" s="486"/>
      <c r="F53" s="487"/>
      <c r="G53" s="353"/>
      <c r="H53" s="354"/>
      <c r="I53" s="354"/>
      <c r="J53" s="354"/>
      <c r="K53" s="354"/>
      <c r="L53" s="354"/>
      <c r="M53" s="354"/>
      <c r="N53" s="354"/>
      <c r="O53" s="355"/>
      <c r="P53" s="359"/>
      <c r="Q53" s="359"/>
      <c r="R53" s="359"/>
      <c r="S53" s="359"/>
      <c r="T53" s="359"/>
      <c r="U53" s="359"/>
      <c r="V53" s="359"/>
      <c r="W53" s="359"/>
      <c r="X53" s="360"/>
      <c r="Y53" s="214" t="s">
        <v>50</v>
      </c>
      <c r="Z53" s="215"/>
      <c r="AA53" s="244"/>
      <c r="AB53" s="425" t="s">
        <v>593</v>
      </c>
      <c r="AC53" s="425"/>
      <c r="AD53" s="425"/>
      <c r="AE53" s="364" t="s">
        <v>258</v>
      </c>
      <c r="AF53" s="365"/>
      <c r="AG53" s="365"/>
      <c r="AH53" s="365"/>
      <c r="AI53" s="364" t="s">
        <v>258</v>
      </c>
      <c r="AJ53" s="365"/>
      <c r="AK53" s="365"/>
      <c r="AL53" s="365"/>
      <c r="AM53" s="364" t="s">
        <v>258</v>
      </c>
      <c r="AN53" s="365"/>
      <c r="AO53" s="365"/>
      <c r="AP53" s="365"/>
      <c r="AQ53" s="369" t="s">
        <v>258</v>
      </c>
      <c r="AR53" s="370"/>
      <c r="AS53" s="370"/>
      <c r="AT53" s="371"/>
      <c r="AU53" s="365" t="s">
        <v>258</v>
      </c>
      <c r="AV53" s="365"/>
      <c r="AW53" s="365"/>
      <c r="AX53" s="377"/>
      <c r="AY53">
        <f t="shared" si="0"/>
        <v>1</v>
      </c>
    </row>
    <row r="54" spans="1:51" ht="23.25" customHeight="1" x14ac:dyDescent="0.15">
      <c r="A54" s="484"/>
      <c r="B54" s="482"/>
      <c r="C54" s="482"/>
      <c r="D54" s="482"/>
      <c r="E54" s="482"/>
      <c r="F54" s="483"/>
      <c r="G54" s="356"/>
      <c r="H54" s="357"/>
      <c r="I54" s="357"/>
      <c r="J54" s="357"/>
      <c r="K54" s="357"/>
      <c r="L54" s="357"/>
      <c r="M54" s="357"/>
      <c r="N54" s="357"/>
      <c r="O54" s="358"/>
      <c r="P54" s="134"/>
      <c r="Q54" s="134"/>
      <c r="R54" s="134"/>
      <c r="S54" s="134"/>
      <c r="T54" s="134"/>
      <c r="U54" s="134"/>
      <c r="V54" s="134"/>
      <c r="W54" s="134"/>
      <c r="X54" s="135"/>
      <c r="Y54" s="214" t="s">
        <v>13</v>
      </c>
      <c r="Z54" s="215"/>
      <c r="AA54" s="244"/>
      <c r="AB54" s="366" t="s">
        <v>14</v>
      </c>
      <c r="AC54" s="366"/>
      <c r="AD54" s="366"/>
      <c r="AE54" s="364" t="s">
        <v>592</v>
      </c>
      <c r="AF54" s="365"/>
      <c r="AG54" s="365"/>
      <c r="AH54" s="365"/>
      <c r="AI54" s="364" t="s">
        <v>592</v>
      </c>
      <c r="AJ54" s="365"/>
      <c r="AK54" s="365"/>
      <c r="AL54" s="365"/>
      <c r="AM54" s="364" t="s">
        <v>592</v>
      </c>
      <c r="AN54" s="365"/>
      <c r="AO54" s="365"/>
      <c r="AP54" s="365"/>
      <c r="AQ54" s="369" t="s">
        <v>592</v>
      </c>
      <c r="AR54" s="370"/>
      <c r="AS54" s="370"/>
      <c r="AT54" s="371"/>
      <c r="AU54" s="365" t="s">
        <v>592</v>
      </c>
      <c r="AV54" s="365"/>
      <c r="AW54" s="365"/>
      <c r="AX54" s="377"/>
      <c r="AY54">
        <f t="shared" si="0"/>
        <v>1</v>
      </c>
    </row>
    <row r="55" spans="1:51" ht="23.25" customHeight="1" x14ac:dyDescent="0.15">
      <c r="A55" s="434" t="s">
        <v>235</v>
      </c>
      <c r="B55" s="470"/>
      <c r="C55" s="470"/>
      <c r="D55" s="470"/>
      <c r="E55" s="470"/>
      <c r="F55" s="471"/>
      <c r="G55" s="472" t="s">
        <v>594</v>
      </c>
      <c r="H55" s="473"/>
      <c r="I55" s="473"/>
      <c r="J55" s="473"/>
      <c r="K55" s="473"/>
      <c r="L55" s="473"/>
      <c r="M55" s="473"/>
      <c r="N55" s="473"/>
      <c r="O55" s="473"/>
      <c r="P55" s="473"/>
      <c r="Q55" s="473"/>
      <c r="R55" s="473"/>
      <c r="S55" s="473"/>
      <c r="T55" s="473"/>
      <c r="U55" s="473"/>
      <c r="V55" s="473"/>
      <c r="W55" s="473"/>
      <c r="X55" s="473"/>
      <c r="Y55" s="473"/>
      <c r="Z55" s="473"/>
      <c r="AA55" s="473"/>
      <c r="AB55" s="473"/>
      <c r="AC55" s="473"/>
      <c r="AD55" s="473"/>
      <c r="AE55" s="473"/>
      <c r="AF55" s="473"/>
      <c r="AG55" s="473"/>
      <c r="AH55" s="473"/>
      <c r="AI55" s="473"/>
      <c r="AJ55" s="473"/>
      <c r="AK55" s="473"/>
      <c r="AL55" s="473"/>
      <c r="AM55" s="473"/>
      <c r="AN55" s="473"/>
      <c r="AO55" s="473"/>
      <c r="AP55" s="473"/>
      <c r="AQ55" s="473"/>
      <c r="AR55" s="473"/>
      <c r="AS55" s="473"/>
      <c r="AT55" s="473"/>
      <c r="AU55" s="473"/>
      <c r="AV55" s="473"/>
      <c r="AW55" s="473"/>
      <c r="AX55" s="474"/>
      <c r="AY55">
        <f t="shared" si="0"/>
        <v>1</v>
      </c>
    </row>
    <row r="56" spans="1:51" ht="23.25" customHeight="1" thickBot="1" x14ac:dyDescent="0.2">
      <c r="A56" s="310"/>
      <c r="B56" s="311"/>
      <c r="C56" s="311"/>
      <c r="D56" s="311"/>
      <c r="E56" s="311"/>
      <c r="F56" s="312"/>
      <c r="G56" s="475"/>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6"/>
      <c r="AF56" s="476"/>
      <c r="AG56" s="476"/>
      <c r="AH56" s="476"/>
      <c r="AI56" s="476"/>
      <c r="AJ56" s="476"/>
      <c r="AK56" s="476"/>
      <c r="AL56" s="476"/>
      <c r="AM56" s="476"/>
      <c r="AN56" s="476"/>
      <c r="AO56" s="476"/>
      <c r="AP56" s="476"/>
      <c r="AQ56" s="476"/>
      <c r="AR56" s="476"/>
      <c r="AS56" s="476"/>
      <c r="AT56" s="476"/>
      <c r="AU56" s="476"/>
      <c r="AV56" s="476"/>
      <c r="AW56" s="476"/>
      <c r="AX56" s="477"/>
      <c r="AY56">
        <f t="shared" si="0"/>
        <v>1</v>
      </c>
    </row>
    <row r="57" spans="1:51" ht="47.25" customHeight="1" x14ac:dyDescent="0.15">
      <c r="A57" s="286" t="s">
        <v>550</v>
      </c>
      <c r="B57" s="287"/>
      <c r="C57" s="287"/>
      <c r="D57" s="287"/>
      <c r="E57" s="287"/>
      <c r="F57" s="288"/>
      <c r="G57" s="289" t="s">
        <v>650</v>
      </c>
      <c r="H57" s="290"/>
      <c r="I57" s="290"/>
      <c r="J57" s="290"/>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0"/>
      <c r="AP57" s="290"/>
      <c r="AQ57" s="290"/>
      <c r="AR57" s="290"/>
      <c r="AS57" s="290"/>
      <c r="AT57" s="290"/>
      <c r="AU57" s="290"/>
      <c r="AV57" s="290"/>
      <c r="AW57" s="290"/>
      <c r="AX57" s="291"/>
      <c r="AY57">
        <f>COUNTA($G$57)</f>
        <v>1</v>
      </c>
    </row>
    <row r="58" spans="1:51" ht="31.5" customHeight="1" x14ac:dyDescent="0.15">
      <c r="A58" s="307" t="s">
        <v>551</v>
      </c>
      <c r="B58" s="308"/>
      <c r="C58" s="308"/>
      <c r="D58" s="308"/>
      <c r="E58" s="308"/>
      <c r="F58" s="309"/>
      <c r="G58" s="313" t="s">
        <v>546</v>
      </c>
      <c r="H58" s="314"/>
      <c r="I58" s="314"/>
      <c r="J58" s="314"/>
      <c r="K58" s="314"/>
      <c r="L58" s="314"/>
      <c r="M58" s="314"/>
      <c r="N58" s="314"/>
      <c r="O58" s="314"/>
      <c r="P58" s="315" t="s">
        <v>545</v>
      </c>
      <c r="Q58" s="314"/>
      <c r="R58" s="314"/>
      <c r="S58" s="314"/>
      <c r="T58" s="314"/>
      <c r="U58" s="314"/>
      <c r="V58" s="314"/>
      <c r="W58" s="314"/>
      <c r="X58" s="316"/>
      <c r="Y58" s="317"/>
      <c r="Z58" s="318"/>
      <c r="AA58" s="319"/>
      <c r="AB58" s="403" t="s">
        <v>11</v>
      </c>
      <c r="AC58" s="403"/>
      <c r="AD58" s="403"/>
      <c r="AE58" s="393" t="s">
        <v>390</v>
      </c>
      <c r="AF58" s="393"/>
      <c r="AG58" s="393"/>
      <c r="AH58" s="393"/>
      <c r="AI58" s="393" t="s">
        <v>542</v>
      </c>
      <c r="AJ58" s="393"/>
      <c r="AK58" s="393"/>
      <c r="AL58" s="393"/>
      <c r="AM58" s="393" t="s">
        <v>358</v>
      </c>
      <c r="AN58" s="393"/>
      <c r="AO58" s="393"/>
      <c r="AP58" s="393"/>
      <c r="AQ58" s="389" t="s">
        <v>389</v>
      </c>
      <c r="AR58" s="390"/>
      <c r="AS58" s="390"/>
      <c r="AT58" s="391"/>
      <c r="AU58" s="389" t="s">
        <v>562</v>
      </c>
      <c r="AV58" s="390"/>
      <c r="AW58" s="390"/>
      <c r="AX58" s="392"/>
      <c r="AY58">
        <f>COUNTA($G$59)</f>
        <v>1</v>
      </c>
    </row>
    <row r="59" spans="1:51" ht="34.9" customHeight="1" x14ac:dyDescent="0.15">
      <c r="A59" s="307"/>
      <c r="B59" s="308"/>
      <c r="C59" s="308"/>
      <c r="D59" s="308"/>
      <c r="E59" s="308"/>
      <c r="F59" s="309"/>
      <c r="G59" s="320" t="s">
        <v>682</v>
      </c>
      <c r="H59" s="404"/>
      <c r="I59" s="404"/>
      <c r="J59" s="404"/>
      <c r="K59" s="404"/>
      <c r="L59" s="404"/>
      <c r="M59" s="404"/>
      <c r="N59" s="404"/>
      <c r="O59" s="404"/>
      <c r="P59" s="326" t="s">
        <v>683</v>
      </c>
      <c r="Q59" s="327"/>
      <c r="R59" s="327"/>
      <c r="S59" s="327"/>
      <c r="T59" s="327"/>
      <c r="U59" s="327"/>
      <c r="V59" s="327"/>
      <c r="W59" s="327"/>
      <c r="X59" s="328"/>
      <c r="Y59" s="332" t="s">
        <v>51</v>
      </c>
      <c r="Z59" s="333"/>
      <c r="AA59" s="334"/>
      <c r="AB59" s="335" t="s">
        <v>688</v>
      </c>
      <c r="AC59" s="336"/>
      <c r="AD59" s="336"/>
      <c r="AE59" s="376" t="s">
        <v>687</v>
      </c>
      <c r="AF59" s="385"/>
      <c r="AG59" s="385"/>
      <c r="AH59" s="385"/>
      <c r="AI59" s="376" t="s">
        <v>687</v>
      </c>
      <c r="AJ59" s="385"/>
      <c r="AK59" s="385"/>
      <c r="AL59" s="385"/>
      <c r="AM59" s="385">
        <v>188</v>
      </c>
      <c r="AN59" s="385"/>
      <c r="AO59" s="385"/>
      <c r="AP59" s="385"/>
      <c r="AQ59" s="376" t="s">
        <v>592</v>
      </c>
      <c r="AR59" s="385"/>
      <c r="AS59" s="385"/>
      <c r="AT59" s="385"/>
      <c r="AU59" s="364" t="s">
        <v>592</v>
      </c>
      <c r="AV59" s="380"/>
      <c r="AW59" s="380"/>
      <c r="AX59" s="381"/>
      <c r="AY59">
        <f>$AY$58</f>
        <v>1</v>
      </c>
    </row>
    <row r="60" spans="1:51" ht="40.9" customHeight="1" x14ac:dyDescent="0.15">
      <c r="A60" s="310"/>
      <c r="B60" s="311"/>
      <c r="C60" s="311"/>
      <c r="D60" s="311"/>
      <c r="E60" s="311"/>
      <c r="F60" s="312"/>
      <c r="G60" s="405"/>
      <c r="H60" s="406"/>
      <c r="I60" s="406"/>
      <c r="J60" s="406"/>
      <c r="K60" s="406"/>
      <c r="L60" s="406"/>
      <c r="M60" s="406"/>
      <c r="N60" s="406"/>
      <c r="O60" s="406"/>
      <c r="P60" s="329"/>
      <c r="Q60" s="330"/>
      <c r="R60" s="330"/>
      <c r="S60" s="330"/>
      <c r="T60" s="330"/>
      <c r="U60" s="330"/>
      <c r="V60" s="330"/>
      <c r="W60" s="330"/>
      <c r="X60" s="331"/>
      <c r="Y60" s="382" t="s">
        <v>52</v>
      </c>
      <c r="Z60" s="383"/>
      <c r="AA60" s="384"/>
      <c r="AB60" s="335" t="s">
        <v>688</v>
      </c>
      <c r="AC60" s="336"/>
      <c r="AD60" s="336"/>
      <c r="AE60" s="376" t="s">
        <v>592</v>
      </c>
      <c r="AF60" s="385"/>
      <c r="AG60" s="385"/>
      <c r="AH60" s="385"/>
      <c r="AI60" s="376" t="s">
        <v>592</v>
      </c>
      <c r="AJ60" s="385"/>
      <c r="AK60" s="385"/>
      <c r="AL60" s="385"/>
      <c r="AM60" s="376" t="s">
        <v>592</v>
      </c>
      <c r="AN60" s="385"/>
      <c r="AO60" s="385"/>
      <c r="AP60" s="385"/>
      <c r="AQ60" s="376" t="s">
        <v>592</v>
      </c>
      <c r="AR60" s="385"/>
      <c r="AS60" s="385"/>
      <c r="AT60" s="385"/>
      <c r="AU60" s="364" t="s">
        <v>592</v>
      </c>
      <c r="AV60" s="380"/>
      <c r="AW60" s="380"/>
      <c r="AX60" s="381"/>
      <c r="AY60">
        <f>$AY$58</f>
        <v>1</v>
      </c>
    </row>
    <row r="61" spans="1:51" ht="23.25" customHeight="1" x14ac:dyDescent="0.15">
      <c r="A61" s="434" t="s">
        <v>552</v>
      </c>
      <c r="B61" s="435"/>
      <c r="C61" s="435"/>
      <c r="D61" s="435"/>
      <c r="E61" s="435"/>
      <c r="F61" s="436"/>
      <c r="G61" s="215" t="s">
        <v>553</v>
      </c>
      <c r="H61" s="215"/>
      <c r="I61" s="215"/>
      <c r="J61" s="215"/>
      <c r="K61" s="215"/>
      <c r="L61" s="215"/>
      <c r="M61" s="215"/>
      <c r="N61" s="215"/>
      <c r="O61" s="215"/>
      <c r="P61" s="215"/>
      <c r="Q61" s="215"/>
      <c r="R61" s="215"/>
      <c r="S61" s="215"/>
      <c r="T61" s="215"/>
      <c r="U61" s="215"/>
      <c r="V61" s="215"/>
      <c r="W61" s="215"/>
      <c r="X61" s="244"/>
      <c r="Y61" s="422"/>
      <c r="Z61" s="423"/>
      <c r="AA61" s="424"/>
      <c r="AB61" s="214" t="s">
        <v>11</v>
      </c>
      <c r="AC61" s="215"/>
      <c r="AD61" s="244"/>
      <c r="AE61" s="393" t="s">
        <v>390</v>
      </c>
      <c r="AF61" s="393"/>
      <c r="AG61" s="393"/>
      <c r="AH61" s="393"/>
      <c r="AI61" s="393" t="s">
        <v>542</v>
      </c>
      <c r="AJ61" s="393"/>
      <c r="AK61" s="393"/>
      <c r="AL61" s="393"/>
      <c r="AM61" s="393" t="s">
        <v>358</v>
      </c>
      <c r="AN61" s="393"/>
      <c r="AO61" s="393"/>
      <c r="AP61" s="393"/>
      <c r="AQ61" s="394" t="s">
        <v>563</v>
      </c>
      <c r="AR61" s="395"/>
      <c r="AS61" s="395"/>
      <c r="AT61" s="395"/>
      <c r="AU61" s="395"/>
      <c r="AV61" s="395"/>
      <c r="AW61" s="395"/>
      <c r="AX61" s="396"/>
      <c r="AY61">
        <f>IF(SUBSTITUTE(SUBSTITUTE($G$62,"／",""),"　","")="",0,1)</f>
        <v>1</v>
      </c>
    </row>
    <row r="62" spans="1:51" ht="23.25" customHeight="1" x14ac:dyDescent="0.15">
      <c r="A62" s="437"/>
      <c r="B62" s="432"/>
      <c r="C62" s="432"/>
      <c r="D62" s="432"/>
      <c r="E62" s="432"/>
      <c r="F62" s="438"/>
      <c r="G62" s="372" t="s">
        <v>684</v>
      </c>
      <c r="H62" s="373"/>
      <c r="I62" s="373"/>
      <c r="J62" s="373"/>
      <c r="K62" s="373"/>
      <c r="L62" s="373"/>
      <c r="M62" s="373"/>
      <c r="N62" s="373"/>
      <c r="O62" s="373"/>
      <c r="P62" s="373"/>
      <c r="Q62" s="373"/>
      <c r="R62" s="373"/>
      <c r="S62" s="373"/>
      <c r="T62" s="373"/>
      <c r="U62" s="373"/>
      <c r="V62" s="373"/>
      <c r="W62" s="373"/>
      <c r="X62" s="373"/>
      <c r="Y62" s="397" t="s">
        <v>552</v>
      </c>
      <c r="Z62" s="398"/>
      <c r="AA62" s="399"/>
      <c r="AB62" s="400" t="s">
        <v>663</v>
      </c>
      <c r="AC62" s="401"/>
      <c r="AD62" s="402"/>
      <c r="AE62" s="376" t="s">
        <v>592</v>
      </c>
      <c r="AF62" s="376"/>
      <c r="AG62" s="376"/>
      <c r="AH62" s="376"/>
      <c r="AI62" s="376" t="s">
        <v>664</v>
      </c>
      <c r="AJ62" s="376"/>
      <c r="AK62" s="376"/>
      <c r="AL62" s="376"/>
      <c r="AM62" s="376">
        <f>3300000/188</f>
        <v>17553.191489361703</v>
      </c>
      <c r="AN62" s="376"/>
      <c r="AO62" s="376"/>
      <c r="AP62" s="376"/>
      <c r="AQ62" s="364" t="s">
        <v>592</v>
      </c>
      <c r="AR62" s="365"/>
      <c r="AS62" s="365"/>
      <c r="AT62" s="365"/>
      <c r="AU62" s="365"/>
      <c r="AV62" s="365"/>
      <c r="AW62" s="365"/>
      <c r="AX62" s="377"/>
      <c r="AY62">
        <f>$AY$61</f>
        <v>1</v>
      </c>
    </row>
    <row r="63" spans="1:51" ht="46.5" customHeight="1" x14ac:dyDescent="0.15">
      <c r="A63" s="439"/>
      <c r="B63" s="367"/>
      <c r="C63" s="367"/>
      <c r="D63" s="367"/>
      <c r="E63" s="367"/>
      <c r="F63" s="440"/>
      <c r="G63" s="374"/>
      <c r="H63" s="375"/>
      <c r="I63" s="375"/>
      <c r="J63" s="375"/>
      <c r="K63" s="375"/>
      <c r="L63" s="375"/>
      <c r="M63" s="375"/>
      <c r="N63" s="375"/>
      <c r="O63" s="375"/>
      <c r="P63" s="375"/>
      <c r="Q63" s="375"/>
      <c r="R63" s="375"/>
      <c r="S63" s="375"/>
      <c r="T63" s="375"/>
      <c r="U63" s="375"/>
      <c r="V63" s="375"/>
      <c r="W63" s="375"/>
      <c r="X63" s="375"/>
      <c r="Y63" s="361" t="s">
        <v>554</v>
      </c>
      <c r="Z63" s="378"/>
      <c r="AA63" s="379"/>
      <c r="AB63" s="426" t="s">
        <v>686</v>
      </c>
      <c r="AC63" s="427"/>
      <c r="AD63" s="428"/>
      <c r="AE63" s="407" t="s">
        <v>258</v>
      </c>
      <c r="AF63" s="407"/>
      <c r="AG63" s="407"/>
      <c r="AH63" s="407"/>
      <c r="AI63" s="407" t="s">
        <v>258</v>
      </c>
      <c r="AJ63" s="407"/>
      <c r="AK63" s="407"/>
      <c r="AL63" s="407"/>
      <c r="AM63" s="407" t="s">
        <v>685</v>
      </c>
      <c r="AN63" s="407"/>
      <c r="AO63" s="407"/>
      <c r="AP63" s="407"/>
      <c r="AQ63" s="407" t="s">
        <v>258</v>
      </c>
      <c r="AR63" s="407"/>
      <c r="AS63" s="407"/>
      <c r="AT63" s="407"/>
      <c r="AU63" s="407"/>
      <c r="AV63" s="407"/>
      <c r="AW63" s="407"/>
      <c r="AX63" s="408"/>
      <c r="AY63">
        <f>$AY$61</f>
        <v>1</v>
      </c>
    </row>
    <row r="64" spans="1:51" ht="18.75" customHeight="1" x14ac:dyDescent="0.15">
      <c r="A64" s="478" t="s">
        <v>216</v>
      </c>
      <c r="B64" s="479"/>
      <c r="C64" s="479"/>
      <c r="D64" s="479"/>
      <c r="E64" s="479"/>
      <c r="F64" s="480"/>
      <c r="G64" s="451" t="s">
        <v>139</v>
      </c>
      <c r="H64" s="432"/>
      <c r="I64" s="432"/>
      <c r="J64" s="432"/>
      <c r="K64" s="432"/>
      <c r="L64" s="432"/>
      <c r="M64" s="432"/>
      <c r="N64" s="432"/>
      <c r="O64" s="452"/>
      <c r="P64" s="455" t="s">
        <v>55</v>
      </c>
      <c r="Q64" s="432"/>
      <c r="R64" s="432"/>
      <c r="S64" s="432"/>
      <c r="T64" s="432"/>
      <c r="U64" s="432"/>
      <c r="V64" s="432"/>
      <c r="W64" s="432"/>
      <c r="X64" s="452"/>
      <c r="Y64" s="457"/>
      <c r="Z64" s="458"/>
      <c r="AA64" s="459"/>
      <c r="AB64" s="463" t="s">
        <v>11</v>
      </c>
      <c r="AC64" s="464"/>
      <c r="AD64" s="465"/>
      <c r="AE64" s="393" t="s">
        <v>390</v>
      </c>
      <c r="AF64" s="393"/>
      <c r="AG64" s="393"/>
      <c r="AH64" s="393"/>
      <c r="AI64" s="393" t="s">
        <v>542</v>
      </c>
      <c r="AJ64" s="393"/>
      <c r="AK64" s="393"/>
      <c r="AL64" s="393"/>
      <c r="AM64" s="393" t="s">
        <v>358</v>
      </c>
      <c r="AN64" s="393"/>
      <c r="AO64" s="393"/>
      <c r="AP64" s="393"/>
      <c r="AQ64" s="429" t="s">
        <v>171</v>
      </c>
      <c r="AR64" s="430"/>
      <c r="AS64" s="430"/>
      <c r="AT64" s="431"/>
      <c r="AU64" s="432" t="s">
        <v>128</v>
      </c>
      <c r="AV64" s="432"/>
      <c r="AW64" s="432"/>
      <c r="AX64" s="433"/>
      <c r="AY64">
        <f>COUNTA($G$66)</f>
        <v>1</v>
      </c>
    </row>
    <row r="65" spans="1:51" ht="18.75" customHeight="1" x14ac:dyDescent="0.15">
      <c r="A65" s="481"/>
      <c r="B65" s="482"/>
      <c r="C65" s="482"/>
      <c r="D65" s="482"/>
      <c r="E65" s="482"/>
      <c r="F65" s="483"/>
      <c r="G65" s="453"/>
      <c r="H65" s="367"/>
      <c r="I65" s="367"/>
      <c r="J65" s="367"/>
      <c r="K65" s="367"/>
      <c r="L65" s="367"/>
      <c r="M65" s="367"/>
      <c r="N65" s="367"/>
      <c r="O65" s="454"/>
      <c r="P65" s="456"/>
      <c r="Q65" s="367"/>
      <c r="R65" s="367"/>
      <c r="S65" s="367"/>
      <c r="T65" s="367"/>
      <c r="U65" s="367"/>
      <c r="V65" s="367"/>
      <c r="W65" s="367"/>
      <c r="X65" s="454"/>
      <c r="Y65" s="460"/>
      <c r="Z65" s="461"/>
      <c r="AA65" s="462"/>
      <c r="AB65" s="386"/>
      <c r="AC65" s="466"/>
      <c r="AD65" s="467"/>
      <c r="AE65" s="393"/>
      <c r="AF65" s="393"/>
      <c r="AG65" s="393"/>
      <c r="AH65" s="393"/>
      <c r="AI65" s="393"/>
      <c r="AJ65" s="393"/>
      <c r="AK65" s="393"/>
      <c r="AL65" s="393"/>
      <c r="AM65" s="393"/>
      <c r="AN65" s="393"/>
      <c r="AO65" s="393"/>
      <c r="AP65" s="393"/>
      <c r="AQ65" s="409" t="s">
        <v>592</v>
      </c>
      <c r="AR65" s="410"/>
      <c r="AS65" s="411" t="s">
        <v>172</v>
      </c>
      <c r="AT65" s="412"/>
      <c r="AU65" s="413">
        <v>4</v>
      </c>
      <c r="AV65" s="413"/>
      <c r="AW65" s="367" t="s">
        <v>166</v>
      </c>
      <c r="AX65" s="368"/>
      <c r="AY65">
        <f t="shared" ref="AY65:AY70" si="1">$AY$64</f>
        <v>1</v>
      </c>
    </row>
    <row r="66" spans="1:51" ht="23.25" customHeight="1" x14ac:dyDescent="0.15">
      <c r="A66" s="484"/>
      <c r="B66" s="482"/>
      <c r="C66" s="482"/>
      <c r="D66" s="482"/>
      <c r="E66" s="482"/>
      <c r="F66" s="483"/>
      <c r="G66" s="350" t="s">
        <v>595</v>
      </c>
      <c r="H66" s="351"/>
      <c r="I66" s="351"/>
      <c r="J66" s="351"/>
      <c r="K66" s="351"/>
      <c r="L66" s="351"/>
      <c r="M66" s="351"/>
      <c r="N66" s="351"/>
      <c r="O66" s="352"/>
      <c r="P66" s="131" t="s">
        <v>595</v>
      </c>
      <c r="Q66" s="131"/>
      <c r="R66" s="131"/>
      <c r="S66" s="131"/>
      <c r="T66" s="131"/>
      <c r="U66" s="131"/>
      <c r="V66" s="131"/>
      <c r="W66" s="131"/>
      <c r="X66" s="132"/>
      <c r="Y66" s="361" t="s">
        <v>12</v>
      </c>
      <c r="Z66" s="362"/>
      <c r="AA66" s="363"/>
      <c r="AB66" s="335" t="s">
        <v>689</v>
      </c>
      <c r="AC66" s="335"/>
      <c r="AD66" s="335"/>
      <c r="AE66" s="364">
        <v>44</v>
      </c>
      <c r="AF66" s="365"/>
      <c r="AG66" s="365"/>
      <c r="AH66" s="365"/>
      <c r="AI66" s="364">
        <v>54</v>
      </c>
      <c r="AJ66" s="365"/>
      <c r="AK66" s="365"/>
      <c r="AL66" s="365"/>
      <c r="AM66" s="364">
        <v>66</v>
      </c>
      <c r="AN66" s="365"/>
      <c r="AO66" s="365"/>
      <c r="AP66" s="365"/>
      <c r="AQ66" s="369" t="s">
        <v>258</v>
      </c>
      <c r="AR66" s="370"/>
      <c r="AS66" s="370"/>
      <c r="AT66" s="371"/>
      <c r="AU66" s="365" t="s">
        <v>258</v>
      </c>
      <c r="AV66" s="365"/>
      <c r="AW66" s="365"/>
      <c r="AX66" s="377"/>
      <c r="AY66">
        <f t="shared" si="1"/>
        <v>1</v>
      </c>
    </row>
    <row r="67" spans="1:51" ht="23.25" customHeight="1" x14ac:dyDescent="0.15">
      <c r="A67" s="485"/>
      <c r="B67" s="486"/>
      <c r="C67" s="486"/>
      <c r="D67" s="486"/>
      <c r="E67" s="486"/>
      <c r="F67" s="487"/>
      <c r="G67" s="353"/>
      <c r="H67" s="354"/>
      <c r="I67" s="354"/>
      <c r="J67" s="354"/>
      <c r="K67" s="354"/>
      <c r="L67" s="354"/>
      <c r="M67" s="354"/>
      <c r="N67" s="354"/>
      <c r="O67" s="355"/>
      <c r="P67" s="359"/>
      <c r="Q67" s="359"/>
      <c r="R67" s="359"/>
      <c r="S67" s="359"/>
      <c r="T67" s="359"/>
      <c r="U67" s="359"/>
      <c r="V67" s="359"/>
      <c r="W67" s="359"/>
      <c r="X67" s="360"/>
      <c r="Y67" s="214" t="s">
        <v>50</v>
      </c>
      <c r="Z67" s="215"/>
      <c r="AA67" s="244"/>
      <c r="AB67" s="425" t="s">
        <v>689</v>
      </c>
      <c r="AC67" s="425"/>
      <c r="AD67" s="425"/>
      <c r="AE67" s="364" t="s">
        <v>258</v>
      </c>
      <c r="AF67" s="365"/>
      <c r="AG67" s="365"/>
      <c r="AH67" s="365"/>
      <c r="AI67" s="364" t="s">
        <v>258</v>
      </c>
      <c r="AJ67" s="365"/>
      <c r="AK67" s="365"/>
      <c r="AL67" s="365"/>
      <c r="AM67" s="364" t="s">
        <v>258</v>
      </c>
      <c r="AN67" s="365"/>
      <c r="AO67" s="365"/>
      <c r="AP67" s="365"/>
      <c r="AQ67" s="369" t="s">
        <v>258</v>
      </c>
      <c r="AR67" s="370"/>
      <c r="AS67" s="370"/>
      <c r="AT67" s="371"/>
      <c r="AU67" s="365">
        <v>100</v>
      </c>
      <c r="AV67" s="365"/>
      <c r="AW67" s="365"/>
      <c r="AX67" s="377"/>
      <c r="AY67">
        <f t="shared" si="1"/>
        <v>1</v>
      </c>
    </row>
    <row r="68" spans="1:51" ht="23.25" customHeight="1" x14ac:dyDescent="0.15">
      <c r="A68" s="484"/>
      <c r="B68" s="482"/>
      <c r="C68" s="482"/>
      <c r="D68" s="482"/>
      <c r="E68" s="482"/>
      <c r="F68" s="483"/>
      <c r="G68" s="356"/>
      <c r="H68" s="357"/>
      <c r="I68" s="357"/>
      <c r="J68" s="357"/>
      <c r="K68" s="357"/>
      <c r="L68" s="357"/>
      <c r="M68" s="357"/>
      <c r="N68" s="357"/>
      <c r="O68" s="358"/>
      <c r="P68" s="134"/>
      <c r="Q68" s="134"/>
      <c r="R68" s="134"/>
      <c r="S68" s="134"/>
      <c r="T68" s="134"/>
      <c r="U68" s="134"/>
      <c r="V68" s="134"/>
      <c r="W68" s="134"/>
      <c r="X68" s="135"/>
      <c r="Y68" s="214" t="s">
        <v>13</v>
      </c>
      <c r="Z68" s="215"/>
      <c r="AA68" s="244"/>
      <c r="AB68" s="366" t="s">
        <v>14</v>
      </c>
      <c r="AC68" s="366"/>
      <c r="AD68" s="366"/>
      <c r="AE68" s="364" t="s">
        <v>592</v>
      </c>
      <c r="AF68" s="365"/>
      <c r="AG68" s="365"/>
      <c r="AH68" s="365"/>
      <c r="AI68" s="364" t="s">
        <v>592</v>
      </c>
      <c r="AJ68" s="365"/>
      <c r="AK68" s="365"/>
      <c r="AL68" s="365"/>
      <c r="AM68" s="364" t="s">
        <v>592</v>
      </c>
      <c r="AN68" s="365"/>
      <c r="AO68" s="365"/>
      <c r="AP68" s="365"/>
      <c r="AQ68" s="369" t="s">
        <v>592</v>
      </c>
      <c r="AR68" s="370"/>
      <c r="AS68" s="370"/>
      <c r="AT68" s="371"/>
      <c r="AU68" s="365" t="s">
        <v>592</v>
      </c>
      <c r="AV68" s="365"/>
      <c r="AW68" s="365"/>
      <c r="AX68" s="377"/>
      <c r="AY68">
        <f t="shared" si="1"/>
        <v>1</v>
      </c>
    </row>
    <row r="69" spans="1:51" ht="23.25" customHeight="1" x14ac:dyDescent="0.15">
      <c r="A69" s="434" t="s">
        <v>235</v>
      </c>
      <c r="B69" s="470"/>
      <c r="C69" s="470"/>
      <c r="D69" s="470"/>
      <c r="E69" s="470"/>
      <c r="F69" s="471"/>
      <c r="G69" s="472" t="s">
        <v>594</v>
      </c>
      <c r="H69" s="473"/>
      <c r="I69" s="473"/>
      <c r="J69" s="473"/>
      <c r="K69" s="473"/>
      <c r="L69" s="473"/>
      <c r="M69" s="473"/>
      <c r="N69" s="473"/>
      <c r="O69" s="473"/>
      <c r="P69" s="473"/>
      <c r="Q69" s="473"/>
      <c r="R69" s="473"/>
      <c r="S69" s="473"/>
      <c r="T69" s="473"/>
      <c r="U69" s="473"/>
      <c r="V69" s="473"/>
      <c r="W69" s="473"/>
      <c r="X69" s="473"/>
      <c r="Y69" s="473"/>
      <c r="Z69" s="473"/>
      <c r="AA69" s="473"/>
      <c r="AB69" s="473"/>
      <c r="AC69" s="473"/>
      <c r="AD69" s="473"/>
      <c r="AE69" s="473"/>
      <c r="AF69" s="473"/>
      <c r="AG69" s="473"/>
      <c r="AH69" s="473"/>
      <c r="AI69" s="473"/>
      <c r="AJ69" s="473"/>
      <c r="AK69" s="473"/>
      <c r="AL69" s="473"/>
      <c r="AM69" s="473"/>
      <c r="AN69" s="473"/>
      <c r="AO69" s="473"/>
      <c r="AP69" s="473"/>
      <c r="AQ69" s="473"/>
      <c r="AR69" s="473"/>
      <c r="AS69" s="473"/>
      <c r="AT69" s="473"/>
      <c r="AU69" s="473"/>
      <c r="AV69" s="473"/>
      <c r="AW69" s="473"/>
      <c r="AX69" s="474"/>
      <c r="AY69">
        <f t="shared" si="1"/>
        <v>1</v>
      </c>
    </row>
    <row r="70" spans="1:51" ht="23.25" customHeight="1" thickBot="1" x14ac:dyDescent="0.2">
      <c r="A70" s="310"/>
      <c r="B70" s="311"/>
      <c r="C70" s="311"/>
      <c r="D70" s="311"/>
      <c r="E70" s="311"/>
      <c r="F70" s="312"/>
      <c r="G70" s="475"/>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76"/>
      <c r="AM70" s="476"/>
      <c r="AN70" s="476"/>
      <c r="AO70" s="476"/>
      <c r="AP70" s="476"/>
      <c r="AQ70" s="476"/>
      <c r="AR70" s="476"/>
      <c r="AS70" s="476"/>
      <c r="AT70" s="476"/>
      <c r="AU70" s="476"/>
      <c r="AV70" s="476"/>
      <c r="AW70" s="476"/>
      <c r="AX70" s="477"/>
      <c r="AY70">
        <f t="shared" si="1"/>
        <v>1</v>
      </c>
    </row>
    <row r="71" spans="1:51" ht="47.25" customHeight="1" x14ac:dyDescent="0.15">
      <c r="A71" s="286" t="s">
        <v>550</v>
      </c>
      <c r="B71" s="287"/>
      <c r="C71" s="287"/>
      <c r="D71" s="287"/>
      <c r="E71" s="287"/>
      <c r="F71" s="288"/>
      <c r="G71" s="289" t="s">
        <v>667</v>
      </c>
      <c r="H71" s="290"/>
      <c r="I71" s="290"/>
      <c r="J71" s="290"/>
      <c r="K71" s="290"/>
      <c r="L71" s="290"/>
      <c r="M71" s="290"/>
      <c r="N71" s="290"/>
      <c r="O71" s="290"/>
      <c r="P71" s="290"/>
      <c r="Q71" s="290"/>
      <c r="R71" s="290"/>
      <c r="S71" s="290"/>
      <c r="T71" s="290"/>
      <c r="U71" s="290"/>
      <c r="V71" s="290"/>
      <c r="W71" s="290"/>
      <c r="X71" s="290"/>
      <c r="Y71" s="290"/>
      <c r="Z71" s="290"/>
      <c r="AA71" s="290"/>
      <c r="AB71" s="290"/>
      <c r="AC71" s="290"/>
      <c r="AD71" s="290"/>
      <c r="AE71" s="290"/>
      <c r="AF71" s="290"/>
      <c r="AG71" s="290"/>
      <c r="AH71" s="290"/>
      <c r="AI71" s="290"/>
      <c r="AJ71" s="290"/>
      <c r="AK71" s="290"/>
      <c r="AL71" s="290"/>
      <c r="AM71" s="290"/>
      <c r="AN71" s="290"/>
      <c r="AO71" s="290"/>
      <c r="AP71" s="290"/>
      <c r="AQ71" s="290"/>
      <c r="AR71" s="290"/>
      <c r="AS71" s="290"/>
      <c r="AT71" s="290"/>
      <c r="AU71" s="290"/>
      <c r="AV71" s="290"/>
      <c r="AW71" s="290"/>
      <c r="AX71" s="291"/>
      <c r="AY71">
        <f>COUNTA($G$71)</f>
        <v>1</v>
      </c>
    </row>
    <row r="72" spans="1:51" ht="31.5" customHeight="1" x14ac:dyDescent="0.15">
      <c r="A72" s="307" t="s">
        <v>551</v>
      </c>
      <c r="B72" s="308"/>
      <c r="C72" s="308"/>
      <c r="D72" s="308"/>
      <c r="E72" s="308"/>
      <c r="F72" s="309"/>
      <c r="G72" s="313" t="s">
        <v>546</v>
      </c>
      <c r="H72" s="314"/>
      <c r="I72" s="314"/>
      <c r="J72" s="314"/>
      <c r="K72" s="314"/>
      <c r="L72" s="314"/>
      <c r="M72" s="314"/>
      <c r="N72" s="314"/>
      <c r="O72" s="314"/>
      <c r="P72" s="315" t="s">
        <v>545</v>
      </c>
      <c r="Q72" s="314"/>
      <c r="R72" s="314"/>
      <c r="S72" s="314"/>
      <c r="T72" s="314"/>
      <c r="U72" s="314"/>
      <c r="V72" s="314"/>
      <c r="W72" s="314"/>
      <c r="X72" s="316"/>
      <c r="Y72" s="317"/>
      <c r="Z72" s="318"/>
      <c r="AA72" s="319"/>
      <c r="AB72" s="403" t="s">
        <v>11</v>
      </c>
      <c r="AC72" s="403"/>
      <c r="AD72" s="403"/>
      <c r="AE72" s="393" t="s">
        <v>390</v>
      </c>
      <c r="AF72" s="393"/>
      <c r="AG72" s="393"/>
      <c r="AH72" s="393"/>
      <c r="AI72" s="393" t="s">
        <v>542</v>
      </c>
      <c r="AJ72" s="393"/>
      <c r="AK72" s="393"/>
      <c r="AL72" s="393"/>
      <c r="AM72" s="393" t="s">
        <v>358</v>
      </c>
      <c r="AN72" s="393"/>
      <c r="AO72" s="393"/>
      <c r="AP72" s="393"/>
      <c r="AQ72" s="389" t="s">
        <v>389</v>
      </c>
      <c r="AR72" s="390"/>
      <c r="AS72" s="390"/>
      <c r="AT72" s="391"/>
      <c r="AU72" s="389" t="s">
        <v>562</v>
      </c>
      <c r="AV72" s="390"/>
      <c r="AW72" s="390"/>
      <c r="AX72" s="392"/>
      <c r="AY72">
        <f>COUNTA($G$73)</f>
        <v>1</v>
      </c>
    </row>
    <row r="73" spans="1:51" ht="187.9" customHeight="1" x14ac:dyDescent="0.15">
      <c r="A73" s="307"/>
      <c r="B73" s="308"/>
      <c r="C73" s="308"/>
      <c r="D73" s="308"/>
      <c r="E73" s="308"/>
      <c r="F73" s="309"/>
      <c r="G73" s="320" t="s">
        <v>666</v>
      </c>
      <c r="H73" s="404"/>
      <c r="I73" s="404"/>
      <c r="J73" s="404"/>
      <c r="K73" s="404"/>
      <c r="L73" s="404"/>
      <c r="M73" s="404"/>
      <c r="N73" s="404"/>
      <c r="O73" s="404"/>
      <c r="P73" s="326" t="s">
        <v>665</v>
      </c>
      <c r="Q73" s="327"/>
      <c r="R73" s="327"/>
      <c r="S73" s="327"/>
      <c r="T73" s="327"/>
      <c r="U73" s="327"/>
      <c r="V73" s="327"/>
      <c r="W73" s="327"/>
      <c r="X73" s="328"/>
      <c r="Y73" s="332" t="s">
        <v>51</v>
      </c>
      <c r="Z73" s="333"/>
      <c r="AA73" s="334"/>
      <c r="AB73" s="335" t="s">
        <v>593</v>
      </c>
      <c r="AC73" s="336"/>
      <c r="AD73" s="336"/>
      <c r="AE73" s="385">
        <v>4</v>
      </c>
      <c r="AF73" s="385"/>
      <c r="AG73" s="385"/>
      <c r="AH73" s="385"/>
      <c r="AI73" s="385">
        <v>5</v>
      </c>
      <c r="AJ73" s="385"/>
      <c r="AK73" s="385"/>
      <c r="AL73" s="385"/>
      <c r="AM73" s="385">
        <v>8</v>
      </c>
      <c r="AN73" s="385"/>
      <c r="AO73" s="385"/>
      <c r="AP73" s="385"/>
      <c r="AQ73" s="376" t="s">
        <v>592</v>
      </c>
      <c r="AR73" s="385"/>
      <c r="AS73" s="385"/>
      <c r="AT73" s="385"/>
      <c r="AU73" s="364" t="s">
        <v>258</v>
      </c>
      <c r="AV73" s="380"/>
      <c r="AW73" s="380"/>
      <c r="AX73" s="381"/>
      <c r="AY73">
        <f>$AY$72</f>
        <v>1</v>
      </c>
    </row>
    <row r="74" spans="1:51" ht="187.9" customHeight="1" x14ac:dyDescent="0.15">
      <c r="A74" s="310"/>
      <c r="B74" s="311"/>
      <c r="C74" s="311"/>
      <c r="D74" s="311"/>
      <c r="E74" s="311"/>
      <c r="F74" s="312"/>
      <c r="G74" s="405"/>
      <c r="H74" s="406"/>
      <c r="I74" s="406"/>
      <c r="J74" s="406"/>
      <c r="K74" s="406"/>
      <c r="L74" s="406"/>
      <c r="M74" s="406"/>
      <c r="N74" s="406"/>
      <c r="O74" s="406"/>
      <c r="P74" s="329"/>
      <c r="Q74" s="330"/>
      <c r="R74" s="330"/>
      <c r="S74" s="330"/>
      <c r="T74" s="330"/>
      <c r="U74" s="330"/>
      <c r="V74" s="330"/>
      <c r="W74" s="330"/>
      <c r="X74" s="331"/>
      <c r="Y74" s="382" t="s">
        <v>52</v>
      </c>
      <c r="Z74" s="383"/>
      <c r="AA74" s="384"/>
      <c r="AB74" s="335" t="s">
        <v>593</v>
      </c>
      <c r="AC74" s="336"/>
      <c r="AD74" s="336"/>
      <c r="AE74" s="385">
        <v>4</v>
      </c>
      <c r="AF74" s="385"/>
      <c r="AG74" s="385"/>
      <c r="AH74" s="385"/>
      <c r="AI74" s="385">
        <v>4</v>
      </c>
      <c r="AJ74" s="385"/>
      <c r="AK74" s="385"/>
      <c r="AL74" s="385"/>
      <c r="AM74" s="385">
        <v>8</v>
      </c>
      <c r="AN74" s="385"/>
      <c r="AO74" s="385"/>
      <c r="AP74" s="385"/>
      <c r="AQ74" s="385">
        <v>8</v>
      </c>
      <c r="AR74" s="385"/>
      <c r="AS74" s="385"/>
      <c r="AT74" s="385"/>
      <c r="AU74" s="364" t="s">
        <v>258</v>
      </c>
      <c r="AV74" s="380"/>
      <c r="AW74" s="380"/>
      <c r="AX74" s="381"/>
      <c r="AY74">
        <f>$AY$72</f>
        <v>1</v>
      </c>
    </row>
    <row r="75" spans="1:51" ht="23.25" customHeight="1" x14ac:dyDescent="0.15">
      <c r="A75" s="434" t="s">
        <v>552</v>
      </c>
      <c r="B75" s="435"/>
      <c r="C75" s="435"/>
      <c r="D75" s="435"/>
      <c r="E75" s="435"/>
      <c r="F75" s="436"/>
      <c r="G75" s="215" t="s">
        <v>553</v>
      </c>
      <c r="H75" s="215"/>
      <c r="I75" s="215"/>
      <c r="J75" s="215"/>
      <c r="K75" s="215"/>
      <c r="L75" s="215"/>
      <c r="M75" s="215"/>
      <c r="N75" s="215"/>
      <c r="O75" s="215"/>
      <c r="P75" s="215"/>
      <c r="Q75" s="215"/>
      <c r="R75" s="215"/>
      <c r="S75" s="215"/>
      <c r="T75" s="215"/>
      <c r="U75" s="215"/>
      <c r="V75" s="215"/>
      <c r="W75" s="215"/>
      <c r="X75" s="244"/>
      <c r="Y75" s="422"/>
      <c r="Z75" s="423"/>
      <c r="AA75" s="424"/>
      <c r="AB75" s="214" t="s">
        <v>11</v>
      </c>
      <c r="AC75" s="215"/>
      <c r="AD75" s="244"/>
      <c r="AE75" s="393" t="s">
        <v>390</v>
      </c>
      <c r="AF75" s="393"/>
      <c r="AG75" s="393"/>
      <c r="AH75" s="393"/>
      <c r="AI75" s="393" t="s">
        <v>542</v>
      </c>
      <c r="AJ75" s="393"/>
      <c r="AK75" s="393"/>
      <c r="AL75" s="393"/>
      <c r="AM75" s="393" t="s">
        <v>358</v>
      </c>
      <c r="AN75" s="393"/>
      <c r="AO75" s="393"/>
      <c r="AP75" s="393"/>
      <c r="AQ75" s="394" t="s">
        <v>563</v>
      </c>
      <c r="AR75" s="395"/>
      <c r="AS75" s="395"/>
      <c r="AT75" s="395"/>
      <c r="AU75" s="395"/>
      <c r="AV75" s="395"/>
      <c r="AW75" s="395"/>
      <c r="AX75" s="396"/>
      <c r="AY75">
        <f>IF(SUBSTITUTE(SUBSTITUTE($G$76,"／",""),"　","")="",0,1)</f>
        <v>1</v>
      </c>
    </row>
    <row r="76" spans="1:51" ht="22.9" customHeight="1" x14ac:dyDescent="0.15">
      <c r="A76" s="437"/>
      <c r="B76" s="432"/>
      <c r="C76" s="432"/>
      <c r="D76" s="432"/>
      <c r="E76" s="432"/>
      <c r="F76" s="438"/>
      <c r="G76" s="372" t="s">
        <v>678</v>
      </c>
      <c r="H76" s="373"/>
      <c r="I76" s="373"/>
      <c r="J76" s="373"/>
      <c r="K76" s="373"/>
      <c r="L76" s="373"/>
      <c r="M76" s="373"/>
      <c r="N76" s="373"/>
      <c r="O76" s="373"/>
      <c r="P76" s="373"/>
      <c r="Q76" s="373"/>
      <c r="R76" s="373"/>
      <c r="S76" s="373"/>
      <c r="T76" s="373"/>
      <c r="U76" s="373"/>
      <c r="V76" s="373"/>
      <c r="W76" s="373"/>
      <c r="X76" s="373"/>
      <c r="Y76" s="397" t="s">
        <v>552</v>
      </c>
      <c r="Z76" s="398"/>
      <c r="AA76" s="399"/>
      <c r="AB76" s="400" t="s">
        <v>668</v>
      </c>
      <c r="AC76" s="401"/>
      <c r="AD76" s="402"/>
      <c r="AE76" s="376">
        <v>6</v>
      </c>
      <c r="AF76" s="376"/>
      <c r="AG76" s="376"/>
      <c r="AH76" s="376"/>
      <c r="AI76" s="376">
        <v>8.1</v>
      </c>
      <c r="AJ76" s="376"/>
      <c r="AK76" s="376"/>
      <c r="AL76" s="376"/>
      <c r="AM76" s="376">
        <f>127.068/8</f>
        <v>15.8835</v>
      </c>
      <c r="AN76" s="376"/>
      <c r="AO76" s="376"/>
      <c r="AP76" s="376"/>
      <c r="AQ76" s="364">
        <v>16.899999999999999</v>
      </c>
      <c r="AR76" s="365"/>
      <c r="AS76" s="365"/>
      <c r="AT76" s="365"/>
      <c r="AU76" s="365"/>
      <c r="AV76" s="365"/>
      <c r="AW76" s="365"/>
      <c r="AX76" s="377"/>
      <c r="AY76">
        <f>$AY$75</f>
        <v>1</v>
      </c>
    </row>
    <row r="77" spans="1:51" ht="60" customHeight="1" x14ac:dyDescent="0.15">
      <c r="A77" s="439"/>
      <c r="B77" s="367"/>
      <c r="C77" s="367"/>
      <c r="D77" s="367"/>
      <c r="E77" s="367"/>
      <c r="F77" s="440"/>
      <c r="G77" s="374"/>
      <c r="H77" s="375"/>
      <c r="I77" s="375"/>
      <c r="J77" s="375"/>
      <c r="K77" s="375"/>
      <c r="L77" s="375"/>
      <c r="M77" s="375"/>
      <c r="N77" s="375"/>
      <c r="O77" s="375"/>
      <c r="P77" s="375"/>
      <c r="Q77" s="375"/>
      <c r="R77" s="375"/>
      <c r="S77" s="375"/>
      <c r="T77" s="375"/>
      <c r="U77" s="375"/>
      <c r="V77" s="375"/>
      <c r="W77" s="375"/>
      <c r="X77" s="375"/>
      <c r="Y77" s="361" t="s">
        <v>554</v>
      </c>
      <c r="Z77" s="378"/>
      <c r="AA77" s="379"/>
      <c r="AB77" s="426" t="s">
        <v>679</v>
      </c>
      <c r="AC77" s="427"/>
      <c r="AD77" s="428"/>
      <c r="AE77" s="407" t="s">
        <v>651</v>
      </c>
      <c r="AF77" s="407"/>
      <c r="AG77" s="407"/>
      <c r="AH77" s="407"/>
      <c r="AI77" s="407" t="s">
        <v>652</v>
      </c>
      <c r="AJ77" s="407"/>
      <c r="AK77" s="407"/>
      <c r="AL77" s="407"/>
      <c r="AM77" s="407" t="s">
        <v>673</v>
      </c>
      <c r="AN77" s="407"/>
      <c r="AO77" s="407"/>
      <c r="AP77" s="407"/>
      <c r="AQ77" s="407" t="s">
        <v>654</v>
      </c>
      <c r="AR77" s="407"/>
      <c r="AS77" s="407"/>
      <c r="AT77" s="407"/>
      <c r="AU77" s="407"/>
      <c r="AV77" s="407"/>
      <c r="AW77" s="407"/>
      <c r="AX77" s="408"/>
      <c r="AY77">
        <f>$AY$75</f>
        <v>1</v>
      </c>
    </row>
    <row r="78" spans="1:51" ht="18.75" customHeight="1" x14ac:dyDescent="0.15">
      <c r="A78" s="478" t="s">
        <v>216</v>
      </c>
      <c r="B78" s="479"/>
      <c r="C78" s="479"/>
      <c r="D78" s="479"/>
      <c r="E78" s="479"/>
      <c r="F78" s="480"/>
      <c r="G78" s="451" t="s">
        <v>139</v>
      </c>
      <c r="H78" s="432"/>
      <c r="I78" s="432"/>
      <c r="J78" s="432"/>
      <c r="K78" s="432"/>
      <c r="L78" s="432"/>
      <c r="M78" s="432"/>
      <c r="N78" s="432"/>
      <c r="O78" s="452"/>
      <c r="P78" s="455" t="s">
        <v>55</v>
      </c>
      <c r="Q78" s="432"/>
      <c r="R78" s="432"/>
      <c r="S78" s="432"/>
      <c r="T78" s="432"/>
      <c r="U78" s="432"/>
      <c r="V78" s="432"/>
      <c r="W78" s="432"/>
      <c r="X78" s="452"/>
      <c r="Y78" s="457"/>
      <c r="Z78" s="458"/>
      <c r="AA78" s="459"/>
      <c r="AB78" s="463" t="s">
        <v>11</v>
      </c>
      <c r="AC78" s="464"/>
      <c r="AD78" s="465"/>
      <c r="AE78" s="393" t="s">
        <v>390</v>
      </c>
      <c r="AF78" s="393"/>
      <c r="AG78" s="393"/>
      <c r="AH78" s="393"/>
      <c r="AI78" s="393" t="s">
        <v>542</v>
      </c>
      <c r="AJ78" s="393"/>
      <c r="AK78" s="393"/>
      <c r="AL78" s="393"/>
      <c r="AM78" s="393" t="s">
        <v>358</v>
      </c>
      <c r="AN78" s="393"/>
      <c r="AO78" s="393"/>
      <c r="AP78" s="393"/>
      <c r="AQ78" s="429" t="s">
        <v>171</v>
      </c>
      <c r="AR78" s="430"/>
      <c r="AS78" s="430"/>
      <c r="AT78" s="431"/>
      <c r="AU78" s="432" t="s">
        <v>128</v>
      </c>
      <c r="AV78" s="432"/>
      <c r="AW78" s="432"/>
      <c r="AX78" s="433"/>
      <c r="AY78">
        <f>COUNTA($G$80)</f>
        <v>1</v>
      </c>
    </row>
    <row r="79" spans="1:51" ht="18.75" customHeight="1" x14ac:dyDescent="0.15">
      <c r="A79" s="481"/>
      <c r="B79" s="482"/>
      <c r="C79" s="482"/>
      <c r="D79" s="482"/>
      <c r="E79" s="482"/>
      <c r="F79" s="483"/>
      <c r="G79" s="453"/>
      <c r="H79" s="367"/>
      <c r="I79" s="367"/>
      <c r="J79" s="367"/>
      <c r="K79" s="367"/>
      <c r="L79" s="367"/>
      <c r="M79" s="367"/>
      <c r="N79" s="367"/>
      <c r="O79" s="454"/>
      <c r="P79" s="456"/>
      <c r="Q79" s="367"/>
      <c r="R79" s="367"/>
      <c r="S79" s="367"/>
      <c r="T79" s="367"/>
      <c r="U79" s="367"/>
      <c r="V79" s="367"/>
      <c r="W79" s="367"/>
      <c r="X79" s="454"/>
      <c r="Y79" s="460"/>
      <c r="Z79" s="461"/>
      <c r="AA79" s="462"/>
      <c r="AB79" s="386"/>
      <c r="AC79" s="466"/>
      <c r="AD79" s="467"/>
      <c r="AE79" s="393"/>
      <c r="AF79" s="393"/>
      <c r="AG79" s="393"/>
      <c r="AH79" s="393"/>
      <c r="AI79" s="393"/>
      <c r="AJ79" s="393"/>
      <c r="AK79" s="393"/>
      <c r="AL79" s="393"/>
      <c r="AM79" s="393"/>
      <c r="AN79" s="393"/>
      <c r="AO79" s="393"/>
      <c r="AP79" s="393"/>
      <c r="AQ79" s="409" t="s">
        <v>592</v>
      </c>
      <c r="AR79" s="410"/>
      <c r="AS79" s="411" t="s">
        <v>172</v>
      </c>
      <c r="AT79" s="412"/>
      <c r="AU79" s="413" t="s">
        <v>592</v>
      </c>
      <c r="AV79" s="413"/>
      <c r="AW79" s="367" t="s">
        <v>166</v>
      </c>
      <c r="AX79" s="368"/>
      <c r="AY79">
        <f t="shared" ref="AY79:AY84" si="2">$AY$78</f>
        <v>1</v>
      </c>
    </row>
    <row r="80" spans="1:51" ht="23.25" customHeight="1" x14ac:dyDescent="0.15">
      <c r="A80" s="484"/>
      <c r="B80" s="482"/>
      <c r="C80" s="482"/>
      <c r="D80" s="482"/>
      <c r="E80" s="482"/>
      <c r="F80" s="483"/>
      <c r="G80" s="350" t="s">
        <v>592</v>
      </c>
      <c r="H80" s="351"/>
      <c r="I80" s="351"/>
      <c r="J80" s="351"/>
      <c r="K80" s="351"/>
      <c r="L80" s="351"/>
      <c r="M80" s="351"/>
      <c r="N80" s="351"/>
      <c r="O80" s="352"/>
      <c r="P80" s="131" t="s">
        <v>592</v>
      </c>
      <c r="Q80" s="131"/>
      <c r="R80" s="131"/>
      <c r="S80" s="131"/>
      <c r="T80" s="131"/>
      <c r="U80" s="131"/>
      <c r="V80" s="131"/>
      <c r="W80" s="131"/>
      <c r="X80" s="132"/>
      <c r="Y80" s="361" t="s">
        <v>12</v>
      </c>
      <c r="Z80" s="362"/>
      <c r="AA80" s="363"/>
      <c r="AB80" s="335" t="s">
        <v>592</v>
      </c>
      <c r="AC80" s="335"/>
      <c r="AD80" s="335"/>
      <c r="AE80" s="364" t="s">
        <v>592</v>
      </c>
      <c r="AF80" s="365"/>
      <c r="AG80" s="365"/>
      <c r="AH80" s="365"/>
      <c r="AI80" s="364" t="s">
        <v>592</v>
      </c>
      <c r="AJ80" s="365"/>
      <c r="AK80" s="365"/>
      <c r="AL80" s="365"/>
      <c r="AM80" s="364" t="s">
        <v>592</v>
      </c>
      <c r="AN80" s="365"/>
      <c r="AO80" s="365"/>
      <c r="AP80" s="365"/>
      <c r="AQ80" s="369" t="s">
        <v>592</v>
      </c>
      <c r="AR80" s="370"/>
      <c r="AS80" s="370"/>
      <c r="AT80" s="371"/>
      <c r="AU80" s="365" t="s">
        <v>592</v>
      </c>
      <c r="AV80" s="365"/>
      <c r="AW80" s="365"/>
      <c r="AX80" s="377"/>
      <c r="AY80">
        <f t="shared" si="2"/>
        <v>1</v>
      </c>
    </row>
    <row r="81" spans="1:60" ht="23.25" customHeight="1" x14ac:dyDescent="0.15">
      <c r="A81" s="485"/>
      <c r="B81" s="486"/>
      <c r="C81" s="486"/>
      <c r="D81" s="486"/>
      <c r="E81" s="486"/>
      <c r="F81" s="487"/>
      <c r="G81" s="353"/>
      <c r="H81" s="354"/>
      <c r="I81" s="354"/>
      <c r="J81" s="354"/>
      <c r="K81" s="354"/>
      <c r="L81" s="354"/>
      <c r="M81" s="354"/>
      <c r="N81" s="354"/>
      <c r="O81" s="355"/>
      <c r="P81" s="359"/>
      <c r="Q81" s="359"/>
      <c r="R81" s="359"/>
      <c r="S81" s="359"/>
      <c r="T81" s="359"/>
      <c r="U81" s="359"/>
      <c r="V81" s="359"/>
      <c r="W81" s="359"/>
      <c r="X81" s="360"/>
      <c r="Y81" s="214" t="s">
        <v>50</v>
      </c>
      <c r="Z81" s="215"/>
      <c r="AA81" s="244"/>
      <c r="AB81" s="425" t="s">
        <v>592</v>
      </c>
      <c r="AC81" s="425"/>
      <c r="AD81" s="425"/>
      <c r="AE81" s="364" t="s">
        <v>592</v>
      </c>
      <c r="AF81" s="365"/>
      <c r="AG81" s="365"/>
      <c r="AH81" s="365"/>
      <c r="AI81" s="364" t="s">
        <v>592</v>
      </c>
      <c r="AJ81" s="365"/>
      <c r="AK81" s="365"/>
      <c r="AL81" s="365"/>
      <c r="AM81" s="364" t="s">
        <v>592</v>
      </c>
      <c r="AN81" s="365"/>
      <c r="AO81" s="365"/>
      <c r="AP81" s="365"/>
      <c r="AQ81" s="369" t="s">
        <v>592</v>
      </c>
      <c r="AR81" s="370"/>
      <c r="AS81" s="370"/>
      <c r="AT81" s="371"/>
      <c r="AU81" s="365" t="s">
        <v>592</v>
      </c>
      <c r="AV81" s="365"/>
      <c r="AW81" s="365"/>
      <c r="AX81" s="377"/>
      <c r="AY81">
        <f t="shared" si="2"/>
        <v>1</v>
      </c>
    </row>
    <row r="82" spans="1:60" ht="23.25" customHeight="1" x14ac:dyDescent="0.15">
      <c r="A82" s="484"/>
      <c r="B82" s="482"/>
      <c r="C82" s="482"/>
      <c r="D82" s="482"/>
      <c r="E82" s="482"/>
      <c r="F82" s="483"/>
      <c r="G82" s="356"/>
      <c r="H82" s="357"/>
      <c r="I82" s="357"/>
      <c r="J82" s="357"/>
      <c r="K82" s="357"/>
      <c r="L82" s="357"/>
      <c r="M82" s="357"/>
      <c r="N82" s="357"/>
      <c r="O82" s="358"/>
      <c r="P82" s="134"/>
      <c r="Q82" s="134"/>
      <c r="R82" s="134"/>
      <c r="S82" s="134"/>
      <c r="T82" s="134"/>
      <c r="U82" s="134"/>
      <c r="V82" s="134"/>
      <c r="W82" s="134"/>
      <c r="X82" s="135"/>
      <c r="Y82" s="214" t="s">
        <v>13</v>
      </c>
      <c r="Z82" s="215"/>
      <c r="AA82" s="244"/>
      <c r="AB82" s="366" t="s">
        <v>14</v>
      </c>
      <c r="AC82" s="366"/>
      <c r="AD82" s="366"/>
      <c r="AE82" s="364" t="s">
        <v>592</v>
      </c>
      <c r="AF82" s="365"/>
      <c r="AG82" s="365"/>
      <c r="AH82" s="365"/>
      <c r="AI82" s="364" t="s">
        <v>592</v>
      </c>
      <c r="AJ82" s="365"/>
      <c r="AK82" s="365"/>
      <c r="AL82" s="365"/>
      <c r="AM82" s="364" t="s">
        <v>592</v>
      </c>
      <c r="AN82" s="365"/>
      <c r="AO82" s="365"/>
      <c r="AP82" s="365"/>
      <c r="AQ82" s="369" t="s">
        <v>592</v>
      </c>
      <c r="AR82" s="370"/>
      <c r="AS82" s="370"/>
      <c r="AT82" s="371"/>
      <c r="AU82" s="365" t="s">
        <v>592</v>
      </c>
      <c r="AV82" s="365"/>
      <c r="AW82" s="365"/>
      <c r="AX82" s="377"/>
      <c r="AY82">
        <f t="shared" si="2"/>
        <v>1</v>
      </c>
    </row>
    <row r="83" spans="1:60" ht="23.25" customHeight="1" x14ac:dyDescent="0.15">
      <c r="A83" s="434" t="s">
        <v>235</v>
      </c>
      <c r="B83" s="470"/>
      <c r="C83" s="470"/>
      <c r="D83" s="470"/>
      <c r="E83" s="470"/>
      <c r="F83" s="471"/>
      <c r="G83" s="472" t="s">
        <v>592</v>
      </c>
      <c r="H83" s="473"/>
      <c r="I83" s="473"/>
      <c r="J83" s="473"/>
      <c r="K83" s="473"/>
      <c r="L83" s="473"/>
      <c r="M83" s="473"/>
      <c r="N83" s="473"/>
      <c r="O83" s="473"/>
      <c r="P83" s="473"/>
      <c r="Q83" s="473"/>
      <c r="R83" s="473"/>
      <c r="S83" s="473"/>
      <c r="T83" s="473"/>
      <c r="U83" s="473"/>
      <c r="V83" s="473"/>
      <c r="W83" s="473"/>
      <c r="X83" s="473"/>
      <c r="Y83" s="473"/>
      <c r="Z83" s="473"/>
      <c r="AA83" s="473"/>
      <c r="AB83" s="473"/>
      <c r="AC83" s="473"/>
      <c r="AD83" s="473"/>
      <c r="AE83" s="473"/>
      <c r="AF83" s="473"/>
      <c r="AG83" s="473"/>
      <c r="AH83" s="473"/>
      <c r="AI83" s="473"/>
      <c r="AJ83" s="473"/>
      <c r="AK83" s="473"/>
      <c r="AL83" s="473"/>
      <c r="AM83" s="473"/>
      <c r="AN83" s="473"/>
      <c r="AO83" s="473"/>
      <c r="AP83" s="473"/>
      <c r="AQ83" s="473"/>
      <c r="AR83" s="473"/>
      <c r="AS83" s="473"/>
      <c r="AT83" s="473"/>
      <c r="AU83" s="473"/>
      <c r="AV83" s="473"/>
      <c r="AW83" s="473"/>
      <c r="AX83" s="474"/>
      <c r="AY83">
        <f t="shared" si="2"/>
        <v>1</v>
      </c>
    </row>
    <row r="84" spans="1:60" ht="23.25" customHeight="1" x14ac:dyDescent="0.15">
      <c r="A84" s="310"/>
      <c r="B84" s="311"/>
      <c r="C84" s="311"/>
      <c r="D84" s="311"/>
      <c r="E84" s="311"/>
      <c r="F84" s="312"/>
      <c r="G84" s="475"/>
      <c r="H84" s="476"/>
      <c r="I84" s="476"/>
      <c r="J84" s="476"/>
      <c r="K84" s="476"/>
      <c r="L84" s="476"/>
      <c r="M84" s="476"/>
      <c r="N84" s="476"/>
      <c r="O84" s="476"/>
      <c r="P84" s="476"/>
      <c r="Q84" s="476"/>
      <c r="R84" s="476"/>
      <c r="S84" s="476"/>
      <c r="T84" s="476"/>
      <c r="U84" s="476"/>
      <c r="V84" s="476"/>
      <c r="W84" s="476"/>
      <c r="X84" s="476"/>
      <c r="Y84" s="476"/>
      <c r="Z84" s="476"/>
      <c r="AA84" s="476"/>
      <c r="AB84" s="476"/>
      <c r="AC84" s="476"/>
      <c r="AD84" s="476"/>
      <c r="AE84" s="476"/>
      <c r="AF84" s="476"/>
      <c r="AG84" s="476"/>
      <c r="AH84" s="476"/>
      <c r="AI84" s="476"/>
      <c r="AJ84" s="476"/>
      <c r="AK84" s="476"/>
      <c r="AL84" s="476"/>
      <c r="AM84" s="476"/>
      <c r="AN84" s="476"/>
      <c r="AO84" s="476"/>
      <c r="AP84" s="476"/>
      <c r="AQ84" s="476"/>
      <c r="AR84" s="476"/>
      <c r="AS84" s="476"/>
      <c r="AT84" s="476"/>
      <c r="AU84" s="476"/>
      <c r="AV84" s="476"/>
      <c r="AW84" s="476"/>
      <c r="AX84" s="477"/>
      <c r="AY84">
        <f t="shared" si="2"/>
        <v>1</v>
      </c>
    </row>
    <row r="85" spans="1:60" ht="18.75" customHeight="1" x14ac:dyDescent="0.15">
      <c r="A85" s="774" t="s">
        <v>547</v>
      </c>
      <c r="B85" s="507" t="s">
        <v>548</v>
      </c>
      <c r="C85" s="308"/>
      <c r="D85" s="308"/>
      <c r="E85" s="308"/>
      <c r="F85" s="309"/>
      <c r="G85" s="432" t="s">
        <v>549</v>
      </c>
      <c r="H85" s="432"/>
      <c r="I85" s="432"/>
      <c r="J85" s="432"/>
      <c r="K85" s="432"/>
      <c r="L85" s="432"/>
      <c r="M85" s="432"/>
      <c r="N85" s="432"/>
      <c r="O85" s="432"/>
      <c r="P85" s="432"/>
      <c r="Q85" s="432"/>
      <c r="R85" s="432"/>
      <c r="S85" s="432"/>
      <c r="T85" s="432"/>
      <c r="U85" s="432"/>
      <c r="V85" s="432"/>
      <c r="W85" s="432"/>
      <c r="X85" s="432"/>
      <c r="Y85" s="432"/>
      <c r="Z85" s="432"/>
      <c r="AA85" s="452"/>
      <c r="AB85" s="455" t="s">
        <v>564</v>
      </c>
      <c r="AC85" s="432"/>
      <c r="AD85" s="432"/>
      <c r="AE85" s="432"/>
      <c r="AF85" s="432"/>
      <c r="AG85" s="432"/>
      <c r="AH85" s="432"/>
      <c r="AI85" s="432"/>
      <c r="AJ85" s="432"/>
      <c r="AK85" s="432"/>
      <c r="AL85" s="432"/>
      <c r="AM85" s="432"/>
      <c r="AN85" s="432"/>
      <c r="AO85" s="432"/>
      <c r="AP85" s="432"/>
      <c r="AQ85" s="432"/>
      <c r="AR85" s="432"/>
      <c r="AS85" s="432"/>
      <c r="AT85" s="432"/>
      <c r="AU85" s="432"/>
      <c r="AV85" s="432"/>
      <c r="AW85" s="432"/>
      <c r="AX85" s="433"/>
      <c r="AY85">
        <f>COUNTA($G$87)</f>
        <v>1</v>
      </c>
    </row>
    <row r="86" spans="1:60" ht="22.5" customHeight="1" x14ac:dyDescent="0.15">
      <c r="A86" s="774"/>
      <c r="B86" s="507"/>
      <c r="C86" s="308"/>
      <c r="D86" s="308"/>
      <c r="E86" s="308"/>
      <c r="F86" s="309"/>
      <c r="G86" s="367"/>
      <c r="H86" s="367"/>
      <c r="I86" s="367"/>
      <c r="J86" s="367"/>
      <c r="K86" s="367"/>
      <c r="L86" s="367"/>
      <c r="M86" s="367"/>
      <c r="N86" s="367"/>
      <c r="O86" s="367"/>
      <c r="P86" s="367"/>
      <c r="Q86" s="367"/>
      <c r="R86" s="367"/>
      <c r="S86" s="367"/>
      <c r="T86" s="367"/>
      <c r="U86" s="367"/>
      <c r="V86" s="367"/>
      <c r="W86" s="367"/>
      <c r="X86" s="367"/>
      <c r="Y86" s="367"/>
      <c r="Z86" s="367"/>
      <c r="AA86" s="454"/>
      <c r="AB86" s="456"/>
      <c r="AC86" s="367"/>
      <c r="AD86" s="367"/>
      <c r="AE86" s="367"/>
      <c r="AF86" s="367"/>
      <c r="AG86" s="367"/>
      <c r="AH86" s="367"/>
      <c r="AI86" s="367"/>
      <c r="AJ86" s="367"/>
      <c r="AK86" s="367"/>
      <c r="AL86" s="367"/>
      <c r="AM86" s="367"/>
      <c r="AN86" s="367"/>
      <c r="AO86" s="367"/>
      <c r="AP86" s="367"/>
      <c r="AQ86" s="367"/>
      <c r="AR86" s="367"/>
      <c r="AS86" s="367"/>
      <c r="AT86" s="367"/>
      <c r="AU86" s="367"/>
      <c r="AV86" s="367"/>
      <c r="AW86" s="367"/>
      <c r="AX86" s="368"/>
      <c r="AY86">
        <f t="shared" ref="AY86:AY94" si="3">$AY$85</f>
        <v>1</v>
      </c>
    </row>
    <row r="87" spans="1:60" ht="22.5" customHeight="1" x14ac:dyDescent="0.15">
      <c r="A87" s="774"/>
      <c r="B87" s="507"/>
      <c r="C87" s="308"/>
      <c r="D87" s="308"/>
      <c r="E87" s="308"/>
      <c r="F87" s="309"/>
      <c r="G87" s="775" t="s">
        <v>680</v>
      </c>
      <c r="H87" s="775"/>
      <c r="I87" s="775"/>
      <c r="J87" s="775"/>
      <c r="K87" s="775"/>
      <c r="L87" s="775"/>
      <c r="M87" s="775"/>
      <c r="N87" s="775"/>
      <c r="O87" s="775"/>
      <c r="P87" s="775"/>
      <c r="Q87" s="775"/>
      <c r="R87" s="775"/>
      <c r="S87" s="775"/>
      <c r="T87" s="775"/>
      <c r="U87" s="775"/>
      <c r="V87" s="775"/>
      <c r="W87" s="775"/>
      <c r="X87" s="775"/>
      <c r="Y87" s="775"/>
      <c r="Z87" s="775"/>
      <c r="AA87" s="776"/>
      <c r="AB87" s="781" t="s">
        <v>681</v>
      </c>
      <c r="AC87" s="775"/>
      <c r="AD87" s="775"/>
      <c r="AE87" s="775"/>
      <c r="AF87" s="775"/>
      <c r="AG87" s="775"/>
      <c r="AH87" s="775"/>
      <c r="AI87" s="775"/>
      <c r="AJ87" s="775"/>
      <c r="AK87" s="775"/>
      <c r="AL87" s="775"/>
      <c r="AM87" s="775"/>
      <c r="AN87" s="775"/>
      <c r="AO87" s="775"/>
      <c r="AP87" s="775"/>
      <c r="AQ87" s="775"/>
      <c r="AR87" s="775"/>
      <c r="AS87" s="775"/>
      <c r="AT87" s="775"/>
      <c r="AU87" s="775"/>
      <c r="AV87" s="775"/>
      <c r="AW87" s="775"/>
      <c r="AX87" s="782"/>
      <c r="AY87">
        <f t="shared" si="3"/>
        <v>1</v>
      </c>
    </row>
    <row r="88" spans="1:60" ht="22.5" customHeight="1" x14ac:dyDescent="0.15">
      <c r="A88" s="774"/>
      <c r="B88" s="507"/>
      <c r="C88" s="308"/>
      <c r="D88" s="308"/>
      <c r="E88" s="308"/>
      <c r="F88" s="309"/>
      <c r="G88" s="777"/>
      <c r="H88" s="777"/>
      <c r="I88" s="777"/>
      <c r="J88" s="777"/>
      <c r="K88" s="777"/>
      <c r="L88" s="777"/>
      <c r="M88" s="777"/>
      <c r="N88" s="777"/>
      <c r="O88" s="777"/>
      <c r="P88" s="777"/>
      <c r="Q88" s="777"/>
      <c r="R88" s="777"/>
      <c r="S88" s="777"/>
      <c r="T88" s="777"/>
      <c r="U88" s="777"/>
      <c r="V88" s="777"/>
      <c r="W88" s="777"/>
      <c r="X88" s="777"/>
      <c r="Y88" s="777"/>
      <c r="Z88" s="777"/>
      <c r="AA88" s="778"/>
      <c r="AB88" s="783"/>
      <c r="AC88" s="777"/>
      <c r="AD88" s="777"/>
      <c r="AE88" s="777"/>
      <c r="AF88" s="777"/>
      <c r="AG88" s="777"/>
      <c r="AH88" s="777"/>
      <c r="AI88" s="777"/>
      <c r="AJ88" s="777"/>
      <c r="AK88" s="777"/>
      <c r="AL88" s="777"/>
      <c r="AM88" s="777"/>
      <c r="AN88" s="777"/>
      <c r="AO88" s="777"/>
      <c r="AP88" s="777"/>
      <c r="AQ88" s="777"/>
      <c r="AR88" s="777"/>
      <c r="AS88" s="777"/>
      <c r="AT88" s="777"/>
      <c r="AU88" s="777"/>
      <c r="AV88" s="777"/>
      <c r="AW88" s="777"/>
      <c r="AX88" s="784"/>
      <c r="AY88">
        <f t="shared" si="3"/>
        <v>1</v>
      </c>
    </row>
    <row r="89" spans="1:60" ht="19.5" customHeight="1" x14ac:dyDescent="0.15">
      <c r="A89" s="774"/>
      <c r="B89" s="508"/>
      <c r="C89" s="311"/>
      <c r="D89" s="311"/>
      <c r="E89" s="311"/>
      <c r="F89" s="312"/>
      <c r="G89" s="779"/>
      <c r="H89" s="779"/>
      <c r="I89" s="779"/>
      <c r="J89" s="779"/>
      <c r="K89" s="779"/>
      <c r="L89" s="779"/>
      <c r="M89" s="779"/>
      <c r="N89" s="779"/>
      <c r="O89" s="779"/>
      <c r="P89" s="779"/>
      <c r="Q89" s="779"/>
      <c r="R89" s="779"/>
      <c r="S89" s="779"/>
      <c r="T89" s="779"/>
      <c r="U89" s="779"/>
      <c r="V89" s="779"/>
      <c r="W89" s="779"/>
      <c r="X89" s="779"/>
      <c r="Y89" s="779"/>
      <c r="Z89" s="779"/>
      <c r="AA89" s="780"/>
      <c r="AB89" s="785"/>
      <c r="AC89" s="779"/>
      <c r="AD89" s="779"/>
      <c r="AE89" s="777"/>
      <c r="AF89" s="777"/>
      <c r="AG89" s="777"/>
      <c r="AH89" s="777"/>
      <c r="AI89" s="777"/>
      <c r="AJ89" s="777"/>
      <c r="AK89" s="777"/>
      <c r="AL89" s="777"/>
      <c r="AM89" s="777"/>
      <c r="AN89" s="777"/>
      <c r="AO89" s="777"/>
      <c r="AP89" s="777"/>
      <c r="AQ89" s="777"/>
      <c r="AR89" s="777"/>
      <c r="AS89" s="777"/>
      <c r="AT89" s="777"/>
      <c r="AU89" s="779"/>
      <c r="AV89" s="779"/>
      <c r="AW89" s="779"/>
      <c r="AX89" s="786"/>
      <c r="AY89">
        <f t="shared" si="3"/>
        <v>1</v>
      </c>
    </row>
    <row r="90" spans="1:60" ht="18.75" customHeight="1" x14ac:dyDescent="0.15">
      <c r="A90" s="774"/>
      <c r="B90" s="506" t="s">
        <v>138</v>
      </c>
      <c r="C90" s="470"/>
      <c r="D90" s="470"/>
      <c r="E90" s="470"/>
      <c r="F90" s="471"/>
      <c r="G90" s="790" t="s">
        <v>56</v>
      </c>
      <c r="H90" s="435"/>
      <c r="I90" s="435"/>
      <c r="J90" s="435"/>
      <c r="K90" s="435"/>
      <c r="L90" s="435"/>
      <c r="M90" s="435"/>
      <c r="N90" s="435"/>
      <c r="O90" s="791"/>
      <c r="P90" s="792" t="s">
        <v>58</v>
      </c>
      <c r="Q90" s="435"/>
      <c r="R90" s="435"/>
      <c r="S90" s="435"/>
      <c r="T90" s="435"/>
      <c r="U90" s="435"/>
      <c r="V90" s="435"/>
      <c r="W90" s="435"/>
      <c r="X90" s="791"/>
      <c r="Y90" s="793"/>
      <c r="Z90" s="794"/>
      <c r="AA90" s="795"/>
      <c r="AB90" s="796" t="s">
        <v>11</v>
      </c>
      <c r="AC90" s="797"/>
      <c r="AD90" s="798"/>
      <c r="AE90" s="393" t="s">
        <v>390</v>
      </c>
      <c r="AF90" s="393"/>
      <c r="AG90" s="393"/>
      <c r="AH90" s="393"/>
      <c r="AI90" s="393" t="s">
        <v>542</v>
      </c>
      <c r="AJ90" s="393"/>
      <c r="AK90" s="393"/>
      <c r="AL90" s="393"/>
      <c r="AM90" s="393" t="s">
        <v>358</v>
      </c>
      <c r="AN90" s="393"/>
      <c r="AO90" s="393"/>
      <c r="AP90" s="393"/>
      <c r="AQ90" s="799" t="s">
        <v>171</v>
      </c>
      <c r="AR90" s="800"/>
      <c r="AS90" s="800"/>
      <c r="AT90" s="801"/>
      <c r="AU90" s="802" t="s">
        <v>128</v>
      </c>
      <c r="AV90" s="802"/>
      <c r="AW90" s="802"/>
      <c r="AX90" s="803"/>
      <c r="AY90">
        <f t="shared" si="3"/>
        <v>1</v>
      </c>
      <c r="BA90" s="10"/>
      <c r="BB90" s="10"/>
      <c r="BC90" s="10"/>
    </row>
    <row r="91" spans="1:60" ht="18.75" customHeight="1" x14ac:dyDescent="0.15">
      <c r="A91" s="774"/>
      <c r="B91" s="507"/>
      <c r="C91" s="308"/>
      <c r="D91" s="308"/>
      <c r="E91" s="308"/>
      <c r="F91" s="309"/>
      <c r="G91" s="453"/>
      <c r="H91" s="367"/>
      <c r="I91" s="367"/>
      <c r="J91" s="367"/>
      <c r="K91" s="367"/>
      <c r="L91" s="367"/>
      <c r="M91" s="367"/>
      <c r="N91" s="367"/>
      <c r="O91" s="454"/>
      <c r="P91" s="456"/>
      <c r="Q91" s="367"/>
      <c r="R91" s="367"/>
      <c r="S91" s="367"/>
      <c r="T91" s="367"/>
      <c r="U91" s="367"/>
      <c r="V91" s="367"/>
      <c r="W91" s="367"/>
      <c r="X91" s="454"/>
      <c r="Y91" s="793"/>
      <c r="Z91" s="794"/>
      <c r="AA91" s="795"/>
      <c r="AB91" s="386"/>
      <c r="AC91" s="466"/>
      <c r="AD91" s="467"/>
      <c r="AE91" s="393"/>
      <c r="AF91" s="393"/>
      <c r="AG91" s="393"/>
      <c r="AH91" s="393"/>
      <c r="AI91" s="393"/>
      <c r="AJ91" s="393"/>
      <c r="AK91" s="393"/>
      <c r="AL91" s="393"/>
      <c r="AM91" s="393"/>
      <c r="AN91" s="393"/>
      <c r="AO91" s="393"/>
      <c r="AP91" s="393"/>
      <c r="AQ91" s="804" t="s">
        <v>653</v>
      </c>
      <c r="AR91" s="413"/>
      <c r="AS91" s="411" t="s">
        <v>172</v>
      </c>
      <c r="AT91" s="412"/>
      <c r="AU91" s="413" t="s">
        <v>653</v>
      </c>
      <c r="AV91" s="413"/>
      <c r="AW91" s="367" t="s">
        <v>166</v>
      </c>
      <c r="AX91" s="368"/>
      <c r="AY91">
        <f t="shared" si="3"/>
        <v>1</v>
      </c>
      <c r="BA91" s="10"/>
      <c r="BB91" s="10"/>
      <c r="BC91" s="10"/>
      <c r="BD91" s="10"/>
      <c r="BE91" s="10"/>
      <c r="BF91" s="10"/>
      <c r="BG91" s="10"/>
      <c r="BH91" s="10"/>
    </row>
    <row r="92" spans="1:60" ht="23.25" customHeight="1" x14ac:dyDescent="0.15">
      <c r="A92" s="774"/>
      <c r="B92" s="507"/>
      <c r="C92" s="308"/>
      <c r="D92" s="308"/>
      <c r="E92" s="308"/>
      <c r="F92" s="309"/>
      <c r="G92" s="130" t="s">
        <v>653</v>
      </c>
      <c r="H92" s="131"/>
      <c r="I92" s="131"/>
      <c r="J92" s="131"/>
      <c r="K92" s="131"/>
      <c r="L92" s="131"/>
      <c r="M92" s="131"/>
      <c r="N92" s="131"/>
      <c r="O92" s="132"/>
      <c r="P92" s="131" t="s">
        <v>653</v>
      </c>
      <c r="Q92" s="806"/>
      <c r="R92" s="806"/>
      <c r="S92" s="806"/>
      <c r="T92" s="806"/>
      <c r="U92" s="806"/>
      <c r="V92" s="806"/>
      <c r="W92" s="806"/>
      <c r="X92" s="807"/>
      <c r="Y92" s="812" t="s">
        <v>57</v>
      </c>
      <c r="Z92" s="813"/>
      <c r="AA92" s="814"/>
      <c r="AB92" s="335" t="s">
        <v>653</v>
      </c>
      <c r="AC92" s="335"/>
      <c r="AD92" s="335"/>
      <c r="AE92" s="364" t="s">
        <v>653</v>
      </c>
      <c r="AF92" s="365"/>
      <c r="AG92" s="365"/>
      <c r="AH92" s="365"/>
      <c r="AI92" s="364" t="s">
        <v>653</v>
      </c>
      <c r="AJ92" s="365"/>
      <c r="AK92" s="365"/>
      <c r="AL92" s="365"/>
      <c r="AM92" s="364" t="s">
        <v>653</v>
      </c>
      <c r="AN92" s="365"/>
      <c r="AO92" s="365"/>
      <c r="AP92" s="365"/>
      <c r="AQ92" s="369" t="s">
        <v>653</v>
      </c>
      <c r="AR92" s="370"/>
      <c r="AS92" s="370"/>
      <c r="AT92" s="371"/>
      <c r="AU92" s="365" t="s">
        <v>653</v>
      </c>
      <c r="AV92" s="365"/>
      <c r="AW92" s="365"/>
      <c r="AX92" s="377"/>
      <c r="AY92">
        <f t="shared" si="3"/>
        <v>1</v>
      </c>
    </row>
    <row r="93" spans="1:60" ht="23.25" customHeight="1" x14ac:dyDescent="0.15">
      <c r="A93" s="774"/>
      <c r="B93" s="507"/>
      <c r="C93" s="308"/>
      <c r="D93" s="308"/>
      <c r="E93" s="308"/>
      <c r="F93" s="309"/>
      <c r="G93" s="805"/>
      <c r="H93" s="359"/>
      <c r="I93" s="359"/>
      <c r="J93" s="359"/>
      <c r="K93" s="359"/>
      <c r="L93" s="359"/>
      <c r="M93" s="359"/>
      <c r="N93" s="359"/>
      <c r="O93" s="360"/>
      <c r="P93" s="808"/>
      <c r="Q93" s="808"/>
      <c r="R93" s="808"/>
      <c r="S93" s="808"/>
      <c r="T93" s="808"/>
      <c r="U93" s="808"/>
      <c r="V93" s="808"/>
      <c r="W93" s="808"/>
      <c r="X93" s="809"/>
      <c r="Y93" s="773" t="s">
        <v>50</v>
      </c>
      <c r="Z93" s="652"/>
      <c r="AA93" s="653"/>
      <c r="AB93" s="425" t="s">
        <v>653</v>
      </c>
      <c r="AC93" s="425"/>
      <c r="AD93" s="425"/>
      <c r="AE93" s="364" t="s">
        <v>653</v>
      </c>
      <c r="AF93" s="365"/>
      <c r="AG93" s="365"/>
      <c r="AH93" s="365"/>
      <c r="AI93" s="364" t="s">
        <v>653</v>
      </c>
      <c r="AJ93" s="365"/>
      <c r="AK93" s="365"/>
      <c r="AL93" s="365"/>
      <c r="AM93" s="364" t="s">
        <v>653</v>
      </c>
      <c r="AN93" s="365"/>
      <c r="AO93" s="365"/>
      <c r="AP93" s="365"/>
      <c r="AQ93" s="369" t="s">
        <v>653</v>
      </c>
      <c r="AR93" s="370"/>
      <c r="AS93" s="370"/>
      <c r="AT93" s="371"/>
      <c r="AU93" s="365" t="s">
        <v>653</v>
      </c>
      <c r="AV93" s="365"/>
      <c r="AW93" s="365"/>
      <c r="AX93" s="377"/>
      <c r="AY93">
        <f t="shared" si="3"/>
        <v>1</v>
      </c>
      <c r="BA93" s="10"/>
      <c r="BB93" s="10"/>
      <c r="BC93" s="10"/>
    </row>
    <row r="94" spans="1:60" ht="23.25" customHeight="1" thickBot="1" x14ac:dyDescent="0.2">
      <c r="A94" s="774"/>
      <c r="B94" s="507"/>
      <c r="C94" s="308"/>
      <c r="D94" s="308"/>
      <c r="E94" s="308"/>
      <c r="F94" s="309"/>
      <c r="G94" s="133"/>
      <c r="H94" s="134"/>
      <c r="I94" s="134"/>
      <c r="J94" s="134"/>
      <c r="K94" s="134"/>
      <c r="L94" s="134"/>
      <c r="M94" s="134"/>
      <c r="N94" s="134"/>
      <c r="O94" s="135"/>
      <c r="P94" s="810"/>
      <c r="Q94" s="810"/>
      <c r="R94" s="810"/>
      <c r="S94" s="810"/>
      <c r="T94" s="810"/>
      <c r="U94" s="810"/>
      <c r="V94" s="810"/>
      <c r="W94" s="810"/>
      <c r="X94" s="811"/>
      <c r="Y94" s="773" t="s">
        <v>13</v>
      </c>
      <c r="Z94" s="652"/>
      <c r="AA94" s="653"/>
      <c r="AB94" s="787" t="s">
        <v>14</v>
      </c>
      <c r="AC94" s="787"/>
      <c r="AD94" s="787"/>
      <c r="AE94" s="788" t="s">
        <v>653</v>
      </c>
      <c r="AF94" s="789"/>
      <c r="AG94" s="789"/>
      <c r="AH94" s="789"/>
      <c r="AI94" s="788" t="s">
        <v>653</v>
      </c>
      <c r="AJ94" s="789"/>
      <c r="AK94" s="789"/>
      <c r="AL94" s="789"/>
      <c r="AM94" s="788" t="s">
        <v>653</v>
      </c>
      <c r="AN94" s="789"/>
      <c r="AO94" s="789"/>
      <c r="AP94" s="789"/>
      <c r="AQ94" s="369" t="s">
        <v>653</v>
      </c>
      <c r="AR94" s="370"/>
      <c r="AS94" s="370"/>
      <c r="AT94" s="371"/>
      <c r="AU94" s="365" t="s">
        <v>653</v>
      </c>
      <c r="AV94" s="365"/>
      <c r="AW94" s="365"/>
      <c r="AX94" s="377"/>
      <c r="AY94">
        <f t="shared" si="3"/>
        <v>1</v>
      </c>
      <c r="BA94" s="10"/>
      <c r="BB94" s="10"/>
      <c r="BC94" s="10"/>
      <c r="BD94" s="10"/>
      <c r="BE94" s="10"/>
      <c r="BF94" s="10"/>
      <c r="BG94" s="10"/>
      <c r="BH94" s="10"/>
    </row>
    <row r="95" spans="1:60" ht="45" customHeight="1" x14ac:dyDescent="0.15">
      <c r="A95" s="516" t="s">
        <v>257</v>
      </c>
      <c r="B95" s="517"/>
      <c r="C95" s="519" t="s">
        <v>173</v>
      </c>
      <c r="D95" s="517"/>
      <c r="E95" s="520" t="s">
        <v>186</v>
      </c>
      <c r="F95" s="521"/>
      <c r="G95" s="522" t="s">
        <v>592</v>
      </c>
      <c r="H95" s="523"/>
      <c r="I95" s="523"/>
      <c r="J95" s="523"/>
      <c r="K95" s="523"/>
      <c r="L95" s="523"/>
      <c r="M95" s="523"/>
      <c r="N95" s="523"/>
      <c r="O95" s="523"/>
      <c r="P95" s="523"/>
      <c r="Q95" s="523"/>
      <c r="R95" s="523"/>
      <c r="S95" s="523"/>
      <c r="T95" s="523"/>
      <c r="U95" s="523"/>
      <c r="V95" s="523"/>
      <c r="W95" s="523"/>
      <c r="X95" s="523"/>
      <c r="Y95" s="523"/>
      <c r="Z95" s="523"/>
      <c r="AA95" s="523"/>
      <c r="AB95" s="523"/>
      <c r="AC95" s="523"/>
      <c r="AD95" s="523"/>
      <c r="AE95" s="523"/>
      <c r="AF95" s="523"/>
      <c r="AG95" s="523"/>
      <c r="AH95" s="523"/>
      <c r="AI95" s="523"/>
      <c r="AJ95" s="523"/>
      <c r="AK95" s="523"/>
      <c r="AL95" s="523"/>
      <c r="AM95" s="523"/>
      <c r="AN95" s="523"/>
      <c r="AO95" s="523"/>
      <c r="AP95" s="523"/>
      <c r="AQ95" s="523"/>
      <c r="AR95" s="523"/>
      <c r="AS95" s="523"/>
      <c r="AT95" s="523"/>
      <c r="AU95" s="523"/>
      <c r="AV95" s="523"/>
      <c r="AW95" s="523"/>
      <c r="AX95" s="524"/>
    </row>
    <row r="96" spans="1:60" ht="32.25" customHeight="1" x14ac:dyDescent="0.15">
      <c r="A96" s="518"/>
      <c r="B96" s="505"/>
      <c r="C96" s="504"/>
      <c r="D96" s="505"/>
      <c r="E96" s="506" t="s">
        <v>185</v>
      </c>
      <c r="F96" s="471"/>
      <c r="G96" s="130" t="s">
        <v>592</v>
      </c>
      <c r="H96" s="131"/>
      <c r="I96" s="131"/>
      <c r="J96" s="131"/>
      <c r="K96" s="131"/>
      <c r="L96" s="131"/>
      <c r="M96" s="131"/>
      <c r="N96" s="131"/>
      <c r="O96" s="131"/>
      <c r="P96" s="131"/>
      <c r="Q96" s="131"/>
      <c r="R96" s="131"/>
      <c r="S96" s="131"/>
      <c r="T96" s="131"/>
      <c r="U96" s="131"/>
      <c r="V96" s="132"/>
      <c r="W96" s="493" t="s">
        <v>555</v>
      </c>
      <c r="X96" s="494"/>
      <c r="Y96" s="494"/>
      <c r="Z96" s="494"/>
      <c r="AA96" s="495"/>
      <c r="AB96" s="496" t="s">
        <v>592</v>
      </c>
      <c r="AC96" s="497"/>
      <c r="AD96" s="497"/>
      <c r="AE96" s="497"/>
      <c r="AF96" s="497"/>
      <c r="AG96" s="497"/>
      <c r="AH96" s="497"/>
      <c r="AI96" s="497"/>
      <c r="AJ96" s="497"/>
      <c r="AK96" s="497"/>
      <c r="AL96" s="497"/>
      <c r="AM96" s="497"/>
      <c r="AN96" s="497"/>
      <c r="AO96" s="497"/>
      <c r="AP96" s="497"/>
      <c r="AQ96" s="497"/>
      <c r="AR96" s="497"/>
      <c r="AS96" s="497"/>
      <c r="AT96" s="497"/>
      <c r="AU96" s="497"/>
      <c r="AV96" s="497"/>
      <c r="AW96" s="497"/>
      <c r="AX96" s="498"/>
    </row>
    <row r="97" spans="1:51" ht="21" customHeight="1" x14ac:dyDescent="0.15">
      <c r="A97" s="518"/>
      <c r="B97" s="505"/>
      <c r="C97" s="504"/>
      <c r="D97" s="505"/>
      <c r="E97" s="508"/>
      <c r="F97" s="312"/>
      <c r="G97" s="133"/>
      <c r="H97" s="134"/>
      <c r="I97" s="134"/>
      <c r="J97" s="134"/>
      <c r="K97" s="134"/>
      <c r="L97" s="134"/>
      <c r="M97" s="134"/>
      <c r="N97" s="134"/>
      <c r="O97" s="134"/>
      <c r="P97" s="134"/>
      <c r="Q97" s="134"/>
      <c r="R97" s="134"/>
      <c r="S97" s="134"/>
      <c r="T97" s="134"/>
      <c r="U97" s="134"/>
      <c r="V97" s="135"/>
      <c r="W97" s="499" t="s">
        <v>556</v>
      </c>
      <c r="X97" s="500"/>
      <c r="Y97" s="500"/>
      <c r="Z97" s="500"/>
      <c r="AA97" s="501"/>
      <c r="AB97" s="496" t="s">
        <v>592</v>
      </c>
      <c r="AC97" s="497"/>
      <c r="AD97" s="497"/>
      <c r="AE97" s="497"/>
      <c r="AF97" s="497"/>
      <c r="AG97" s="497"/>
      <c r="AH97" s="497"/>
      <c r="AI97" s="497"/>
      <c r="AJ97" s="497"/>
      <c r="AK97" s="497"/>
      <c r="AL97" s="497"/>
      <c r="AM97" s="497"/>
      <c r="AN97" s="497"/>
      <c r="AO97" s="497"/>
      <c r="AP97" s="497"/>
      <c r="AQ97" s="497"/>
      <c r="AR97" s="497"/>
      <c r="AS97" s="497"/>
      <c r="AT97" s="497"/>
      <c r="AU97" s="497"/>
      <c r="AV97" s="497"/>
      <c r="AW97" s="497"/>
      <c r="AX97" s="498"/>
    </row>
    <row r="98" spans="1:51" ht="34.5" customHeight="1" x14ac:dyDescent="0.15">
      <c r="A98" s="518"/>
      <c r="B98" s="505"/>
      <c r="C98" s="502" t="s">
        <v>568</v>
      </c>
      <c r="D98" s="503"/>
      <c r="E98" s="506" t="s">
        <v>253</v>
      </c>
      <c r="F98" s="471"/>
      <c r="G98" s="509" t="s">
        <v>176</v>
      </c>
      <c r="H98" s="510"/>
      <c r="I98" s="510"/>
      <c r="J98" s="511" t="s">
        <v>255</v>
      </c>
      <c r="K98" s="512"/>
      <c r="L98" s="512"/>
      <c r="M98" s="512"/>
      <c r="N98" s="512"/>
      <c r="O98" s="512"/>
      <c r="P98" s="512"/>
      <c r="Q98" s="512"/>
      <c r="R98" s="512"/>
      <c r="S98" s="512"/>
      <c r="T98" s="513"/>
      <c r="U98" s="514" t="s">
        <v>596</v>
      </c>
      <c r="V98" s="514"/>
      <c r="W98" s="514"/>
      <c r="X98" s="514"/>
      <c r="Y98" s="514"/>
      <c r="Z98" s="514"/>
      <c r="AA98" s="514"/>
      <c r="AB98" s="514"/>
      <c r="AC98" s="514"/>
      <c r="AD98" s="514"/>
      <c r="AE98" s="514"/>
      <c r="AF98" s="514"/>
      <c r="AG98" s="514"/>
      <c r="AH98" s="514"/>
      <c r="AI98" s="514"/>
      <c r="AJ98" s="514"/>
      <c r="AK98" s="514"/>
      <c r="AL98" s="514"/>
      <c r="AM98" s="514"/>
      <c r="AN98" s="514"/>
      <c r="AO98" s="514"/>
      <c r="AP98" s="514"/>
      <c r="AQ98" s="514"/>
      <c r="AR98" s="514"/>
      <c r="AS98" s="514"/>
      <c r="AT98" s="514"/>
      <c r="AU98" s="514"/>
      <c r="AV98" s="514"/>
      <c r="AW98" s="514"/>
      <c r="AX98" s="515"/>
      <c r="AY98" s="61"/>
    </row>
    <row r="99" spans="1:51" ht="34.5" customHeight="1" x14ac:dyDescent="0.15">
      <c r="A99" s="518"/>
      <c r="B99" s="505"/>
      <c r="C99" s="504"/>
      <c r="D99" s="505"/>
      <c r="E99" s="507"/>
      <c r="F99" s="309"/>
      <c r="G99" s="509" t="s">
        <v>569</v>
      </c>
      <c r="H99" s="510"/>
      <c r="I99" s="510"/>
      <c r="J99" s="510"/>
      <c r="K99" s="510"/>
      <c r="L99" s="510"/>
      <c r="M99" s="510"/>
      <c r="N99" s="510"/>
      <c r="O99" s="510"/>
      <c r="P99" s="510"/>
      <c r="Q99" s="510"/>
      <c r="R99" s="510"/>
      <c r="S99" s="510"/>
      <c r="T99" s="510"/>
      <c r="U99" s="589" t="s">
        <v>597</v>
      </c>
      <c r="V99" s="514"/>
      <c r="W99" s="514"/>
      <c r="X99" s="514"/>
      <c r="Y99" s="514"/>
      <c r="Z99" s="514"/>
      <c r="AA99" s="514"/>
      <c r="AB99" s="514"/>
      <c r="AC99" s="514"/>
      <c r="AD99" s="514"/>
      <c r="AE99" s="514"/>
      <c r="AF99" s="514"/>
      <c r="AG99" s="514"/>
      <c r="AH99" s="514"/>
      <c r="AI99" s="514"/>
      <c r="AJ99" s="514"/>
      <c r="AK99" s="514"/>
      <c r="AL99" s="514"/>
      <c r="AM99" s="514"/>
      <c r="AN99" s="514"/>
      <c r="AO99" s="514"/>
      <c r="AP99" s="514"/>
      <c r="AQ99" s="514"/>
      <c r="AR99" s="514"/>
      <c r="AS99" s="514"/>
      <c r="AT99" s="514"/>
      <c r="AU99" s="514"/>
      <c r="AV99" s="514"/>
      <c r="AW99" s="514"/>
      <c r="AX99" s="515"/>
      <c r="AY99" s="61"/>
    </row>
    <row r="100" spans="1:51" ht="34.5" customHeight="1" thickBot="1" x14ac:dyDescent="0.2">
      <c r="A100" s="518"/>
      <c r="B100" s="505"/>
      <c r="C100" s="504"/>
      <c r="D100" s="505"/>
      <c r="E100" s="508"/>
      <c r="F100" s="312"/>
      <c r="G100" s="509" t="s">
        <v>556</v>
      </c>
      <c r="H100" s="510"/>
      <c r="I100" s="510"/>
      <c r="J100" s="510"/>
      <c r="K100" s="510"/>
      <c r="L100" s="510"/>
      <c r="M100" s="510"/>
      <c r="N100" s="510"/>
      <c r="O100" s="510"/>
      <c r="P100" s="510"/>
      <c r="Q100" s="510"/>
      <c r="R100" s="510"/>
      <c r="S100" s="510"/>
      <c r="T100" s="510"/>
      <c r="U100" s="136" t="s">
        <v>695</v>
      </c>
      <c r="V100" s="137"/>
      <c r="W100" s="137"/>
      <c r="X100" s="137"/>
      <c r="Y100" s="137"/>
      <c r="Z100" s="137"/>
      <c r="AA100" s="137"/>
      <c r="AB100" s="137"/>
      <c r="AC100" s="137"/>
      <c r="AD100" s="137"/>
      <c r="AE100" s="137"/>
      <c r="AF100" s="137"/>
      <c r="AG100" s="137"/>
      <c r="AH100" s="137"/>
      <c r="AI100" s="137"/>
      <c r="AJ100" s="137"/>
      <c r="AK100" s="137"/>
      <c r="AL100" s="137"/>
      <c r="AM100" s="137"/>
      <c r="AN100" s="137"/>
      <c r="AO100" s="137"/>
      <c r="AP100" s="137"/>
      <c r="AQ100" s="137"/>
      <c r="AR100" s="137"/>
      <c r="AS100" s="137"/>
      <c r="AT100" s="137"/>
      <c r="AU100" s="137"/>
      <c r="AV100" s="137"/>
      <c r="AW100" s="137"/>
      <c r="AX100" s="138"/>
      <c r="AY100" s="61"/>
    </row>
    <row r="101" spans="1:51" ht="27" customHeight="1" x14ac:dyDescent="0.15">
      <c r="A101" s="590" t="s">
        <v>44</v>
      </c>
      <c r="B101" s="591"/>
      <c r="C101" s="591"/>
      <c r="D101" s="591"/>
      <c r="E101" s="591"/>
      <c r="F101" s="591"/>
      <c r="G101" s="591"/>
      <c r="H101" s="591"/>
      <c r="I101" s="591"/>
      <c r="J101" s="591"/>
      <c r="K101" s="591"/>
      <c r="L101" s="591"/>
      <c r="M101" s="591"/>
      <c r="N101" s="591"/>
      <c r="O101" s="591"/>
      <c r="P101" s="591"/>
      <c r="Q101" s="591"/>
      <c r="R101" s="591"/>
      <c r="S101" s="591"/>
      <c r="T101" s="591"/>
      <c r="U101" s="591"/>
      <c r="V101" s="591"/>
      <c r="W101" s="591"/>
      <c r="X101" s="591"/>
      <c r="Y101" s="591"/>
      <c r="Z101" s="591"/>
      <c r="AA101" s="591"/>
      <c r="AB101" s="591"/>
      <c r="AC101" s="591"/>
      <c r="AD101" s="591"/>
      <c r="AE101" s="591"/>
      <c r="AF101" s="591"/>
      <c r="AG101" s="591"/>
      <c r="AH101" s="591"/>
      <c r="AI101" s="591"/>
      <c r="AJ101" s="591"/>
      <c r="AK101" s="591"/>
      <c r="AL101" s="591"/>
      <c r="AM101" s="591"/>
      <c r="AN101" s="591"/>
      <c r="AO101" s="591"/>
      <c r="AP101" s="591"/>
      <c r="AQ101" s="591"/>
      <c r="AR101" s="591"/>
      <c r="AS101" s="591"/>
      <c r="AT101" s="591"/>
      <c r="AU101" s="591"/>
      <c r="AV101" s="591"/>
      <c r="AW101" s="591"/>
      <c r="AX101" s="592"/>
    </row>
    <row r="102" spans="1:51" ht="27" customHeight="1" x14ac:dyDescent="0.15">
      <c r="A102" s="5"/>
      <c r="B102" s="6"/>
      <c r="C102" s="488" t="s">
        <v>29</v>
      </c>
      <c r="D102" s="489"/>
      <c r="E102" s="489"/>
      <c r="F102" s="489"/>
      <c r="G102" s="489"/>
      <c r="H102" s="489"/>
      <c r="I102" s="489"/>
      <c r="J102" s="489"/>
      <c r="K102" s="489"/>
      <c r="L102" s="489"/>
      <c r="M102" s="489"/>
      <c r="N102" s="489"/>
      <c r="O102" s="489"/>
      <c r="P102" s="489"/>
      <c r="Q102" s="489"/>
      <c r="R102" s="489"/>
      <c r="S102" s="489"/>
      <c r="T102" s="489"/>
      <c r="U102" s="489"/>
      <c r="V102" s="489"/>
      <c r="W102" s="489"/>
      <c r="X102" s="489"/>
      <c r="Y102" s="489"/>
      <c r="Z102" s="489"/>
      <c r="AA102" s="489"/>
      <c r="AB102" s="489"/>
      <c r="AC102" s="490"/>
      <c r="AD102" s="489" t="s">
        <v>33</v>
      </c>
      <c r="AE102" s="489"/>
      <c r="AF102" s="489"/>
      <c r="AG102" s="491" t="s">
        <v>28</v>
      </c>
      <c r="AH102" s="489"/>
      <c r="AI102" s="489"/>
      <c r="AJ102" s="489"/>
      <c r="AK102" s="489"/>
      <c r="AL102" s="489"/>
      <c r="AM102" s="489"/>
      <c r="AN102" s="489"/>
      <c r="AO102" s="489"/>
      <c r="AP102" s="489"/>
      <c r="AQ102" s="489"/>
      <c r="AR102" s="489"/>
      <c r="AS102" s="489"/>
      <c r="AT102" s="489"/>
      <c r="AU102" s="489"/>
      <c r="AV102" s="489"/>
      <c r="AW102" s="489"/>
      <c r="AX102" s="492"/>
    </row>
    <row r="103" spans="1:51" ht="57.6" customHeight="1" x14ac:dyDescent="0.15">
      <c r="A103" s="558" t="s">
        <v>133</v>
      </c>
      <c r="B103" s="559"/>
      <c r="C103" s="564" t="s">
        <v>134</v>
      </c>
      <c r="D103" s="565"/>
      <c r="E103" s="565"/>
      <c r="F103" s="565"/>
      <c r="G103" s="565"/>
      <c r="H103" s="565"/>
      <c r="I103" s="565"/>
      <c r="J103" s="565"/>
      <c r="K103" s="565"/>
      <c r="L103" s="565"/>
      <c r="M103" s="565"/>
      <c r="N103" s="565"/>
      <c r="O103" s="565"/>
      <c r="P103" s="565"/>
      <c r="Q103" s="565"/>
      <c r="R103" s="565"/>
      <c r="S103" s="565"/>
      <c r="T103" s="565"/>
      <c r="U103" s="565"/>
      <c r="V103" s="565"/>
      <c r="W103" s="565"/>
      <c r="X103" s="565"/>
      <c r="Y103" s="565"/>
      <c r="Z103" s="565"/>
      <c r="AA103" s="565"/>
      <c r="AB103" s="565"/>
      <c r="AC103" s="566"/>
      <c r="AD103" s="567" t="s">
        <v>581</v>
      </c>
      <c r="AE103" s="568"/>
      <c r="AF103" s="568"/>
      <c r="AG103" s="569" t="s">
        <v>601</v>
      </c>
      <c r="AH103" s="570"/>
      <c r="AI103" s="570"/>
      <c r="AJ103" s="570"/>
      <c r="AK103" s="570"/>
      <c r="AL103" s="570"/>
      <c r="AM103" s="570"/>
      <c r="AN103" s="570"/>
      <c r="AO103" s="570"/>
      <c r="AP103" s="570"/>
      <c r="AQ103" s="570"/>
      <c r="AR103" s="570"/>
      <c r="AS103" s="570"/>
      <c r="AT103" s="570"/>
      <c r="AU103" s="570"/>
      <c r="AV103" s="570"/>
      <c r="AW103" s="570"/>
      <c r="AX103" s="571"/>
    </row>
    <row r="104" spans="1:51" ht="70.900000000000006" customHeight="1" x14ac:dyDescent="0.15">
      <c r="A104" s="560"/>
      <c r="B104" s="561"/>
      <c r="C104" s="572" t="s">
        <v>34</v>
      </c>
      <c r="D104" s="573"/>
      <c r="E104" s="573"/>
      <c r="F104" s="573"/>
      <c r="G104" s="573"/>
      <c r="H104" s="573"/>
      <c r="I104" s="573"/>
      <c r="J104" s="573"/>
      <c r="K104" s="573"/>
      <c r="L104" s="573"/>
      <c r="M104" s="573"/>
      <c r="N104" s="573"/>
      <c r="O104" s="573"/>
      <c r="P104" s="573"/>
      <c r="Q104" s="573"/>
      <c r="R104" s="573"/>
      <c r="S104" s="573"/>
      <c r="T104" s="573"/>
      <c r="U104" s="573"/>
      <c r="V104" s="573"/>
      <c r="W104" s="573"/>
      <c r="X104" s="573"/>
      <c r="Y104" s="573"/>
      <c r="Z104" s="573"/>
      <c r="AA104" s="573"/>
      <c r="AB104" s="573"/>
      <c r="AC104" s="574"/>
      <c r="AD104" s="548" t="s">
        <v>581</v>
      </c>
      <c r="AE104" s="549"/>
      <c r="AF104" s="549"/>
      <c r="AG104" s="575" t="s">
        <v>602</v>
      </c>
      <c r="AH104" s="576"/>
      <c r="AI104" s="576"/>
      <c r="AJ104" s="576"/>
      <c r="AK104" s="576"/>
      <c r="AL104" s="576"/>
      <c r="AM104" s="576"/>
      <c r="AN104" s="576"/>
      <c r="AO104" s="576"/>
      <c r="AP104" s="576"/>
      <c r="AQ104" s="576"/>
      <c r="AR104" s="576"/>
      <c r="AS104" s="576"/>
      <c r="AT104" s="576"/>
      <c r="AU104" s="576"/>
      <c r="AV104" s="576"/>
      <c r="AW104" s="576"/>
      <c r="AX104" s="577"/>
    </row>
    <row r="105" spans="1:51" ht="54" customHeight="1" x14ac:dyDescent="0.15">
      <c r="A105" s="562"/>
      <c r="B105" s="563"/>
      <c r="C105" s="578" t="s">
        <v>135</v>
      </c>
      <c r="D105" s="579"/>
      <c r="E105" s="579"/>
      <c r="F105" s="579"/>
      <c r="G105" s="579"/>
      <c r="H105" s="579"/>
      <c r="I105" s="579"/>
      <c r="J105" s="579"/>
      <c r="K105" s="579"/>
      <c r="L105" s="579"/>
      <c r="M105" s="579"/>
      <c r="N105" s="579"/>
      <c r="O105" s="579"/>
      <c r="P105" s="579"/>
      <c r="Q105" s="579"/>
      <c r="R105" s="579"/>
      <c r="S105" s="579"/>
      <c r="T105" s="579"/>
      <c r="U105" s="579"/>
      <c r="V105" s="579"/>
      <c r="W105" s="579"/>
      <c r="X105" s="579"/>
      <c r="Y105" s="579"/>
      <c r="Z105" s="579"/>
      <c r="AA105" s="579"/>
      <c r="AB105" s="579"/>
      <c r="AC105" s="580"/>
      <c r="AD105" s="581" t="s">
        <v>581</v>
      </c>
      <c r="AE105" s="582"/>
      <c r="AF105" s="582"/>
      <c r="AG105" s="538" t="s">
        <v>603</v>
      </c>
      <c r="AH105" s="539"/>
      <c r="AI105" s="539"/>
      <c r="AJ105" s="539"/>
      <c r="AK105" s="539"/>
      <c r="AL105" s="539"/>
      <c r="AM105" s="539"/>
      <c r="AN105" s="539"/>
      <c r="AO105" s="539"/>
      <c r="AP105" s="539"/>
      <c r="AQ105" s="539"/>
      <c r="AR105" s="539"/>
      <c r="AS105" s="539"/>
      <c r="AT105" s="539"/>
      <c r="AU105" s="539"/>
      <c r="AV105" s="539"/>
      <c r="AW105" s="539"/>
      <c r="AX105" s="540"/>
    </row>
    <row r="106" spans="1:51" ht="27" customHeight="1" x14ac:dyDescent="0.15">
      <c r="A106" s="113" t="s">
        <v>36</v>
      </c>
      <c r="B106" s="525"/>
      <c r="C106" s="531" t="s">
        <v>38</v>
      </c>
      <c r="D106" s="532"/>
      <c r="E106" s="533"/>
      <c r="F106" s="533"/>
      <c r="G106" s="533"/>
      <c r="H106" s="533"/>
      <c r="I106" s="533"/>
      <c r="J106" s="533"/>
      <c r="K106" s="533"/>
      <c r="L106" s="533"/>
      <c r="M106" s="533"/>
      <c r="N106" s="533"/>
      <c r="O106" s="533"/>
      <c r="P106" s="533"/>
      <c r="Q106" s="533"/>
      <c r="R106" s="533"/>
      <c r="S106" s="533"/>
      <c r="T106" s="533"/>
      <c r="U106" s="533"/>
      <c r="V106" s="533"/>
      <c r="W106" s="533"/>
      <c r="X106" s="533"/>
      <c r="Y106" s="533"/>
      <c r="Z106" s="533"/>
      <c r="AA106" s="533"/>
      <c r="AB106" s="533"/>
      <c r="AC106" s="534"/>
      <c r="AD106" s="535" t="s">
        <v>581</v>
      </c>
      <c r="AE106" s="536"/>
      <c r="AF106" s="536"/>
      <c r="AG106" s="537" t="s">
        <v>693</v>
      </c>
      <c r="AH106" s="120"/>
      <c r="AI106" s="120"/>
      <c r="AJ106" s="120"/>
      <c r="AK106" s="120"/>
      <c r="AL106" s="120"/>
      <c r="AM106" s="120"/>
      <c r="AN106" s="120"/>
      <c r="AO106" s="120"/>
      <c r="AP106" s="120"/>
      <c r="AQ106" s="120"/>
      <c r="AR106" s="120"/>
      <c r="AS106" s="120"/>
      <c r="AT106" s="120"/>
      <c r="AU106" s="120"/>
      <c r="AV106" s="120"/>
      <c r="AW106" s="120"/>
      <c r="AX106" s="121"/>
    </row>
    <row r="107" spans="1:51" ht="35.25" customHeight="1" x14ac:dyDescent="0.15">
      <c r="A107" s="526"/>
      <c r="B107" s="527"/>
      <c r="C107" s="541"/>
      <c r="D107" s="542"/>
      <c r="E107" s="545" t="s">
        <v>236</v>
      </c>
      <c r="F107" s="546"/>
      <c r="G107" s="546"/>
      <c r="H107" s="546"/>
      <c r="I107" s="546"/>
      <c r="J107" s="546"/>
      <c r="K107" s="546"/>
      <c r="L107" s="546"/>
      <c r="M107" s="546"/>
      <c r="N107" s="546"/>
      <c r="O107" s="546"/>
      <c r="P107" s="546"/>
      <c r="Q107" s="546"/>
      <c r="R107" s="546"/>
      <c r="S107" s="546"/>
      <c r="T107" s="546"/>
      <c r="U107" s="546"/>
      <c r="V107" s="546"/>
      <c r="W107" s="546"/>
      <c r="X107" s="546"/>
      <c r="Y107" s="546"/>
      <c r="Z107" s="546"/>
      <c r="AA107" s="546"/>
      <c r="AB107" s="546"/>
      <c r="AC107" s="547"/>
      <c r="AD107" s="548" t="s">
        <v>598</v>
      </c>
      <c r="AE107" s="549"/>
      <c r="AF107" s="550"/>
      <c r="AG107" s="538"/>
      <c r="AH107" s="539"/>
      <c r="AI107" s="539"/>
      <c r="AJ107" s="539"/>
      <c r="AK107" s="539"/>
      <c r="AL107" s="539"/>
      <c r="AM107" s="539"/>
      <c r="AN107" s="539"/>
      <c r="AO107" s="539"/>
      <c r="AP107" s="539"/>
      <c r="AQ107" s="539"/>
      <c r="AR107" s="539"/>
      <c r="AS107" s="539"/>
      <c r="AT107" s="539"/>
      <c r="AU107" s="539"/>
      <c r="AV107" s="539"/>
      <c r="AW107" s="539"/>
      <c r="AX107" s="540"/>
    </row>
    <row r="108" spans="1:51" ht="26.25" customHeight="1" x14ac:dyDescent="0.15">
      <c r="A108" s="526"/>
      <c r="B108" s="527"/>
      <c r="C108" s="543"/>
      <c r="D108" s="544"/>
      <c r="E108" s="551" t="s">
        <v>205</v>
      </c>
      <c r="F108" s="552"/>
      <c r="G108" s="552"/>
      <c r="H108" s="552"/>
      <c r="I108" s="552"/>
      <c r="J108" s="552"/>
      <c r="K108" s="552"/>
      <c r="L108" s="552"/>
      <c r="M108" s="552"/>
      <c r="N108" s="552"/>
      <c r="O108" s="552"/>
      <c r="P108" s="552"/>
      <c r="Q108" s="552"/>
      <c r="R108" s="552"/>
      <c r="S108" s="552"/>
      <c r="T108" s="552"/>
      <c r="U108" s="552"/>
      <c r="V108" s="552"/>
      <c r="W108" s="552"/>
      <c r="X108" s="552"/>
      <c r="Y108" s="552"/>
      <c r="Z108" s="552"/>
      <c r="AA108" s="552"/>
      <c r="AB108" s="552"/>
      <c r="AC108" s="553"/>
      <c r="AD108" s="554" t="s">
        <v>599</v>
      </c>
      <c r="AE108" s="555"/>
      <c r="AF108" s="555"/>
      <c r="AG108" s="538"/>
      <c r="AH108" s="539"/>
      <c r="AI108" s="539"/>
      <c r="AJ108" s="539"/>
      <c r="AK108" s="539"/>
      <c r="AL108" s="539"/>
      <c r="AM108" s="539"/>
      <c r="AN108" s="539"/>
      <c r="AO108" s="539"/>
      <c r="AP108" s="539"/>
      <c r="AQ108" s="539"/>
      <c r="AR108" s="539"/>
      <c r="AS108" s="539"/>
      <c r="AT108" s="539"/>
      <c r="AU108" s="539"/>
      <c r="AV108" s="539"/>
      <c r="AW108" s="539"/>
      <c r="AX108" s="540"/>
    </row>
    <row r="109" spans="1:51" ht="26.25" customHeight="1" x14ac:dyDescent="0.15">
      <c r="A109" s="526"/>
      <c r="B109" s="528"/>
      <c r="C109" s="556" t="s">
        <v>39</v>
      </c>
      <c r="D109" s="557"/>
      <c r="E109" s="557"/>
      <c r="F109" s="557"/>
      <c r="G109" s="557"/>
      <c r="H109" s="557"/>
      <c r="I109" s="557"/>
      <c r="J109" s="557"/>
      <c r="K109" s="557"/>
      <c r="L109" s="557"/>
      <c r="M109" s="557"/>
      <c r="N109" s="557"/>
      <c r="O109" s="557"/>
      <c r="P109" s="557"/>
      <c r="Q109" s="557"/>
      <c r="R109" s="557"/>
      <c r="S109" s="557"/>
      <c r="T109" s="557"/>
      <c r="U109" s="557"/>
      <c r="V109" s="557"/>
      <c r="W109" s="557"/>
      <c r="X109" s="557"/>
      <c r="Y109" s="557"/>
      <c r="Z109" s="557"/>
      <c r="AA109" s="557"/>
      <c r="AB109" s="557"/>
      <c r="AC109" s="557"/>
      <c r="AD109" s="604" t="s">
        <v>600</v>
      </c>
      <c r="AE109" s="605"/>
      <c r="AF109" s="605"/>
      <c r="AG109" s="606" t="s">
        <v>258</v>
      </c>
      <c r="AH109" s="607"/>
      <c r="AI109" s="607"/>
      <c r="AJ109" s="607"/>
      <c r="AK109" s="607"/>
      <c r="AL109" s="607"/>
      <c r="AM109" s="607"/>
      <c r="AN109" s="607"/>
      <c r="AO109" s="607"/>
      <c r="AP109" s="607"/>
      <c r="AQ109" s="607"/>
      <c r="AR109" s="607"/>
      <c r="AS109" s="607"/>
      <c r="AT109" s="607"/>
      <c r="AU109" s="607"/>
      <c r="AV109" s="607"/>
      <c r="AW109" s="607"/>
      <c r="AX109" s="608"/>
    </row>
    <row r="110" spans="1:51" ht="26.25" customHeight="1" x14ac:dyDescent="0.15">
      <c r="A110" s="526"/>
      <c r="B110" s="528"/>
      <c r="C110" s="599" t="s">
        <v>136</v>
      </c>
      <c r="D110" s="574"/>
      <c r="E110" s="574"/>
      <c r="F110" s="574"/>
      <c r="G110" s="574"/>
      <c r="H110" s="574"/>
      <c r="I110" s="574"/>
      <c r="J110" s="574"/>
      <c r="K110" s="574"/>
      <c r="L110" s="574"/>
      <c r="M110" s="574"/>
      <c r="N110" s="574"/>
      <c r="O110" s="574"/>
      <c r="P110" s="574"/>
      <c r="Q110" s="574"/>
      <c r="R110" s="574"/>
      <c r="S110" s="574"/>
      <c r="T110" s="574"/>
      <c r="U110" s="574"/>
      <c r="V110" s="574"/>
      <c r="W110" s="574"/>
      <c r="X110" s="574"/>
      <c r="Y110" s="574"/>
      <c r="Z110" s="574"/>
      <c r="AA110" s="574"/>
      <c r="AB110" s="574"/>
      <c r="AC110" s="574"/>
      <c r="AD110" s="548" t="s">
        <v>581</v>
      </c>
      <c r="AE110" s="549"/>
      <c r="AF110" s="549"/>
      <c r="AG110" s="575" t="s">
        <v>604</v>
      </c>
      <c r="AH110" s="576"/>
      <c r="AI110" s="576"/>
      <c r="AJ110" s="576"/>
      <c r="AK110" s="576"/>
      <c r="AL110" s="576"/>
      <c r="AM110" s="576"/>
      <c r="AN110" s="576"/>
      <c r="AO110" s="576"/>
      <c r="AP110" s="576"/>
      <c r="AQ110" s="576"/>
      <c r="AR110" s="576"/>
      <c r="AS110" s="576"/>
      <c r="AT110" s="576"/>
      <c r="AU110" s="576"/>
      <c r="AV110" s="576"/>
      <c r="AW110" s="576"/>
      <c r="AX110" s="577"/>
    </row>
    <row r="111" spans="1:51" ht="26.25" customHeight="1" x14ac:dyDescent="0.15">
      <c r="A111" s="526"/>
      <c r="B111" s="528"/>
      <c r="C111" s="599" t="s">
        <v>35</v>
      </c>
      <c r="D111" s="574"/>
      <c r="E111" s="574"/>
      <c r="F111" s="574"/>
      <c r="G111" s="574"/>
      <c r="H111" s="574"/>
      <c r="I111" s="574"/>
      <c r="J111" s="574"/>
      <c r="K111" s="574"/>
      <c r="L111" s="574"/>
      <c r="M111" s="574"/>
      <c r="N111" s="574"/>
      <c r="O111" s="574"/>
      <c r="P111" s="574"/>
      <c r="Q111" s="574"/>
      <c r="R111" s="574"/>
      <c r="S111" s="574"/>
      <c r="T111" s="574"/>
      <c r="U111" s="574"/>
      <c r="V111" s="574"/>
      <c r="W111" s="574"/>
      <c r="X111" s="574"/>
      <c r="Y111" s="574"/>
      <c r="Z111" s="574"/>
      <c r="AA111" s="574"/>
      <c r="AB111" s="574"/>
      <c r="AC111" s="574"/>
      <c r="AD111" s="548" t="s">
        <v>600</v>
      </c>
      <c r="AE111" s="549"/>
      <c r="AF111" s="549"/>
      <c r="AG111" s="575" t="s">
        <v>258</v>
      </c>
      <c r="AH111" s="576"/>
      <c r="AI111" s="576"/>
      <c r="AJ111" s="576"/>
      <c r="AK111" s="576"/>
      <c r="AL111" s="576"/>
      <c r="AM111" s="576"/>
      <c r="AN111" s="576"/>
      <c r="AO111" s="576"/>
      <c r="AP111" s="576"/>
      <c r="AQ111" s="576"/>
      <c r="AR111" s="576"/>
      <c r="AS111" s="576"/>
      <c r="AT111" s="576"/>
      <c r="AU111" s="576"/>
      <c r="AV111" s="576"/>
      <c r="AW111" s="576"/>
      <c r="AX111" s="577"/>
    </row>
    <row r="112" spans="1:51" ht="57.6" customHeight="1" x14ac:dyDescent="0.15">
      <c r="A112" s="526"/>
      <c r="B112" s="528"/>
      <c r="C112" s="599" t="s">
        <v>40</v>
      </c>
      <c r="D112" s="574"/>
      <c r="E112" s="574"/>
      <c r="F112" s="574"/>
      <c r="G112" s="574"/>
      <c r="H112" s="574"/>
      <c r="I112" s="574"/>
      <c r="J112" s="574"/>
      <c r="K112" s="574"/>
      <c r="L112" s="574"/>
      <c r="M112" s="574"/>
      <c r="N112" s="574"/>
      <c r="O112" s="574"/>
      <c r="P112" s="574"/>
      <c r="Q112" s="574"/>
      <c r="R112" s="574"/>
      <c r="S112" s="574"/>
      <c r="T112" s="574"/>
      <c r="U112" s="574"/>
      <c r="V112" s="574"/>
      <c r="W112" s="574"/>
      <c r="X112" s="574"/>
      <c r="Y112" s="574"/>
      <c r="Z112" s="574"/>
      <c r="AA112" s="574"/>
      <c r="AB112" s="574"/>
      <c r="AC112" s="600"/>
      <c r="AD112" s="548" t="s">
        <v>581</v>
      </c>
      <c r="AE112" s="549"/>
      <c r="AF112" s="549"/>
      <c r="AG112" s="575" t="s">
        <v>605</v>
      </c>
      <c r="AH112" s="576"/>
      <c r="AI112" s="576"/>
      <c r="AJ112" s="576"/>
      <c r="AK112" s="576"/>
      <c r="AL112" s="576"/>
      <c r="AM112" s="576"/>
      <c r="AN112" s="576"/>
      <c r="AO112" s="576"/>
      <c r="AP112" s="576"/>
      <c r="AQ112" s="576"/>
      <c r="AR112" s="576"/>
      <c r="AS112" s="576"/>
      <c r="AT112" s="576"/>
      <c r="AU112" s="576"/>
      <c r="AV112" s="576"/>
      <c r="AW112" s="576"/>
      <c r="AX112" s="577"/>
    </row>
    <row r="113" spans="1:50" ht="79.150000000000006" customHeight="1" x14ac:dyDescent="0.15">
      <c r="A113" s="526"/>
      <c r="B113" s="528"/>
      <c r="C113" s="599" t="s">
        <v>214</v>
      </c>
      <c r="D113" s="574"/>
      <c r="E113" s="574"/>
      <c r="F113" s="574"/>
      <c r="G113" s="574"/>
      <c r="H113" s="574"/>
      <c r="I113" s="574"/>
      <c r="J113" s="574"/>
      <c r="K113" s="574"/>
      <c r="L113" s="574"/>
      <c r="M113" s="574"/>
      <c r="N113" s="574"/>
      <c r="O113" s="574"/>
      <c r="P113" s="574"/>
      <c r="Q113" s="574"/>
      <c r="R113" s="574"/>
      <c r="S113" s="574"/>
      <c r="T113" s="574"/>
      <c r="U113" s="574"/>
      <c r="V113" s="574"/>
      <c r="W113" s="574"/>
      <c r="X113" s="574"/>
      <c r="Y113" s="574"/>
      <c r="Z113" s="574"/>
      <c r="AA113" s="574"/>
      <c r="AB113" s="574"/>
      <c r="AC113" s="600"/>
      <c r="AD113" s="581" t="s">
        <v>581</v>
      </c>
      <c r="AE113" s="582"/>
      <c r="AF113" s="582"/>
      <c r="AG113" s="601" t="s">
        <v>692</v>
      </c>
      <c r="AH113" s="602"/>
      <c r="AI113" s="602"/>
      <c r="AJ113" s="602"/>
      <c r="AK113" s="602"/>
      <c r="AL113" s="602"/>
      <c r="AM113" s="602"/>
      <c r="AN113" s="602"/>
      <c r="AO113" s="602"/>
      <c r="AP113" s="602"/>
      <c r="AQ113" s="602"/>
      <c r="AR113" s="602"/>
      <c r="AS113" s="602"/>
      <c r="AT113" s="602"/>
      <c r="AU113" s="602"/>
      <c r="AV113" s="602"/>
      <c r="AW113" s="602"/>
      <c r="AX113" s="603"/>
    </row>
    <row r="114" spans="1:50" ht="26.25" customHeight="1" x14ac:dyDescent="0.15">
      <c r="A114" s="526"/>
      <c r="B114" s="528"/>
      <c r="C114" s="583" t="s">
        <v>215</v>
      </c>
      <c r="D114" s="584"/>
      <c r="E114" s="584"/>
      <c r="F114" s="584"/>
      <c r="G114" s="584"/>
      <c r="H114" s="584"/>
      <c r="I114" s="584"/>
      <c r="J114" s="584"/>
      <c r="K114" s="584"/>
      <c r="L114" s="584"/>
      <c r="M114" s="584"/>
      <c r="N114" s="584"/>
      <c r="O114" s="584"/>
      <c r="P114" s="584"/>
      <c r="Q114" s="584"/>
      <c r="R114" s="584"/>
      <c r="S114" s="584"/>
      <c r="T114" s="584"/>
      <c r="U114" s="584"/>
      <c r="V114" s="584"/>
      <c r="W114" s="584"/>
      <c r="X114" s="584"/>
      <c r="Y114" s="584"/>
      <c r="Z114" s="584"/>
      <c r="AA114" s="584"/>
      <c r="AB114" s="584"/>
      <c r="AC114" s="585"/>
      <c r="AD114" s="548" t="s">
        <v>600</v>
      </c>
      <c r="AE114" s="549"/>
      <c r="AF114" s="550"/>
      <c r="AG114" s="575" t="s">
        <v>258</v>
      </c>
      <c r="AH114" s="576"/>
      <c r="AI114" s="576"/>
      <c r="AJ114" s="576"/>
      <c r="AK114" s="576"/>
      <c r="AL114" s="576"/>
      <c r="AM114" s="576"/>
      <c r="AN114" s="576"/>
      <c r="AO114" s="576"/>
      <c r="AP114" s="576"/>
      <c r="AQ114" s="576"/>
      <c r="AR114" s="576"/>
      <c r="AS114" s="576"/>
      <c r="AT114" s="576"/>
      <c r="AU114" s="576"/>
      <c r="AV114" s="576"/>
      <c r="AW114" s="576"/>
      <c r="AX114" s="577"/>
    </row>
    <row r="115" spans="1:50" ht="46.9" customHeight="1" x14ac:dyDescent="0.15">
      <c r="A115" s="529"/>
      <c r="B115" s="530"/>
      <c r="C115" s="586" t="s">
        <v>207</v>
      </c>
      <c r="D115" s="587"/>
      <c r="E115" s="587"/>
      <c r="F115" s="587"/>
      <c r="G115" s="587"/>
      <c r="H115" s="587"/>
      <c r="I115" s="587"/>
      <c r="J115" s="587"/>
      <c r="K115" s="587"/>
      <c r="L115" s="587"/>
      <c r="M115" s="587"/>
      <c r="N115" s="587"/>
      <c r="O115" s="587"/>
      <c r="P115" s="587"/>
      <c r="Q115" s="587"/>
      <c r="R115" s="587"/>
      <c r="S115" s="587"/>
      <c r="T115" s="587"/>
      <c r="U115" s="587"/>
      <c r="V115" s="587"/>
      <c r="W115" s="587"/>
      <c r="X115" s="587"/>
      <c r="Y115" s="587"/>
      <c r="Z115" s="587"/>
      <c r="AA115" s="587"/>
      <c r="AB115" s="587"/>
      <c r="AC115" s="588"/>
      <c r="AD115" s="593" t="s">
        <v>581</v>
      </c>
      <c r="AE115" s="594"/>
      <c r="AF115" s="595"/>
      <c r="AG115" s="596" t="s">
        <v>606</v>
      </c>
      <c r="AH115" s="597"/>
      <c r="AI115" s="597"/>
      <c r="AJ115" s="597"/>
      <c r="AK115" s="597"/>
      <c r="AL115" s="597"/>
      <c r="AM115" s="597"/>
      <c r="AN115" s="597"/>
      <c r="AO115" s="597"/>
      <c r="AP115" s="597"/>
      <c r="AQ115" s="597"/>
      <c r="AR115" s="597"/>
      <c r="AS115" s="597"/>
      <c r="AT115" s="597"/>
      <c r="AU115" s="597"/>
      <c r="AV115" s="597"/>
      <c r="AW115" s="597"/>
      <c r="AX115" s="598"/>
    </row>
    <row r="116" spans="1:50" ht="27" customHeight="1" x14ac:dyDescent="0.15">
      <c r="A116" s="113" t="s">
        <v>37</v>
      </c>
      <c r="B116" s="612"/>
      <c r="C116" s="613" t="s">
        <v>208</v>
      </c>
      <c r="D116" s="614"/>
      <c r="E116" s="614"/>
      <c r="F116" s="614"/>
      <c r="G116" s="614"/>
      <c r="H116" s="614"/>
      <c r="I116" s="614"/>
      <c r="J116" s="614"/>
      <c r="K116" s="614"/>
      <c r="L116" s="614"/>
      <c r="M116" s="614"/>
      <c r="N116" s="614"/>
      <c r="O116" s="614"/>
      <c r="P116" s="614"/>
      <c r="Q116" s="614"/>
      <c r="R116" s="614"/>
      <c r="S116" s="614"/>
      <c r="T116" s="614"/>
      <c r="U116" s="614"/>
      <c r="V116" s="614"/>
      <c r="W116" s="614"/>
      <c r="X116" s="614"/>
      <c r="Y116" s="614"/>
      <c r="Z116" s="614"/>
      <c r="AA116" s="614"/>
      <c r="AB116" s="614"/>
      <c r="AC116" s="615"/>
      <c r="AD116" s="604" t="s">
        <v>581</v>
      </c>
      <c r="AE116" s="605"/>
      <c r="AF116" s="616"/>
      <c r="AG116" s="606" t="s">
        <v>607</v>
      </c>
      <c r="AH116" s="607"/>
      <c r="AI116" s="607"/>
      <c r="AJ116" s="607"/>
      <c r="AK116" s="607"/>
      <c r="AL116" s="607"/>
      <c r="AM116" s="607"/>
      <c r="AN116" s="607"/>
      <c r="AO116" s="607"/>
      <c r="AP116" s="607"/>
      <c r="AQ116" s="607"/>
      <c r="AR116" s="607"/>
      <c r="AS116" s="607"/>
      <c r="AT116" s="607"/>
      <c r="AU116" s="607"/>
      <c r="AV116" s="607"/>
      <c r="AW116" s="607"/>
      <c r="AX116" s="608"/>
    </row>
    <row r="117" spans="1:50" ht="38.450000000000003" customHeight="1" x14ac:dyDescent="0.15">
      <c r="A117" s="526"/>
      <c r="B117" s="528"/>
      <c r="C117" s="617" t="s">
        <v>42</v>
      </c>
      <c r="D117" s="618"/>
      <c r="E117" s="618"/>
      <c r="F117" s="618"/>
      <c r="G117" s="618"/>
      <c r="H117" s="618"/>
      <c r="I117" s="618"/>
      <c r="J117" s="618"/>
      <c r="K117" s="618"/>
      <c r="L117" s="618"/>
      <c r="M117" s="618"/>
      <c r="N117" s="618"/>
      <c r="O117" s="618"/>
      <c r="P117" s="618"/>
      <c r="Q117" s="618"/>
      <c r="R117" s="618"/>
      <c r="S117" s="618"/>
      <c r="T117" s="618"/>
      <c r="U117" s="618"/>
      <c r="V117" s="618"/>
      <c r="W117" s="618"/>
      <c r="X117" s="618"/>
      <c r="Y117" s="618"/>
      <c r="Z117" s="618"/>
      <c r="AA117" s="618"/>
      <c r="AB117" s="618"/>
      <c r="AC117" s="619"/>
      <c r="AD117" s="620" t="s">
        <v>581</v>
      </c>
      <c r="AE117" s="621"/>
      <c r="AF117" s="621"/>
      <c r="AG117" s="575" t="s">
        <v>608</v>
      </c>
      <c r="AH117" s="576"/>
      <c r="AI117" s="576"/>
      <c r="AJ117" s="576"/>
      <c r="AK117" s="576"/>
      <c r="AL117" s="576"/>
      <c r="AM117" s="576"/>
      <c r="AN117" s="576"/>
      <c r="AO117" s="576"/>
      <c r="AP117" s="576"/>
      <c r="AQ117" s="576"/>
      <c r="AR117" s="576"/>
      <c r="AS117" s="576"/>
      <c r="AT117" s="576"/>
      <c r="AU117" s="576"/>
      <c r="AV117" s="576"/>
      <c r="AW117" s="576"/>
      <c r="AX117" s="577"/>
    </row>
    <row r="118" spans="1:50" ht="27" customHeight="1" x14ac:dyDescent="0.15">
      <c r="A118" s="526"/>
      <c r="B118" s="528"/>
      <c r="C118" s="599" t="s">
        <v>174</v>
      </c>
      <c r="D118" s="574"/>
      <c r="E118" s="574"/>
      <c r="F118" s="574"/>
      <c r="G118" s="574"/>
      <c r="H118" s="574"/>
      <c r="I118" s="574"/>
      <c r="J118" s="574"/>
      <c r="K118" s="574"/>
      <c r="L118" s="574"/>
      <c r="M118" s="574"/>
      <c r="N118" s="574"/>
      <c r="O118" s="574"/>
      <c r="P118" s="574"/>
      <c r="Q118" s="574"/>
      <c r="R118" s="574"/>
      <c r="S118" s="574"/>
      <c r="T118" s="574"/>
      <c r="U118" s="574"/>
      <c r="V118" s="574"/>
      <c r="W118" s="574"/>
      <c r="X118" s="574"/>
      <c r="Y118" s="574"/>
      <c r="Z118" s="574"/>
      <c r="AA118" s="574"/>
      <c r="AB118" s="574"/>
      <c r="AC118" s="574"/>
      <c r="AD118" s="548" t="s">
        <v>581</v>
      </c>
      <c r="AE118" s="549"/>
      <c r="AF118" s="549"/>
      <c r="AG118" s="575" t="s">
        <v>694</v>
      </c>
      <c r="AH118" s="576"/>
      <c r="AI118" s="576"/>
      <c r="AJ118" s="576"/>
      <c r="AK118" s="576"/>
      <c r="AL118" s="576"/>
      <c r="AM118" s="576"/>
      <c r="AN118" s="576"/>
      <c r="AO118" s="576"/>
      <c r="AP118" s="576"/>
      <c r="AQ118" s="576"/>
      <c r="AR118" s="576"/>
      <c r="AS118" s="576"/>
      <c r="AT118" s="576"/>
      <c r="AU118" s="576"/>
      <c r="AV118" s="576"/>
      <c r="AW118" s="576"/>
      <c r="AX118" s="577"/>
    </row>
    <row r="119" spans="1:50" ht="27" customHeight="1" x14ac:dyDescent="0.15">
      <c r="A119" s="529"/>
      <c r="B119" s="530"/>
      <c r="C119" s="599" t="s">
        <v>41</v>
      </c>
      <c r="D119" s="574"/>
      <c r="E119" s="574"/>
      <c r="F119" s="574"/>
      <c r="G119" s="574"/>
      <c r="H119" s="574"/>
      <c r="I119" s="574"/>
      <c r="J119" s="574"/>
      <c r="K119" s="574"/>
      <c r="L119" s="574"/>
      <c r="M119" s="574"/>
      <c r="N119" s="574"/>
      <c r="O119" s="574"/>
      <c r="P119" s="574"/>
      <c r="Q119" s="574"/>
      <c r="R119" s="574"/>
      <c r="S119" s="574"/>
      <c r="T119" s="574"/>
      <c r="U119" s="574"/>
      <c r="V119" s="574"/>
      <c r="W119" s="574"/>
      <c r="X119" s="574"/>
      <c r="Y119" s="574"/>
      <c r="Z119" s="574"/>
      <c r="AA119" s="574"/>
      <c r="AB119" s="574"/>
      <c r="AC119" s="574"/>
      <c r="AD119" s="548" t="s">
        <v>581</v>
      </c>
      <c r="AE119" s="549"/>
      <c r="AF119" s="549"/>
      <c r="AG119" s="609" t="s">
        <v>609</v>
      </c>
      <c r="AH119" s="610"/>
      <c r="AI119" s="610"/>
      <c r="AJ119" s="610"/>
      <c r="AK119" s="610"/>
      <c r="AL119" s="610"/>
      <c r="AM119" s="610"/>
      <c r="AN119" s="610"/>
      <c r="AO119" s="610"/>
      <c r="AP119" s="610"/>
      <c r="AQ119" s="610"/>
      <c r="AR119" s="610"/>
      <c r="AS119" s="610"/>
      <c r="AT119" s="610"/>
      <c r="AU119" s="610"/>
      <c r="AV119" s="610"/>
      <c r="AW119" s="610"/>
      <c r="AX119" s="611"/>
    </row>
    <row r="120" spans="1:50" ht="41.25" customHeight="1" x14ac:dyDescent="0.15">
      <c r="A120" s="625" t="s">
        <v>54</v>
      </c>
      <c r="B120" s="626"/>
      <c r="C120" s="631" t="s">
        <v>137</v>
      </c>
      <c r="D120" s="632"/>
      <c r="E120" s="632"/>
      <c r="F120" s="632"/>
      <c r="G120" s="632"/>
      <c r="H120" s="632"/>
      <c r="I120" s="632"/>
      <c r="J120" s="632"/>
      <c r="K120" s="632"/>
      <c r="L120" s="632"/>
      <c r="M120" s="632"/>
      <c r="N120" s="632"/>
      <c r="O120" s="632"/>
      <c r="P120" s="632"/>
      <c r="Q120" s="632"/>
      <c r="R120" s="632"/>
      <c r="S120" s="632"/>
      <c r="T120" s="632"/>
      <c r="U120" s="632"/>
      <c r="V120" s="632"/>
      <c r="W120" s="632"/>
      <c r="X120" s="632"/>
      <c r="Y120" s="632"/>
      <c r="Z120" s="632"/>
      <c r="AA120" s="632"/>
      <c r="AB120" s="632"/>
      <c r="AC120" s="532"/>
      <c r="AD120" s="535" t="s">
        <v>600</v>
      </c>
      <c r="AE120" s="536"/>
      <c r="AF120" s="633"/>
      <c r="AG120" s="537" t="s">
        <v>610</v>
      </c>
      <c r="AH120" s="120"/>
      <c r="AI120" s="120"/>
      <c r="AJ120" s="120"/>
      <c r="AK120" s="120"/>
      <c r="AL120" s="120"/>
      <c r="AM120" s="120"/>
      <c r="AN120" s="120"/>
      <c r="AO120" s="120"/>
      <c r="AP120" s="120"/>
      <c r="AQ120" s="120"/>
      <c r="AR120" s="120"/>
      <c r="AS120" s="120"/>
      <c r="AT120" s="120"/>
      <c r="AU120" s="120"/>
      <c r="AV120" s="120"/>
      <c r="AW120" s="120"/>
      <c r="AX120" s="121"/>
    </row>
    <row r="121" spans="1:50" ht="19.7" customHeight="1" x14ac:dyDescent="0.15">
      <c r="A121" s="627"/>
      <c r="B121" s="628"/>
      <c r="C121" s="95" t="s">
        <v>0</v>
      </c>
      <c r="D121" s="96"/>
      <c r="E121" s="96"/>
      <c r="F121" s="96"/>
      <c r="G121" s="96"/>
      <c r="H121" s="96"/>
      <c r="I121" s="96"/>
      <c r="J121" s="96"/>
      <c r="K121" s="96"/>
      <c r="L121" s="96"/>
      <c r="M121" s="96"/>
      <c r="N121" s="96"/>
      <c r="O121" s="92" t="s">
        <v>574</v>
      </c>
      <c r="P121" s="93"/>
      <c r="Q121" s="93"/>
      <c r="R121" s="93"/>
      <c r="S121" s="93"/>
      <c r="T121" s="93"/>
      <c r="U121" s="93"/>
      <c r="V121" s="93"/>
      <c r="W121" s="93"/>
      <c r="X121" s="93"/>
      <c r="Y121" s="93"/>
      <c r="Z121" s="93"/>
      <c r="AA121" s="93"/>
      <c r="AB121" s="93"/>
      <c r="AC121" s="93"/>
      <c r="AD121" s="93"/>
      <c r="AE121" s="93"/>
      <c r="AF121" s="94"/>
      <c r="AG121" s="538"/>
      <c r="AH121" s="539"/>
      <c r="AI121" s="539"/>
      <c r="AJ121" s="539"/>
      <c r="AK121" s="539"/>
      <c r="AL121" s="539"/>
      <c r="AM121" s="539"/>
      <c r="AN121" s="539"/>
      <c r="AO121" s="539"/>
      <c r="AP121" s="539"/>
      <c r="AQ121" s="539"/>
      <c r="AR121" s="539"/>
      <c r="AS121" s="539"/>
      <c r="AT121" s="539"/>
      <c r="AU121" s="539"/>
      <c r="AV121" s="539"/>
      <c r="AW121" s="539"/>
      <c r="AX121" s="540"/>
    </row>
    <row r="122" spans="1:50" ht="24.75" customHeight="1" x14ac:dyDescent="0.15">
      <c r="A122" s="627"/>
      <c r="B122" s="628"/>
      <c r="C122" s="77"/>
      <c r="D122" s="78"/>
      <c r="E122" s="79"/>
      <c r="F122" s="79"/>
      <c r="G122" s="79"/>
      <c r="H122" s="80"/>
      <c r="I122" s="80"/>
      <c r="J122" s="81"/>
      <c r="K122" s="81"/>
      <c r="L122" s="81"/>
      <c r="M122" s="80"/>
      <c r="N122" s="82"/>
      <c r="O122" s="83"/>
      <c r="P122" s="84"/>
      <c r="Q122" s="84"/>
      <c r="R122" s="84"/>
      <c r="S122" s="84"/>
      <c r="T122" s="84"/>
      <c r="U122" s="84"/>
      <c r="V122" s="84"/>
      <c r="W122" s="84"/>
      <c r="X122" s="84"/>
      <c r="Y122" s="84"/>
      <c r="Z122" s="84"/>
      <c r="AA122" s="84"/>
      <c r="AB122" s="84"/>
      <c r="AC122" s="84"/>
      <c r="AD122" s="84"/>
      <c r="AE122" s="84"/>
      <c r="AF122" s="85"/>
      <c r="AG122" s="538"/>
      <c r="AH122" s="539"/>
      <c r="AI122" s="539"/>
      <c r="AJ122" s="539"/>
      <c r="AK122" s="539"/>
      <c r="AL122" s="539"/>
      <c r="AM122" s="539"/>
      <c r="AN122" s="539"/>
      <c r="AO122" s="539"/>
      <c r="AP122" s="539"/>
      <c r="AQ122" s="539"/>
      <c r="AR122" s="539"/>
      <c r="AS122" s="539"/>
      <c r="AT122" s="539"/>
      <c r="AU122" s="539"/>
      <c r="AV122" s="539"/>
      <c r="AW122" s="539"/>
      <c r="AX122" s="540"/>
    </row>
    <row r="123" spans="1:50" ht="24.75" customHeight="1" x14ac:dyDescent="0.15">
      <c r="A123" s="627"/>
      <c r="B123" s="628"/>
      <c r="C123" s="98"/>
      <c r="D123" s="99"/>
      <c r="E123" s="79"/>
      <c r="F123" s="79"/>
      <c r="G123" s="79"/>
      <c r="H123" s="80"/>
      <c r="I123" s="80"/>
      <c r="J123" s="622"/>
      <c r="K123" s="622"/>
      <c r="L123" s="622"/>
      <c r="M123" s="623"/>
      <c r="N123" s="624"/>
      <c r="O123" s="86"/>
      <c r="P123" s="87"/>
      <c r="Q123" s="87"/>
      <c r="R123" s="87"/>
      <c r="S123" s="87"/>
      <c r="T123" s="87"/>
      <c r="U123" s="87"/>
      <c r="V123" s="87"/>
      <c r="W123" s="87"/>
      <c r="X123" s="87"/>
      <c r="Y123" s="87"/>
      <c r="Z123" s="87"/>
      <c r="AA123" s="87"/>
      <c r="AB123" s="87"/>
      <c r="AC123" s="87"/>
      <c r="AD123" s="87"/>
      <c r="AE123" s="87"/>
      <c r="AF123" s="88"/>
      <c r="AG123" s="538"/>
      <c r="AH123" s="539"/>
      <c r="AI123" s="539"/>
      <c r="AJ123" s="539"/>
      <c r="AK123" s="539"/>
      <c r="AL123" s="539"/>
      <c r="AM123" s="539"/>
      <c r="AN123" s="539"/>
      <c r="AO123" s="539"/>
      <c r="AP123" s="539"/>
      <c r="AQ123" s="539"/>
      <c r="AR123" s="539"/>
      <c r="AS123" s="539"/>
      <c r="AT123" s="539"/>
      <c r="AU123" s="539"/>
      <c r="AV123" s="539"/>
      <c r="AW123" s="539"/>
      <c r="AX123" s="540"/>
    </row>
    <row r="124" spans="1:50" ht="24.75" customHeight="1" x14ac:dyDescent="0.15">
      <c r="A124" s="627"/>
      <c r="B124" s="628"/>
      <c r="C124" s="98"/>
      <c r="D124" s="99"/>
      <c r="E124" s="79"/>
      <c r="F124" s="79"/>
      <c r="G124" s="79"/>
      <c r="H124" s="80"/>
      <c r="I124" s="80"/>
      <c r="J124" s="622"/>
      <c r="K124" s="622"/>
      <c r="L124" s="622"/>
      <c r="M124" s="623"/>
      <c r="N124" s="624"/>
      <c r="O124" s="86"/>
      <c r="P124" s="87"/>
      <c r="Q124" s="87"/>
      <c r="R124" s="87"/>
      <c r="S124" s="87"/>
      <c r="T124" s="87"/>
      <c r="U124" s="87"/>
      <c r="V124" s="87"/>
      <c r="W124" s="87"/>
      <c r="X124" s="87"/>
      <c r="Y124" s="87"/>
      <c r="Z124" s="87"/>
      <c r="AA124" s="87"/>
      <c r="AB124" s="87"/>
      <c r="AC124" s="87"/>
      <c r="AD124" s="87"/>
      <c r="AE124" s="87"/>
      <c r="AF124" s="88"/>
      <c r="AG124" s="538"/>
      <c r="AH124" s="539"/>
      <c r="AI124" s="539"/>
      <c r="AJ124" s="539"/>
      <c r="AK124" s="539"/>
      <c r="AL124" s="539"/>
      <c r="AM124" s="539"/>
      <c r="AN124" s="539"/>
      <c r="AO124" s="539"/>
      <c r="AP124" s="539"/>
      <c r="AQ124" s="539"/>
      <c r="AR124" s="539"/>
      <c r="AS124" s="539"/>
      <c r="AT124" s="539"/>
      <c r="AU124" s="539"/>
      <c r="AV124" s="539"/>
      <c r="AW124" s="539"/>
      <c r="AX124" s="540"/>
    </row>
    <row r="125" spans="1:50" ht="24.75" customHeight="1" x14ac:dyDescent="0.15">
      <c r="A125" s="627"/>
      <c r="B125" s="628"/>
      <c r="C125" s="98"/>
      <c r="D125" s="99"/>
      <c r="E125" s="79"/>
      <c r="F125" s="79"/>
      <c r="G125" s="79"/>
      <c r="H125" s="80"/>
      <c r="I125" s="80"/>
      <c r="J125" s="622"/>
      <c r="K125" s="622"/>
      <c r="L125" s="622"/>
      <c r="M125" s="623"/>
      <c r="N125" s="624"/>
      <c r="O125" s="86"/>
      <c r="P125" s="87"/>
      <c r="Q125" s="87"/>
      <c r="R125" s="87"/>
      <c r="S125" s="87"/>
      <c r="T125" s="87"/>
      <c r="U125" s="87"/>
      <c r="V125" s="87"/>
      <c r="W125" s="87"/>
      <c r="X125" s="87"/>
      <c r="Y125" s="87"/>
      <c r="Z125" s="87"/>
      <c r="AA125" s="87"/>
      <c r="AB125" s="87"/>
      <c r="AC125" s="87"/>
      <c r="AD125" s="87"/>
      <c r="AE125" s="87"/>
      <c r="AF125" s="88"/>
      <c r="AG125" s="538"/>
      <c r="AH125" s="539"/>
      <c r="AI125" s="539"/>
      <c r="AJ125" s="539"/>
      <c r="AK125" s="539"/>
      <c r="AL125" s="539"/>
      <c r="AM125" s="539"/>
      <c r="AN125" s="539"/>
      <c r="AO125" s="539"/>
      <c r="AP125" s="539"/>
      <c r="AQ125" s="539"/>
      <c r="AR125" s="539"/>
      <c r="AS125" s="539"/>
      <c r="AT125" s="539"/>
      <c r="AU125" s="539"/>
      <c r="AV125" s="539"/>
      <c r="AW125" s="539"/>
      <c r="AX125" s="540"/>
    </row>
    <row r="126" spans="1:50" ht="24.75" customHeight="1" x14ac:dyDescent="0.15">
      <c r="A126" s="629"/>
      <c r="B126" s="630"/>
      <c r="C126" s="634"/>
      <c r="D126" s="635"/>
      <c r="E126" s="79"/>
      <c r="F126" s="79"/>
      <c r="G126" s="79"/>
      <c r="H126" s="80"/>
      <c r="I126" s="80"/>
      <c r="J126" s="636"/>
      <c r="K126" s="636"/>
      <c r="L126" s="636"/>
      <c r="M126" s="75"/>
      <c r="N126" s="76"/>
      <c r="O126" s="89"/>
      <c r="P126" s="90"/>
      <c r="Q126" s="90"/>
      <c r="R126" s="90"/>
      <c r="S126" s="90"/>
      <c r="T126" s="90"/>
      <c r="U126" s="90"/>
      <c r="V126" s="90"/>
      <c r="W126" s="90"/>
      <c r="X126" s="90"/>
      <c r="Y126" s="90"/>
      <c r="Z126" s="90"/>
      <c r="AA126" s="90"/>
      <c r="AB126" s="90"/>
      <c r="AC126" s="90"/>
      <c r="AD126" s="90"/>
      <c r="AE126" s="90"/>
      <c r="AF126" s="91"/>
      <c r="AG126" s="609"/>
      <c r="AH126" s="610"/>
      <c r="AI126" s="610"/>
      <c r="AJ126" s="610"/>
      <c r="AK126" s="610"/>
      <c r="AL126" s="610"/>
      <c r="AM126" s="610"/>
      <c r="AN126" s="610"/>
      <c r="AO126" s="610"/>
      <c r="AP126" s="610"/>
      <c r="AQ126" s="610"/>
      <c r="AR126" s="610"/>
      <c r="AS126" s="610"/>
      <c r="AT126" s="610"/>
      <c r="AU126" s="610"/>
      <c r="AV126" s="610"/>
      <c r="AW126" s="610"/>
      <c r="AX126" s="611"/>
    </row>
    <row r="127" spans="1:50" ht="67.5" customHeight="1" x14ac:dyDescent="0.15">
      <c r="A127" s="113" t="s">
        <v>45</v>
      </c>
      <c r="B127" s="114"/>
      <c r="C127" s="117" t="s">
        <v>49</v>
      </c>
      <c r="D127" s="118"/>
      <c r="E127" s="118"/>
      <c r="F127" s="119"/>
      <c r="G127" s="120" t="s">
        <v>611</v>
      </c>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120"/>
      <c r="AJ127" s="120"/>
      <c r="AK127" s="120"/>
      <c r="AL127" s="120"/>
      <c r="AM127" s="120"/>
      <c r="AN127" s="120"/>
      <c r="AO127" s="120"/>
      <c r="AP127" s="120"/>
      <c r="AQ127" s="120"/>
      <c r="AR127" s="120"/>
      <c r="AS127" s="120"/>
      <c r="AT127" s="120"/>
      <c r="AU127" s="120"/>
      <c r="AV127" s="120"/>
      <c r="AW127" s="120"/>
      <c r="AX127" s="121"/>
    </row>
    <row r="128" spans="1:50" ht="67.5" customHeight="1" thickBot="1" x14ac:dyDescent="0.2">
      <c r="A128" s="115"/>
      <c r="B128" s="116"/>
      <c r="C128" s="122" t="s">
        <v>53</v>
      </c>
      <c r="D128" s="123"/>
      <c r="E128" s="123"/>
      <c r="F128" s="124"/>
      <c r="G128" s="125" t="s">
        <v>612</v>
      </c>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5"/>
      <c r="AW128" s="125"/>
      <c r="AX128" s="126"/>
    </row>
    <row r="129" spans="1:51" ht="24" customHeight="1" x14ac:dyDescent="0.15">
      <c r="A129" s="100" t="s">
        <v>30</v>
      </c>
      <c r="B129" s="101"/>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c r="AM129" s="101"/>
      <c r="AN129" s="101"/>
      <c r="AO129" s="101"/>
      <c r="AP129" s="101"/>
      <c r="AQ129" s="101"/>
      <c r="AR129" s="101"/>
      <c r="AS129" s="101"/>
      <c r="AT129" s="101"/>
      <c r="AU129" s="101"/>
      <c r="AV129" s="101"/>
      <c r="AW129" s="101"/>
      <c r="AX129" s="102"/>
    </row>
    <row r="130" spans="1:51" ht="67.5" customHeight="1" thickBot="1" x14ac:dyDescent="0.2">
      <c r="A130" s="103" t="s">
        <v>696</v>
      </c>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5"/>
    </row>
    <row r="131" spans="1:51" ht="24.75" customHeight="1" x14ac:dyDescent="0.15">
      <c r="A131" s="106" t="s">
        <v>31</v>
      </c>
      <c r="B131" s="107"/>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c r="AJ131" s="107"/>
      <c r="AK131" s="107"/>
      <c r="AL131" s="107"/>
      <c r="AM131" s="107"/>
      <c r="AN131" s="107"/>
      <c r="AO131" s="107"/>
      <c r="AP131" s="107"/>
      <c r="AQ131" s="107"/>
      <c r="AR131" s="107"/>
      <c r="AS131" s="107"/>
      <c r="AT131" s="107"/>
      <c r="AU131" s="107"/>
      <c r="AV131" s="107"/>
      <c r="AW131" s="107"/>
      <c r="AX131" s="108"/>
    </row>
    <row r="132" spans="1:51" ht="67.5" customHeight="1" thickBot="1" x14ac:dyDescent="0.2">
      <c r="A132" s="109" t="s">
        <v>132</v>
      </c>
      <c r="B132" s="110"/>
      <c r="C132" s="110"/>
      <c r="D132" s="110"/>
      <c r="E132" s="111"/>
      <c r="F132" s="112" t="s">
        <v>697</v>
      </c>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c r="AL132" s="104"/>
      <c r="AM132" s="104"/>
      <c r="AN132" s="104"/>
      <c r="AO132" s="104"/>
      <c r="AP132" s="104"/>
      <c r="AQ132" s="104"/>
      <c r="AR132" s="104"/>
      <c r="AS132" s="104"/>
      <c r="AT132" s="104"/>
      <c r="AU132" s="104"/>
      <c r="AV132" s="104"/>
      <c r="AW132" s="104"/>
      <c r="AX132" s="105"/>
    </row>
    <row r="133" spans="1:51" ht="24.75" customHeight="1" x14ac:dyDescent="0.15">
      <c r="A133" s="106" t="s">
        <v>43</v>
      </c>
      <c r="B133" s="107"/>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c r="AN133" s="107"/>
      <c r="AO133" s="107"/>
      <c r="AP133" s="107"/>
      <c r="AQ133" s="107"/>
      <c r="AR133" s="107"/>
      <c r="AS133" s="107"/>
      <c r="AT133" s="107"/>
      <c r="AU133" s="107"/>
      <c r="AV133" s="107"/>
      <c r="AW133" s="107"/>
      <c r="AX133" s="108"/>
    </row>
    <row r="134" spans="1:51" ht="66" customHeight="1" thickBot="1" x14ac:dyDescent="0.2">
      <c r="A134" s="109" t="s">
        <v>132</v>
      </c>
      <c r="B134" s="110"/>
      <c r="C134" s="110"/>
      <c r="D134" s="110"/>
      <c r="E134" s="111"/>
      <c r="F134" s="641" t="s">
        <v>698</v>
      </c>
      <c r="G134" s="642"/>
      <c r="H134" s="642"/>
      <c r="I134" s="642"/>
      <c r="J134" s="642"/>
      <c r="K134" s="642"/>
      <c r="L134" s="642"/>
      <c r="M134" s="642"/>
      <c r="N134" s="642"/>
      <c r="O134" s="642"/>
      <c r="P134" s="642"/>
      <c r="Q134" s="642"/>
      <c r="R134" s="642"/>
      <c r="S134" s="642"/>
      <c r="T134" s="642"/>
      <c r="U134" s="642"/>
      <c r="V134" s="642"/>
      <c r="W134" s="642"/>
      <c r="X134" s="642"/>
      <c r="Y134" s="642"/>
      <c r="Z134" s="642"/>
      <c r="AA134" s="642"/>
      <c r="AB134" s="642"/>
      <c r="AC134" s="642"/>
      <c r="AD134" s="642"/>
      <c r="AE134" s="642"/>
      <c r="AF134" s="642"/>
      <c r="AG134" s="642"/>
      <c r="AH134" s="642"/>
      <c r="AI134" s="642"/>
      <c r="AJ134" s="642"/>
      <c r="AK134" s="642"/>
      <c r="AL134" s="642"/>
      <c r="AM134" s="642"/>
      <c r="AN134" s="642"/>
      <c r="AO134" s="642"/>
      <c r="AP134" s="642"/>
      <c r="AQ134" s="642"/>
      <c r="AR134" s="642"/>
      <c r="AS134" s="642"/>
      <c r="AT134" s="642"/>
      <c r="AU134" s="642"/>
      <c r="AV134" s="642"/>
      <c r="AW134" s="642"/>
      <c r="AX134" s="643"/>
    </row>
    <row r="135" spans="1:51" ht="24.75" customHeight="1" x14ac:dyDescent="0.15">
      <c r="A135" s="644" t="s">
        <v>32</v>
      </c>
      <c r="B135" s="645"/>
      <c r="C135" s="645"/>
      <c r="D135" s="645"/>
      <c r="E135" s="645"/>
      <c r="F135" s="645"/>
      <c r="G135" s="645"/>
      <c r="H135" s="645"/>
      <c r="I135" s="645"/>
      <c r="J135" s="645"/>
      <c r="K135" s="645"/>
      <c r="L135" s="645"/>
      <c r="M135" s="645"/>
      <c r="N135" s="645"/>
      <c r="O135" s="645"/>
      <c r="P135" s="645"/>
      <c r="Q135" s="645"/>
      <c r="R135" s="645"/>
      <c r="S135" s="645"/>
      <c r="T135" s="645"/>
      <c r="U135" s="645"/>
      <c r="V135" s="645"/>
      <c r="W135" s="645"/>
      <c r="X135" s="645"/>
      <c r="Y135" s="645"/>
      <c r="Z135" s="645"/>
      <c r="AA135" s="645"/>
      <c r="AB135" s="645"/>
      <c r="AC135" s="645"/>
      <c r="AD135" s="645"/>
      <c r="AE135" s="645"/>
      <c r="AF135" s="645"/>
      <c r="AG135" s="645"/>
      <c r="AH135" s="645"/>
      <c r="AI135" s="645"/>
      <c r="AJ135" s="645"/>
      <c r="AK135" s="645"/>
      <c r="AL135" s="645"/>
      <c r="AM135" s="645"/>
      <c r="AN135" s="645"/>
      <c r="AO135" s="645"/>
      <c r="AP135" s="645"/>
      <c r="AQ135" s="645"/>
      <c r="AR135" s="645"/>
      <c r="AS135" s="645"/>
      <c r="AT135" s="645"/>
      <c r="AU135" s="645"/>
      <c r="AV135" s="645"/>
      <c r="AW135" s="645"/>
      <c r="AX135" s="646"/>
    </row>
    <row r="136" spans="1:51" ht="165" customHeight="1" thickBot="1" x14ac:dyDescent="0.2">
      <c r="A136" s="647" t="s">
        <v>613</v>
      </c>
      <c r="B136" s="137"/>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137"/>
      <c r="AP136" s="137"/>
      <c r="AQ136" s="137"/>
      <c r="AR136" s="137"/>
      <c r="AS136" s="137"/>
      <c r="AT136" s="137"/>
      <c r="AU136" s="137"/>
      <c r="AV136" s="137"/>
      <c r="AW136" s="137"/>
      <c r="AX136" s="138"/>
    </row>
    <row r="137" spans="1:51" ht="24.75" customHeight="1" x14ac:dyDescent="0.15">
      <c r="A137" s="648" t="s">
        <v>217</v>
      </c>
      <c r="B137" s="649"/>
      <c r="C137" s="649"/>
      <c r="D137" s="649"/>
      <c r="E137" s="649"/>
      <c r="F137" s="649"/>
      <c r="G137" s="649"/>
      <c r="H137" s="649"/>
      <c r="I137" s="649"/>
      <c r="J137" s="649"/>
      <c r="K137" s="649"/>
      <c r="L137" s="649"/>
      <c r="M137" s="649"/>
      <c r="N137" s="649"/>
      <c r="O137" s="649"/>
      <c r="P137" s="649"/>
      <c r="Q137" s="649"/>
      <c r="R137" s="649"/>
      <c r="S137" s="649"/>
      <c r="T137" s="649"/>
      <c r="U137" s="649"/>
      <c r="V137" s="649"/>
      <c r="W137" s="649"/>
      <c r="X137" s="649"/>
      <c r="Y137" s="649"/>
      <c r="Z137" s="649"/>
      <c r="AA137" s="649"/>
      <c r="AB137" s="649"/>
      <c r="AC137" s="649"/>
      <c r="AD137" s="649"/>
      <c r="AE137" s="649"/>
      <c r="AF137" s="649"/>
      <c r="AG137" s="649"/>
      <c r="AH137" s="649"/>
      <c r="AI137" s="649"/>
      <c r="AJ137" s="649"/>
      <c r="AK137" s="649"/>
      <c r="AL137" s="649"/>
      <c r="AM137" s="649"/>
      <c r="AN137" s="649"/>
      <c r="AO137" s="649"/>
      <c r="AP137" s="649"/>
      <c r="AQ137" s="649"/>
      <c r="AR137" s="649"/>
      <c r="AS137" s="649"/>
      <c r="AT137" s="649"/>
      <c r="AU137" s="649"/>
      <c r="AV137" s="649"/>
      <c r="AW137" s="649"/>
      <c r="AX137" s="650"/>
    </row>
    <row r="138" spans="1:51" ht="24.75" customHeight="1" x14ac:dyDescent="0.15">
      <c r="A138" s="651" t="s">
        <v>251</v>
      </c>
      <c r="B138" s="652"/>
      <c r="C138" s="652"/>
      <c r="D138" s="653"/>
      <c r="E138" s="637" t="s">
        <v>614</v>
      </c>
      <c r="F138" s="638"/>
      <c r="G138" s="638"/>
      <c r="H138" s="638"/>
      <c r="I138" s="638"/>
      <c r="J138" s="638"/>
      <c r="K138" s="638"/>
      <c r="L138" s="638"/>
      <c r="M138" s="638"/>
      <c r="N138" s="638"/>
      <c r="O138" s="638"/>
      <c r="P138" s="639"/>
      <c r="Q138" s="637"/>
      <c r="R138" s="638"/>
      <c r="S138" s="638"/>
      <c r="T138" s="638"/>
      <c r="U138" s="638"/>
      <c r="V138" s="638"/>
      <c r="W138" s="638"/>
      <c r="X138" s="638"/>
      <c r="Y138" s="638"/>
      <c r="Z138" s="638"/>
      <c r="AA138" s="638"/>
      <c r="AB138" s="639"/>
      <c r="AC138" s="637"/>
      <c r="AD138" s="638"/>
      <c r="AE138" s="638"/>
      <c r="AF138" s="638"/>
      <c r="AG138" s="638"/>
      <c r="AH138" s="638"/>
      <c r="AI138" s="638"/>
      <c r="AJ138" s="638"/>
      <c r="AK138" s="638"/>
      <c r="AL138" s="638"/>
      <c r="AM138" s="638"/>
      <c r="AN138" s="639"/>
      <c r="AO138" s="637"/>
      <c r="AP138" s="638"/>
      <c r="AQ138" s="638"/>
      <c r="AR138" s="638"/>
      <c r="AS138" s="638"/>
      <c r="AT138" s="638"/>
      <c r="AU138" s="638"/>
      <c r="AV138" s="638"/>
      <c r="AW138" s="638"/>
      <c r="AX138" s="640"/>
      <c r="AY138" s="65"/>
    </row>
    <row r="139" spans="1:51" ht="24.75" customHeight="1" x14ac:dyDescent="0.15">
      <c r="A139" s="127" t="s">
        <v>250</v>
      </c>
      <c r="B139" s="128"/>
      <c r="C139" s="128"/>
      <c r="D139" s="128"/>
      <c r="E139" s="637" t="s">
        <v>615</v>
      </c>
      <c r="F139" s="638"/>
      <c r="G139" s="638"/>
      <c r="H139" s="638"/>
      <c r="I139" s="638"/>
      <c r="J139" s="638"/>
      <c r="K139" s="638"/>
      <c r="L139" s="638"/>
      <c r="M139" s="638"/>
      <c r="N139" s="638"/>
      <c r="O139" s="638"/>
      <c r="P139" s="639"/>
      <c r="Q139" s="637"/>
      <c r="R139" s="638"/>
      <c r="S139" s="638"/>
      <c r="T139" s="638"/>
      <c r="U139" s="638"/>
      <c r="V139" s="638"/>
      <c r="W139" s="638"/>
      <c r="X139" s="638"/>
      <c r="Y139" s="638"/>
      <c r="Z139" s="638"/>
      <c r="AA139" s="638"/>
      <c r="AB139" s="639"/>
      <c r="AC139" s="637"/>
      <c r="AD139" s="638"/>
      <c r="AE139" s="638"/>
      <c r="AF139" s="638"/>
      <c r="AG139" s="638"/>
      <c r="AH139" s="638"/>
      <c r="AI139" s="638"/>
      <c r="AJ139" s="638"/>
      <c r="AK139" s="638"/>
      <c r="AL139" s="638"/>
      <c r="AM139" s="638"/>
      <c r="AN139" s="639"/>
      <c r="AO139" s="637"/>
      <c r="AP139" s="638"/>
      <c r="AQ139" s="638"/>
      <c r="AR139" s="638"/>
      <c r="AS139" s="638"/>
      <c r="AT139" s="638"/>
      <c r="AU139" s="638"/>
      <c r="AV139" s="638"/>
      <c r="AW139" s="638"/>
      <c r="AX139" s="640"/>
    </row>
    <row r="140" spans="1:51" ht="24.75" customHeight="1" x14ac:dyDescent="0.15">
      <c r="A140" s="127" t="s">
        <v>249</v>
      </c>
      <c r="B140" s="128"/>
      <c r="C140" s="128"/>
      <c r="D140" s="128"/>
      <c r="E140" s="637" t="s">
        <v>616</v>
      </c>
      <c r="F140" s="638"/>
      <c r="G140" s="638"/>
      <c r="H140" s="638"/>
      <c r="I140" s="638"/>
      <c r="J140" s="638"/>
      <c r="K140" s="638"/>
      <c r="L140" s="638"/>
      <c r="M140" s="638"/>
      <c r="N140" s="638"/>
      <c r="O140" s="638"/>
      <c r="P140" s="639"/>
      <c r="Q140" s="637"/>
      <c r="R140" s="638"/>
      <c r="S140" s="638"/>
      <c r="T140" s="638"/>
      <c r="U140" s="638"/>
      <c r="V140" s="638"/>
      <c r="W140" s="638"/>
      <c r="X140" s="638"/>
      <c r="Y140" s="638"/>
      <c r="Z140" s="638"/>
      <c r="AA140" s="638"/>
      <c r="AB140" s="639"/>
      <c r="AC140" s="637"/>
      <c r="AD140" s="638"/>
      <c r="AE140" s="638"/>
      <c r="AF140" s="638"/>
      <c r="AG140" s="638"/>
      <c r="AH140" s="638"/>
      <c r="AI140" s="638"/>
      <c r="AJ140" s="638"/>
      <c r="AK140" s="638"/>
      <c r="AL140" s="638"/>
      <c r="AM140" s="638"/>
      <c r="AN140" s="639"/>
      <c r="AO140" s="637"/>
      <c r="AP140" s="638"/>
      <c r="AQ140" s="638"/>
      <c r="AR140" s="638"/>
      <c r="AS140" s="638"/>
      <c r="AT140" s="638"/>
      <c r="AU140" s="638"/>
      <c r="AV140" s="638"/>
      <c r="AW140" s="638"/>
      <c r="AX140" s="640"/>
    </row>
    <row r="141" spans="1:51" ht="24.75" customHeight="1" x14ac:dyDescent="0.15">
      <c r="A141" s="127" t="s">
        <v>248</v>
      </c>
      <c r="B141" s="128"/>
      <c r="C141" s="128"/>
      <c r="D141" s="128"/>
      <c r="E141" s="637" t="s">
        <v>617</v>
      </c>
      <c r="F141" s="638"/>
      <c r="G141" s="638"/>
      <c r="H141" s="638"/>
      <c r="I141" s="638"/>
      <c r="J141" s="638"/>
      <c r="K141" s="638"/>
      <c r="L141" s="638"/>
      <c r="M141" s="638"/>
      <c r="N141" s="638"/>
      <c r="O141" s="638"/>
      <c r="P141" s="639"/>
      <c r="Q141" s="637"/>
      <c r="R141" s="638"/>
      <c r="S141" s="638"/>
      <c r="T141" s="638"/>
      <c r="U141" s="638"/>
      <c r="V141" s="638"/>
      <c r="W141" s="638"/>
      <c r="X141" s="638"/>
      <c r="Y141" s="638"/>
      <c r="Z141" s="638"/>
      <c r="AA141" s="638"/>
      <c r="AB141" s="639"/>
      <c r="AC141" s="637"/>
      <c r="AD141" s="638"/>
      <c r="AE141" s="638"/>
      <c r="AF141" s="638"/>
      <c r="AG141" s="638"/>
      <c r="AH141" s="638"/>
      <c r="AI141" s="638"/>
      <c r="AJ141" s="638"/>
      <c r="AK141" s="638"/>
      <c r="AL141" s="638"/>
      <c r="AM141" s="638"/>
      <c r="AN141" s="639"/>
      <c r="AO141" s="637"/>
      <c r="AP141" s="638"/>
      <c r="AQ141" s="638"/>
      <c r="AR141" s="638"/>
      <c r="AS141" s="638"/>
      <c r="AT141" s="638"/>
      <c r="AU141" s="638"/>
      <c r="AV141" s="638"/>
      <c r="AW141" s="638"/>
      <c r="AX141" s="640"/>
    </row>
    <row r="142" spans="1:51" ht="24.75" customHeight="1" x14ac:dyDescent="0.15">
      <c r="A142" s="127" t="s">
        <v>247</v>
      </c>
      <c r="B142" s="128"/>
      <c r="C142" s="128"/>
      <c r="D142" s="128"/>
      <c r="E142" s="637" t="s">
        <v>618</v>
      </c>
      <c r="F142" s="638"/>
      <c r="G142" s="638"/>
      <c r="H142" s="638"/>
      <c r="I142" s="638"/>
      <c r="J142" s="638"/>
      <c r="K142" s="638"/>
      <c r="L142" s="638"/>
      <c r="M142" s="638"/>
      <c r="N142" s="638"/>
      <c r="O142" s="638"/>
      <c r="P142" s="639"/>
      <c r="Q142" s="637"/>
      <c r="R142" s="638"/>
      <c r="S142" s="638"/>
      <c r="T142" s="638"/>
      <c r="U142" s="638"/>
      <c r="V142" s="638"/>
      <c r="W142" s="638"/>
      <c r="X142" s="638"/>
      <c r="Y142" s="638"/>
      <c r="Z142" s="638"/>
      <c r="AA142" s="638"/>
      <c r="AB142" s="639"/>
      <c r="AC142" s="637"/>
      <c r="AD142" s="638"/>
      <c r="AE142" s="638"/>
      <c r="AF142" s="638"/>
      <c r="AG142" s="638"/>
      <c r="AH142" s="638"/>
      <c r="AI142" s="638"/>
      <c r="AJ142" s="638"/>
      <c r="AK142" s="638"/>
      <c r="AL142" s="638"/>
      <c r="AM142" s="638"/>
      <c r="AN142" s="639"/>
      <c r="AO142" s="637"/>
      <c r="AP142" s="638"/>
      <c r="AQ142" s="638"/>
      <c r="AR142" s="638"/>
      <c r="AS142" s="638"/>
      <c r="AT142" s="638"/>
      <c r="AU142" s="638"/>
      <c r="AV142" s="638"/>
      <c r="AW142" s="638"/>
      <c r="AX142" s="640"/>
    </row>
    <row r="143" spans="1:51" ht="24.75" customHeight="1" x14ac:dyDescent="0.15">
      <c r="A143" s="127" t="s">
        <v>246</v>
      </c>
      <c r="B143" s="128"/>
      <c r="C143" s="128"/>
      <c r="D143" s="128"/>
      <c r="E143" s="637" t="s">
        <v>619</v>
      </c>
      <c r="F143" s="638"/>
      <c r="G143" s="638"/>
      <c r="H143" s="638"/>
      <c r="I143" s="638"/>
      <c r="J143" s="638"/>
      <c r="K143" s="638"/>
      <c r="L143" s="638"/>
      <c r="M143" s="638"/>
      <c r="N143" s="638"/>
      <c r="O143" s="638"/>
      <c r="P143" s="639"/>
      <c r="Q143" s="637"/>
      <c r="R143" s="638"/>
      <c r="S143" s="638"/>
      <c r="T143" s="638"/>
      <c r="U143" s="638"/>
      <c r="V143" s="638"/>
      <c r="W143" s="638"/>
      <c r="X143" s="638"/>
      <c r="Y143" s="638"/>
      <c r="Z143" s="638"/>
      <c r="AA143" s="638"/>
      <c r="AB143" s="639"/>
      <c r="AC143" s="637"/>
      <c r="AD143" s="638"/>
      <c r="AE143" s="638"/>
      <c r="AF143" s="638"/>
      <c r="AG143" s="638"/>
      <c r="AH143" s="638"/>
      <c r="AI143" s="638"/>
      <c r="AJ143" s="638"/>
      <c r="AK143" s="638"/>
      <c r="AL143" s="638"/>
      <c r="AM143" s="638"/>
      <c r="AN143" s="639"/>
      <c r="AO143" s="637"/>
      <c r="AP143" s="638"/>
      <c r="AQ143" s="638"/>
      <c r="AR143" s="638"/>
      <c r="AS143" s="638"/>
      <c r="AT143" s="638"/>
      <c r="AU143" s="638"/>
      <c r="AV143" s="638"/>
      <c r="AW143" s="638"/>
      <c r="AX143" s="640"/>
    </row>
    <row r="144" spans="1:51" ht="24.75" customHeight="1" x14ac:dyDescent="0.15">
      <c r="A144" s="127" t="s">
        <v>245</v>
      </c>
      <c r="B144" s="128"/>
      <c r="C144" s="128"/>
      <c r="D144" s="128"/>
      <c r="E144" s="637" t="s">
        <v>620</v>
      </c>
      <c r="F144" s="638"/>
      <c r="G144" s="638"/>
      <c r="H144" s="638"/>
      <c r="I144" s="638"/>
      <c r="J144" s="638"/>
      <c r="K144" s="638"/>
      <c r="L144" s="638"/>
      <c r="M144" s="638"/>
      <c r="N144" s="638"/>
      <c r="O144" s="638"/>
      <c r="P144" s="639"/>
      <c r="Q144" s="637"/>
      <c r="R144" s="638"/>
      <c r="S144" s="638"/>
      <c r="T144" s="638"/>
      <c r="U144" s="638"/>
      <c r="V144" s="638"/>
      <c r="W144" s="638"/>
      <c r="X144" s="638"/>
      <c r="Y144" s="638"/>
      <c r="Z144" s="638"/>
      <c r="AA144" s="638"/>
      <c r="AB144" s="639"/>
      <c r="AC144" s="637"/>
      <c r="AD144" s="638"/>
      <c r="AE144" s="638"/>
      <c r="AF144" s="638"/>
      <c r="AG144" s="638"/>
      <c r="AH144" s="638"/>
      <c r="AI144" s="638"/>
      <c r="AJ144" s="638"/>
      <c r="AK144" s="638"/>
      <c r="AL144" s="638"/>
      <c r="AM144" s="638"/>
      <c r="AN144" s="639"/>
      <c r="AO144" s="637"/>
      <c r="AP144" s="638"/>
      <c r="AQ144" s="638"/>
      <c r="AR144" s="638"/>
      <c r="AS144" s="638"/>
      <c r="AT144" s="638"/>
      <c r="AU144" s="638"/>
      <c r="AV144" s="638"/>
      <c r="AW144" s="638"/>
      <c r="AX144" s="640"/>
    </row>
    <row r="145" spans="1:50" ht="24.75" customHeight="1" x14ac:dyDescent="0.15">
      <c r="A145" s="127" t="s">
        <v>244</v>
      </c>
      <c r="B145" s="128"/>
      <c r="C145" s="128"/>
      <c r="D145" s="128"/>
      <c r="E145" s="637" t="s">
        <v>621</v>
      </c>
      <c r="F145" s="638"/>
      <c r="G145" s="638"/>
      <c r="H145" s="638"/>
      <c r="I145" s="638"/>
      <c r="J145" s="638"/>
      <c r="K145" s="638"/>
      <c r="L145" s="638"/>
      <c r="M145" s="638"/>
      <c r="N145" s="638"/>
      <c r="O145" s="638"/>
      <c r="P145" s="639"/>
      <c r="Q145" s="637"/>
      <c r="R145" s="638"/>
      <c r="S145" s="638"/>
      <c r="T145" s="638"/>
      <c r="U145" s="638"/>
      <c r="V145" s="638"/>
      <c r="W145" s="638"/>
      <c r="X145" s="638"/>
      <c r="Y145" s="638"/>
      <c r="Z145" s="638"/>
      <c r="AA145" s="638"/>
      <c r="AB145" s="639"/>
      <c r="AC145" s="637"/>
      <c r="AD145" s="638"/>
      <c r="AE145" s="638"/>
      <c r="AF145" s="638"/>
      <c r="AG145" s="638"/>
      <c r="AH145" s="638"/>
      <c r="AI145" s="638"/>
      <c r="AJ145" s="638"/>
      <c r="AK145" s="638"/>
      <c r="AL145" s="638"/>
      <c r="AM145" s="638"/>
      <c r="AN145" s="639"/>
      <c r="AO145" s="637"/>
      <c r="AP145" s="638"/>
      <c r="AQ145" s="638"/>
      <c r="AR145" s="638"/>
      <c r="AS145" s="638"/>
      <c r="AT145" s="638"/>
      <c r="AU145" s="638"/>
      <c r="AV145" s="638"/>
      <c r="AW145" s="638"/>
      <c r="AX145" s="640"/>
    </row>
    <row r="146" spans="1:50" ht="24.75" customHeight="1" x14ac:dyDescent="0.15">
      <c r="A146" s="127" t="s">
        <v>390</v>
      </c>
      <c r="B146" s="128"/>
      <c r="C146" s="128"/>
      <c r="D146" s="128"/>
      <c r="E146" s="656" t="s">
        <v>576</v>
      </c>
      <c r="F146" s="657"/>
      <c r="G146" s="657"/>
      <c r="H146" s="68" t="str">
        <f>IF(E146="","","-")</f>
        <v>-</v>
      </c>
      <c r="I146" s="657"/>
      <c r="J146" s="657"/>
      <c r="K146" s="68" t="str">
        <f>IF(I146="","","-")</f>
        <v/>
      </c>
      <c r="L146" s="97">
        <v>150</v>
      </c>
      <c r="M146" s="97"/>
      <c r="N146" s="68" t="str">
        <f>IF(O146="","","-")</f>
        <v/>
      </c>
      <c r="O146" s="654"/>
      <c r="P146" s="655"/>
      <c r="Q146" s="656"/>
      <c r="R146" s="657"/>
      <c r="S146" s="657"/>
      <c r="T146" s="68" t="str">
        <f>IF(Q146="","","-")</f>
        <v/>
      </c>
      <c r="U146" s="657"/>
      <c r="V146" s="657"/>
      <c r="W146" s="68" t="str">
        <f>IF(U146="","","-")</f>
        <v/>
      </c>
      <c r="X146" s="97"/>
      <c r="Y146" s="97"/>
      <c r="Z146" s="68" t="str">
        <f>IF(AA146="","","-")</f>
        <v/>
      </c>
      <c r="AA146" s="654"/>
      <c r="AB146" s="655"/>
      <c r="AC146" s="656"/>
      <c r="AD146" s="657"/>
      <c r="AE146" s="657"/>
      <c r="AF146" s="68" t="str">
        <f>IF(AC146="","","-")</f>
        <v/>
      </c>
      <c r="AG146" s="657"/>
      <c r="AH146" s="657"/>
      <c r="AI146" s="68" t="str">
        <f>IF(AG146="","","-")</f>
        <v/>
      </c>
      <c r="AJ146" s="97"/>
      <c r="AK146" s="97"/>
      <c r="AL146" s="68" t="str">
        <f>IF(AM146="","","-")</f>
        <v/>
      </c>
      <c r="AM146" s="654"/>
      <c r="AN146" s="655"/>
      <c r="AO146" s="656"/>
      <c r="AP146" s="657"/>
      <c r="AQ146" s="68" t="str">
        <f>IF(AO146="","","-")</f>
        <v/>
      </c>
      <c r="AR146" s="657"/>
      <c r="AS146" s="657"/>
      <c r="AT146" s="68" t="str">
        <f>IF(AR146="","","-")</f>
        <v/>
      </c>
      <c r="AU146" s="97"/>
      <c r="AV146" s="97"/>
      <c r="AW146" s="68" t="str">
        <f>IF(AX146="","","-")</f>
        <v/>
      </c>
      <c r="AX146" s="70"/>
    </row>
    <row r="147" spans="1:50" ht="24.75" customHeight="1" x14ac:dyDescent="0.15">
      <c r="A147" s="127" t="s">
        <v>565</v>
      </c>
      <c r="B147" s="128"/>
      <c r="C147" s="128"/>
      <c r="D147" s="128"/>
      <c r="E147" s="656" t="s">
        <v>576</v>
      </c>
      <c r="F147" s="657"/>
      <c r="G147" s="657"/>
      <c r="H147" s="68"/>
      <c r="I147" s="657"/>
      <c r="J147" s="657"/>
      <c r="K147" s="68"/>
      <c r="L147" s="97">
        <v>154</v>
      </c>
      <c r="M147" s="97"/>
      <c r="N147" s="68" t="str">
        <f>IF(O147="","","-")</f>
        <v/>
      </c>
      <c r="O147" s="654"/>
      <c r="P147" s="655"/>
      <c r="Q147" s="656"/>
      <c r="R147" s="657"/>
      <c r="S147" s="657"/>
      <c r="T147" s="68" t="str">
        <f>IF(Q147="","","-")</f>
        <v/>
      </c>
      <c r="U147" s="657"/>
      <c r="V147" s="657"/>
      <c r="W147" s="68" t="str">
        <f>IF(U147="","","-")</f>
        <v/>
      </c>
      <c r="X147" s="97"/>
      <c r="Y147" s="97"/>
      <c r="Z147" s="68" t="str">
        <f>IF(AA147="","","-")</f>
        <v/>
      </c>
      <c r="AA147" s="654"/>
      <c r="AB147" s="655"/>
      <c r="AC147" s="656"/>
      <c r="AD147" s="657"/>
      <c r="AE147" s="657"/>
      <c r="AF147" s="68" t="str">
        <f>IF(AC147="","","-")</f>
        <v/>
      </c>
      <c r="AG147" s="657"/>
      <c r="AH147" s="657"/>
      <c r="AI147" s="68" t="str">
        <f>IF(AG147="","","-")</f>
        <v/>
      </c>
      <c r="AJ147" s="97"/>
      <c r="AK147" s="97"/>
      <c r="AL147" s="68" t="str">
        <f>IF(AM147="","","-")</f>
        <v/>
      </c>
      <c r="AM147" s="654"/>
      <c r="AN147" s="655"/>
      <c r="AO147" s="656"/>
      <c r="AP147" s="657"/>
      <c r="AQ147" s="68" t="str">
        <f>IF(AO147="","","-")</f>
        <v/>
      </c>
      <c r="AR147" s="657"/>
      <c r="AS147" s="657"/>
      <c r="AT147" s="68" t="str">
        <f>IF(AR147="","","-")</f>
        <v/>
      </c>
      <c r="AU147" s="97"/>
      <c r="AV147" s="97"/>
      <c r="AW147" s="68" t="str">
        <f>IF(AX147="","","-")</f>
        <v/>
      </c>
      <c r="AX147" s="70"/>
    </row>
    <row r="148" spans="1:50" ht="24.75" customHeight="1" x14ac:dyDescent="0.15">
      <c r="A148" s="127" t="s">
        <v>358</v>
      </c>
      <c r="B148" s="128"/>
      <c r="C148" s="128"/>
      <c r="D148" s="128"/>
      <c r="E148" s="815">
        <v>2021</v>
      </c>
      <c r="F148" s="129"/>
      <c r="G148" s="657" t="s">
        <v>577</v>
      </c>
      <c r="H148" s="657"/>
      <c r="I148" s="657"/>
      <c r="J148" s="129">
        <v>20</v>
      </c>
      <c r="K148" s="129"/>
      <c r="L148" s="97">
        <v>168</v>
      </c>
      <c r="M148" s="97"/>
      <c r="N148" s="97"/>
      <c r="O148" s="129"/>
      <c r="P148" s="129"/>
      <c r="Q148" s="815"/>
      <c r="R148" s="129"/>
      <c r="S148" s="657"/>
      <c r="T148" s="657"/>
      <c r="U148" s="657"/>
      <c r="V148" s="129"/>
      <c r="W148" s="129"/>
      <c r="X148" s="97"/>
      <c r="Y148" s="97"/>
      <c r="Z148" s="97"/>
      <c r="AA148" s="129"/>
      <c r="AB148" s="674"/>
      <c r="AC148" s="815"/>
      <c r="AD148" s="129"/>
      <c r="AE148" s="657"/>
      <c r="AF148" s="657"/>
      <c r="AG148" s="657"/>
      <c r="AH148" s="129"/>
      <c r="AI148" s="129"/>
      <c r="AJ148" s="97"/>
      <c r="AK148" s="97"/>
      <c r="AL148" s="97"/>
      <c r="AM148" s="129"/>
      <c r="AN148" s="674"/>
      <c r="AO148" s="815"/>
      <c r="AP148" s="129"/>
      <c r="AQ148" s="657"/>
      <c r="AR148" s="657"/>
      <c r="AS148" s="657"/>
      <c r="AT148" s="129"/>
      <c r="AU148" s="129"/>
      <c r="AV148" s="97"/>
      <c r="AW148" s="97"/>
      <c r="AX148" s="70"/>
    </row>
    <row r="149" spans="1:50" ht="28.35" customHeight="1" x14ac:dyDescent="0.15">
      <c r="A149" s="235" t="s">
        <v>238</v>
      </c>
      <c r="B149" s="236"/>
      <c r="C149" s="236"/>
      <c r="D149" s="236"/>
      <c r="E149" s="236"/>
      <c r="F149" s="237"/>
      <c r="G149" s="72" t="s">
        <v>567</v>
      </c>
      <c r="H149" s="73"/>
      <c r="I149" s="73"/>
      <c r="J149" s="73"/>
      <c r="K149" s="73"/>
      <c r="L149" s="73"/>
      <c r="M149" s="73"/>
      <c r="N149" s="73"/>
      <c r="O149" s="73"/>
      <c r="P149" s="73"/>
      <c r="Q149" s="73"/>
      <c r="R149" s="73"/>
      <c r="S149" s="73"/>
      <c r="T149" s="73"/>
      <c r="U149" s="73"/>
      <c r="V149" s="73"/>
      <c r="W149" s="73"/>
      <c r="X149" s="73"/>
      <c r="Y149" s="73"/>
      <c r="Z149" s="73"/>
      <c r="AA149" s="73"/>
      <c r="AB149" s="73"/>
      <c r="AC149" s="73"/>
      <c r="AD149" s="73"/>
      <c r="AE149" s="73"/>
      <c r="AF149" s="73"/>
      <c r="AG149" s="73"/>
      <c r="AH149" s="73"/>
      <c r="AI149" s="73"/>
      <c r="AJ149" s="73"/>
      <c r="AK149" s="73"/>
      <c r="AL149" s="73"/>
      <c r="AM149" s="73"/>
      <c r="AN149" s="73"/>
      <c r="AO149" s="73"/>
      <c r="AP149" s="73"/>
      <c r="AQ149" s="73"/>
      <c r="AR149" s="73"/>
      <c r="AS149" s="73"/>
      <c r="AT149" s="73"/>
      <c r="AU149" s="73"/>
      <c r="AV149" s="73"/>
      <c r="AW149" s="73"/>
      <c r="AX149" s="74"/>
    </row>
    <row r="150" spans="1:50" ht="28.35" customHeight="1" x14ac:dyDescent="0.15">
      <c r="A150" s="238"/>
      <c r="B150" s="239"/>
      <c r="C150" s="239"/>
      <c r="D150" s="239"/>
      <c r="E150" s="239"/>
      <c r="F150" s="240"/>
      <c r="G150" s="33"/>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5"/>
    </row>
    <row r="151" spans="1:50" ht="28.35" customHeight="1" x14ac:dyDescent="0.15">
      <c r="A151" s="238"/>
      <c r="B151" s="239"/>
      <c r="C151" s="239"/>
      <c r="D151" s="239"/>
      <c r="E151" s="239"/>
      <c r="F151" s="240"/>
      <c r="G151" s="33"/>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5"/>
    </row>
    <row r="152" spans="1:50" ht="28.35" customHeight="1" x14ac:dyDescent="0.15">
      <c r="A152" s="238"/>
      <c r="B152" s="239"/>
      <c r="C152" s="239"/>
      <c r="D152" s="239"/>
      <c r="E152" s="239"/>
      <c r="F152" s="240"/>
      <c r="G152" s="33"/>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5"/>
    </row>
    <row r="153" spans="1:50" ht="27.75" customHeight="1" x14ac:dyDescent="0.15">
      <c r="A153" s="238"/>
      <c r="B153" s="239"/>
      <c r="C153" s="239"/>
      <c r="D153" s="239"/>
      <c r="E153" s="239"/>
      <c r="F153" s="240"/>
      <c r="G153" s="33"/>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5"/>
    </row>
    <row r="154" spans="1:50" ht="28.35" customHeight="1" x14ac:dyDescent="0.15">
      <c r="A154" s="238"/>
      <c r="B154" s="239"/>
      <c r="C154" s="239"/>
      <c r="D154" s="239"/>
      <c r="E154" s="239"/>
      <c r="F154" s="240"/>
      <c r="G154" s="33"/>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5"/>
    </row>
    <row r="155" spans="1:50" ht="28.35" customHeight="1" x14ac:dyDescent="0.15">
      <c r="A155" s="238"/>
      <c r="B155" s="239"/>
      <c r="C155" s="239"/>
      <c r="D155" s="239"/>
      <c r="E155" s="239"/>
      <c r="F155" s="240"/>
      <c r="G155" s="33"/>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5"/>
    </row>
    <row r="156" spans="1:50" ht="27.75" customHeight="1" x14ac:dyDescent="0.15">
      <c r="A156" s="238"/>
      <c r="B156" s="239"/>
      <c r="C156" s="239"/>
      <c r="D156" s="239"/>
      <c r="E156" s="239"/>
      <c r="F156" s="240"/>
      <c r="G156" s="33"/>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5"/>
    </row>
    <row r="157" spans="1:50" ht="28.35" customHeight="1" x14ac:dyDescent="0.15">
      <c r="A157" s="238"/>
      <c r="B157" s="239"/>
      <c r="C157" s="239"/>
      <c r="D157" s="239"/>
      <c r="E157" s="239"/>
      <c r="F157" s="240"/>
      <c r="G157" s="33"/>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5"/>
    </row>
    <row r="158" spans="1:50" ht="28.35" customHeight="1" x14ac:dyDescent="0.15">
      <c r="A158" s="238"/>
      <c r="B158" s="239"/>
      <c r="C158" s="239"/>
      <c r="D158" s="239"/>
      <c r="E158" s="239"/>
      <c r="F158" s="240"/>
      <c r="G158" s="33"/>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5"/>
    </row>
    <row r="159" spans="1:50" ht="28.35" customHeight="1" x14ac:dyDescent="0.15">
      <c r="A159" s="238"/>
      <c r="B159" s="239"/>
      <c r="C159" s="239"/>
      <c r="D159" s="239"/>
      <c r="E159" s="239"/>
      <c r="F159" s="240"/>
      <c r="G159" s="33"/>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5"/>
    </row>
    <row r="160" spans="1:50" ht="28.35" customHeight="1" x14ac:dyDescent="0.15">
      <c r="A160" s="238"/>
      <c r="B160" s="239"/>
      <c r="C160" s="239"/>
      <c r="D160" s="239"/>
      <c r="E160" s="239"/>
      <c r="F160" s="240"/>
      <c r="G160" s="33"/>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5"/>
    </row>
    <row r="161" spans="1:50" ht="28.35" customHeight="1" x14ac:dyDescent="0.15">
      <c r="A161" s="238"/>
      <c r="B161" s="239"/>
      <c r="C161" s="239"/>
      <c r="D161" s="239"/>
      <c r="E161" s="239"/>
      <c r="F161" s="240"/>
      <c r="G161" s="33"/>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5"/>
    </row>
    <row r="162" spans="1:50" ht="27.75" customHeight="1" x14ac:dyDescent="0.15">
      <c r="A162" s="238"/>
      <c r="B162" s="239"/>
      <c r="C162" s="239"/>
      <c r="D162" s="239"/>
      <c r="E162" s="239"/>
      <c r="F162" s="240"/>
      <c r="G162" s="33"/>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5"/>
    </row>
    <row r="163" spans="1:50" ht="28.35" customHeight="1" x14ac:dyDescent="0.15">
      <c r="A163" s="238"/>
      <c r="B163" s="239"/>
      <c r="C163" s="239"/>
      <c r="D163" s="239"/>
      <c r="E163" s="239"/>
      <c r="F163" s="240"/>
      <c r="G163" s="33"/>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5"/>
    </row>
    <row r="164" spans="1:50" ht="28.35" customHeight="1" x14ac:dyDescent="0.15">
      <c r="A164" s="238"/>
      <c r="B164" s="239"/>
      <c r="C164" s="239"/>
      <c r="D164" s="239"/>
      <c r="E164" s="239"/>
      <c r="F164" s="240"/>
      <c r="G164" s="33"/>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5"/>
    </row>
    <row r="165" spans="1:50" ht="28.35" customHeight="1" x14ac:dyDescent="0.15">
      <c r="A165" s="238"/>
      <c r="B165" s="239"/>
      <c r="C165" s="239"/>
      <c r="D165" s="239"/>
      <c r="E165" s="239"/>
      <c r="F165" s="240"/>
      <c r="G165" s="33"/>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5"/>
    </row>
    <row r="166" spans="1:50" ht="52.5" customHeight="1" x14ac:dyDescent="0.15">
      <c r="A166" s="238"/>
      <c r="B166" s="239"/>
      <c r="C166" s="239"/>
      <c r="D166" s="239"/>
      <c r="E166" s="239"/>
      <c r="F166" s="240"/>
      <c r="G166" s="33"/>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5"/>
    </row>
    <row r="167" spans="1:50" ht="52.5" customHeight="1" x14ac:dyDescent="0.15">
      <c r="A167" s="238"/>
      <c r="B167" s="239"/>
      <c r="C167" s="239"/>
      <c r="D167" s="239"/>
      <c r="E167" s="239"/>
      <c r="F167" s="240"/>
      <c r="G167" s="33"/>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5"/>
    </row>
    <row r="168" spans="1:50" ht="52.5" customHeight="1" x14ac:dyDescent="0.15">
      <c r="A168" s="238"/>
      <c r="B168" s="239"/>
      <c r="C168" s="239"/>
      <c r="D168" s="239"/>
      <c r="E168" s="239"/>
      <c r="F168" s="240"/>
      <c r="G168" s="33"/>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5"/>
    </row>
    <row r="169" spans="1:50" ht="29.25" customHeight="1" x14ac:dyDescent="0.15">
      <c r="A169" s="238"/>
      <c r="B169" s="239"/>
      <c r="C169" s="239"/>
      <c r="D169" s="239"/>
      <c r="E169" s="239"/>
      <c r="F169" s="240"/>
      <c r="G169" s="33"/>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5"/>
    </row>
    <row r="170" spans="1:50" ht="18.399999999999999" customHeight="1" x14ac:dyDescent="0.15">
      <c r="A170" s="238"/>
      <c r="B170" s="239"/>
      <c r="C170" s="239"/>
      <c r="D170" s="239"/>
      <c r="E170" s="239"/>
      <c r="F170" s="240"/>
      <c r="G170" s="33"/>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5"/>
    </row>
    <row r="171" spans="1:50" ht="35.25" customHeight="1" x14ac:dyDescent="0.15">
      <c r="A171" s="238"/>
      <c r="B171" s="239"/>
      <c r="C171" s="239"/>
      <c r="D171" s="239"/>
      <c r="E171" s="239"/>
      <c r="F171" s="240"/>
      <c r="G171" s="33"/>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5"/>
    </row>
    <row r="172" spans="1:50" ht="30" customHeight="1" x14ac:dyDescent="0.15">
      <c r="A172" s="238"/>
      <c r="B172" s="239"/>
      <c r="C172" s="239"/>
      <c r="D172" s="239"/>
      <c r="E172" s="239"/>
      <c r="F172" s="240"/>
      <c r="G172" s="33"/>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5"/>
    </row>
    <row r="173" spans="1:50" ht="24.75" customHeight="1" x14ac:dyDescent="0.15">
      <c r="A173" s="238"/>
      <c r="B173" s="239"/>
      <c r="C173" s="239"/>
      <c r="D173" s="239"/>
      <c r="E173" s="239"/>
      <c r="F173" s="240"/>
      <c r="G173" s="33"/>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5"/>
    </row>
    <row r="174" spans="1:50" ht="24.75" customHeight="1" x14ac:dyDescent="0.15">
      <c r="A174" s="238"/>
      <c r="B174" s="239"/>
      <c r="C174" s="239"/>
      <c r="D174" s="239"/>
      <c r="E174" s="239"/>
      <c r="F174" s="240"/>
      <c r="G174" s="33"/>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5"/>
    </row>
    <row r="175" spans="1:50" ht="24.75" customHeight="1" x14ac:dyDescent="0.15">
      <c r="A175" s="238"/>
      <c r="B175" s="239"/>
      <c r="C175" s="239"/>
      <c r="D175" s="239"/>
      <c r="E175" s="239"/>
      <c r="F175" s="240"/>
      <c r="G175" s="33"/>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5"/>
    </row>
    <row r="176" spans="1:50" ht="24.75" customHeight="1" x14ac:dyDescent="0.15">
      <c r="A176" s="238"/>
      <c r="B176" s="239"/>
      <c r="C176" s="239"/>
      <c r="D176" s="239"/>
      <c r="E176" s="239"/>
      <c r="F176" s="240"/>
      <c r="G176" s="33"/>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5"/>
    </row>
    <row r="177" spans="1:50" ht="24.75" customHeight="1" x14ac:dyDescent="0.15">
      <c r="A177" s="238"/>
      <c r="B177" s="239"/>
      <c r="C177" s="239"/>
      <c r="D177" s="239"/>
      <c r="E177" s="239"/>
      <c r="F177" s="240"/>
      <c r="G177" s="33"/>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5"/>
    </row>
    <row r="178" spans="1:50" ht="24.75" customHeight="1" x14ac:dyDescent="0.15">
      <c r="A178" s="238"/>
      <c r="B178" s="239"/>
      <c r="C178" s="239"/>
      <c r="D178" s="239"/>
      <c r="E178" s="239"/>
      <c r="F178" s="240"/>
      <c r="G178" s="33"/>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5"/>
    </row>
    <row r="179" spans="1:50" ht="24.75" customHeight="1" x14ac:dyDescent="0.15">
      <c r="A179" s="238"/>
      <c r="B179" s="239"/>
      <c r="C179" s="239"/>
      <c r="D179" s="239"/>
      <c r="E179" s="239"/>
      <c r="F179" s="240"/>
      <c r="G179" s="33"/>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5"/>
    </row>
    <row r="180" spans="1:50" ht="24.75" customHeight="1" x14ac:dyDescent="0.15">
      <c r="A180" s="238"/>
      <c r="B180" s="239"/>
      <c r="C180" s="239"/>
      <c r="D180" s="239"/>
      <c r="E180" s="239"/>
      <c r="F180" s="240"/>
      <c r="G180" s="33"/>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5"/>
    </row>
    <row r="181" spans="1:50" ht="24.75" customHeight="1" x14ac:dyDescent="0.15">
      <c r="A181" s="238"/>
      <c r="B181" s="239"/>
      <c r="C181" s="239"/>
      <c r="D181" s="239"/>
      <c r="E181" s="239"/>
      <c r="F181" s="240"/>
      <c r="G181" s="33"/>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5"/>
    </row>
    <row r="182" spans="1:50" ht="24.75" customHeight="1" x14ac:dyDescent="0.15">
      <c r="A182" s="238"/>
      <c r="B182" s="239"/>
      <c r="C182" s="239"/>
      <c r="D182" s="239"/>
      <c r="E182" s="239"/>
      <c r="F182" s="240"/>
      <c r="G182" s="33"/>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5"/>
    </row>
    <row r="183" spans="1:50" ht="24.75" customHeight="1" x14ac:dyDescent="0.15">
      <c r="A183" s="238"/>
      <c r="B183" s="239"/>
      <c r="C183" s="239"/>
      <c r="D183" s="239"/>
      <c r="E183" s="239"/>
      <c r="F183" s="240"/>
      <c r="G183" s="33"/>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5"/>
    </row>
    <row r="184" spans="1:50" ht="24.75" customHeight="1" x14ac:dyDescent="0.15">
      <c r="A184" s="238"/>
      <c r="B184" s="239"/>
      <c r="C184" s="239"/>
      <c r="D184" s="239"/>
      <c r="E184" s="239"/>
      <c r="F184" s="240"/>
      <c r="G184" s="33"/>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5"/>
    </row>
    <row r="185" spans="1:50" ht="24.75" customHeight="1" x14ac:dyDescent="0.15">
      <c r="A185" s="238"/>
      <c r="B185" s="239"/>
      <c r="C185" s="239"/>
      <c r="D185" s="239"/>
      <c r="E185" s="239"/>
      <c r="F185" s="240"/>
      <c r="G185" s="33"/>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5"/>
    </row>
    <row r="186" spans="1:50" ht="25.5" customHeight="1" x14ac:dyDescent="0.15">
      <c r="A186" s="238"/>
      <c r="B186" s="239"/>
      <c r="C186" s="239"/>
      <c r="D186" s="239"/>
      <c r="E186" s="239"/>
      <c r="F186" s="240"/>
      <c r="G186" s="33"/>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5"/>
    </row>
    <row r="187" spans="1:50" ht="24.75" customHeight="1" thickBot="1" x14ac:dyDescent="0.2">
      <c r="A187" s="658"/>
      <c r="B187" s="659"/>
      <c r="C187" s="659"/>
      <c r="D187" s="659"/>
      <c r="E187" s="659"/>
      <c r="F187" s="660"/>
      <c r="G187" s="36"/>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8"/>
    </row>
    <row r="188" spans="1:50" ht="24.75" customHeight="1" x14ac:dyDescent="0.15">
      <c r="A188" s="661" t="s">
        <v>240</v>
      </c>
      <c r="B188" s="662"/>
      <c r="C188" s="662"/>
      <c r="D188" s="662"/>
      <c r="E188" s="662"/>
      <c r="F188" s="663"/>
      <c r="G188" s="667" t="s">
        <v>713</v>
      </c>
      <c r="H188" s="668"/>
      <c r="I188" s="668"/>
      <c r="J188" s="668"/>
      <c r="K188" s="668"/>
      <c r="L188" s="668"/>
      <c r="M188" s="668"/>
      <c r="N188" s="668"/>
      <c r="O188" s="668"/>
      <c r="P188" s="668"/>
      <c r="Q188" s="668"/>
      <c r="R188" s="668"/>
      <c r="S188" s="668"/>
      <c r="T188" s="668"/>
      <c r="U188" s="668"/>
      <c r="V188" s="668"/>
      <c r="W188" s="668"/>
      <c r="X188" s="668"/>
      <c r="Y188" s="668"/>
      <c r="Z188" s="668"/>
      <c r="AA188" s="668"/>
      <c r="AB188" s="669"/>
      <c r="AC188" s="667" t="s">
        <v>714</v>
      </c>
      <c r="AD188" s="668"/>
      <c r="AE188" s="668"/>
      <c r="AF188" s="668"/>
      <c r="AG188" s="668"/>
      <c r="AH188" s="668"/>
      <c r="AI188" s="668"/>
      <c r="AJ188" s="668"/>
      <c r="AK188" s="668"/>
      <c r="AL188" s="668"/>
      <c r="AM188" s="668"/>
      <c r="AN188" s="668"/>
      <c r="AO188" s="668"/>
      <c r="AP188" s="668"/>
      <c r="AQ188" s="668"/>
      <c r="AR188" s="668"/>
      <c r="AS188" s="668"/>
      <c r="AT188" s="668"/>
      <c r="AU188" s="668"/>
      <c r="AV188" s="668"/>
      <c r="AW188" s="668"/>
      <c r="AX188" s="670"/>
    </row>
    <row r="189" spans="1:50" ht="24.75" customHeight="1" x14ac:dyDescent="0.15">
      <c r="A189" s="664"/>
      <c r="B189" s="665"/>
      <c r="C189" s="665"/>
      <c r="D189" s="665"/>
      <c r="E189" s="665"/>
      <c r="F189" s="666"/>
      <c r="G189" s="117" t="s">
        <v>15</v>
      </c>
      <c r="H189" s="671"/>
      <c r="I189" s="671"/>
      <c r="J189" s="671"/>
      <c r="K189" s="671"/>
      <c r="L189" s="672" t="s">
        <v>16</v>
      </c>
      <c r="M189" s="671"/>
      <c r="N189" s="671"/>
      <c r="O189" s="671"/>
      <c r="P189" s="671"/>
      <c r="Q189" s="671"/>
      <c r="R189" s="671"/>
      <c r="S189" s="671"/>
      <c r="T189" s="671"/>
      <c r="U189" s="671"/>
      <c r="V189" s="671"/>
      <c r="W189" s="671"/>
      <c r="X189" s="673"/>
      <c r="Y189" s="702" t="s">
        <v>17</v>
      </c>
      <c r="Z189" s="703"/>
      <c r="AA189" s="703"/>
      <c r="AB189" s="704"/>
      <c r="AC189" s="117" t="s">
        <v>15</v>
      </c>
      <c r="AD189" s="671"/>
      <c r="AE189" s="671"/>
      <c r="AF189" s="671"/>
      <c r="AG189" s="671"/>
      <c r="AH189" s="672" t="s">
        <v>16</v>
      </c>
      <c r="AI189" s="671"/>
      <c r="AJ189" s="671"/>
      <c r="AK189" s="671"/>
      <c r="AL189" s="671"/>
      <c r="AM189" s="671"/>
      <c r="AN189" s="671"/>
      <c r="AO189" s="671"/>
      <c r="AP189" s="671"/>
      <c r="AQ189" s="671"/>
      <c r="AR189" s="671"/>
      <c r="AS189" s="671"/>
      <c r="AT189" s="673"/>
      <c r="AU189" s="702" t="s">
        <v>17</v>
      </c>
      <c r="AV189" s="703"/>
      <c r="AW189" s="703"/>
      <c r="AX189" s="705"/>
    </row>
    <row r="190" spans="1:50" ht="24.75" customHeight="1" x14ac:dyDescent="0.15">
      <c r="A190" s="664"/>
      <c r="B190" s="665"/>
      <c r="C190" s="665"/>
      <c r="D190" s="665"/>
      <c r="E190" s="665"/>
      <c r="F190" s="666"/>
      <c r="G190" s="684" t="s">
        <v>626</v>
      </c>
      <c r="H190" s="685"/>
      <c r="I190" s="685"/>
      <c r="J190" s="685"/>
      <c r="K190" s="686"/>
      <c r="L190" s="706" t="s">
        <v>622</v>
      </c>
      <c r="M190" s="707"/>
      <c r="N190" s="707"/>
      <c r="O190" s="707"/>
      <c r="P190" s="707"/>
      <c r="Q190" s="707"/>
      <c r="R190" s="707"/>
      <c r="S190" s="707"/>
      <c r="T190" s="707"/>
      <c r="U190" s="707"/>
      <c r="V190" s="707"/>
      <c r="W190" s="707"/>
      <c r="X190" s="708"/>
      <c r="Y190" s="690">
        <v>18.5</v>
      </c>
      <c r="Z190" s="691"/>
      <c r="AA190" s="691"/>
      <c r="AB190" s="692"/>
      <c r="AC190" s="684" t="s">
        <v>625</v>
      </c>
      <c r="AD190" s="685"/>
      <c r="AE190" s="685"/>
      <c r="AF190" s="685"/>
      <c r="AG190" s="686"/>
      <c r="AH190" s="706" t="s">
        <v>624</v>
      </c>
      <c r="AI190" s="707"/>
      <c r="AJ190" s="707"/>
      <c r="AK190" s="707"/>
      <c r="AL190" s="707"/>
      <c r="AM190" s="707"/>
      <c r="AN190" s="707"/>
      <c r="AO190" s="707"/>
      <c r="AP190" s="707"/>
      <c r="AQ190" s="707"/>
      <c r="AR190" s="707"/>
      <c r="AS190" s="707"/>
      <c r="AT190" s="708"/>
      <c r="AU190" s="690">
        <v>1.3</v>
      </c>
      <c r="AV190" s="691"/>
      <c r="AW190" s="691"/>
      <c r="AX190" s="709"/>
    </row>
    <row r="191" spans="1:50" ht="24.75" customHeight="1" x14ac:dyDescent="0.15">
      <c r="A191" s="664"/>
      <c r="B191" s="665"/>
      <c r="C191" s="665"/>
      <c r="D191" s="665"/>
      <c r="E191" s="665"/>
      <c r="F191" s="666"/>
      <c r="G191" s="684" t="s">
        <v>626</v>
      </c>
      <c r="H191" s="685"/>
      <c r="I191" s="685"/>
      <c r="J191" s="685"/>
      <c r="K191" s="686"/>
      <c r="L191" s="687" t="s">
        <v>623</v>
      </c>
      <c r="M191" s="688"/>
      <c r="N191" s="688"/>
      <c r="O191" s="688"/>
      <c r="P191" s="688"/>
      <c r="Q191" s="688"/>
      <c r="R191" s="688"/>
      <c r="S191" s="688"/>
      <c r="T191" s="688"/>
      <c r="U191" s="688"/>
      <c r="V191" s="688"/>
      <c r="W191" s="688"/>
      <c r="X191" s="689"/>
      <c r="Y191" s="690">
        <v>4.5</v>
      </c>
      <c r="Z191" s="691"/>
      <c r="AA191" s="691"/>
      <c r="AB191" s="692"/>
      <c r="AC191" s="693"/>
      <c r="AD191" s="694"/>
      <c r="AE191" s="694"/>
      <c r="AF191" s="694"/>
      <c r="AG191" s="695"/>
      <c r="AH191" s="696"/>
      <c r="AI191" s="697"/>
      <c r="AJ191" s="697"/>
      <c r="AK191" s="697"/>
      <c r="AL191" s="697"/>
      <c r="AM191" s="697"/>
      <c r="AN191" s="697"/>
      <c r="AO191" s="697"/>
      <c r="AP191" s="697"/>
      <c r="AQ191" s="697"/>
      <c r="AR191" s="697"/>
      <c r="AS191" s="697"/>
      <c r="AT191" s="698"/>
      <c r="AU191" s="699"/>
      <c r="AV191" s="700"/>
      <c r="AW191" s="700"/>
      <c r="AX191" s="701"/>
    </row>
    <row r="192" spans="1:50" ht="24.75" customHeight="1" thickBot="1" x14ac:dyDescent="0.2">
      <c r="A192" s="664"/>
      <c r="B192" s="665"/>
      <c r="C192" s="665"/>
      <c r="D192" s="665"/>
      <c r="E192" s="665"/>
      <c r="F192" s="666"/>
      <c r="G192" s="675" t="s">
        <v>18</v>
      </c>
      <c r="H192" s="676"/>
      <c r="I192" s="676"/>
      <c r="J192" s="676"/>
      <c r="K192" s="676"/>
      <c r="L192" s="677"/>
      <c r="M192" s="678"/>
      <c r="N192" s="678"/>
      <c r="O192" s="678"/>
      <c r="P192" s="678"/>
      <c r="Q192" s="678"/>
      <c r="R192" s="678"/>
      <c r="S192" s="678"/>
      <c r="T192" s="678"/>
      <c r="U192" s="678"/>
      <c r="V192" s="678"/>
      <c r="W192" s="678"/>
      <c r="X192" s="679"/>
      <c r="Y192" s="680">
        <f>SUM(Y190:AB191)</f>
        <v>23</v>
      </c>
      <c r="Z192" s="681"/>
      <c r="AA192" s="681"/>
      <c r="AB192" s="682"/>
      <c r="AC192" s="675" t="s">
        <v>18</v>
      </c>
      <c r="AD192" s="676"/>
      <c r="AE192" s="676"/>
      <c r="AF192" s="676"/>
      <c r="AG192" s="676"/>
      <c r="AH192" s="677"/>
      <c r="AI192" s="678"/>
      <c r="AJ192" s="678"/>
      <c r="AK192" s="678"/>
      <c r="AL192" s="678"/>
      <c r="AM192" s="678"/>
      <c r="AN192" s="678"/>
      <c r="AO192" s="678"/>
      <c r="AP192" s="678"/>
      <c r="AQ192" s="678"/>
      <c r="AR192" s="678"/>
      <c r="AS192" s="678"/>
      <c r="AT192" s="679"/>
      <c r="AU192" s="680">
        <f>SUM(AU190:AX191)</f>
        <v>1.3</v>
      </c>
      <c r="AV192" s="681"/>
      <c r="AW192" s="681"/>
      <c r="AX192" s="683"/>
    </row>
    <row r="193" spans="1:51" ht="24.75" customHeight="1" x14ac:dyDescent="0.15">
      <c r="A193" s="664"/>
      <c r="B193" s="665"/>
      <c r="C193" s="665"/>
      <c r="D193" s="665"/>
      <c r="E193" s="665"/>
      <c r="F193" s="666"/>
      <c r="G193" s="667" t="s">
        <v>715</v>
      </c>
      <c r="H193" s="713"/>
      <c r="I193" s="713"/>
      <c r="J193" s="713"/>
      <c r="K193" s="713"/>
      <c r="L193" s="713"/>
      <c r="M193" s="713"/>
      <c r="N193" s="713"/>
      <c r="O193" s="713"/>
      <c r="P193" s="713"/>
      <c r="Q193" s="713"/>
      <c r="R193" s="713"/>
      <c r="S193" s="713"/>
      <c r="T193" s="713"/>
      <c r="U193" s="713"/>
      <c r="V193" s="713"/>
      <c r="W193" s="713"/>
      <c r="X193" s="713"/>
      <c r="Y193" s="713"/>
      <c r="Z193" s="713"/>
      <c r="AA193" s="713"/>
      <c r="AB193" s="714"/>
      <c r="AC193" s="667" t="s">
        <v>716</v>
      </c>
      <c r="AD193" s="668"/>
      <c r="AE193" s="668"/>
      <c r="AF193" s="668"/>
      <c r="AG193" s="668"/>
      <c r="AH193" s="668"/>
      <c r="AI193" s="668"/>
      <c r="AJ193" s="668"/>
      <c r="AK193" s="668"/>
      <c r="AL193" s="668"/>
      <c r="AM193" s="668"/>
      <c r="AN193" s="668"/>
      <c r="AO193" s="668"/>
      <c r="AP193" s="668"/>
      <c r="AQ193" s="668"/>
      <c r="AR193" s="668"/>
      <c r="AS193" s="668"/>
      <c r="AT193" s="668"/>
      <c r="AU193" s="668"/>
      <c r="AV193" s="668"/>
      <c r="AW193" s="668"/>
      <c r="AX193" s="670"/>
      <c r="AY193">
        <f>COUNTA($G$195,$AC$195)</f>
        <v>2</v>
      </c>
    </row>
    <row r="194" spans="1:51" ht="24.75" customHeight="1" x14ac:dyDescent="0.15">
      <c r="A194" s="664"/>
      <c r="B194" s="665"/>
      <c r="C194" s="665"/>
      <c r="D194" s="665"/>
      <c r="E194" s="665"/>
      <c r="F194" s="666"/>
      <c r="G194" s="117" t="s">
        <v>15</v>
      </c>
      <c r="H194" s="671"/>
      <c r="I194" s="671"/>
      <c r="J194" s="671"/>
      <c r="K194" s="671"/>
      <c r="L194" s="672" t="s">
        <v>16</v>
      </c>
      <c r="M194" s="671"/>
      <c r="N194" s="671"/>
      <c r="O194" s="671"/>
      <c r="P194" s="671"/>
      <c r="Q194" s="671"/>
      <c r="R194" s="671"/>
      <c r="S194" s="671"/>
      <c r="T194" s="671"/>
      <c r="U194" s="671"/>
      <c r="V194" s="671"/>
      <c r="W194" s="671"/>
      <c r="X194" s="673"/>
      <c r="Y194" s="702" t="s">
        <v>17</v>
      </c>
      <c r="Z194" s="703"/>
      <c r="AA194" s="703"/>
      <c r="AB194" s="704"/>
      <c r="AC194" s="117" t="s">
        <v>15</v>
      </c>
      <c r="AD194" s="671"/>
      <c r="AE194" s="671"/>
      <c r="AF194" s="671"/>
      <c r="AG194" s="671"/>
      <c r="AH194" s="672" t="s">
        <v>16</v>
      </c>
      <c r="AI194" s="671"/>
      <c r="AJ194" s="671"/>
      <c r="AK194" s="671"/>
      <c r="AL194" s="671"/>
      <c r="AM194" s="671"/>
      <c r="AN194" s="671"/>
      <c r="AO194" s="671"/>
      <c r="AP194" s="671"/>
      <c r="AQ194" s="671"/>
      <c r="AR194" s="671"/>
      <c r="AS194" s="671"/>
      <c r="AT194" s="673"/>
      <c r="AU194" s="702" t="s">
        <v>17</v>
      </c>
      <c r="AV194" s="703"/>
      <c r="AW194" s="703"/>
      <c r="AX194" s="705"/>
      <c r="AY194">
        <f>$AY$193</f>
        <v>2</v>
      </c>
    </row>
    <row r="195" spans="1:51" ht="24.75" customHeight="1" x14ac:dyDescent="0.15">
      <c r="A195" s="664"/>
      <c r="B195" s="665"/>
      <c r="C195" s="665"/>
      <c r="D195" s="665"/>
      <c r="E195" s="665"/>
      <c r="F195" s="666"/>
      <c r="G195" s="710" t="s">
        <v>627</v>
      </c>
      <c r="H195" s="711"/>
      <c r="I195" s="711"/>
      <c r="J195" s="711"/>
      <c r="K195" s="712"/>
      <c r="L195" s="687" t="s">
        <v>628</v>
      </c>
      <c r="M195" s="688"/>
      <c r="N195" s="688"/>
      <c r="O195" s="688"/>
      <c r="P195" s="688"/>
      <c r="Q195" s="688"/>
      <c r="R195" s="688"/>
      <c r="S195" s="688"/>
      <c r="T195" s="688"/>
      <c r="U195" s="688"/>
      <c r="V195" s="688"/>
      <c r="W195" s="688"/>
      <c r="X195" s="689"/>
      <c r="Y195" s="690">
        <v>1</v>
      </c>
      <c r="Z195" s="691"/>
      <c r="AA195" s="691"/>
      <c r="AB195" s="692"/>
      <c r="AC195" s="710" t="s">
        <v>627</v>
      </c>
      <c r="AD195" s="711"/>
      <c r="AE195" s="711"/>
      <c r="AF195" s="711"/>
      <c r="AG195" s="712"/>
      <c r="AH195" s="706" t="s">
        <v>629</v>
      </c>
      <c r="AI195" s="707"/>
      <c r="AJ195" s="707"/>
      <c r="AK195" s="707"/>
      <c r="AL195" s="707"/>
      <c r="AM195" s="707"/>
      <c r="AN195" s="707"/>
      <c r="AO195" s="707"/>
      <c r="AP195" s="707"/>
      <c r="AQ195" s="707"/>
      <c r="AR195" s="707"/>
      <c r="AS195" s="707"/>
      <c r="AT195" s="708"/>
      <c r="AU195" s="690">
        <v>12</v>
      </c>
      <c r="AV195" s="691"/>
      <c r="AW195" s="691"/>
      <c r="AX195" s="709"/>
      <c r="AY195">
        <f>$AY$193</f>
        <v>2</v>
      </c>
    </row>
    <row r="196" spans="1:51" ht="24.75" customHeight="1" thickBot="1" x14ac:dyDescent="0.2">
      <c r="A196" s="664"/>
      <c r="B196" s="665"/>
      <c r="C196" s="665"/>
      <c r="D196" s="665"/>
      <c r="E196" s="665"/>
      <c r="F196" s="666"/>
      <c r="G196" s="675" t="s">
        <v>18</v>
      </c>
      <c r="H196" s="676"/>
      <c r="I196" s="676"/>
      <c r="J196" s="676"/>
      <c r="K196" s="676"/>
      <c r="L196" s="677"/>
      <c r="M196" s="678"/>
      <c r="N196" s="678"/>
      <c r="O196" s="678"/>
      <c r="P196" s="678"/>
      <c r="Q196" s="678"/>
      <c r="R196" s="678"/>
      <c r="S196" s="678"/>
      <c r="T196" s="678"/>
      <c r="U196" s="678"/>
      <c r="V196" s="678"/>
      <c r="W196" s="678"/>
      <c r="X196" s="679"/>
      <c r="Y196" s="680">
        <f>SUM(Y195:AB195)</f>
        <v>1</v>
      </c>
      <c r="Z196" s="681"/>
      <c r="AA196" s="681"/>
      <c r="AB196" s="682"/>
      <c r="AC196" s="675" t="s">
        <v>18</v>
      </c>
      <c r="AD196" s="676"/>
      <c r="AE196" s="676"/>
      <c r="AF196" s="676"/>
      <c r="AG196" s="676"/>
      <c r="AH196" s="677"/>
      <c r="AI196" s="678"/>
      <c r="AJ196" s="678"/>
      <c r="AK196" s="678"/>
      <c r="AL196" s="678"/>
      <c r="AM196" s="678"/>
      <c r="AN196" s="678"/>
      <c r="AO196" s="678"/>
      <c r="AP196" s="678"/>
      <c r="AQ196" s="678"/>
      <c r="AR196" s="678"/>
      <c r="AS196" s="678"/>
      <c r="AT196" s="679"/>
      <c r="AU196" s="680">
        <f>SUM(AU195:AX195)</f>
        <v>12</v>
      </c>
      <c r="AV196" s="681"/>
      <c r="AW196" s="681"/>
      <c r="AX196" s="683"/>
      <c r="AY196">
        <f>$AY$193</f>
        <v>2</v>
      </c>
    </row>
    <row r="197" spans="1:51" ht="24.75" customHeight="1" x14ac:dyDescent="0.15">
      <c r="A197" s="664"/>
      <c r="B197" s="665"/>
      <c r="C197" s="665"/>
      <c r="D197" s="665"/>
      <c r="E197" s="665"/>
      <c r="F197" s="666"/>
      <c r="G197" s="667" t="s">
        <v>717</v>
      </c>
      <c r="H197" s="713"/>
      <c r="I197" s="713"/>
      <c r="J197" s="713"/>
      <c r="K197" s="713"/>
      <c r="L197" s="713"/>
      <c r="M197" s="713"/>
      <c r="N197" s="713"/>
      <c r="O197" s="713"/>
      <c r="P197" s="713"/>
      <c r="Q197" s="713"/>
      <c r="R197" s="713"/>
      <c r="S197" s="713"/>
      <c r="T197" s="713"/>
      <c r="U197" s="713"/>
      <c r="V197" s="713"/>
      <c r="W197" s="713"/>
      <c r="X197" s="713"/>
      <c r="Y197" s="713"/>
      <c r="Z197" s="713"/>
      <c r="AA197" s="713"/>
      <c r="AB197" s="714"/>
      <c r="AC197" s="667" t="s">
        <v>631</v>
      </c>
      <c r="AD197" s="668"/>
      <c r="AE197" s="668"/>
      <c r="AF197" s="668"/>
      <c r="AG197" s="668"/>
      <c r="AH197" s="668"/>
      <c r="AI197" s="668"/>
      <c r="AJ197" s="668"/>
      <c r="AK197" s="668"/>
      <c r="AL197" s="668"/>
      <c r="AM197" s="668"/>
      <c r="AN197" s="668"/>
      <c r="AO197" s="668"/>
      <c r="AP197" s="668"/>
      <c r="AQ197" s="668"/>
      <c r="AR197" s="668"/>
      <c r="AS197" s="668"/>
      <c r="AT197" s="668"/>
      <c r="AU197" s="668"/>
      <c r="AV197" s="668"/>
      <c r="AW197" s="668"/>
      <c r="AX197" s="670"/>
      <c r="AY197">
        <f>COUNTA($G$199,$AC$199)</f>
        <v>2</v>
      </c>
    </row>
    <row r="198" spans="1:51" ht="24.75" customHeight="1" x14ac:dyDescent="0.15">
      <c r="A198" s="664"/>
      <c r="B198" s="665"/>
      <c r="C198" s="665"/>
      <c r="D198" s="665"/>
      <c r="E198" s="665"/>
      <c r="F198" s="666"/>
      <c r="G198" s="117" t="s">
        <v>15</v>
      </c>
      <c r="H198" s="671"/>
      <c r="I198" s="671"/>
      <c r="J198" s="671"/>
      <c r="K198" s="671"/>
      <c r="L198" s="672" t="s">
        <v>16</v>
      </c>
      <c r="M198" s="671"/>
      <c r="N198" s="671"/>
      <c r="O198" s="671"/>
      <c r="P198" s="671"/>
      <c r="Q198" s="671"/>
      <c r="R198" s="671"/>
      <c r="S198" s="671"/>
      <c r="T198" s="671"/>
      <c r="U198" s="671"/>
      <c r="V198" s="671"/>
      <c r="W198" s="671"/>
      <c r="X198" s="673"/>
      <c r="Y198" s="702" t="s">
        <v>17</v>
      </c>
      <c r="Z198" s="703"/>
      <c r="AA198" s="703"/>
      <c r="AB198" s="704"/>
      <c r="AC198" s="117" t="s">
        <v>15</v>
      </c>
      <c r="AD198" s="671"/>
      <c r="AE198" s="671"/>
      <c r="AF198" s="671"/>
      <c r="AG198" s="671"/>
      <c r="AH198" s="672" t="s">
        <v>16</v>
      </c>
      <c r="AI198" s="671"/>
      <c r="AJ198" s="671"/>
      <c r="AK198" s="671"/>
      <c r="AL198" s="671"/>
      <c r="AM198" s="671"/>
      <c r="AN198" s="671"/>
      <c r="AO198" s="671"/>
      <c r="AP198" s="671"/>
      <c r="AQ198" s="671"/>
      <c r="AR198" s="671"/>
      <c r="AS198" s="671"/>
      <c r="AT198" s="673"/>
      <c r="AU198" s="702" t="s">
        <v>17</v>
      </c>
      <c r="AV198" s="703"/>
      <c r="AW198" s="703"/>
      <c r="AX198" s="705"/>
      <c r="AY198">
        <f>$AY$197</f>
        <v>2</v>
      </c>
    </row>
    <row r="199" spans="1:51" ht="24.75" customHeight="1" x14ac:dyDescent="0.15">
      <c r="A199" s="664"/>
      <c r="B199" s="665"/>
      <c r="C199" s="665"/>
      <c r="D199" s="665"/>
      <c r="E199" s="665"/>
      <c r="F199" s="666"/>
      <c r="G199" s="710" t="s">
        <v>627</v>
      </c>
      <c r="H199" s="711"/>
      <c r="I199" s="711"/>
      <c r="J199" s="711"/>
      <c r="K199" s="712"/>
      <c r="L199" s="687" t="s">
        <v>630</v>
      </c>
      <c r="M199" s="688"/>
      <c r="N199" s="688"/>
      <c r="O199" s="688"/>
      <c r="P199" s="688"/>
      <c r="Q199" s="688"/>
      <c r="R199" s="688"/>
      <c r="S199" s="688"/>
      <c r="T199" s="688"/>
      <c r="U199" s="688"/>
      <c r="V199" s="688"/>
      <c r="W199" s="688"/>
      <c r="X199" s="689"/>
      <c r="Y199" s="690">
        <v>0.99</v>
      </c>
      <c r="Z199" s="691"/>
      <c r="AA199" s="691"/>
      <c r="AB199" s="692"/>
      <c r="AC199" s="710" t="s">
        <v>627</v>
      </c>
      <c r="AD199" s="711"/>
      <c r="AE199" s="711"/>
      <c r="AF199" s="711"/>
      <c r="AG199" s="712"/>
      <c r="AH199" s="706" t="s">
        <v>632</v>
      </c>
      <c r="AI199" s="715"/>
      <c r="AJ199" s="715"/>
      <c r="AK199" s="715"/>
      <c r="AL199" s="715"/>
      <c r="AM199" s="715"/>
      <c r="AN199" s="715"/>
      <c r="AO199" s="715"/>
      <c r="AP199" s="715"/>
      <c r="AQ199" s="715"/>
      <c r="AR199" s="715"/>
      <c r="AS199" s="715"/>
      <c r="AT199" s="716"/>
      <c r="AU199" s="690">
        <v>69.3</v>
      </c>
      <c r="AV199" s="691"/>
      <c r="AW199" s="691"/>
      <c r="AX199" s="692"/>
      <c r="AY199">
        <f>$AY$197</f>
        <v>2</v>
      </c>
    </row>
    <row r="200" spans="1:51" ht="24.75" customHeight="1" x14ac:dyDescent="0.15">
      <c r="A200" s="664"/>
      <c r="B200" s="665"/>
      <c r="C200" s="665"/>
      <c r="D200" s="665"/>
      <c r="E200" s="665"/>
      <c r="F200" s="666"/>
      <c r="G200" s="675" t="s">
        <v>18</v>
      </c>
      <c r="H200" s="676"/>
      <c r="I200" s="676"/>
      <c r="J200" s="676"/>
      <c r="K200" s="676"/>
      <c r="L200" s="677"/>
      <c r="M200" s="678"/>
      <c r="N200" s="678"/>
      <c r="O200" s="678"/>
      <c r="P200" s="678"/>
      <c r="Q200" s="678"/>
      <c r="R200" s="678"/>
      <c r="S200" s="678"/>
      <c r="T200" s="678"/>
      <c r="U200" s="678"/>
      <c r="V200" s="678"/>
      <c r="W200" s="678"/>
      <c r="X200" s="679"/>
      <c r="Y200" s="680">
        <f>SUM(Y199:AB199)</f>
        <v>0.99</v>
      </c>
      <c r="Z200" s="681"/>
      <c r="AA200" s="681"/>
      <c r="AB200" s="682"/>
      <c r="AC200" s="675" t="s">
        <v>18</v>
      </c>
      <c r="AD200" s="676"/>
      <c r="AE200" s="676"/>
      <c r="AF200" s="676"/>
      <c r="AG200" s="676"/>
      <c r="AH200" s="677"/>
      <c r="AI200" s="678"/>
      <c r="AJ200" s="678"/>
      <c r="AK200" s="678"/>
      <c r="AL200" s="678"/>
      <c r="AM200" s="678"/>
      <c r="AN200" s="678"/>
      <c r="AO200" s="678"/>
      <c r="AP200" s="678"/>
      <c r="AQ200" s="678"/>
      <c r="AR200" s="678"/>
      <c r="AS200" s="678"/>
      <c r="AT200" s="679"/>
      <c r="AU200" s="680">
        <f>SUM(AU199:AX199)</f>
        <v>69.3</v>
      </c>
      <c r="AV200" s="681"/>
      <c r="AW200" s="681"/>
      <c r="AX200" s="683"/>
      <c r="AY200">
        <f>$AY$197</f>
        <v>2</v>
      </c>
    </row>
    <row r="201" spans="1:51" ht="24.75" customHeight="1" x14ac:dyDescent="0.15">
      <c r="A201" s="4"/>
      <c r="B201" s="4"/>
      <c r="C201" s="4"/>
      <c r="D201" s="4"/>
      <c r="E201" s="4"/>
      <c r="F201" s="4"/>
      <c r="G201" s="7"/>
      <c r="H201" s="7"/>
      <c r="I201" s="7"/>
      <c r="J201" s="7"/>
      <c r="K201" s="7"/>
      <c r="L201" s="3"/>
      <c r="M201" s="7"/>
      <c r="N201" s="7"/>
      <c r="O201" s="7"/>
      <c r="P201" s="7"/>
      <c r="Q201" s="7"/>
      <c r="R201" s="7"/>
      <c r="S201" s="7"/>
      <c r="T201" s="7"/>
      <c r="U201" s="7"/>
      <c r="V201" s="7"/>
      <c r="W201" s="7"/>
      <c r="X201" s="7"/>
      <c r="Y201" s="8"/>
      <c r="Z201" s="8"/>
      <c r="AA201" s="8"/>
      <c r="AB201" s="8"/>
      <c r="AC201" s="7"/>
      <c r="AD201" s="7"/>
      <c r="AE201" s="7"/>
      <c r="AF201" s="7"/>
      <c r="AG201" s="7"/>
      <c r="AH201" s="3"/>
      <c r="AI201" s="7"/>
      <c r="AJ201" s="7"/>
      <c r="AK201" s="7"/>
      <c r="AL201" s="7"/>
      <c r="AM201" s="7"/>
      <c r="AN201" s="7"/>
      <c r="AO201" s="7"/>
      <c r="AP201" s="7"/>
      <c r="AQ201" s="7"/>
      <c r="AR201" s="7"/>
      <c r="AS201" s="7"/>
      <c r="AT201" s="7"/>
      <c r="AU201" s="8"/>
      <c r="AV201" s="8"/>
      <c r="AW201" s="8"/>
      <c r="AX201" s="8"/>
    </row>
    <row r="202" spans="1:51" ht="24.75" customHeight="1" x14ac:dyDescent="0.15"/>
    <row r="203" spans="1:51" ht="24.75" customHeight="1" x14ac:dyDescent="0.15">
      <c r="A203" s="9"/>
      <c r="B203" s="1" t="s">
        <v>26</v>
      </c>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row>
    <row r="204" spans="1:51" ht="24.75" customHeight="1" x14ac:dyDescent="0.15">
      <c r="A204" s="9"/>
      <c r="B204" s="39" t="s">
        <v>221</v>
      </c>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row>
    <row r="205" spans="1:51" ht="59.25" customHeight="1" x14ac:dyDescent="0.15">
      <c r="A205" s="738"/>
      <c r="B205" s="738"/>
      <c r="C205" s="738" t="s">
        <v>24</v>
      </c>
      <c r="D205" s="738"/>
      <c r="E205" s="738"/>
      <c r="F205" s="738"/>
      <c r="G205" s="738"/>
      <c r="H205" s="738"/>
      <c r="I205" s="738"/>
      <c r="J205" s="739" t="s">
        <v>188</v>
      </c>
      <c r="K205" s="128"/>
      <c r="L205" s="128"/>
      <c r="M205" s="128"/>
      <c r="N205" s="128"/>
      <c r="O205" s="128"/>
      <c r="P205" s="393" t="s">
        <v>25</v>
      </c>
      <c r="Q205" s="393"/>
      <c r="R205" s="393"/>
      <c r="S205" s="393"/>
      <c r="T205" s="393"/>
      <c r="U205" s="393"/>
      <c r="V205" s="393"/>
      <c r="W205" s="393"/>
      <c r="X205" s="393"/>
      <c r="Y205" s="740" t="s">
        <v>187</v>
      </c>
      <c r="Z205" s="741"/>
      <c r="AA205" s="741"/>
      <c r="AB205" s="741"/>
      <c r="AC205" s="739" t="s">
        <v>213</v>
      </c>
      <c r="AD205" s="739"/>
      <c r="AE205" s="739"/>
      <c r="AF205" s="739"/>
      <c r="AG205" s="739"/>
      <c r="AH205" s="740" t="s">
        <v>226</v>
      </c>
      <c r="AI205" s="738"/>
      <c r="AJ205" s="738"/>
      <c r="AK205" s="738"/>
      <c r="AL205" s="738" t="s">
        <v>19</v>
      </c>
      <c r="AM205" s="738"/>
      <c r="AN205" s="738"/>
      <c r="AO205" s="742"/>
      <c r="AP205" s="735" t="s">
        <v>189</v>
      </c>
      <c r="AQ205" s="735"/>
      <c r="AR205" s="735"/>
      <c r="AS205" s="735"/>
      <c r="AT205" s="735"/>
      <c r="AU205" s="735"/>
      <c r="AV205" s="735"/>
      <c r="AW205" s="735"/>
      <c r="AX205" s="735"/>
    </row>
    <row r="206" spans="1:51" ht="49.9" customHeight="1" x14ac:dyDescent="0.15">
      <c r="A206" s="723">
        <v>1</v>
      </c>
      <c r="B206" s="723">
        <v>1</v>
      </c>
      <c r="C206" s="724" t="s">
        <v>700</v>
      </c>
      <c r="D206" s="725"/>
      <c r="E206" s="725"/>
      <c r="F206" s="725"/>
      <c r="G206" s="725"/>
      <c r="H206" s="725"/>
      <c r="I206" s="725"/>
      <c r="J206" s="736">
        <v>6011501006529</v>
      </c>
      <c r="K206" s="737"/>
      <c r="L206" s="737"/>
      <c r="M206" s="737"/>
      <c r="N206" s="737"/>
      <c r="O206" s="737"/>
      <c r="P206" s="728" t="s">
        <v>622</v>
      </c>
      <c r="Q206" s="729"/>
      <c r="R206" s="729"/>
      <c r="S206" s="729"/>
      <c r="T206" s="729"/>
      <c r="U206" s="729"/>
      <c r="V206" s="729"/>
      <c r="W206" s="729"/>
      <c r="X206" s="729"/>
      <c r="Y206" s="730">
        <v>23</v>
      </c>
      <c r="Z206" s="731"/>
      <c r="AA206" s="731"/>
      <c r="AB206" s="732"/>
      <c r="AC206" s="733" t="s">
        <v>228</v>
      </c>
      <c r="AD206" s="734"/>
      <c r="AE206" s="734"/>
      <c r="AF206" s="734"/>
      <c r="AG206" s="734"/>
      <c r="AH206" s="717">
        <v>1</v>
      </c>
      <c r="AI206" s="718"/>
      <c r="AJ206" s="718"/>
      <c r="AK206" s="718"/>
      <c r="AL206" s="719" t="s">
        <v>258</v>
      </c>
      <c r="AM206" s="720"/>
      <c r="AN206" s="720"/>
      <c r="AO206" s="721"/>
      <c r="AP206" s="722" t="s">
        <v>258</v>
      </c>
      <c r="AQ206" s="722"/>
      <c r="AR206" s="722"/>
      <c r="AS206" s="722"/>
      <c r="AT206" s="722"/>
      <c r="AU206" s="722"/>
      <c r="AV206" s="722"/>
      <c r="AW206" s="722"/>
      <c r="AX206" s="722"/>
    </row>
    <row r="207" spans="1:51" ht="58.15" customHeight="1" x14ac:dyDescent="0.15">
      <c r="A207" s="723">
        <v>2</v>
      </c>
      <c r="B207" s="723">
        <v>1</v>
      </c>
      <c r="C207" s="724" t="s">
        <v>633</v>
      </c>
      <c r="D207" s="725"/>
      <c r="E207" s="725"/>
      <c r="F207" s="725"/>
      <c r="G207" s="725"/>
      <c r="H207" s="725"/>
      <c r="I207" s="725"/>
      <c r="J207" s="726">
        <v>7010001088960</v>
      </c>
      <c r="K207" s="727"/>
      <c r="L207" s="727"/>
      <c r="M207" s="727"/>
      <c r="N207" s="727"/>
      <c r="O207" s="727"/>
      <c r="P207" s="728" t="s">
        <v>634</v>
      </c>
      <c r="Q207" s="729"/>
      <c r="R207" s="729"/>
      <c r="S207" s="729"/>
      <c r="T207" s="729"/>
      <c r="U207" s="729"/>
      <c r="V207" s="729"/>
      <c r="W207" s="729"/>
      <c r="X207" s="729"/>
      <c r="Y207" s="730">
        <v>11</v>
      </c>
      <c r="Z207" s="731"/>
      <c r="AA207" s="731"/>
      <c r="AB207" s="732"/>
      <c r="AC207" s="733" t="s">
        <v>228</v>
      </c>
      <c r="AD207" s="734"/>
      <c r="AE207" s="734"/>
      <c r="AF207" s="734"/>
      <c r="AG207" s="734"/>
      <c r="AH207" s="717">
        <v>2</v>
      </c>
      <c r="AI207" s="718"/>
      <c r="AJ207" s="718"/>
      <c r="AK207" s="718"/>
      <c r="AL207" s="719" t="s">
        <v>258</v>
      </c>
      <c r="AM207" s="720"/>
      <c r="AN207" s="720"/>
      <c r="AO207" s="721"/>
      <c r="AP207" s="722" t="s">
        <v>258</v>
      </c>
      <c r="AQ207" s="722"/>
      <c r="AR207" s="722"/>
      <c r="AS207" s="722"/>
      <c r="AT207" s="722"/>
      <c r="AU207" s="722"/>
      <c r="AV207" s="722"/>
      <c r="AW207" s="722"/>
      <c r="AX207" s="722"/>
      <c r="AY207">
        <f>COUNTA($C$207)</f>
        <v>1</v>
      </c>
    </row>
    <row r="208" spans="1:51" ht="24.75" customHeight="1" x14ac:dyDescent="0.15">
      <c r="A208" s="43"/>
      <c r="B208" s="43"/>
      <c r="C208" s="43"/>
      <c r="D208" s="43"/>
      <c r="E208" s="43"/>
      <c r="F208" s="43"/>
      <c r="G208" s="43"/>
      <c r="H208" s="43"/>
      <c r="I208" s="43"/>
      <c r="J208" s="44"/>
      <c r="K208" s="44"/>
      <c r="L208" s="44"/>
      <c r="M208" s="44"/>
      <c r="N208" s="44"/>
      <c r="O208" s="44"/>
      <c r="P208" s="45"/>
      <c r="Q208" s="45"/>
      <c r="R208" s="45"/>
      <c r="S208" s="45"/>
      <c r="T208" s="45"/>
      <c r="U208" s="45"/>
      <c r="V208" s="45"/>
      <c r="W208" s="45"/>
      <c r="X208" s="45"/>
      <c r="Y208" s="46"/>
      <c r="Z208" s="46"/>
      <c r="AA208" s="46"/>
      <c r="AB208" s="46"/>
      <c r="AC208" s="46"/>
      <c r="AD208" s="46"/>
      <c r="AE208" s="46"/>
      <c r="AF208" s="46"/>
      <c r="AG208" s="46"/>
      <c r="AH208" s="46"/>
      <c r="AI208" s="46"/>
      <c r="AJ208" s="46"/>
      <c r="AK208" s="46"/>
      <c r="AL208" s="46"/>
      <c r="AM208" s="46"/>
      <c r="AN208" s="46"/>
      <c r="AO208" s="46"/>
      <c r="AP208" s="45"/>
      <c r="AQ208" s="45"/>
      <c r="AR208" s="45"/>
      <c r="AS208" s="45"/>
      <c r="AT208" s="45"/>
      <c r="AU208" s="45"/>
      <c r="AV208" s="45"/>
      <c r="AW208" s="45"/>
      <c r="AX208" s="45"/>
      <c r="AY208">
        <f>COUNTA($C$211)</f>
        <v>1</v>
      </c>
    </row>
    <row r="209" spans="1:51" ht="24.75" customHeight="1" x14ac:dyDescent="0.15">
      <c r="A209" s="43"/>
      <c r="B209" s="47" t="s">
        <v>167</v>
      </c>
      <c r="C209" s="43"/>
      <c r="D209" s="43"/>
      <c r="E209" s="43"/>
      <c r="F209" s="43"/>
      <c r="G209" s="43"/>
      <c r="H209" s="43"/>
      <c r="I209" s="43"/>
      <c r="J209" s="43"/>
      <c r="K209" s="43"/>
      <c r="L209" s="43"/>
      <c r="M209" s="43"/>
      <c r="N209" s="43"/>
      <c r="O209" s="43"/>
      <c r="P209" s="48"/>
      <c r="Q209" s="48"/>
      <c r="R209" s="48"/>
      <c r="S209" s="48"/>
      <c r="T209" s="48"/>
      <c r="U209" s="48"/>
      <c r="V209" s="48"/>
      <c r="W209" s="48"/>
      <c r="X209" s="48"/>
      <c r="Y209" s="49"/>
      <c r="Z209" s="49"/>
      <c r="AA209" s="49"/>
      <c r="AB209" s="49"/>
      <c r="AC209" s="49"/>
      <c r="AD209" s="49"/>
      <c r="AE209" s="49"/>
      <c r="AF209" s="49"/>
      <c r="AG209" s="49"/>
      <c r="AH209" s="49"/>
      <c r="AI209" s="49"/>
      <c r="AJ209" s="49"/>
      <c r="AK209" s="49"/>
      <c r="AL209" s="49"/>
      <c r="AM209" s="49"/>
      <c r="AN209" s="49"/>
      <c r="AO209" s="49"/>
      <c r="AP209" s="48"/>
      <c r="AQ209" s="48"/>
      <c r="AR209" s="48"/>
      <c r="AS209" s="48"/>
      <c r="AT209" s="48"/>
      <c r="AU209" s="48"/>
      <c r="AV209" s="48"/>
      <c r="AW209" s="48"/>
      <c r="AX209" s="48"/>
      <c r="AY209">
        <f>$AY$208</f>
        <v>1</v>
      </c>
    </row>
    <row r="210" spans="1:51" ht="59.25" customHeight="1" x14ac:dyDescent="0.15">
      <c r="A210" s="738"/>
      <c r="B210" s="738"/>
      <c r="C210" s="738" t="s">
        <v>24</v>
      </c>
      <c r="D210" s="738"/>
      <c r="E210" s="738"/>
      <c r="F210" s="738"/>
      <c r="G210" s="738"/>
      <c r="H210" s="738"/>
      <c r="I210" s="738"/>
      <c r="J210" s="739" t="s">
        <v>188</v>
      </c>
      <c r="K210" s="128"/>
      <c r="L210" s="128"/>
      <c r="M210" s="128"/>
      <c r="N210" s="128"/>
      <c r="O210" s="128"/>
      <c r="P210" s="393" t="s">
        <v>25</v>
      </c>
      <c r="Q210" s="393"/>
      <c r="R210" s="393"/>
      <c r="S210" s="393"/>
      <c r="T210" s="393"/>
      <c r="U210" s="393"/>
      <c r="V210" s="393"/>
      <c r="W210" s="393"/>
      <c r="X210" s="393"/>
      <c r="Y210" s="740" t="s">
        <v>187</v>
      </c>
      <c r="Z210" s="741"/>
      <c r="AA210" s="741"/>
      <c r="AB210" s="741"/>
      <c r="AC210" s="739" t="s">
        <v>213</v>
      </c>
      <c r="AD210" s="739"/>
      <c r="AE210" s="739"/>
      <c r="AF210" s="739"/>
      <c r="AG210" s="739"/>
      <c r="AH210" s="740" t="s">
        <v>226</v>
      </c>
      <c r="AI210" s="738"/>
      <c r="AJ210" s="738"/>
      <c r="AK210" s="738"/>
      <c r="AL210" s="738" t="s">
        <v>19</v>
      </c>
      <c r="AM210" s="738"/>
      <c r="AN210" s="738"/>
      <c r="AO210" s="742"/>
      <c r="AP210" s="735" t="s">
        <v>189</v>
      </c>
      <c r="AQ210" s="735"/>
      <c r="AR210" s="735"/>
      <c r="AS210" s="735"/>
      <c r="AT210" s="735"/>
      <c r="AU210" s="735"/>
      <c r="AV210" s="735"/>
      <c r="AW210" s="735"/>
      <c r="AX210" s="735"/>
      <c r="AY210">
        <f>$AY$208</f>
        <v>1</v>
      </c>
    </row>
    <row r="211" spans="1:51" ht="60" customHeight="1" x14ac:dyDescent="0.15">
      <c r="A211" s="723">
        <v>1</v>
      </c>
      <c r="B211" s="723">
        <v>1</v>
      </c>
      <c r="C211" s="724" t="s">
        <v>701</v>
      </c>
      <c r="D211" s="725"/>
      <c r="E211" s="725"/>
      <c r="F211" s="725"/>
      <c r="G211" s="725"/>
      <c r="H211" s="725"/>
      <c r="I211" s="725"/>
      <c r="J211" s="726">
        <v>5011201020491</v>
      </c>
      <c r="K211" s="727"/>
      <c r="L211" s="727"/>
      <c r="M211" s="727"/>
      <c r="N211" s="727"/>
      <c r="O211" s="727"/>
      <c r="P211" s="728" t="s">
        <v>624</v>
      </c>
      <c r="Q211" s="729"/>
      <c r="R211" s="729"/>
      <c r="S211" s="729"/>
      <c r="T211" s="729"/>
      <c r="U211" s="729"/>
      <c r="V211" s="729"/>
      <c r="W211" s="729"/>
      <c r="X211" s="729"/>
      <c r="Y211" s="730">
        <v>1.3</v>
      </c>
      <c r="Z211" s="731"/>
      <c r="AA211" s="731"/>
      <c r="AB211" s="732"/>
      <c r="AC211" s="733" t="s">
        <v>227</v>
      </c>
      <c r="AD211" s="734"/>
      <c r="AE211" s="734"/>
      <c r="AF211" s="734"/>
      <c r="AG211" s="734"/>
      <c r="AH211" s="717">
        <v>2</v>
      </c>
      <c r="AI211" s="718"/>
      <c r="AJ211" s="718"/>
      <c r="AK211" s="718"/>
      <c r="AL211" s="719" t="s">
        <v>258</v>
      </c>
      <c r="AM211" s="720"/>
      <c r="AN211" s="720"/>
      <c r="AO211" s="721"/>
      <c r="AP211" s="722" t="s">
        <v>258</v>
      </c>
      <c r="AQ211" s="722"/>
      <c r="AR211" s="722"/>
      <c r="AS211" s="722"/>
      <c r="AT211" s="722"/>
      <c r="AU211" s="722"/>
      <c r="AV211" s="722"/>
      <c r="AW211" s="722"/>
      <c r="AX211" s="722"/>
      <c r="AY211">
        <f>$AY$208</f>
        <v>1</v>
      </c>
    </row>
    <row r="212" spans="1:51" ht="58.15" customHeight="1" x14ac:dyDescent="0.15">
      <c r="A212" s="723">
        <v>2</v>
      </c>
      <c r="B212" s="723">
        <v>1</v>
      </c>
      <c r="C212" s="743" t="s">
        <v>702</v>
      </c>
      <c r="D212" s="744"/>
      <c r="E212" s="744"/>
      <c r="F212" s="744"/>
      <c r="G212" s="744"/>
      <c r="H212" s="744"/>
      <c r="I212" s="745"/>
      <c r="J212" s="746">
        <v>1010701011434</v>
      </c>
      <c r="K212" s="747"/>
      <c r="L212" s="747"/>
      <c r="M212" s="747"/>
      <c r="N212" s="747"/>
      <c r="O212" s="748"/>
      <c r="P212" s="749" t="s">
        <v>635</v>
      </c>
      <c r="Q212" s="750"/>
      <c r="R212" s="750"/>
      <c r="S212" s="750"/>
      <c r="T212" s="750"/>
      <c r="U212" s="750"/>
      <c r="V212" s="750"/>
      <c r="W212" s="750"/>
      <c r="X212" s="751"/>
      <c r="Y212" s="730">
        <v>1.2</v>
      </c>
      <c r="Z212" s="731"/>
      <c r="AA212" s="731"/>
      <c r="AB212" s="732"/>
      <c r="AC212" s="752" t="s">
        <v>227</v>
      </c>
      <c r="AD212" s="753"/>
      <c r="AE212" s="753"/>
      <c r="AF212" s="753"/>
      <c r="AG212" s="754"/>
      <c r="AH212" s="755">
        <v>5</v>
      </c>
      <c r="AI212" s="756"/>
      <c r="AJ212" s="756"/>
      <c r="AK212" s="757"/>
      <c r="AL212" s="719" t="s">
        <v>258</v>
      </c>
      <c r="AM212" s="720"/>
      <c r="AN212" s="720"/>
      <c r="AO212" s="721"/>
      <c r="AP212" s="758" t="s">
        <v>258</v>
      </c>
      <c r="AQ212" s="759"/>
      <c r="AR212" s="759"/>
      <c r="AS212" s="759"/>
      <c r="AT212" s="759"/>
      <c r="AU212" s="759"/>
      <c r="AV212" s="759"/>
      <c r="AW212" s="759"/>
      <c r="AX212" s="760"/>
      <c r="AY212">
        <f>COUNTA($C$212)</f>
        <v>1</v>
      </c>
    </row>
    <row r="213" spans="1:51" ht="24.75" customHeight="1" x14ac:dyDescent="0.15">
      <c r="A213" s="50"/>
      <c r="B213" s="50"/>
      <c r="C213" s="50"/>
      <c r="D213" s="50"/>
      <c r="E213" s="50"/>
      <c r="F213" s="50"/>
      <c r="G213" s="50"/>
      <c r="H213" s="50"/>
      <c r="I213" s="50"/>
      <c r="J213" s="50"/>
      <c r="K213" s="50"/>
      <c r="L213" s="50"/>
      <c r="M213" s="50"/>
      <c r="N213" s="50"/>
      <c r="O213" s="50"/>
      <c r="P213" s="51"/>
      <c r="Q213" s="51"/>
      <c r="R213" s="51"/>
      <c r="S213" s="51"/>
      <c r="T213" s="51"/>
      <c r="U213" s="51"/>
      <c r="V213" s="51"/>
      <c r="W213" s="51"/>
      <c r="X213" s="51"/>
      <c r="Y213" s="52"/>
      <c r="Z213" s="52"/>
      <c r="AA213" s="52"/>
      <c r="AB213" s="52"/>
      <c r="AC213" s="52"/>
      <c r="AD213" s="52"/>
      <c r="AE213" s="52"/>
      <c r="AF213" s="52"/>
      <c r="AG213" s="52"/>
      <c r="AH213" s="52"/>
      <c r="AI213" s="52"/>
      <c r="AJ213" s="52"/>
      <c r="AK213" s="52"/>
      <c r="AL213" s="52"/>
      <c r="AM213" s="52"/>
      <c r="AN213" s="52"/>
      <c r="AO213" s="52"/>
      <c r="AP213" s="51"/>
      <c r="AQ213" s="51"/>
      <c r="AR213" s="51"/>
      <c r="AS213" s="51"/>
      <c r="AT213" s="51"/>
      <c r="AU213" s="51"/>
      <c r="AV213" s="51"/>
      <c r="AW213" s="51"/>
      <c r="AX213" s="51"/>
      <c r="AY213">
        <f>COUNTA($C$216)</f>
        <v>1</v>
      </c>
    </row>
    <row r="214" spans="1:51" ht="24.75" customHeight="1" x14ac:dyDescent="0.15">
      <c r="A214" s="43"/>
      <c r="B214" s="47" t="s">
        <v>206</v>
      </c>
      <c r="C214" s="43"/>
      <c r="D214" s="43"/>
      <c r="E214" s="43"/>
      <c r="F214" s="43"/>
      <c r="G214" s="43"/>
      <c r="H214" s="43"/>
      <c r="I214" s="43"/>
      <c r="J214" s="43"/>
      <c r="K214" s="43"/>
      <c r="L214" s="43"/>
      <c r="M214" s="43"/>
      <c r="N214" s="43"/>
      <c r="O214" s="43"/>
      <c r="P214" s="48"/>
      <c r="Q214" s="48"/>
      <c r="R214" s="48"/>
      <c r="S214" s="48"/>
      <c r="T214" s="48"/>
      <c r="U214" s="48"/>
      <c r="V214" s="48"/>
      <c r="W214" s="48"/>
      <c r="X214" s="48"/>
      <c r="Y214" s="49"/>
      <c r="Z214" s="49"/>
      <c r="AA214" s="49"/>
      <c r="AB214" s="49"/>
      <c r="AC214" s="49"/>
      <c r="AD214" s="49"/>
      <c r="AE214" s="49"/>
      <c r="AF214" s="49"/>
      <c r="AG214" s="49"/>
      <c r="AH214" s="49"/>
      <c r="AI214" s="49"/>
      <c r="AJ214" s="49"/>
      <c r="AK214" s="49"/>
      <c r="AL214" s="49"/>
      <c r="AM214" s="49"/>
      <c r="AN214" s="49"/>
      <c r="AO214" s="49"/>
      <c r="AP214" s="48"/>
      <c r="AQ214" s="48"/>
      <c r="AR214" s="48"/>
      <c r="AS214" s="48"/>
      <c r="AT214" s="48"/>
      <c r="AU214" s="48"/>
      <c r="AV214" s="48"/>
      <c r="AW214" s="48"/>
      <c r="AX214" s="48"/>
      <c r="AY214">
        <f>$AY$213</f>
        <v>1</v>
      </c>
    </row>
    <row r="215" spans="1:51" ht="59.25" customHeight="1" x14ac:dyDescent="0.15">
      <c r="A215" s="738"/>
      <c r="B215" s="738"/>
      <c r="C215" s="738" t="s">
        <v>24</v>
      </c>
      <c r="D215" s="738"/>
      <c r="E215" s="738"/>
      <c r="F215" s="738"/>
      <c r="G215" s="738"/>
      <c r="H215" s="738"/>
      <c r="I215" s="738"/>
      <c r="J215" s="739" t="s">
        <v>188</v>
      </c>
      <c r="K215" s="128"/>
      <c r="L215" s="128"/>
      <c r="M215" s="128"/>
      <c r="N215" s="128"/>
      <c r="O215" s="128"/>
      <c r="P215" s="393" t="s">
        <v>25</v>
      </c>
      <c r="Q215" s="393"/>
      <c r="R215" s="393"/>
      <c r="S215" s="393"/>
      <c r="T215" s="393"/>
      <c r="U215" s="393"/>
      <c r="V215" s="393"/>
      <c r="W215" s="393"/>
      <c r="X215" s="393"/>
      <c r="Y215" s="740" t="s">
        <v>187</v>
      </c>
      <c r="Z215" s="741"/>
      <c r="AA215" s="741"/>
      <c r="AB215" s="741"/>
      <c r="AC215" s="739" t="s">
        <v>213</v>
      </c>
      <c r="AD215" s="739"/>
      <c r="AE215" s="739"/>
      <c r="AF215" s="739"/>
      <c r="AG215" s="739"/>
      <c r="AH215" s="740" t="s">
        <v>226</v>
      </c>
      <c r="AI215" s="738"/>
      <c r="AJ215" s="738"/>
      <c r="AK215" s="738"/>
      <c r="AL215" s="738" t="s">
        <v>19</v>
      </c>
      <c r="AM215" s="738"/>
      <c r="AN215" s="738"/>
      <c r="AO215" s="742"/>
      <c r="AP215" s="735" t="s">
        <v>189</v>
      </c>
      <c r="AQ215" s="735"/>
      <c r="AR215" s="735"/>
      <c r="AS215" s="735"/>
      <c r="AT215" s="735"/>
      <c r="AU215" s="735"/>
      <c r="AV215" s="735"/>
      <c r="AW215" s="735"/>
      <c r="AX215" s="735"/>
      <c r="AY215">
        <f>$AY$213</f>
        <v>1</v>
      </c>
    </row>
    <row r="216" spans="1:51" ht="54.6" customHeight="1" x14ac:dyDescent="0.15">
      <c r="A216" s="723">
        <v>1</v>
      </c>
      <c r="B216" s="723">
        <v>1</v>
      </c>
      <c r="C216" s="724" t="s">
        <v>703</v>
      </c>
      <c r="D216" s="725"/>
      <c r="E216" s="725"/>
      <c r="F216" s="725"/>
      <c r="G216" s="725"/>
      <c r="H216" s="725"/>
      <c r="I216" s="725"/>
      <c r="J216" s="736">
        <v>6010401135677</v>
      </c>
      <c r="K216" s="737"/>
      <c r="L216" s="737"/>
      <c r="M216" s="737"/>
      <c r="N216" s="737"/>
      <c r="O216" s="737"/>
      <c r="P216" s="728" t="s">
        <v>628</v>
      </c>
      <c r="Q216" s="729"/>
      <c r="R216" s="729"/>
      <c r="S216" s="729"/>
      <c r="T216" s="729"/>
      <c r="U216" s="729"/>
      <c r="V216" s="729"/>
      <c r="W216" s="729"/>
      <c r="X216" s="729"/>
      <c r="Y216" s="730">
        <v>1</v>
      </c>
      <c r="Z216" s="731"/>
      <c r="AA216" s="731"/>
      <c r="AB216" s="732"/>
      <c r="AC216" s="733" t="s">
        <v>233</v>
      </c>
      <c r="AD216" s="734"/>
      <c r="AE216" s="734"/>
      <c r="AF216" s="734"/>
      <c r="AG216" s="734"/>
      <c r="AH216" s="717" t="s">
        <v>258</v>
      </c>
      <c r="AI216" s="718"/>
      <c r="AJ216" s="718"/>
      <c r="AK216" s="718"/>
      <c r="AL216" s="719" t="s">
        <v>258</v>
      </c>
      <c r="AM216" s="720"/>
      <c r="AN216" s="720"/>
      <c r="AO216" s="721"/>
      <c r="AP216" s="722" t="s">
        <v>258</v>
      </c>
      <c r="AQ216" s="722"/>
      <c r="AR216" s="722"/>
      <c r="AS216" s="722"/>
      <c r="AT216" s="722"/>
      <c r="AU216" s="722"/>
      <c r="AV216" s="722"/>
      <c r="AW216" s="722"/>
      <c r="AX216" s="722"/>
      <c r="AY216">
        <f>$AY$213</f>
        <v>1</v>
      </c>
    </row>
    <row r="217" spans="1:51" ht="54" customHeight="1" x14ac:dyDescent="0.15">
      <c r="A217" s="723">
        <v>2</v>
      </c>
      <c r="B217" s="723">
        <v>1</v>
      </c>
      <c r="C217" s="724" t="s">
        <v>704</v>
      </c>
      <c r="D217" s="725"/>
      <c r="E217" s="725"/>
      <c r="F217" s="725"/>
      <c r="G217" s="725"/>
      <c r="H217" s="725"/>
      <c r="I217" s="725"/>
      <c r="J217" s="726">
        <v>9010401018565</v>
      </c>
      <c r="K217" s="727"/>
      <c r="L217" s="727"/>
      <c r="M217" s="727"/>
      <c r="N217" s="727"/>
      <c r="O217" s="727"/>
      <c r="P217" s="728" t="s">
        <v>636</v>
      </c>
      <c r="Q217" s="729"/>
      <c r="R217" s="729"/>
      <c r="S217" s="729"/>
      <c r="T217" s="729"/>
      <c r="U217" s="729"/>
      <c r="V217" s="729"/>
      <c r="W217" s="729"/>
      <c r="X217" s="729"/>
      <c r="Y217" s="730">
        <v>1</v>
      </c>
      <c r="Z217" s="731"/>
      <c r="AA217" s="731"/>
      <c r="AB217" s="732"/>
      <c r="AC217" s="733" t="s">
        <v>233</v>
      </c>
      <c r="AD217" s="734"/>
      <c r="AE217" s="734"/>
      <c r="AF217" s="734"/>
      <c r="AG217" s="734"/>
      <c r="AH217" s="717" t="s">
        <v>258</v>
      </c>
      <c r="AI217" s="718"/>
      <c r="AJ217" s="718"/>
      <c r="AK217" s="718"/>
      <c r="AL217" s="719" t="s">
        <v>258</v>
      </c>
      <c r="AM217" s="720"/>
      <c r="AN217" s="720"/>
      <c r="AO217" s="721"/>
      <c r="AP217" s="722" t="s">
        <v>258</v>
      </c>
      <c r="AQ217" s="722"/>
      <c r="AR217" s="722"/>
      <c r="AS217" s="722"/>
      <c r="AT217" s="722"/>
      <c r="AU217" s="722"/>
      <c r="AV217" s="722"/>
      <c r="AW217" s="722"/>
      <c r="AX217" s="722"/>
      <c r="AY217">
        <f>COUNTA($C$217)</f>
        <v>1</v>
      </c>
    </row>
    <row r="218" spans="1:51" ht="43.9" customHeight="1" x14ac:dyDescent="0.15">
      <c r="A218" s="723">
        <v>3</v>
      </c>
      <c r="B218" s="723">
        <v>1</v>
      </c>
      <c r="C218" s="724" t="s">
        <v>705</v>
      </c>
      <c r="D218" s="725"/>
      <c r="E218" s="725"/>
      <c r="F218" s="725"/>
      <c r="G218" s="725"/>
      <c r="H218" s="725"/>
      <c r="I218" s="725"/>
      <c r="J218" s="726">
        <v>7020001043056</v>
      </c>
      <c r="K218" s="727"/>
      <c r="L218" s="727"/>
      <c r="M218" s="727"/>
      <c r="N218" s="727"/>
      <c r="O218" s="727"/>
      <c r="P218" s="728" t="s">
        <v>637</v>
      </c>
      <c r="Q218" s="729"/>
      <c r="R218" s="729"/>
      <c r="S218" s="729"/>
      <c r="T218" s="729"/>
      <c r="U218" s="729"/>
      <c r="V218" s="729"/>
      <c r="W218" s="729"/>
      <c r="X218" s="729"/>
      <c r="Y218" s="730">
        <v>0.9</v>
      </c>
      <c r="Z218" s="731"/>
      <c r="AA218" s="731"/>
      <c r="AB218" s="732"/>
      <c r="AC218" s="733" t="s">
        <v>233</v>
      </c>
      <c r="AD218" s="734"/>
      <c r="AE218" s="734"/>
      <c r="AF218" s="734"/>
      <c r="AG218" s="734"/>
      <c r="AH218" s="717" t="s">
        <v>258</v>
      </c>
      <c r="AI218" s="718"/>
      <c r="AJ218" s="718"/>
      <c r="AK218" s="718"/>
      <c r="AL218" s="719" t="s">
        <v>258</v>
      </c>
      <c r="AM218" s="720"/>
      <c r="AN218" s="720"/>
      <c r="AO218" s="721"/>
      <c r="AP218" s="722" t="s">
        <v>258</v>
      </c>
      <c r="AQ218" s="722"/>
      <c r="AR218" s="722"/>
      <c r="AS218" s="722"/>
      <c r="AT218" s="722"/>
      <c r="AU218" s="722"/>
      <c r="AV218" s="722"/>
      <c r="AW218" s="722"/>
      <c r="AX218" s="722"/>
      <c r="AY218">
        <f>COUNTA($C$218)</f>
        <v>1</v>
      </c>
    </row>
    <row r="219" spans="1:51" ht="57" customHeight="1" x14ac:dyDescent="0.15">
      <c r="A219" s="723">
        <v>4</v>
      </c>
      <c r="B219" s="723">
        <v>1</v>
      </c>
      <c r="C219" s="724" t="s">
        <v>638</v>
      </c>
      <c r="D219" s="725"/>
      <c r="E219" s="725"/>
      <c r="F219" s="725"/>
      <c r="G219" s="725"/>
      <c r="H219" s="725"/>
      <c r="I219" s="725"/>
      <c r="J219" s="726">
        <v>7370005002147</v>
      </c>
      <c r="K219" s="727"/>
      <c r="L219" s="727"/>
      <c r="M219" s="727"/>
      <c r="N219" s="727"/>
      <c r="O219" s="727"/>
      <c r="P219" s="728" t="s">
        <v>639</v>
      </c>
      <c r="Q219" s="729"/>
      <c r="R219" s="729"/>
      <c r="S219" s="729"/>
      <c r="T219" s="729"/>
      <c r="U219" s="729"/>
      <c r="V219" s="729"/>
      <c r="W219" s="729"/>
      <c r="X219" s="729"/>
      <c r="Y219" s="730">
        <v>0.2</v>
      </c>
      <c r="Z219" s="731"/>
      <c r="AA219" s="731"/>
      <c r="AB219" s="732"/>
      <c r="AC219" s="733" t="s">
        <v>233</v>
      </c>
      <c r="AD219" s="734"/>
      <c r="AE219" s="734"/>
      <c r="AF219" s="734"/>
      <c r="AG219" s="734"/>
      <c r="AH219" s="717" t="s">
        <v>258</v>
      </c>
      <c r="AI219" s="718"/>
      <c r="AJ219" s="718"/>
      <c r="AK219" s="718"/>
      <c r="AL219" s="719" t="s">
        <v>258</v>
      </c>
      <c r="AM219" s="720"/>
      <c r="AN219" s="720"/>
      <c r="AO219" s="721"/>
      <c r="AP219" s="722" t="s">
        <v>258</v>
      </c>
      <c r="AQ219" s="722"/>
      <c r="AR219" s="722"/>
      <c r="AS219" s="722"/>
      <c r="AT219" s="722"/>
      <c r="AU219" s="722"/>
      <c r="AV219" s="722"/>
      <c r="AW219" s="722"/>
      <c r="AX219" s="722"/>
      <c r="AY219">
        <f>COUNTA($C$219)</f>
        <v>1</v>
      </c>
    </row>
    <row r="220" spans="1:51" ht="42.6" customHeight="1" x14ac:dyDescent="0.15">
      <c r="A220" s="723">
        <v>5</v>
      </c>
      <c r="B220" s="723">
        <v>1</v>
      </c>
      <c r="C220" s="724" t="s">
        <v>706</v>
      </c>
      <c r="D220" s="725"/>
      <c r="E220" s="725"/>
      <c r="F220" s="725"/>
      <c r="G220" s="725"/>
      <c r="H220" s="725"/>
      <c r="I220" s="725"/>
      <c r="J220" s="726">
        <v>5010001075515</v>
      </c>
      <c r="K220" s="727"/>
      <c r="L220" s="727"/>
      <c r="M220" s="727"/>
      <c r="N220" s="727"/>
      <c r="O220" s="727"/>
      <c r="P220" s="728" t="s">
        <v>640</v>
      </c>
      <c r="Q220" s="729"/>
      <c r="R220" s="729"/>
      <c r="S220" s="729"/>
      <c r="T220" s="729"/>
      <c r="U220" s="729"/>
      <c r="V220" s="729"/>
      <c r="W220" s="729"/>
      <c r="X220" s="729"/>
      <c r="Y220" s="730">
        <v>0.2</v>
      </c>
      <c r="Z220" s="731"/>
      <c r="AA220" s="731"/>
      <c r="AB220" s="732"/>
      <c r="AC220" s="733" t="s">
        <v>233</v>
      </c>
      <c r="AD220" s="734"/>
      <c r="AE220" s="734"/>
      <c r="AF220" s="734"/>
      <c r="AG220" s="734"/>
      <c r="AH220" s="717" t="s">
        <v>258</v>
      </c>
      <c r="AI220" s="718"/>
      <c r="AJ220" s="718"/>
      <c r="AK220" s="718"/>
      <c r="AL220" s="719" t="s">
        <v>258</v>
      </c>
      <c r="AM220" s="720"/>
      <c r="AN220" s="720"/>
      <c r="AO220" s="721"/>
      <c r="AP220" s="722" t="s">
        <v>258</v>
      </c>
      <c r="AQ220" s="722"/>
      <c r="AR220" s="722"/>
      <c r="AS220" s="722"/>
      <c r="AT220" s="722"/>
      <c r="AU220" s="722"/>
      <c r="AV220" s="722"/>
      <c r="AW220" s="722"/>
      <c r="AX220" s="722"/>
      <c r="AY220">
        <f>COUNTA($C$220)</f>
        <v>1</v>
      </c>
    </row>
    <row r="221" spans="1:51" ht="24.75" customHeight="1" x14ac:dyDescent="0.15">
      <c r="A221" s="50"/>
      <c r="B221" s="50"/>
      <c r="C221" s="50"/>
      <c r="D221" s="50"/>
      <c r="E221" s="50"/>
      <c r="F221" s="50"/>
      <c r="G221" s="50"/>
      <c r="H221" s="50"/>
      <c r="I221" s="50"/>
      <c r="J221" s="50"/>
      <c r="K221" s="50"/>
      <c r="L221" s="50"/>
      <c r="M221" s="50"/>
      <c r="N221" s="50"/>
      <c r="O221" s="50"/>
      <c r="P221" s="51"/>
      <c r="Q221" s="51"/>
      <c r="R221" s="51"/>
      <c r="S221" s="51"/>
      <c r="T221" s="51"/>
      <c r="U221" s="51"/>
      <c r="V221" s="51"/>
      <c r="W221" s="51"/>
      <c r="X221" s="51"/>
      <c r="Y221" s="52"/>
      <c r="Z221" s="52"/>
      <c r="AA221" s="52"/>
      <c r="AB221" s="52"/>
      <c r="AC221" s="52"/>
      <c r="AD221" s="52"/>
      <c r="AE221" s="52"/>
      <c r="AF221" s="52"/>
      <c r="AG221" s="52"/>
      <c r="AH221" s="52"/>
      <c r="AI221" s="52"/>
      <c r="AJ221" s="52"/>
      <c r="AK221" s="52"/>
      <c r="AL221" s="52"/>
      <c r="AM221" s="52"/>
      <c r="AN221" s="52"/>
      <c r="AO221" s="52"/>
      <c r="AP221" s="51"/>
      <c r="AQ221" s="51"/>
      <c r="AR221" s="51"/>
      <c r="AS221" s="51"/>
      <c r="AT221" s="51"/>
      <c r="AU221" s="51"/>
      <c r="AV221" s="51"/>
      <c r="AW221" s="51"/>
      <c r="AX221" s="51"/>
      <c r="AY221">
        <f>COUNTA($C$224)</f>
        <v>1</v>
      </c>
    </row>
    <row r="222" spans="1:51" ht="24.75" customHeight="1" x14ac:dyDescent="0.15">
      <c r="A222" s="43"/>
      <c r="B222" s="47" t="s">
        <v>168</v>
      </c>
      <c r="C222" s="43"/>
      <c r="D222" s="43"/>
      <c r="E222" s="43"/>
      <c r="F222" s="43"/>
      <c r="G222" s="43"/>
      <c r="H222" s="43"/>
      <c r="I222" s="43"/>
      <c r="J222" s="43"/>
      <c r="K222" s="43"/>
      <c r="L222" s="43"/>
      <c r="M222" s="43"/>
      <c r="N222" s="43"/>
      <c r="O222" s="43"/>
      <c r="P222" s="48"/>
      <c r="Q222" s="48"/>
      <c r="R222" s="48"/>
      <c r="S222" s="48"/>
      <c r="T222" s="48"/>
      <c r="U222" s="48"/>
      <c r="V222" s="48"/>
      <c r="W222" s="48"/>
      <c r="X222" s="48"/>
      <c r="Y222" s="49"/>
      <c r="Z222" s="49"/>
      <c r="AA222" s="49"/>
      <c r="AB222" s="49"/>
      <c r="AC222" s="49"/>
      <c r="AD222" s="49"/>
      <c r="AE222" s="49"/>
      <c r="AF222" s="49"/>
      <c r="AG222" s="49"/>
      <c r="AH222" s="49"/>
      <c r="AI222" s="49"/>
      <c r="AJ222" s="49"/>
      <c r="AK222" s="49"/>
      <c r="AL222" s="49"/>
      <c r="AM222" s="49"/>
      <c r="AN222" s="49"/>
      <c r="AO222" s="49"/>
      <c r="AP222" s="48"/>
      <c r="AQ222" s="48"/>
      <c r="AR222" s="48"/>
      <c r="AS222" s="48"/>
      <c r="AT222" s="48"/>
      <c r="AU222" s="48"/>
      <c r="AV222" s="48"/>
      <c r="AW222" s="48"/>
      <c r="AX222" s="48"/>
      <c r="AY222">
        <f>$AY$221</f>
        <v>1</v>
      </c>
    </row>
    <row r="223" spans="1:51" ht="59.25" customHeight="1" x14ac:dyDescent="0.15">
      <c r="A223" s="738"/>
      <c r="B223" s="738"/>
      <c r="C223" s="738" t="s">
        <v>24</v>
      </c>
      <c r="D223" s="738"/>
      <c r="E223" s="738"/>
      <c r="F223" s="738"/>
      <c r="G223" s="738"/>
      <c r="H223" s="738"/>
      <c r="I223" s="738"/>
      <c r="J223" s="739" t="s">
        <v>188</v>
      </c>
      <c r="K223" s="128"/>
      <c r="L223" s="128"/>
      <c r="M223" s="128"/>
      <c r="N223" s="128"/>
      <c r="O223" s="128"/>
      <c r="P223" s="393" t="s">
        <v>25</v>
      </c>
      <c r="Q223" s="393"/>
      <c r="R223" s="393"/>
      <c r="S223" s="393"/>
      <c r="T223" s="393"/>
      <c r="U223" s="393"/>
      <c r="V223" s="393"/>
      <c r="W223" s="393"/>
      <c r="X223" s="393"/>
      <c r="Y223" s="740" t="s">
        <v>187</v>
      </c>
      <c r="Z223" s="741"/>
      <c r="AA223" s="741"/>
      <c r="AB223" s="741"/>
      <c r="AC223" s="739" t="s">
        <v>213</v>
      </c>
      <c r="AD223" s="739"/>
      <c r="AE223" s="739"/>
      <c r="AF223" s="739"/>
      <c r="AG223" s="739"/>
      <c r="AH223" s="740" t="s">
        <v>226</v>
      </c>
      <c r="AI223" s="738"/>
      <c r="AJ223" s="738"/>
      <c r="AK223" s="738"/>
      <c r="AL223" s="738" t="s">
        <v>19</v>
      </c>
      <c r="AM223" s="738"/>
      <c r="AN223" s="738"/>
      <c r="AO223" s="742"/>
      <c r="AP223" s="735" t="s">
        <v>189</v>
      </c>
      <c r="AQ223" s="735"/>
      <c r="AR223" s="735"/>
      <c r="AS223" s="735"/>
      <c r="AT223" s="735"/>
      <c r="AU223" s="735"/>
      <c r="AV223" s="735"/>
      <c r="AW223" s="735"/>
      <c r="AX223" s="735"/>
      <c r="AY223">
        <f>$AY$221</f>
        <v>1</v>
      </c>
    </row>
    <row r="224" spans="1:51" ht="52.9" customHeight="1" x14ac:dyDescent="0.15">
      <c r="A224" s="723">
        <v>1</v>
      </c>
      <c r="B224" s="723">
        <v>1</v>
      </c>
      <c r="C224" s="724" t="s">
        <v>707</v>
      </c>
      <c r="D224" s="725"/>
      <c r="E224" s="725"/>
      <c r="F224" s="725"/>
      <c r="G224" s="725"/>
      <c r="H224" s="725"/>
      <c r="I224" s="725"/>
      <c r="J224" s="726">
        <v>4010001054032</v>
      </c>
      <c r="K224" s="727"/>
      <c r="L224" s="727"/>
      <c r="M224" s="727"/>
      <c r="N224" s="727"/>
      <c r="O224" s="727"/>
      <c r="P224" s="728" t="s">
        <v>629</v>
      </c>
      <c r="Q224" s="729"/>
      <c r="R224" s="729"/>
      <c r="S224" s="729"/>
      <c r="T224" s="729"/>
      <c r="U224" s="729"/>
      <c r="V224" s="729"/>
      <c r="W224" s="729"/>
      <c r="X224" s="729"/>
      <c r="Y224" s="730">
        <v>12</v>
      </c>
      <c r="Z224" s="731"/>
      <c r="AA224" s="731"/>
      <c r="AB224" s="732"/>
      <c r="AC224" s="733" t="s">
        <v>228</v>
      </c>
      <c r="AD224" s="734"/>
      <c r="AE224" s="734"/>
      <c r="AF224" s="734"/>
      <c r="AG224" s="734"/>
      <c r="AH224" s="717">
        <v>2</v>
      </c>
      <c r="AI224" s="718"/>
      <c r="AJ224" s="718"/>
      <c r="AK224" s="718"/>
      <c r="AL224" s="719" t="s">
        <v>258</v>
      </c>
      <c r="AM224" s="720"/>
      <c r="AN224" s="720"/>
      <c r="AO224" s="721"/>
      <c r="AP224" s="722" t="s">
        <v>258</v>
      </c>
      <c r="AQ224" s="722"/>
      <c r="AR224" s="722"/>
      <c r="AS224" s="722"/>
      <c r="AT224" s="722"/>
      <c r="AU224" s="722"/>
      <c r="AV224" s="722"/>
      <c r="AW224" s="722"/>
      <c r="AX224" s="722"/>
      <c r="AY224">
        <f>$AY$221</f>
        <v>1</v>
      </c>
    </row>
    <row r="225" spans="1:51" ht="49.9" customHeight="1" x14ac:dyDescent="0.15">
      <c r="A225" s="723">
        <v>2</v>
      </c>
      <c r="B225" s="723">
        <v>1</v>
      </c>
      <c r="C225" s="724" t="s">
        <v>708</v>
      </c>
      <c r="D225" s="725"/>
      <c r="E225" s="725"/>
      <c r="F225" s="725"/>
      <c r="G225" s="725"/>
      <c r="H225" s="725"/>
      <c r="I225" s="725"/>
      <c r="J225" s="726">
        <v>7010001007490</v>
      </c>
      <c r="K225" s="727"/>
      <c r="L225" s="727"/>
      <c r="M225" s="727"/>
      <c r="N225" s="727"/>
      <c r="O225" s="727"/>
      <c r="P225" s="728" t="s">
        <v>641</v>
      </c>
      <c r="Q225" s="729"/>
      <c r="R225" s="729"/>
      <c r="S225" s="729"/>
      <c r="T225" s="729"/>
      <c r="U225" s="729"/>
      <c r="V225" s="729"/>
      <c r="W225" s="729"/>
      <c r="X225" s="729"/>
      <c r="Y225" s="730">
        <v>9</v>
      </c>
      <c r="Z225" s="731"/>
      <c r="AA225" s="731"/>
      <c r="AB225" s="732"/>
      <c r="AC225" s="733" t="s">
        <v>228</v>
      </c>
      <c r="AD225" s="734"/>
      <c r="AE225" s="734"/>
      <c r="AF225" s="734"/>
      <c r="AG225" s="734"/>
      <c r="AH225" s="717">
        <v>1</v>
      </c>
      <c r="AI225" s="718"/>
      <c r="AJ225" s="718"/>
      <c r="AK225" s="718"/>
      <c r="AL225" s="719" t="s">
        <v>258</v>
      </c>
      <c r="AM225" s="720"/>
      <c r="AN225" s="720"/>
      <c r="AO225" s="721"/>
      <c r="AP225" s="722" t="s">
        <v>258</v>
      </c>
      <c r="AQ225" s="722"/>
      <c r="AR225" s="722"/>
      <c r="AS225" s="722"/>
      <c r="AT225" s="722"/>
      <c r="AU225" s="722"/>
      <c r="AV225" s="722"/>
      <c r="AW225" s="722"/>
      <c r="AX225" s="722"/>
      <c r="AY225">
        <f>COUNTA($C$225)</f>
        <v>1</v>
      </c>
    </row>
    <row r="226" spans="1:51" ht="24.75" customHeight="1" x14ac:dyDescent="0.15">
      <c r="A226" s="50"/>
      <c r="B226" s="50"/>
      <c r="C226" s="50"/>
      <c r="D226" s="50"/>
      <c r="E226" s="50"/>
      <c r="F226" s="50"/>
      <c r="G226" s="50"/>
      <c r="H226" s="50"/>
      <c r="I226" s="50"/>
      <c r="J226" s="50"/>
      <c r="K226" s="50"/>
      <c r="L226" s="50"/>
      <c r="M226" s="50"/>
      <c r="N226" s="50"/>
      <c r="O226" s="50"/>
      <c r="P226" s="51"/>
      <c r="Q226" s="51"/>
      <c r="R226" s="51"/>
      <c r="S226" s="51"/>
      <c r="T226" s="51"/>
      <c r="U226" s="51"/>
      <c r="V226" s="51"/>
      <c r="W226" s="51"/>
      <c r="X226" s="51"/>
      <c r="Y226" s="52"/>
      <c r="Z226" s="52"/>
      <c r="AA226" s="52"/>
      <c r="AB226" s="52"/>
      <c r="AC226" s="52"/>
      <c r="AD226" s="52"/>
      <c r="AE226" s="52"/>
      <c r="AF226" s="52"/>
      <c r="AG226" s="52"/>
      <c r="AH226" s="52"/>
      <c r="AI226" s="52"/>
      <c r="AJ226" s="52"/>
      <c r="AK226" s="52"/>
      <c r="AL226" s="52"/>
      <c r="AM226" s="52"/>
      <c r="AN226" s="52"/>
      <c r="AO226" s="52"/>
      <c r="AP226" s="51"/>
      <c r="AQ226" s="51"/>
      <c r="AR226" s="51"/>
      <c r="AS226" s="51"/>
      <c r="AT226" s="51"/>
      <c r="AU226" s="51"/>
      <c r="AV226" s="51"/>
      <c r="AW226" s="51"/>
      <c r="AX226" s="51"/>
      <c r="AY226">
        <f>COUNTA($C$229)</f>
        <v>1</v>
      </c>
    </row>
    <row r="227" spans="1:51" ht="24.75" customHeight="1" x14ac:dyDescent="0.15">
      <c r="A227" s="43"/>
      <c r="B227" s="47" t="s">
        <v>169</v>
      </c>
      <c r="C227" s="43"/>
      <c r="D227" s="43"/>
      <c r="E227" s="43"/>
      <c r="F227" s="43"/>
      <c r="G227" s="43"/>
      <c r="H227" s="43"/>
      <c r="I227" s="43"/>
      <c r="J227" s="43"/>
      <c r="K227" s="43"/>
      <c r="L227" s="43"/>
      <c r="M227" s="43"/>
      <c r="N227" s="43"/>
      <c r="O227" s="43"/>
      <c r="P227" s="48"/>
      <c r="Q227" s="48"/>
      <c r="R227" s="48"/>
      <c r="S227" s="48"/>
      <c r="T227" s="48"/>
      <c r="U227" s="48"/>
      <c r="V227" s="48"/>
      <c r="W227" s="48"/>
      <c r="X227" s="48"/>
      <c r="Y227" s="49"/>
      <c r="Z227" s="49"/>
      <c r="AA227" s="49"/>
      <c r="AB227" s="49"/>
      <c r="AC227" s="49"/>
      <c r="AD227" s="49"/>
      <c r="AE227" s="49"/>
      <c r="AF227" s="49"/>
      <c r="AG227" s="49"/>
      <c r="AH227" s="49"/>
      <c r="AI227" s="49"/>
      <c r="AJ227" s="49"/>
      <c r="AK227" s="49"/>
      <c r="AL227" s="49"/>
      <c r="AM227" s="49"/>
      <c r="AN227" s="49"/>
      <c r="AO227" s="49"/>
      <c r="AP227" s="48"/>
      <c r="AQ227" s="48"/>
      <c r="AR227" s="48"/>
      <c r="AS227" s="48"/>
      <c r="AT227" s="48"/>
      <c r="AU227" s="48"/>
      <c r="AV227" s="48"/>
      <c r="AW227" s="48"/>
      <c r="AX227" s="48"/>
      <c r="AY227">
        <f>$AY$226</f>
        <v>1</v>
      </c>
    </row>
    <row r="228" spans="1:51" ht="59.25" customHeight="1" x14ac:dyDescent="0.15">
      <c r="A228" s="738"/>
      <c r="B228" s="738"/>
      <c r="C228" s="738" t="s">
        <v>24</v>
      </c>
      <c r="D228" s="738"/>
      <c r="E228" s="738"/>
      <c r="F228" s="738"/>
      <c r="G228" s="738"/>
      <c r="H228" s="738"/>
      <c r="I228" s="738"/>
      <c r="J228" s="739" t="s">
        <v>188</v>
      </c>
      <c r="K228" s="128"/>
      <c r="L228" s="128"/>
      <c r="M228" s="128"/>
      <c r="N228" s="128"/>
      <c r="O228" s="128"/>
      <c r="P228" s="393" t="s">
        <v>25</v>
      </c>
      <c r="Q228" s="393"/>
      <c r="R228" s="393"/>
      <c r="S228" s="393"/>
      <c r="T228" s="393"/>
      <c r="U228" s="393"/>
      <c r="V228" s="393"/>
      <c r="W228" s="393"/>
      <c r="X228" s="393"/>
      <c r="Y228" s="740" t="s">
        <v>187</v>
      </c>
      <c r="Z228" s="741"/>
      <c r="AA228" s="741"/>
      <c r="AB228" s="741"/>
      <c r="AC228" s="739" t="s">
        <v>213</v>
      </c>
      <c r="AD228" s="739"/>
      <c r="AE228" s="739"/>
      <c r="AF228" s="739"/>
      <c r="AG228" s="739"/>
      <c r="AH228" s="740" t="s">
        <v>226</v>
      </c>
      <c r="AI228" s="738"/>
      <c r="AJ228" s="738"/>
      <c r="AK228" s="738"/>
      <c r="AL228" s="738" t="s">
        <v>19</v>
      </c>
      <c r="AM228" s="738"/>
      <c r="AN228" s="738"/>
      <c r="AO228" s="742"/>
      <c r="AP228" s="735" t="s">
        <v>189</v>
      </c>
      <c r="AQ228" s="735"/>
      <c r="AR228" s="735"/>
      <c r="AS228" s="735"/>
      <c r="AT228" s="735"/>
      <c r="AU228" s="735"/>
      <c r="AV228" s="735"/>
      <c r="AW228" s="735"/>
      <c r="AX228" s="735"/>
      <c r="AY228">
        <f>$AY$226</f>
        <v>1</v>
      </c>
    </row>
    <row r="229" spans="1:51" ht="45" customHeight="1" x14ac:dyDescent="0.15">
      <c r="A229" s="723">
        <v>1</v>
      </c>
      <c r="B229" s="723">
        <v>1</v>
      </c>
      <c r="C229" s="724" t="s">
        <v>709</v>
      </c>
      <c r="D229" s="725"/>
      <c r="E229" s="725"/>
      <c r="F229" s="725"/>
      <c r="G229" s="725"/>
      <c r="H229" s="725"/>
      <c r="I229" s="725"/>
      <c r="J229" s="726">
        <v>8390001005274</v>
      </c>
      <c r="K229" s="727"/>
      <c r="L229" s="727"/>
      <c r="M229" s="727"/>
      <c r="N229" s="727"/>
      <c r="O229" s="727"/>
      <c r="P229" s="728" t="s">
        <v>630</v>
      </c>
      <c r="Q229" s="729"/>
      <c r="R229" s="729"/>
      <c r="S229" s="729"/>
      <c r="T229" s="729"/>
      <c r="U229" s="729"/>
      <c r="V229" s="729"/>
      <c r="W229" s="729"/>
      <c r="X229" s="729"/>
      <c r="Y229" s="730">
        <v>1</v>
      </c>
      <c r="Z229" s="731"/>
      <c r="AA229" s="731"/>
      <c r="AB229" s="732"/>
      <c r="AC229" s="733" t="s">
        <v>233</v>
      </c>
      <c r="AD229" s="734"/>
      <c r="AE229" s="734"/>
      <c r="AF229" s="734"/>
      <c r="AG229" s="734"/>
      <c r="AH229" s="717" t="s">
        <v>258</v>
      </c>
      <c r="AI229" s="718"/>
      <c r="AJ229" s="718"/>
      <c r="AK229" s="718"/>
      <c r="AL229" s="719" t="s">
        <v>258</v>
      </c>
      <c r="AM229" s="720"/>
      <c r="AN229" s="720"/>
      <c r="AO229" s="721"/>
      <c r="AP229" s="722" t="s">
        <v>258</v>
      </c>
      <c r="AQ229" s="722"/>
      <c r="AR229" s="722"/>
      <c r="AS229" s="722"/>
      <c r="AT229" s="722"/>
      <c r="AU229" s="722"/>
      <c r="AV229" s="722"/>
      <c r="AW229" s="722"/>
      <c r="AX229" s="722"/>
      <c r="AY229">
        <f>$AY$226</f>
        <v>1</v>
      </c>
    </row>
    <row r="230" spans="1:51" ht="55.15" customHeight="1" x14ac:dyDescent="0.15">
      <c r="A230" s="723">
        <v>2</v>
      </c>
      <c r="B230" s="723">
        <v>1</v>
      </c>
      <c r="C230" s="762" t="s">
        <v>710</v>
      </c>
      <c r="D230" s="762"/>
      <c r="E230" s="762"/>
      <c r="F230" s="762"/>
      <c r="G230" s="762"/>
      <c r="H230" s="762"/>
      <c r="I230" s="762"/>
      <c r="J230" s="763">
        <v>2010405009567</v>
      </c>
      <c r="K230" s="763"/>
      <c r="L230" s="763"/>
      <c r="M230" s="763"/>
      <c r="N230" s="763"/>
      <c r="O230" s="763"/>
      <c r="P230" s="764" t="s">
        <v>642</v>
      </c>
      <c r="Q230" s="764"/>
      <c r="R230" s="764"/>
      <c r="S230" s="764"/>
      <c r="T230" s="764"/>
      <c r="U230" s="764"/>
      <c r="V230" s="764"/>
      <c r="W230" s="764"/>
      <c r="X230" s="764"/>
      <c r="Y230" s="765">
        <v>0.46</v>
      </c>
      <c r="Z230" s="766"/>
      <c r="AA230" s="766"/>
      <c r="AB230" s="767"/>
      <c r="AC230" s="768" t="s">
        <v>233</v>
      </c>
      <c r="AD230" s="769"/>
      <c r="AE230" s="769"/>
      <c r="AF230" s="769"/>
      <c r="AG230" s="769"/>
      <c r="AH230" s="717" t="s">
        <v>258</v>
      </c>
      <c r="AI230" s="718"/>
      <c r="AJ230" s="718"/>
      <c r="AK230" s="718"/>
      <c r="AL230" s="719" t="s">
        <v>258</v>
      </c>
      <c r="AM230" s="720"/>
      <c r="AN230" s="720"/>
      <c r="AO230" s="721"/>
      <c r="AP230" s="761" t="s">
        <v>258</v>
      </c>
      <c r="AQ230" s="761"/>
      <c r="AR230" s="761"/>
      <c r="AS230" s="761"/>
      <c r="AT230" s="761"/>
      <c r="AU230" s="761"/>
      <c r="AV230" s="761"/>
      <c r="AW230" s="761"/>
      <c r="AX230" s="761"/>
      <c r="AY230">
        <f>COUNTA($C$230)</f>
        <v>1</v>
      </c>
    </row>
    <row r="231" spans="1:51" ht="55.15" customHeight="1" x14ac:dyDescent="0.15">
      <c r="A231" s="50"/>
      <c r="B231" s="50"/>
      <c r="C231" s="50"/>
      <c r="D231" s="50"/>
      <c r="E231" s="50"/>
      <c r="F231" s="50"/>
      <c r="G231" s="50"/>
      <c r="H231" s="50"/>
      <c r="I231" s="50"/>
      <c r="J231" s="50"/>
      <c r="K231" s="50"/>
      <c r="L231" s="50"/>
      <c r="M231" s="50"/>
      <c r="N231" s="50"/>
      <c r="O231" s="50"/>
      <c r="P231" s="51"/>
      <c r="Q231" s="51"/>
      <c r="R231" s="51"/>
      <c r="S231" s="51"/>
      <c r="T231" s="51"/>
      <c r="U231" s="51"/>
      <c r="V231" s="51"/>
      <c r="W231" s="51"/>
      <c r="X231" s="51"/>
      <c r="Y231" s="52"/>
      <c r="Z231" s="52"/>
      <c r="AA231" s="52"/>
      <c r="AB231" s="52"/>
      <c r="AC231" s="52"/>
      <c r="AD231" s="52"/>
      <c r="AE231" s="52"/>
      <c r="AF231" s="52"/>
      <c r="AG231" s="52"/>
      <c r="AH231" s="52"/>
      <c r="AI231" s="52"/>
      <c r="AJ231" s="52"/>
      <c r="AK231" s="52"/>
      <c r="AL231" s="52"/>
      <c r="AM231" s="52"/>
      <c r="AN231" s="52"/>
      <c r="AO231" s="52"/>
      <c r="AP231" s="51"/>
      <c r="AQ231" s="51"/>
      <c r="AR231" s="51"/>
      <c r="AS231" s="51"/>
      <c r="AT231" s="51"/>
      <c r="AU231" s="51"/>
      <c r="AV231" s="51"/>
      <c r="AW231" s="51"/>
      <c r="AX231" s="51"/>
      <c r="AY231">
        <f>COUNTA($C$234)</f>
        <v>1</v>
      </c>
    </row>
    <row r="232" spans="1:51" ht="24.75" customHeight="1" x14ac:dyDescent="0.15">
      <c r="A232" s="43"/>
      <c r="B232" s="47" t="s">
        <v>170</v>
      </c>
      <c r="C232" s="43"/>
      <c r="D232" s="43"/>
      <c r="E232" s="43"/>
      <c r="F232" s="43"/>
      <c r="G232" s="43"/>
      <c r="H232" s="43"/>
      <c r="I232" s="43"/>
      <c r="J232" s="43"/>
      <c r="K232" s="43"/>
      <c r="L232" s="43"/>
      <c r="M232" s="43"/>
      <c r="N232" s="43"/>
      <c r="O232" s="43"/>
      <c r="P232" s="48"/>
      <c r="Q232" s="48"/>
      <c r="R232" s="48"/>
      <c r="S232" s="48"/>
      <c r="T232" s="48"/>
      <c r="U232" s="48"/>
      <c r="V232" s="48"/>
      <c r="W232" s="48"/>
      <c r="X232" s="48"/>
      <c r="Y232" s="49"/>
      <c r="Z232" s="49"/>
      <c r="AA232" s="49"/>
      <c r="AB232" s="49"/>
      <c r="AC232" s="49"/>
      <c r="AD232" s="49"/>
      <c r="AE232" s="49"/>
      <c r="AF232" s="49"/>
      <c r="AG232" s="49"/>
      <c r="AH232" s="49"/>
      <c r="AI232" s="49"/>
      <c r="AJ232" s="49"/>
      <c r="AK232" s="49"/>
      <c r="AL232" s="49"/>
      <c r="AM232" s="49"/>
      <c r="AN232" s="49"/>
      <c r="AO232" s="49"/>
      <c r="AP232" s="48"/>
      <c r="AQ232" s="48"/>
      <c r="AR232" s="48"/>
      <c r="AS232" s="48"/>
      <c r="AT232" s="48"/>
      <c r="AU232" s="48"/>
      <c r="AV232" s="48"/>
      <c r="AW232" s="48"/>
      <c r="AX232" s="48"/>
      <c r="AY232">
        <f>$AY$231</f>
        <v>1</v>
      </c>
    </row>
    <row r="233" spans="1:51" ht="59.25" customHeight="1" x14ac:dyDescent="0.15">
      <c r="A233" s="738"/>
      <c r="B233" s="738"/>
      <c r="C233" s="738" t="s">
        <v>24</v>
      </c>
      <c r="D233" s="738"/>
      <c r="E233" s="738"/>
      <c r="F233" s="738"/>
      <c r="G233" s="738"/>
      <c r="H233" s="738"/>
      <c r="I233" s="738"/>
      <c r="J233" s="739" t="s">
        <v>188</v>
      </c>
      <c r="K233" s="128"/>
      <c r="L233" s="128"/>
      <c r="M233" s="128"/>
      <c r="N233" s="128"/>
      <c r="O233" s="128"/>
      <c r="P233" s="393" t="s">
        <v>25</v>
      </c>
      <c r="Q233" s="393"/>
      <c r="R233" s="393"/>
      <c r="S233" s="393"/>
      <c r="T233" s="393"/>
      <c r="U233" s="393"/>
      <c r="V233" s="393"/>
      <c r="W233" s="393"/>
      <c r="X233" s="393"/>
      <c r="Y233" s="740" t="s">
        <v>187</v>
      </c>
      <c r="Z233" s="741"/>
      <c r="AA233" s="741"/>
      <c r="AB233" s="741"/>
      <c r="AC233" s="739" t="s">
        <v>213</v>
      </c>
      <c r="AD233" s="739"/>
      <c r="AE233" s="739"/>
      <c r="AF233" s="739"/>
      <c r="AG233" s="739"/>
      <c r="AH233" s="740" t="s">
        <v>226</v>
      </c>
      <c r="AI233" s="738"/>
      <c r="AJ233" s="738"/>
      <c r="AK233" s="738"/>
      <c r="AL233" s="738" t="s">
        <v>19</v>
      </c>
      <c r="AM233" s="738"/>
      <c r="AN233" s="738"/>
      <c r="AO233" s="742"/>
      <c r="AP233" s="735" t="s">
        <v>189</v>
      </c>
      <c r="AQ233" s="735"/>
      <c r="AR233" s="735"/>
      <c r="AS233" s="735"/>
      <c r="AT233" s="735"/>
      <c r="AU233" s="735"/>
      <c r="AV233" s="735"/>
      <c r="AW233" s="735"/>
      <c r="AX233" s="735"/>
      <c r="AY233">
        <f>$AY$231</f>
        <v>1</v>
      </c>
    </row>
    <row r="234" spans="1:51" ht="46.9" customHeight="1" x14ac:dyDescent="0.15">
      <c r="A234" s="723">
        <v>1</v>
      </c>
      <c r="B234" s="723">
        <v>1</v>
      </c>
      <c r="C234" s="724" t="s">
        <v>643</v>
      </c>
      <c r="D234" s="724"/>
      <c r="E234" s="724"/>
      <c r="F234" s="724"/>
      <c r="G234" s="724"/>
      <c r="H234" s="724"/>
      <c r="I234" s="724"/>
      <c r="J234" s="736">
        <v>1010005005059</v>
      </c>
      <c r="K234" s="736"/>
      <c r="L234" s="736"/>
      <c r="M234" s="736"/>
      <c r="N234" s="736"/>
      <c r="O234" s="736"/>
      <c r="P234" s="728" t="s">
        <v>644</v>
      </c>
      <c r="Q234" s="728"/>
      <c r="R234" s="728"/>
      <c r="S234" s="728"/>
      <c r="T234" s="728"/>
      <c r="U234" s="728"/>
      <c r="V234" s="728"/>
      <c r="W234" s="728"/>
      <c r="X234" s="728"/>
      <c r="Y234" s="730">
        <v>69.3</v>
      </c>
      <c r="Z234" s="731"/>
      <c r="AA234" s="731"/>
      <c r="AB234" s="732"/>
      <c r="AC234" s="733" t="s">
        <v>228</v>
      </c>
      <c r="AD234" s="734"/>
      <c r="AE234" s="734"/>
      <c r="AF234" s="734"/>
      <c r="AG234" s="734"/>
      <c r="AH234" s="717">
        <v>4</v>
      </c>
      <c r="AI234" s="717"/>
      <c r="AJ234" s="717"/>
      <c r="AK234" s="717"/>
      <c r="AL234" s="719">
        <f>69300/77000*100</f>
        <v>90</v>
      </c>
      <c r="AM234" s="720"/>
      <c r="AN234" s="720"/>
      <c r="AO234" s="721"/>
      <c r="AP234" s="761" t="s">
        <v>258</v>
      </c>
      <c r="AQ234" s="761"/>
      <c r="AR234" s="761"/>
      <c r="AS234" s="761"/>
      <c r="AT234" s="761"/>
      <c r="AU234" s="761"/>
      <c r="AV234" s="761"/>
      <c r="AW234" s="761"/>
      <c r="AX234" s="761"/>
      <c r="AY234">
        <f>$AY$231</f>
        <v>1</v>
      </c>
    </row>
    <row r="235" spans="1:51" ht="66" customHeight="1" x14ac:dyDescent="0.15">
      <c r="A235" s="723">
        <v>2</v>
      </c>
      <c r="B235" s="723">
        <v>1</v>
      </c>
      <c r="C235" s="724" t="s">
        <v>645</v>
      </c>
      <c r="D235" s="724"/>
      <c r="E235" s="724"/>
      <c r="F235" s="724"/>
      <c r="G235" s="724"/>
      <c r="H235" s="724"/>
      <c r="I235" s="724"/>
      <c r="J235" s="736">
        <v>5010405001703</v>
      </c>
      <c r="K235" s="736"/>
      <c r="L235" s="736"/>
      <c r="M235" s="736"/>
      <c r="N235" s="736"/>
      <c r="O235" s="736"/>
      <c r="P235" s="728" t="s">
        <v>646</v>
      </c>
      <c r="Q235" s="728"/>
      <c r="R235" s="728"/>
      <c r="S235" s="728"/>
      <c r="T235" s="728"/>
      <c r="U235" s="728"/>
      <c r="V235" s="728"/>
      <c r="W235" s="728"/>
      <c r="X235" s="728"/>
      <c r="Y235" s="730">
        <v>5.9</v>
      </c>
      <c r="Z235" s="731"/>
      <c r="AA235" s="731"/>
      <c r="AB235" s="732"/>
      <c r="AC235" s="733" t="s">
        <v>228</v>
      </c>
      <c r="AD235" s="734"/>
      <c r="AE235" s="734"/>
      <c r="AF235" s="734"/>
      <c r="AG235" s="734"/>
      <c r="AH235" s="717">
        <v>8</v>
      </c>
      <c r="AI235" s="717"/>
      <c r="AJ235" s="717"/>
      <c r="AK235" s="717"/>
      <c r="AL235" s="719">
        <f>5940/8751*100</f>
        <v>67.877956804936574</v>
      </c>
      <c r="AM235" s="720"/>
      <c r="AN235" s="720"/>
      <c r="AO235" s="721"/>
      <c r="AP235" s="761" t="s">
        <v>258</v>
      </c>
      <c r="AQ235" s="761"/>
      <c r="AR235" s="761"/>
      <c r="AS235" s="761"/>
      <c r="AT235" s="761"/>
      <c r="AU235" s="761"/>
      <c r="AV235" s="761"/>
      <c r="AW235" s="761"/>
      <c r="AX235" s="761"/>
      <c r="AY235">
        <f>COUNTA($C$235)</f>
        <v>1</v>
      </c>
    </row>
    <row r="236" spans="1:51" ht="54.6" customHeight="1" x14ac:dyDescent="0.15">
      <c r="A236" s="723">
        <v>3</v>
      </c>
      <c r="B236" s="723">
        <v>1</v>
      </c>
      <c r="C236" s="743" t="s">
        <v>711</v>
      </c>
      <c r="D236" s="744"/>
      <c r="E236" s="744"/>
      <c r="F236" s="744"/>
      <c r="G236" s="744"/>
      <c r="H236" s="744"/>
      <c r="I236" s="745"/>
      <c r="J236" s="746">
        <v>6010001032853</v>
      </c>
      <c r="K236" s="747"/>
      <c r="L236" s="747"/>
      <c r="M236" s="747"/>
      <c r="N236" s="747"/>
      <c r="O236" s="748"/>
      <c r="P236" s="749" t="s">
        <v>647</v>
      </c>
      <c r="Q236" s="771"/>
      <c r="R236" s="771"/>
      <c r="S236" s="771"/>
      <c r="T236" s="771"/>
      <c r="U236" s="771"/>
      <c r="V236" s="771"/>
      <c r="W236" s="771"/>
      <c r="X236" s="772"/>
      <c r="Y236" s="730">
        <v>3.3</v>
      </c>
      <c r="Z236" s="731"/>
      <c r="AA236" s="731"/>
      <c r="AB236" s="732"/>
      <c r="AC236" s="752" t="s">
        <v>228</v>
      </c>
      <c r="AD236" s="753"/>
      <c r="AE236" s="753"/>
      <c r="AF236" s="753"/>
      <c r="AG236" s="754"/>
      <c r="AH236" s="755">
        <v>2</v>
      </c>
      <c r="AI236" s="756"/>
      <c r="AJ236" s="756"/>
      <c r="AK236" s="757"/>
      <c r="AL236" s="719">
        <f>6500/29473*100</f>
        <v>22.054083398364604</v>
      </c>
      <c r="AM236" s="720"/>
      <c r="AN236" s="720"/>
      <c r="AO236" s="721"/>
      <c r="AP236" s="589" t="s">
        <v>258</v>
      </c>
      <c r="AQ236" s="514"/>
      <c r="AR236" s="514"/>
      <c r="AS236" s="514"/>
      <c r="AT236" s="514"/>
      <c r="AU236" s="514"/>
      <c r="AV236" s="514"/>
      <c r="AW236" s="514"/>
      <c r="AX236" s="770"/>
      <c r="AY236">
        <f>COUNTA($C$236)</f>
        <v>1</v>
      </c>
    </row>
    <row r="237" spans="1:51" ht="63" customHeight="1" x14ac:dyDescent="0.15">
      <c r="A237" s="723">
        <v>4</v>
      </c>
      <c r="B237" s="723">
        <v>1</v>
      </c>
      <c r="C237" s="743" t="s">
        <v>712</v>
      </c>
      <c r="D237" s="744"/>
      <c r="E237" s="744"/>
      <c r="F237" s="744"/>
      <c r="G237" s="744"/>
      <c r="H237" s="744"/>
      <c r="I237" s="745"/>
      <c r="J237" s="746">
        <v>3010401011971</v>
      </c>
      <c r="K237" s="747"/>
      <c r="L237" s="747"/>
      <c r="M237" s="747"/>
      <c r="N237" s="747"/>
      <c r="O237" s="748"/>
      <c r="P237" s="749" t="s">
        <v>648</v>
      </c>
      <c r="Q237" s="771"/>
      <c r="R237" s="771"/>
      <c r="S237" s="771"/>
      <c r="T237" s="771"/>
      <c r="U237" s="771"/>
      <c r="V237" s="771"/>
      <c r="W237" s="771"/>
      <c r="X237" s="772"/>
      <c r="Y237" s="730">
        <v>2.4</v>
      </c>
      <c r="Z237" s="731"/>
      <c r="AA237" s="731"/>
      <c r="AB237" s="732"/>
      <c r="AC237" s="752" t="s">
        <v>228</v>
      </c>
      <c r="AD237" s="753"/>
      <c r="AE237" s="753"/>
      <c r="AF237" s="753"/>
      <c r="AG237" s="754"/>
      <c r="AH237" s="755">
        <v>5</v>
      </c>
      <c r="AI237" s="756"/>
      <c r="AJ237" s="756"/>
      <c r="AK237" s="757"/>
      <c r="AL237" s="719">
        <f>2420/3250*100</f>
        <v>74.461538461538453</v>
      </c>
      <c r="AM237" s="720"/>
      <c r="AN237" s="720"/>
      <c r="AO237" s="721"/>
      <c r="AP237" s="589" t="s">
        <v>258</v>
      </c>
      <c r="AQ237" s="514"/>
      <c r="AR237" s="514"/>
      <c r="AS237" s="514"/>
      <c r="AT237" s="514"/>
      <c r="AU237" s="514"/>
      <c r="AV237" s="514"/>
      <c r="AW237" s="514"/>
      <c r="AX237" s="770"/>
      <c r="AY237">
        <f>COUNTA($C$237)</f>
        <v>1</v>
      </c>
    </row>
  </sheetData>
  <sheetProtection formatRows="0"/>
  <dataConsolidate link="1"/>
  <mergeCells count="1011">
    <mergeCell ref="E148:F148"/>
    <mergeCell ref="G148:I148"/>
    <mergeCell ref="J148:K148"/>
    <mergeCell ref="Q148:R148"/>
    <mergeCell ref="S148:U148"/>
    <mergeCell ref="V148:W148"/>
    <mergeCell ref="AC148:AD148"/>
    <mergeCell ref="AE148:AG148"/>
    <mergeCell ref="AH148:AI148"/>
    <mergeCell ref="AQ148:AS148"/>
    <mergeCell ref="E146:G146"/>
    <mergeCell ref="I146:J146"/>
    <mergeCell ref="L146:M146"/>
    <mergeCell ref="O146:P146"/>
    <mergeCell ref="Q146:S146"/>
    <mergeCell ref="U146:V146"/>
    <mergeCell ref="X146:Y146"/>
    <mergeCell ref="AR146:AS146"/>
    <mergeCell ref="AM148:AN148"/>
    <mergeCell ref="AO148:AP148"/>
    <mergeCell ref="AU146:AV146"/>
    <mergeCell ref="AB93:AD93"/>
    <mergeCell ref="AE93:AH93"/>
    <mergeCell ref="AI93:AL93"/>
    <mergeCell ref="AM93:AP93"/>
    <mergeCell ref="AQ93:AT93"/>
    <mergeCell ref="AU93:AX93"/>
    <mergeCell ref="Y94:AA94"/>
    <mergeCell ref="AB94:AD94"/>
    <mergeCell ref="AE94:AH94"/>
    <mergeCell ref="AI94:AL94"/>
    <mergeCell ref="AM94:AP94"/>
    <mergeCell ref="AQ94:AT94"/>
    <mergeCell ref="AU94:AX94"/>
    <mergeCell ref="B90:F94"/>
    <mergeCell ref="G90:O91"/>
    <mergeCell ref="P90:X91"/>
    <mergeCell ref="Y90:AA91"/>
    <mergeCell ref="AB90:AD91"/>
    <mergeCell ref="AE90:AH91"/>
    <mergeCell ref="AI90:AL91"/>
    <mergeCell ref="AM90:AP91"/>
    <mergeCell ref="AQ90:AT90"/>
    <mergeCell ref="AU90:AX90"/>
    <mergeCell ref="AQ91:AR91"/>
    <mergeCell ref="AS91:AT91"/>
    <mergeCell ref="AU91:AV91"/>
    <mergeCell ref="AW91:AX91"/>
    <mergeCell ref="G92:O94"/>
    <mergeCell ref="P92:X94"/>
    <mergeCell ref="Y92:AA92"/>
    <mergeCell ref="AB92:AD92"/>
    <mergeCell ref="AE92:AH92"/>
    <mergeCell ref="AI92:AL92"/>
    <mergeCell ref="AM92:AP92"/>
    <mergeCell ref="AQ92:AT92"/>
    <mergeCell ref="AU92:AX92"/>
    <mergeCell ref="Y93:AA93"/>
    <mergeCell ref="A85:A94"/>
    <mergeCell ref="B85:F89"/>
    <mergeCell ref="G85:AA86"/>
    <mergeCell ref="AB85:AX86"/>
    <mergeCell ref="G87:AA89"/>
    <mergeCell ref="AB87:AX89"/>
    <mergeCell ref="AM82:AP82"/>
    <mergeCell ref="AQ82:AT82"/>
    <mergeCell ref="AU82:AX82"/>
    <mergeCell ref="A83:F84"/>
    <mergeCell ref="G83:AX84"/>
    <mergeCell ref="AI82:AL82"/>
    <mergeCell ref="AE78:AH79"/>
    <mergeCell ref="AI78:AL79"/>
    <mergeCell ref="AM78:AP79"/>
    <mergeCell ref="AQ78:AT78"/>
    <mergeCell ref="Y52:AA52"/>
    <mergeCell ref="AB52:AD52"/>
    <mergeCell ref="AE52:AH52"/>
    <mergeCell ref="AI52:AL52"/>
    <mergeCell ref="AL237:AO237"/>
    <mergeCell ref="AP237:AX237"/>
    <mergeCell ref="AH236:AK236"/>
    <mergeCell ref="AL236:AO236"/>
    <mergeCell ref="AP236:AX236"/>
    <mergeCell ref="A237:B237"/>
    <mergeCell ref="C237:I237"/>
    <mergeCell ref="J237:O237"/>
    <mergeCell ref="P237:X237"/>
    <mergeCell ref="Y237:AB237"/>
    <mergeCell ref="AC237:AG237"/>
    <mergeCell ref="AH237:AK237"/>
    <mergeCell ref="A236:B236"/>
    <mergeCell ref="C236:I236"/>
    <mergeCell ref="J236:O236"/>
    <mergeCell ref="P236:X236"/>
    <mergeCell ref="Y236:AB236"/>
    <mergeCell ref="AC236:AG236"/>
    <mergeCell ref="AP234:AX234"/>
    <mergeCell ref="A235:B235"/>
    <mergeCell ref="C235:I235"/>
    <mergeCell ref="J235:O235"/>
    <mergeCell ref="P235:X235"/>
    <mergeCell ref="Y235:AB235"/>
    <mergeCell ref="AC235:AG235"/>
    <mergeCell ref="AH235:AK235"/>
    <mergeCell ref="AL235:AO235"/>
    <mergeCell ref="AP235:AX235"/>
    <mergeCell ref="AL233:AO233"/>
    <mergeCell ref="AP233:AX233"/>
    <mergeCell ref="A234:B234"/>
    <mergeCell ref="C234:I234"/>
    <mergeCell ref="J234:O234"/>
    <mergeCell ref="P234:X234"/>
    <mergeCell ref="Y234:AB234"/>
    <mergeCell ref="AC234:AG234"/>
    <mergeCell ref="AH234:AK234"/>
    <mergeCell ref="AL234:AO234"/>
    <mergeCell ref="A233:B233"/>
    <mergeCell ref="C233:I233"/>
    <mergeCell ref="J233:O233"/>
    <mergeCell ref="P233:X233"/>
    <mergeCell ref="Y233:AB233"/>
    <mergeCell ref="AC233:AG233"/>
    <mergeCell ref="AH233:AK233"/>
    <mergeCell ref="AH230:AK230"/>
    <mergeCell ref="AL230:AO230"/>
    <mergeCell ref="AP230:AX230"/>
    <mergeCell ref="A230:B230"/>
    <mergeCell ref="C230:I230"/>
    <mergeCell ref="J230:O230"/>
    <mergeCell ref="P230:X230"/>
    <mergeCell ref="Y230:AB230"/>
    <mergeCell ref="AC230:AG230"/>
    <mergeCell ref="AP228:AX228"/>
    <mergeCell ref="A229:B229"/>
    <mergeCell ref="C229:I229"/>
    <mergeCell ref="J229:O229"/>
    <mergeCell ref="P229:X229"/>
    <mergeCell ref="Y229:AB229"/>
    <mergeCell ref="AC229:AG229"/>
    <mergeCell ref="AH229:AK229"/>
    <mergeCell ref="AL229:AO229"/>
    <mergeCell ref="AP229:AX229"/>
    <mergeCell ref="A228:B228"/>
    <mergeCell ref="C228:I228"/>
    <mergeCell ref="J228:O228"/>
    <mergeCell ref="P228:X228"/>
    <mergeCell ref="Y228:AB228"/>
    <mergeCell ref="AC228:AG228"/>
    <mergeCell ref="AH228:AK228"/>
    <mergeCell ref="AL228:AO228"/>
    <mergeCell ref="AL225:AO225"/>
    <mergeCell ref="AP225:AX225"/>
    <mergeCell ref="AH224:AK224"/>
    <mergeCell ref="AL224:AO224"/>
    <mergeCell ref="AP224:AX224"/>
    <mergeCell ref="A225:B225"/>
    <mergeCell ref="C225:I225"/>
    <mergeCell ref="J225:O225"/>
    <mergeCell ref="P225:X225"/>
    <mergeCell ref="Y225:AB225"/>
    <mergeCell ref="AC225:AG225"/>
    <mergeCell ref="AH225:AK225"/>
    <mergeCell ref="A224:B224"/>
    <mergeCell ref="C224:I224"/>
    <mergeCell ref="J224:O224"/>
    <mergeCell ref="P224:X224"/>
    <mergeCell ref="Y224:AB224"/>
    <mergeCell ref="AC224:AG224"/>
    <mergeCell ref="A223:B223"/>
    <mergeCell ref="C223:I223"/>
    <mergeCell ref="J223:O223"/>
    <mergeCell ref="P223:X223"/>
    <mergeCell ref="Y223:AB223"/>
    <mergeCell ref="AC223:AG223"/>
    <mergeCell ref="AH223:AK223"/>
    <mergeCell ref="AL223:AO223"/>
    <mergeCell ref="AP223:AX223"/>
    <mergeCell ref="AL220:AO220"/>
    <mergeCell ref="AP220:AX220"/>
    <mergeCell ref="AH219:AK219"/>
    <mergeCell ref="AL219:AO219"/>
    <mergeCell ref="AP219:AX219"/>
    <mergeCell ref="A220:B220"/>
    <mergeCell ref="C220:I220"/>
    <mergeCell ref="J220:O220"/>
    <mergeCell ref="P220:X220"/>
    <mergeCell ref="Y220:AB220"/>
    <mergeCell ref="AC220:AG220"/>
    <mergeCell ref="AH220:AK220"/>
    <mergeCell ref="A219:B219"/>
    <mergeCell ref="C219:I219"/>
    <mergeCell ref="J219:O219"/>
    <mergeCell ref="P219:X219"/>
    <mergeCell ref="Y219:AB219"/>
    <mergeCell ref="AC219:AG219"/>
    <mergeCell ref="AP217:AX217"/>
    <mergeCell ref="A218:B218"/>
    <mergeCell ref="C218:I218"/>
    <mergeCell ref="J218:O218"/>
    <mergeCell ref="P218:X218"/>
    <mergeCell ref="Y218:AB218"/>
    <mergeCell ref="AC218:AG218"/>
    <mergeCell ref="AH218:AK218"/>
    <mergeCell ref="AL218:AO218"/>
    <mergeCell ref="AP218:AX218"/>
    <mergeCell ref="AL216:AO216"/>
    <mergeCell ref="AP216:AX216"/>
    <mergeCell ref="A217:B217"/>
    <mergeCell ref="C217:I217"/>
    <mergeCell ref="J217:O217"/>
    <mergeCell ref="P217:X217"/>
    <mergeCell ref="Y217:AB217"/>
    <mergeCell ref="AC217:AG217"/>
    <mergeCell ref="AH217:AK217"/>
    <mergeCell ref="AL217:AO217"/>
    <mergeCell ref="AH215:AK215"/>
    <mergeCell ref="AL215:AO215"/>
    <mergeCell ref="AP215:AX215"/>
    <mergeCell ref="A216:B216"/>
    <mergeCell ref="C216:I216"/>
    <mergeCell ref="J216:O216"/>
    <mergeCell ref="P216:X216"/>
    <mergeCell ref="Y216:AB216"/>
    <mergeCell ref="AC216:AG216"/>
    <mergeCell ref="AH216:AK216"/>
    <mergeCell ref="A215:B215"/>
    <mergeCell ref="C215:I215"/>
    <mergeCell ref="J215:O215"/>
    <mergeCell ref="P215:X215"/>
    <mergeCell ref="Y215:AB215"/>
    <mergeCell ref="AC215:AG215"/>
    <mergeCell ref="AP211:AX211"/>
    <mergeCell ref="A212:B212"/>
    <mergeCell ref="C212:I212"/>
    <mergeCell ref="J212:O212"/>
    <mergeCell ref="P212:X212"/>
    <mergeCell ref="Y212:AB212"/>
    <mergeCell ref="AC212:AG212"/>
    <mergeCell ref="AH212:AK212"/>
    <mergeCell ref="AL212:AO212"/>
    <mergeCell ref="AP212:AX212"/>
    <mergeCell ref="AL210:AO210"/>
    <mergeCell ref="AP210:AX210"/>
    <mergeCell ref="A211:B211"/>
    <mergeCell ref="C211:I211"/>
    <mergeCell ref="J211:O211"/>
    <mergeCell ref="P211:X211"/>
    <mergeCell ref="Y211:AB211"/>
    <mergeCell ref="AC211:AG211"/>
    <mergeCell ref="AH211:AK211"/>
    <mergeCell ref="AL211:AO211"/>
    <mergeCell ref="A210:B210"/>
    <mergeCell ref="C210:I210"/>
    <mergeCell ref="J210:O210"/>
    <mergeCell ref="P210:X210"/>
    <mergeCell ref="Y210:AB210"/>
    <mergeCell ref="AC210:AG210"/>
    <mergeCell ref="AH210:AK210"/>
    <mergeCell ref="AH207:AK207"/>
    <mergeCell ref="AL207:AO207"/>
    <mergeCell ref="AP207:AX207"/>
    <mergeCell ref="A207:B207"/>
    <mergeCell ref="C207:I207"/>
    <mergeCell ref="J207:O207"/>
    <mergeCell ref="P207:X207"/>
    <mergeCell ref="Y207:AB207"/>
    <mergeCell ref="AC207:AG207"/>
    <mergeCell ref="AP205:AX205"/>
    <mergeCell ref="A206:B206"/>
    <mergeCell ref="C206:I206"/>
    <mergeCell ref="J206:O206"/>
    <mergeCell ref="P206:X206"/>
    <mergeCell ref="Y206:AB206"/>
    <mergeCell ref="AC206:AG206"/>
    <mergeCell ref="AH206:AK206"/>
    <mergeCell ref="AL206:AO206"/>
    <mergeCell ref="AP206:AX206"/>
    <mergeCell ref="A205:B205"/>
    <mergeCell ref="C205:I205"/>
    <mergeCell ref="J205:O205"/>
    <mergeCell ref="P205:X205"/>
    <mergeCell ref="Y205:AB205"/>
    <mergeCell ref="AC205:AG205"/>
    <mergeCell ref="AH205:AK205"/>
    <mergeCell ref="AL205:AO205"/>
    <mergeCell ref="Y194:AB194"/>
    <mergeCell ref="AC194:AG194"/>
    <mergeCell ref="AH194:AT194"/>
    <mergeCell ref="AU194:AX194"/>
    <mergeCell ref="G200:K200"/>
    <mergeCell ref="L200:X200"/>
    <mergeCell ref="Y200:AB200"/>
    <mergeCell ref="AC200:AG200"/>
    <mergeCell ref="AH200:AT200"/>
    <mergeCell ref="AU200:AX200"/>
    <mergeCell ref="G199:K199"/>
    <mergeCell ref="L199:X199"/>
    <mergeCell ref="Y199:AB199"/>
    <mergeCell ref="AC199:AG199"/>
    <mergeCell ref="AH199:AT199"/>
    <mergeCell ref="AU199:AX199"/>
    <mergeCell ref="G197:AB197"/>
    <mergeCell ref="AC197:AX197"/>
    <mergeCell ref="G198:K198"/>
    <mergeCell ref="L198:X198"/>
    <mergeCell ref="Y198:AB198"/>
    <mergeCell ref="AC198:AG198"/>
    <mergeCell ref="AH198:AT198"/>
    <mergeCell ref="AU198:AX198"/>
    <mergeCell ref="G191:K191"/>
    <mergeCell ref="L191:X191"/>
    <mergeCell ref="Y191:AB191"/>
    <mergeCell ref="AC191:AG191"/>
    <mergeCell ref="AH191:AT191"/>
    <mergeCell ref="AU191:AX191"/>
    <mergeCell ref="Y189:AB189"/>
    <mergeCell ref="AC189:AG189"/>
    <mergeCell ref="AH189:AT189"/>
    <mergeCell ref="AU189:AX189"/>
    <mergeCell ref="G190:K190"/>
    <mergeCell ref="L190:X190"/>
    <mergeCell ref="Y190:AB190"/>
    <mergeCell ref="AC190:AG190"/>
    <mergeCell ref="AH190:AT190"/>
    <mergeCell ref="AU190:AX190"/>
    <mergeCell ref="G196:K196"/>
    <mergeCell ref="L196:X196"/>
    <mergeCell ref="Y196:AB196"/>
    <mergeCell ref="AC196:AG196"/>
    <mergeCell ref="AH196:AT196"/>
    <mergeCell ref="AU196:AX196"/>
    <mergeCell ref="G195:K195"/>
    <mergeCell ref="L195:X195"/>
    <mergeCell ref="Y195:AB195"/>
    <mergeCell ref="AC195:AG195"/>
    <mergeCell ref="AH195:AT195"/>
    <mergeCell ref="AU195:AX195"/>
    <mergeCell ref="G193:AB193"/>
    <mergeCell ref="AC193:AX193"/>
    <mergeCell ref="G194:K194"/>
    <mergeCell ref="L194:X194"/>
    <mergeCell ref="A149:F187"/>
    <mergeCell ref="A188:F200"/>
    <mergeCell ref="G188:AB188"/>
    <mergeCell ref="AC188:AX188"/>
    <mergeCell ref="G189:K189"/>
    <mergeCell ref="L189:X189"/>
    <mergeCell ref="AA148:AB148"/>
    <mergeCell ref="AM147:AN147"/>
    <mergeCell ref="AO147:AP147"/>
    <mergeCell ref="AR147:AS147"/>
    <mergeCell ref="AU147:AV147"/>
    <mergeCell ref="A148:D148"/>
    <mergeCell ref="O148:P148"/>
    <mergeCell ref="U147:V147"/>
    <mergeCell ref="X147:Y147"/>
    <mergeCell ref="AA147:AB147"/>
    <mergeCell ref="AC147:AE147"/>
    <mergeCell ref="AG147:AH147"/>
    <mergeCell ref="AJ147:AK147"/>
    <mergeCell ref="A147:D147"/>
    <mergeCell ref="E147:G147"/>
    <mergeCell ref="I147:J147"/>
    <mergeCell ref="L147:M147"/>
    <mergeCell ref="O147:P147"/>
    <mergeCell ref="Q147:S147"/>
    <mergeCell ref="L148:N148"/>
    <mergeCell ref="G192:K192"/>
    <mergeCell ref="L192:X192"/>
    <mergeCell ref="Y192:AB192"/>
    <mergeCell ref="AC192:AG192"/>
    <mergeCell ref="AH192:AT192"/>
    <mergeCell ref="AU192:AX192"/>
    <mergeCell ref="A145:D145"/>
    <mergeCell ref="E145:P145"/>
    <mergeCell ref="Q145:AB145"/>
    <mergeCell ref="AC145:AN145"/>
    <mergeCell ref="AO145:AX145"/>
    <mergeCell ref="A146:D146"/>
    <mergeCell ref="A143:D143"/>
    <mergeCell ref="E143:P143"/>
    <mergeCell ref="Q143:AB143"/>
    <mergeCell ref="AC143:AN143"/>
    <mergeCell ref="AO143:AX143"/>
    <mergeCell ref="A144:D144"/>
    <mergeCell ref="E144:P144"/>
    <mergeCell ref="Q144:AB144"/>
    <mergeCell ref="AC144:AN144"/>
    <mergeCell ref="AO144:AX144"/>
    <mergeCell ref="A141:D141"/>
    <mergeCell ref="E141:P141"/>
    <mergeCell ref="Q141:AB141"/>
    <mergeCell ref="AC141:AN141"/>
    <mergeCell ref="AO141:AX141"/>
    <mergeCell ref="A142:D142"/>
    <mergeCell ref="E142:P142"/>
    <mergeCell ref="Q142:AB142"/>
    <mergeCell ref="AC142:AN142"/>
    <mergeCell ref="AO142:AX142"/>
    <mergeCell ref="AA146:AB146"/>
    <mergeCell ref="AC146:AE146"/>
    <mergeCell ref="AG146:AH146"/>
    <mergeCell ref="AJ146:AK146"/>
    <mergeCell ref="AM146:AN146"/>
    <mergeCell ref="AO146:AP146"/>
    <mergeCell ref="E139:P139"/>
    <mergeCell ref="Q139:AB139"/>
    <mergeCell ref="AC139:AN139"/>
    <mergeCell ref="AO139:AX139"/>
    <mergeCell ref="A140:D140"/>
    <mergeCell ref="E140:P140"/>
    <mergeCell ref="Q140:AB140"/>
    <mergeCell ref="AC140:AN140"/>
    <mergeCell ref="AO140:AX140"/>
    <mergeCell ref="A134:E134"/>
    <mergeCell ref="F134:AX134"/>
    <mergeCell ref="A135:AX135"/>
    <mergeCell ref="A136:AX136"/>
    <mergeCell ref="A137:AX137"/>
    <mergeCell ref="A138:D138"/>
    <mergeCell ref="E138:P138"/>
    <mergeCell ref="Q138:AB138"/>
    <mergeCell ref="AC138:AN138"/>
    <mergeCell ref="AO138:AX138"/>
    <mergeCell ref="A116:B119"/>
    <mergeCell ref="C116:AC116"/>
    <mergeCell ref="AD116:AF116"/>
    <mergeCell ref="AG116:AX116"/>
    <mergeCell ref="C117:AC117"/>
    <mergeCell ref="AD117:AF117"/>
    <mergeCell ref="AG117:AX117"/>
    <mergeCell ref="C118:AC118"/>
    <mergeCell ref="AD118:AF118"/>
    <mergeCell ref="AG118:AX118"/>
    <mergeCell ref="C119:AC119"/>
    <mergeCell ref="AD119:AF119"/>
    <mergeCell ref="C123:D123"/>
    <mergeCell ref="E123:G123"/>
    <mergeCell ref="H123:I123"/>
    <mergeCell ref="J123:L123"/>
    <mergeCell ref="M123:N123"/>
    <mergeCell ref="A120:B126"/>
    <mergeCell ref="C120:AC120"/>
    <mergeCell ref="AD120:AF120"/>
    <mergeCell ref="AG120:AX126"/>
    <mergeCell ref="J124:L124"/>
    <mergeCell ref="M124:N124"/>
    <mergeCell ref="C125:D125"/>
    <mergeCell ref="E125:G125"/>
    <mergeCell ref="H125:I125"/>
    <mergeCell ref="J125:L125"/>
    <mergeCell ref="M125:N125"/>
    <mergeCell ref="C126:D126"/>
    <mergeCell ref="E126:G126"/>
    <mergeCell ref="H126:I126"/>
    <mergeCell ref="J126:L126"/>
    <mergeCell ref="AD115:AF115"/>
    <mergeCell ref="AG115:AX115"/>
    <mergeCell ref="C112:AC112"/>
    <mergeCell ref="AD112:AF112"/>
    <mergeCell ref="AG112:AX112"/>
    <mergeCell ref="C113:AC113"/>
    <mergeCell ref="AD113:AF113"/>
    <mergeCell ref="AG113:AX113"/>
    <mergeCell ref="AD109:AF109"/>
    <mergeCell ref="AG109:AX109"/>
    <mergeCell ref="C110:AC110"/>
    <mergeCell ref="AD110:AF110"/>
    <mergeCell ref="AG110:AX110"/>
    <mergeCell ref="C111:AC111"/>
    <mergeCell ref="AD111:AF111"/>
    <mergeCell ref="AG111:AX111"/>
    <mergeCell ref="AG119:AX119"/>
    <mergeCell ref="A95:B100"/>
    <mergeCell ref="C95:D97"/>
    <mergeCell ref="E95:F95"/>
    <mergeCell ref="G95:AX95"/>
    <mergeCell ref="E96:F97"/>
    <mergeCell ref="A106:B115"/>
    <mergeCell ref="C106:AC106"/>
    <mergeCell ref="AD106:AF106"/>
    <mergeCell ref="AG106:AX108"/>
    <mergeCell ref="C107:D108"/>
    <mergeCell ref="E107:AC107"/>
    <mergeCell ref="AD107:AF107"/>
    <mergeCell ref="E108:AC108"/>
    <mergeCell ref="AD108:AF108"/>
    <mergeCell ref="C109:AC109"/>
    <mergeCell ref="A103:B105"/>
    <mergeCell ref="C103:AC103"/>
    <mergeCell ref="AD103:AF103"/>
    <mergeCell ref="AG103:AX103"/>
    <mergeCell ref="C104:AC104"/>
    <mergeCell ref="AD104:AF104"/>
    <mergeCell ref="AG104:AX104"/>
    <mergeCell ref="C105:AC105"/>
    <mergeCell ref="AD105:AF105"/>
    <mergeCell ref="AG105:AX105"/>
    <mergeCell ref="C114:AC114"/>
    <mergeCell ref="AD114:AF114"/>
    <mergeCell ref="AG114:AX114"/>
    <mergeCell ref="C115:AC115"/>
    <mergeCell ref="U99:AX99"/>
    <mergeCell ref="G100:T100"/>
    <mergeCell ref="A101:AX101"/>
    <mergeCell ref="C102:AC102"/>
    <mergeCell ref="AD102:AF102"/>
    <mergeCell ref="AG102:AX102"/>
    <mergeCell ref="W96:AA96"/>
    <mergeCell ref="AB96:AX96"/>
    <mergeCell ref="W97:AA97"/>
    <mergeCell ref="AB97:AX97"/>
    <mergeCell ref="C98:D100"/>
    <mergeCell ref="E98:F100"/>
    <mergeCell ref="G98:I98"/>
    <mergeCell ref="J98:T98"/>
    <mergeCell ref="U98:AX98"/>
    <mergeCell ref="G99:T99"/>
    <mergeCell ref="AM80:AP80"/>
    <mergeCell ref="AQ80:AT80"/>
    <mergeCell ref="AU80:AX80"/>
    <mergeCell ref="Y81:AA81"/>
    <mergeCell ref="AB81:AD81"/>
    <mergeCell ref="AE81:AH81"/>
    <mergeCell ref="AI81:AL81"/>
    <mergeCell ref="AM81:AP81"/>
    <mergeCell ref="AQ81:AT81"/>
    <mergeCell ref="AU81:AX81"/>
    <mergeCell ref="G80:O82"/>
    <mergeCell ref="P80:X82"/>
    <mergeCell ref="Y80:AA80"/>
    <mergeCell ref="AB80:AD80"/>
    <mergeCell ref="AE80:AH80"/>
    <mergeCell ref="AI80:AL80"/>
    <mergeCell ref="Y82:AA82"/>
    <mergeCell ref="AB82:AD82"/>
    <mergeCell ref="AE82:AH82"/>
    <mergeCell ref="AU78:AX78"/>
    <mergeCell ref="AQ79:AR79"/>
    <mergeCell ref="AS79:AT79"/>
    <mergeCell ref="AU79:AV79"/>
    <mergeCell ref="AW79:AX79"/>
    <mergeCell ref="AM68:AP68"/>
    <mergeCell ref="AQ68:AT68"/>
    <mergeCell ref="AU68:AX68"/>
    <mergeCell ref="A69:F70"/>
    <mergeCell ref="G69:AX70"/>
    <mergeCell ref="A78:F82"/>
    <mergeCell ref="G78:O79"/>
    <mergeCell ref="P78:X79"/>
    <mergeCell ref="Y78:AA79"/>
    <mergeCell ref="AB78:AD79"/>
    <mergeCell ref="AM66:AP66"/>
    <mergeCell ref="AQ66:AT66"/>
    <mergeCell ref="AU66:AX66"/>
    <mergeCell ref="Y67:AA67"/>
    <mergeCell ref="AB67:AD67"/>
    <mergeCell ref="AE67:AH67"/>
    <mergeCell ref="AI67:AL67"/>
    <mergeCell ref="AM67:AP67"/>
    <mergeCell ref="AQ67:AT67"/>
    <mergeCell ref="AU67:AX67"/>
    <mergeCell ref="G66:O68"/>
    <mergeCell ref="P66:X68"/>
    <mergeCell ref="Y66:AA66"/>
    <mergeCell ref="AB66:AD66"/>
    <mergeCell ref="AE66:AH66"/>
    <mergeCell ref="AI66:AL66"/>
    <mergeCell ref="Y68:AA68"/>
    <mergeCell ref="AM61:AP61"/>
    <mergeCell ref="AQ61:AX61"/>
    <mergeCell ref="G61:X61"/>
    <mergeCell ref="Y61:AA61"/>
    <mergeCell ref="AB61:AD61"/>
    <mergeCell ref="AE61:AH61"/>
    <mergeCell ref="AI61:AL61"/>
    <mergeCell ref="AB63:AD63"/>
    <mergeCell ref="AE63:AH63"/>
    <mergeCell ref="AI63:AL63"/>
    <mergeCell ref="AM59:AP59"/>
    <mergeCell ref="AQ59:AT59"/>
    <mergeCell ref="AU58:AX58"/>
    <mergeCell ref="G59:O60"/>
    <mergeCell ref="P59:X60"/>
    <mergeCell ref="Y59:AA59"/>
    <mergeCell ref="AB59:AD59"/>
    <mergeCell ref="AE59:AH59"/>
    <mergeCell ref="AI59:AL59"/>
    <mergeCell ref="AU53:AX53"/>
    <mergeCell ref="G52:O54"/>
    <mergeCell ref="P52:X54"/>
    <mergeCell ref="Y54:AA54"/>
    <mergeCell ref="AB54:AD54"/>
    <mergeCell ref="AE54:AH54"/>
    <mergeCell ref="AI54:AL54"/>
    <mergeCell ref="AI68:AL68"/>
    <mergeCell ref="AE64:AH65"/>
    <mergeCell ref="AI64:AL65"/>
    <mergeCell ref="AM64:AP65"/>
    <mergeCell ref="AQ64:AT64"/>
    <mergeCell ref="AU64:AX64"/>
    <mergeCell ref="AQ65:AR65"/>
    <mergeCell ref="AS65:AT65"/>
    <mergeCell ref="AU65:AV65"/>
    <mergeCell ref="AW65:AX65"/>
    <mergeCell ref="AM54:AP54"/>
    <mergeCell ref="AQ54:AT54"/>
    <mergeCell ref="AU54:AX54"/>
    <mergeCell ref="AU59:AX59"/>
    <mergeCell ref="Y60:AA60"/>
    <mergeCell ref="AB60:AD60"/>
    <mergeCell ref="AE60:AH60"/>
    <mergeCell ref="AI60:AL60"/>
    <mergeCell ref="AM60:AP60"/>
    <mergeCell ref="AQ60:AT60"/>
    <mergeCell ref="AU60:AX60"/>
    <mergeCell ref="AI58:AL58"/>
    <mergeCell ref="AM58:AP58"/>
    <mergeCell ref="AQ58:AT58"/>
    <mergeCell ref="AB58:AD58"/>
    <mergeCell ref="AS51:AT51"/>
    <mergeCell ref="AU51:AV51"/>
    <mergeCell ref="AW51:AX51"/>
    <mergeCell ref="AM40:AP40"/>
    <mergeCell ref="AQ40:AT40"/>
    <mergeCell ref="AU40:AX40"/>
    <mergeCell ref="A41:F42"/>
    <mergeCell ref="G41:AX42"/>
    <mergeCell ref="A50:F54"/>
    <mergeCell ref="G50:O51"/>
    <mergeCell ref="P50:X51"/>
    <mergeCell ref="Y50:AA51"/>
    <mergeCell ref="AB50:AD51"/>
    <mergeCell ref="AQ48:AX48"/>
    <mergeCell ref="Y49:AA49"/>
    <mergeCell ref="AB49:AD49"/>
    <mergeCell ref="AE49:AH49"/>
    <mergeCell ref="AI49:AL49"/>
    <mergeCell ref="AM49:AP49"/>
    <mergeCell ref="AQ49:AX49"/>
    <mergeCell ref="G48:X49"/>
    <mergeCell ref="Y48:AA48"/>
    <mergeCell ref="AB48:AD48"/>
    <mergeCell ref="AE48:AH48"/>
    <mergeCell ref="AI48:AL48"/>
    <mergeCell ref="AM48:AP48"/>
    <mergeCell ref="AM52:AP52"/>
    <mergeCell ref="AQ52:AT52"/>
    <mergeCell ref="AU52:AX52"/>
    <mergeCell ref="Y53:AA53"/>
    <mergeCell ref="AM53:AP53"/>
    <mergeCell ref="AQ53:AT53"/>
    <mergeCell ref="A36:F40"/>
    <mergeCell ref="G36:O37"/>
    <mergeCell ref="P36:X37"/>
    <mergeCell ref="Y36:AA37"/>
    <mergeCell ref="AB36:AD37"/>
    <mergeCell ref="AE36:AH37"/>
    <mergeCell ref="AI36:AL37"/>
    <mergeCell ref="AM36:AP37"/>
    <mergeCell ref="G73:O74"/>
    <mergeCell ref="P73:X74"/>
    <mergeCell ref="Y73:AA73"/>
    <mergeCell ref="AB73:AD73"/>
    <mergeCell ref="AE73:AH73"/>
    <mergeCell ref="AI73:AL73"/>
    <mergeCell ref="A72:F74"/>
    <mergeCell ref="G72:O72"/>
    <mergeCell ref="P72:X72"/>
    <mergeCell ref="Y72:AA72"/>
    <mergeCell ref="AM38:AP38"/>
    <mergeCell ref="Y39:AA39"/>
    <mergeCell ref="AB39:AD39"/>
    <mergeCell ref="AE39:AH39"/>
    <mergeCell ref="AI40:AL40"/>
    <mergeCell ref="AE50:AH51"/>
    <mergeCell ref="AI50:AL51"/>
    <mergeCell ref="AM50:AP51"/>
    <mergeCell ref="AE58:AH58"/>
    <mergeCell ref="A55:F56"/>
    <mergeCell ref="G55:AX56"/>
    <mergeCell ref="A64:F68"/>
    <mergeCell ref="G64:O65"/>
    <mergeCell ref="P64:X65"/>
    <mergeCell ref="A33:F35"/>
    <mergeCell ref="G33:X33"/>
    <mergeCell ref="Y33:AA33"/>
    <mergeCell ref="AB33:AD33"/>
    <mergeCell ref="AE33:AH33"/>
    <mergeCell ref="AI33:AL33"/>
    <mergeCell ref="AB35:AD35"/>
    <mergeCell ref="AE35:AH35"/>
    <mergeCell ref="AI35:AL35"/>
    <mergeCell ref="AM45:AP45"/>
    <mergeCell ref="AQ45:AT45"/>
    <mergeCell ref="AU45:AX45"/>
    <mergeCell ref="AQ36:AT36"/>
    <mergeCell ref="AU36:AX36"/>
    <mergeCell ref="AI77:AL77"/>
    <mergeCell ref="AM77:AP77"/>
    <mergeCell ref="AQ77:AX77"/>
    <mergeCell ref="G76:X77"/>
    <mergeCell ref="Y76:AA76"/>
    <mergeCell ref="AB76:AD76"/>
    <mergeCell ref="AE76:AH76"/>
    <mergeCell ref="AI76:AL76"/>
    <mergeCell ref="AM76:AP76"/>
    <mergeCell ref="AM63:AP63"/>
    <mergeCell ref="AQ63:AX63"/>
    <mergeCell ref="A75:F77"/>
    <mergeCell ref="G75:X75"/>
    <mergeCell ref="Y75:AA75"/>
    <mergeCell ref="AB75:AD75"/>
    <mergeCell ref="AE75:AH75"/>
    <mergeCell ref="AI75:AL75"/>
    <mergeCell ref="AM75:AP75"/>
    <mergeCell ref="A47:F49"/>
    <mergeCell ref="G47:X47"/>
    <mergeCell ref="Y47:AA47"/>
    <mergeCell ref="AB47:AD47"/>
    <mergeCell ref="AE47:AH47"/>
    <mergeCell ref="AI47:AL47"/>
    <mergeCell ref="AB53:AD53"/>
    <mergeCell ref="AE53:AH53"/>
    <mergeCell ref="AI53:AL53"/>
    <mergeCell ref="G58:O58"/>
    <mergeCell ref="P58:X58"/>
    <mergeCell ref="Y58:AA58"/>
    <mergeCell ref="AB68:AD68"/>
    <mergeCell ref="AE68:AH68"/>
    <mergeCell ref="Y77:AA77"/>
    <mergeCell ref="AB77:AD77"/>
    <mergeCell ref="AE77:AH77"/>
    <mergeCell ref="AB74:AD74"/>
    <mergeCell ref="G62:X63"/>
    <mergeCell ref="Y62:AA62"/>
    <mergeCell ref="AB62:AD62"/>
    <mergeCell ref="AE62:AH62"/>
    <mergeCell ref="AI62:AL62"/>
    <mergeCell ref="Y63:AA63"/>
    <mergeCell ref="A61:F63"/>
    <mergeCell ref="Y74:AA74"/>
    <mergeCell ref="Y64:AA65"/>
    <mergeCell ref="AB64:AD65"/>
    <mergeCell ref="A58:F60"/>
    <mergeCell ref="A30:F32"/>
    <mergeCell ref="G30:O30"/>
    <mergeCell ref="P30:X30"/>
    <mergeCell ref="Y30:AA30"/>
    <mergeCell ref="AB30:AD30"/>
    <mergeCell ref="AE30:AH30"/>
    <mergeCell ref="Y46:AA46"/>
    <mergeCell ref="AB46:AD46"/>
    <mergeCell ref="AE46:AH46"/>
    <mergeCell ref="AI46:AL46"/>
    <mergeCell ref="AM46:AP46"/>
    <mergeCell ref="AQ46:AT46"/>
    <mergeCell ref="AU46:AX46"/>
    <mergeCell ref="AI44:AL44"/>
    <mergeCell ref="AM44:AP44"/>
    <mergeCell ref="AQ44:AT44"/>
    <mergeCell ref="AU44:AX44"/>
    <mergeCell ref="G45:O46"/>
    <mergeCell ref="P45:X46"/>
    <mergeCell ref="Y45:AA45"/>
    <mergeCell ref="AB45:AD45"/>
    <mergeCell ref="AE45:AH45"/>
    <mergeCell ref="AI45:AL45"/>
    <mergeCell ref="AM35:AP35"/>
    <mergeCell ref="AQ35:AX35"/>
    <mergeCell ref="AQ37:AR37"/>
    <mergeCell ref="AS37:AT37"/>
    <mergeCell ref="AU37:AV37"/>
    <mergeCell ref="AB44:AD44"/>
    <mergeCell ref="AE44:AH44"/>
    <mergeCell ref="AM31:AP31"/>
    <mergeCell ref="AQ31:AT31"/>
    <mergeCell ref="AQ76:AX76"/>
    <mergeCell ref="AE74:AH74"/>
    <mergeCell ref="AI74:AL74"/>
    <mergeCell ref="AM74:AP74"/>
    <mergeCell ref="AQ74:AT74"/>
    <mergeCell ref="AU74:AX74"/>
    <mergeCell ref="AI72:AL72"/>
    <mergeCell ref="AM72:AP72"/>
    <mergeCell ref="AQ72:AT72"/>
    <mergeCell ref="AU72:AX72"/>
    <mergeCell ref="AM47:AP47"/>
    <mergeCell ref="AQ47:AX47"/>
    <mergeCell ref="AM33:AP33"/>
    <mergeCell ref="AQ33:AX33"/>
    <mergeCell ref="Y34:AA34"/>
    <mergeCell ref="AB34:AD34"/>
    <mergeCell ref="AE31:AH31"/>
    <mergeCell ref="AI31:AL31"/>
    <mergeCell ref="AU39:AX39"/>
    <mergeCell ref="AB72:AD72"/>
    <mergeCell ref="AE72:AH72"/>
    <mergeCell ref="AQ75:AX75"/>
    <mergeCell ref="AM62:AP62"/>
    <mergeCell ref="AQ62:AX62"/>
    <mergeCell ref="AM73:AP73"/>
    <mergeCell ref="AQ73:AT73"/>
    <mergeCell ref="AU73:AX73"/>
    <mergeCell ref="AQ38:AT38"/>
    <mergeCell ref="AU38:AX38"/>
    <mergeCell ref="AQ50:AT50"/>
    <mergeCell ref="AU50:AX50"/>
    <mergeCell ref="AQ51:AR51"/>
    <mergeCell ref="AB38:AD38"/>
    <mergeCell ref="AE38:AH38"/>
    <mergeCell ref="AI38:AL38"/>
    <mergeCell ref="Y40:AA40"/>
    <mergeCell ref="AB40:AD40"/>
    <mergeCell ref="AE40:AH40"/>
    <mergeCell ref="W25:AC25"/>
    <mergeCell ref="G26:O26"/>
    <mergeCell ref="P26:V26"/>
    <mergeCell ref="W26:AC26"/>
    <mergeCell ref="AW37:AX37"/>
    <mergeCell ref="AI39:AL39"/>
    <mergeCell ref="AM39:AP39"/>
    <mergeCell ref="AQ39:AT39"/>
    <mergeCell ref="G34:X35"/>
    <mergeCell ref="AE34:AH34"/>
    <mergeCell ref="AI34:AL34"/>
    <mergeCell ref="AM34:AP34"/>
    <mergeCell ref="AQ34:AX34"/>
    <mergeCell ref="Y35:AA35"/>
    <mergeCell ref="AU31:AX31"/>
    <mergeCell ref="Y32:AA32"/>
    <mergeCell ref="AB32:AD32"/>
    <mergeCell ref="AE32:AH32"/>
    <mergeCell ref="AI32:AL32"/>
    <mergeCell ref="AM32:AP32"/>
    <mergeCell ref="AQ32:AT32"/>
    <mergeCell ref="AU32:AX32"/>
    <mergeCell ref="AI30:AL30"/>
    <mergeCell ref="AM30:AP30"/>
    <mergeCell ref="AQ30:AT30"/>
    <mergeCell ref="AU30:AX30"/>
    <mergeCell ref="A22:F28"/>
    <mergeCell ref="G22:O22"/>
    <mergeCell ref="P22:V22"/>
    <mergeCell ref="W22:AC22"/>
    <mergeCell ref="A57:F57"/>
    <mergeCell ref="G57:AX57"/>
    <mergeCell ref="A71:F71"/>
    <mergeCell ref="G71:AX71"/>
    <mergeCell ref="G28:O28"/>
    <mergeCell ref="P28:V28"/>
    <mergeCell ref="W28:AC28"/>
    <mergeCell ref="A29:F29"/>
    <mergeCell ref="G29:AX29"/>
    <mergeCell ref="A43:F43"/>
    <mergeCell ref="G43:AX43"/>
    <mergeCell ref="A44:F46"/>
    <mergeCell ref="G44:O44"/>
    <mergeCell ref="P44:X44"/>
    <mergeCell ref="Y44:AA44"/>
    <mergeCell ref="G31:O32"/>
    <mergeCell ref="P31:X32"/>
    <mergeCell ref="Y31:AA31"/>
    <mergeCell ref="AB31:AD31"/>
    <mergeCell ref="AD22:AX22"/>
    <mergeCell ref="G23:O23"/>
    <mergeCell ref="P23:V23"/>
    <mergeCell ref="W23:AC23"/>
    <mergeCell ref="AD23:AX28"/>
    <mergeCell ref="G24:O24"/>
    <mergeCell ref="G38:O40"/>
    <mergeCell ref="P38:X40"/>
    <mergeCell ref="Y38:AA38"/>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96:V97"/>
    <mergeCell ref="U100:AX10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126:N126"/>
    <mergeCell ref="C122:D122"/>
    <mergeCell ref="E122:G122"/>
    <mergeCell ref="H122:I122"/>
    <mergeCell ref="J122:L122"/>
    <mergeCell ref="M122:N122"/>
    <mergeCell ref="O122:AF122"/>
    <mergeCell ref="O123:AF123"/>
    <mergeCell ref="O124:AF124"/>
    <mergeCell ref="O125:AF125"/>
    <mergeCell ref="O126:AF126"/>
    <mergeCell ref="O121:AF121"/>
    <mergeCell ref="C121:N121"/>
    <mergeCell ref="X148:Z148"/>
    <mergeCell ref="AJ148:AL148"/>
    <mergeCell ref="C124:D124"/>
    <mergeCell ref="E124:G124"/>
    <mergeCell ref="H124:I124"/>
    <mergeCell ref="A129:AX129"/>
    <mergeCell ref="A130:AX130"/>
    <mergeCell ref="A131:AX131"/>
    <mergeCell ref="A132:E132"/>
    <mergeCell ref="F132:AX132"/>
    <mergeCell ref="A133:AX133"/>
    <mergeCell ref="A127:B128"/>
    <mergeCell ref="C127:F127"/>
    <mergeCell ref="G127:AX127"/>
    <mergeCell ref="C128:F128"/>
    <mergeCell ref="G128:AX128"/>
    <mergeCell ref="A139:D139"/>
    <mergeCell ref="AT148:AU148"/>
    <mergeCell ref="AV148:AW148"/>
  </mergeCells>
  <phoneticPr fontId="5"/>
  <conditionalFormatting sqref="P18:AX18">
    <cfRule type="expression" dxfId="391" priority="1107">
      <formula>IF(RIGHT(TEXT(P18,"0.#"),1)=".",FALSE,TRUE)</formula>
    </cfRule>
    <cfRule type="expression" dxfId="390" priority="1108">
      <formula>IF(RIGHT(TEXT(P18,"0.#"),1)=".",TRUE,FALSE)</formula>
    </cfRule>
  </conditionalFormatting>
  <conditionalFormatting sqref="Y192">
    <cfRule type="expression" dxfId="389" priority="1103">
      <formula>IF(RIGHT(TEXT(Y192,"0.#"),1)=".",FALSE,TRUE)</formula>
    </cfRule>
    <cfRule type="expression" dxfId="388" priority="1104">
      <formula>IF(RIGHT(TEXT(Y192,"0.#"),1)=".",TRUE,FALSE)</formula>
    </cfRule>
  </conditionalFormatting>
  <conditionalFormatting sqref="AR15:AX15 AR13:AX13">
    <cfRule type="expression" dxfId="387" priority="1101">
      <formula>IF(RIGHT(TEXT(AR13,"0.#"),1)=".",FALSE,TRUE)</formula>
    </cfRule>
    <cfRule type="expression" dxfId="386" priority="1102">
      <formula>IF(RIGHT(TEXT(AR13,"0.#"),1)=".",TRUE,FALSE)</formula>
    </cfRule>
  </conditionalFormatting>
  <conditionalFormatting sqref="AE31 AQ31">
    <cfRule type="expression" dxfId="385" priority="1097">
      <formula>IF(RIGHT(TEXT(AE31,"0.#"),1)=".",FALSE,TRUE)</formula>
    </cfRule>
    <cfRule type="expression" dxfId="384" priority="1098">
      <formula>IF(RIGHT(TEXT(AE31,"0.#"),1)=".",TRUE,FALSE)</formula>
    </cfRule>
  </conditionalFormatting>
  <conditionalFormatting sqref="AU192">
    <cfRule type="expression" dxfId="383" priority="1091">
      <formula>IF(RIGHT(TEXT(AU192,"0.#"),1)=".",FALSE,TRUE)</formula>
    </cfRule>
    <cfRule type="expression" dxfId="382" priority="1092">
      <formula>IF(RIGHT(TEXT(AU192,"0.#"),1)=".",TRUE,FALSE)</formula>
    </cfRule>
  </conditionalFormatting>
  <conditionalFormatting sqref="Y200 Y196">
    <cfRule type="expression" dxfId="381" priority="1085">
      <formula>IF(RIGHT(TEXT(Y196,"0.#"),1)=".",FALSE,TRUE)</formula>
    </cfRule>
    <cfRule type="expression" dxfId="380" priority="1086">
      <formula>IF(RIGHT(TEXT(Y196,"0.#"),1)=".",TRUE,FALSE)</formula>
    </cfRule>
  </conditionalFormatting>
  <conditionalFormatting sqref="AU200 AU196">
    <cfRule type="expression" dxfId="379" priority="1079">
      <formula>IF(RIGHT(TEXT(AU196,"0.#"),1)=".",FALSE,TRUE)</formula>
    </cfRule>
    <cfRule type="expression" dxfId="378" priority="1080">
      <formula>IF(RIGHT(TEXT(AU196,"0.#"),1)=".",TRUE,FALSE)</formula>
    </cfRule>
  </conditionalFormatting>
  <conditionalFormatting sqref="AI31">
    <cfRule type="expression" dxfId="377" priority="1075">
      <formula>IF(RIGHT(TEXT(AI31,"0.#"),1)=".",FALSE,TRUE)</formula>
    </cfRule>
    <cfRule type="expression" dxfId="376" priority="1076">
      <formula>IF(RIGHT(TEXT(AI31,"0.#"),1)=".",TRUE,FALSE)</formula>
    </cfRule>
  </conditionalFormatting>
  <conditionalFormatting sqref="AM31">
    <cfRule type="expression" dxfId="375" priority="1073">
      <formula>IF(RIGHT(TEXT(AM31,"0.#"),1)=".",FALSE,TRUE)</formula>
    </cfRule>
    <cfRule type="expression" dxfId="374" priority="1074">
      <formula>IF(RIGHT(TEXT(AM31,"0.#"),1)=".",TRUE,FALSE)</formula>
    </cfRule>
  </conditionalFormatting>
  <conditionalFormatting sqref="AE32">
    <cfRule type="expression" dxfId="373" priority="1071">
      <formula>IF(RIGHT(TEXT(AE32,"0.#"),1)=".",FALSE,TRUE)</formula>
    </cfRule>
    <cfRule type="expression" dxfId="372" priority="1072">
      <formula>IF(RIGHT(TEXT(AE32,"0.#"),1)=".",TRUE,FALSE)</formula>
    </cfRule>
  </conditionalFormatting>
  <conditionalFormatting sqref="AI32">
    <cfRule type="expression" dxfId="371" priority="1069">
      <formula>IF(RIGHT(TEXT(AI32,"0.#"),1)=".",FALSE,TRUE)</formula>
    </cfRule>
    <cfRule type="expression" dxfId="370" priority="1070">
      <formula>IF(RIGHT(TEXT(AI32,"0.#"),1)=".",TRUE,FALSE)</formula>
    </cfRule>
  </conditionalFormatting>
  <conditionalFormatting sqref="AM32">
    <cfRule type="expression" dxfId="369" priority="1067">
      <formula>IF(RIGHT(TEXT(AM32,"0.#"),1)=".",FALSE,TRUE)</formula>
    </cfRule>
    <cfRule type="expression" dxfId="368" priority="1068">
      <formula>IF(RIGHT(TEXT(AM32,"0.#"),1)=".",TRUE,FALSE)</formula>
    </cfRule>
  </conditionalFormatting>
  <conditionalFormatting sqref="AQ32">
    <cfRule type="expression" dxfId="367" priority="1065">
      <formula>IF(RIGHT(TEXT(AQ32,"0.#"),1)=".",FALSE,TRUE)</formula>
    </cfRule>
    <cfRule type="expression" dxfId="366" priority="1066">
      <formula>IF(RIGHT(TEXT(AQ32,"0.#"),1)=".",TRUE,FALSE)</formula>
    </cfRule>
  </conditionalFormatting>
  <conditionalFormatting sqref="W23">
    <cfRule type="expression" dxfId="365" priority="1023">
      <formula>IF(RIGHT(TEXT(W23,"0.#"),1)=".",FALSE,TRUE)</formula>
    </cfRule>
    <cfRule type="expression" dxfId="364" priority="1024">
      <formula>IF(RIGHT(TEXT(W23,"0.#"),1)=".",TRUE,FALSE)</formula>
    </cfRule>
  </conditionalFormatting>
  <conditionalFormatting sqref="W24:W27">
    <cfRule type="expression" dxfId="363" priority="1021">
      <formula>IF(RIGHT(TEXT(W24,"0.#"),1)=".",FALSE,TRUE)</formula>
    </cfRule>
    <cfRule type="expression" dxfId="362" priority="1022">
      <formula>IF(RIGHT(TEXT(W24,"0.#"),1)=".",TRUE,FALSE)</formula>
    </cfRule>
  </conditionalFormatting>
  <conditionalFormatting sqref="AU32">
    <cfRule type="expression" dxfId="361" priority="881">
      <formula>IF(RIGHT(TEXT(AU32,"0.#"),1)=".",FALSE,TRUE)</formula>
    </cfRule>
    <cfRule type="expression" dxfId="360" priority="882">
      <formula>IF(RIGHT(TEXT(AU32,"0.#"),1)=".",TRUE,FALSE)</formula>
    </cfRule>
  </conditionalFormatting>
  <conditionalFormatting sqref="AU31">
    <cfRule type="expression" dxfId="359" priority="883">
      <formula>IF(RIGHT(TEXT(AU31,"0.#"),1)=".",FALSE,TRUE)</formula>
    </cfRule>
    <cfRule type="expression" dxfId="358" priority="884">
      <formula>IF(RIGHT(TEXT(AU31,"0.#"),1)=".",TRUE,FALSE)</formula>
    </cfRule>
  </conditionalFormatting>
  <conditionalFormatting sqref="P28:AC28">
    <cfRule type="expression" dxfId="357" priority="879">
      <formula>IF(RIGHT(TEXT(P28,"0.#"),1)=".",FALSE,TRUE)</formula>
    </cfRule>
    <cfRule type="expression" dxfId="356" priority="880">
      <formula>IF(RIGHT(TEXT(P28,"0.#"),1)=".",TRUE,FALSE)</formula>
    </cfRule>
  </conditionalFormatting>
  <conditionalFormatting sqref="AM40">
    <cfRule type="expression" dxfId="355" priority="861">
      <formula>IF(RIGHT(TEXT(AM40,"0.#"),1)=".",FALSE,TRUE)</formula>
    </cfRule>
    <cfRule type="expression" dxfId="354" priority="862">
      <formula>IF(RIGHT(TEXT(AM40,"0.#"),1)=".",TRUE,FALSE)</formula>
    </cfRule>
  </conditionalFormatting>
  <conditionalFormatting sqref="AQ40">
    <cfRule type="expression" dxfId="353" priority="859">
      <formula>IF(RIGHT(TEXT(AQ40,"0.#"),1)=".",FALSE,TRUE)</formula>
    </cfRule>
    <cfRule type="expression" dxfId="352" priority="860">
      <formula>IF(RIGHT(TEXT(AQ40,"0.#"),1)=".",TRUE,FALSE)</formula>
    </cfRule>
  </conditionalFormatting>
  <conditionalFormatting sqref="AU40">
    <cfRule type="expression" dxfId="351" priority="857">
      <formula>IF(RIGHT(TEXT(AU40,"0.#"),1)=".",FALSE,TRUE)</formula>
    </cfRule>
    <cfRule type="expression" dxfId="350" priority="858">
      <formula>IF(RIGHT(TEXT(AU40,"0.#"),1)=".",TRUE,FALSE)</formula>
    </cfRule>
  </conditionalFormatting>
  <conditionalFormatting sqref="AI40">
    <cfRule type="expression" dxfId="349" priority="871">
      <formula>IF(RIGHT(TEXT(AI40,"0.#"),1)=".",FALSE,TRUE)</formula>
    </cfRule>
    <cfRule type="expression" dxfId="348" priority="872">
      <formula>IF(RIGHT(TEXT(AI40,"0.#"),1)=".",TRUE,FALSE)</formula>
    </cfRule>
  </conditionalFormatting>
  <conditionalFormatting sqref="AE40">
    <cfRule type="expression" dxfId="347" priority="873">
      <formula>IF(RIGHT(TEXT(AE40,"0.#"),1)=".",FALSE,TRUE)</formula>
    </cfRule>
    <cfRule type="expression" dxfId="346" priority="874">
      <formula>IF(RIGHT(TEXT(AE40,"0.#"),1)=".",TRUE,FALSE)</formula>
    </cfRule>
  </conditionalFormatting>
  <conditionalFormatting sqref="AM48">
    <cfRule type="expression" dxfId="345" priority="829">
      <formula>IF(RIGHT(TEXT(AM48,"0.#"),1)=".",FALSE,TRUE)</formula>
    </cfRule>
    <cfRule type="expression" dxfId="344" priority="830">
      <formula>IF(RIGHT(TEXT(AM48,"0.#"),1)=".",TRUE,FALSE)</formula>
    </cfRule>
  </conditionalFormatting>
  <conditionalFormatting sqref="AE49 AM49">
    <cfRule type="expression" dxfId="343" priority="827">
      <formula>IF(RIGHT(TEXT(AE49,"0.#"),1)=".",FALSE,TRUE)</formula>
    </cfRule>
    <cfRule type="expression" dxfId="342" priority="828">
      <formula>IF(RIGHT(TEXT(AE49,"0.#"),1)=".",TRUE,FALSE)</formula>
    </cfRule>
  </conditionalFormatting>
  <conditionalFormatting sqref="AI49">
    <cfRule type="expression" dxfId="341" priority="825">
      <formula>IF(RIGHT(TEXT(AI49,"0.#"),1)=".",FALSE,TRUE)</formula>
    </cfRule>
    <cfRule type="expression" dxfId="340" priority="826">
      <formula>IF(RIGHT(TEXT(AI49,"0.#"),1)=".",TRUE,FALSE)</formula>
    </cfRule>
  </conditionalFormatting>
  <conditionalFormatting sqref="AQ49">
    <cfRule type="expression" dxfId="339" priority="823">
      <formula>IF(RIGHT(TEXT(AQ49,"0.#"),1)=".",FALSE,TRUE)</formula>
    </cfRule>
    <cfRule type="expression" dxfId="338" priority="824">
      <formula>IF(RIGHT(TEXT(AQ49,"0.#"),1)=".",TRUE,FALSE)</formula>
    </cfRule>
  </conditionalFormatting>
  <conditionalFormatting sqref="AE48 AQ48">
    <cfRule type="expression" dxfId="337" priority="833">
      <formula>IF(RIGHT(TEXT(AE48,"0.#"),1)=".",FALSE,TRUE)</formula>
    </cfRule>
    <cfRule type="expression" dxfId="336" priority="834">
      <formula>IF(RIGHT(TEXT(AE48,"0.#"),1)=".",TRUE,FALSE)</formula>
    </cfRule>
  </conditionalFormatting>
  <conditionalFormatting sqref="AI48">
    <cfRule type="expression" dxfId="335" priority="831">
      <formula>IF(RIGHT(TEXT(AI48,"0.#"),1)=".",FALSE,TRUE)</formula>
    </cfRule>
    <cfRule type="expression" dxfId="334" priority="832">
      <formula>IF(RIGHT(TEXT(AI48,"0.#"),1)=".",TRUE,FALSE)</formula>
    </cfRule>
  </conditionalFormatting>
  <conditionalFormatting sqref="AE45 AQ45">
    <cfRule type="expression" dxfId="333" priority="821">
      <formula>IF(RIGHT(TEXT(AE45,"0.#"),1)=".",FALSE,TRUE)</formula>
    </cfRule>
    <cfRule type="expression" dxfId="332" priority="822">
      <formula>IF(RIGHT(TEXT(AE45,"0.#"),1)=".",TRUE,FALSE)</formula>
    </cfRule>
  </conditionalFormatting>
  <conditionalFormatting sqref="AI45">
    <cfRule type="expression" dxfId="331" priority="819">
      <formula>IF(RIGHT(TEXT(AI45,"0.#"),1)=".",FALSE,TRUE)</formula>
    </cfRule>
    <cfRule type="expression" dxfId="330" priority="820">
      <formula>IF(RIGHT(TEXT(AI45,"0.#"),1)=".",TRUE,FALSE)</formula>
    </cfRule>
  </conditionalFormatting>
  <conditionalFormatting sqref="AM45">
    <cfRule type="expression" dxfId="329" priority="817">
      <formula>IF(RIGHT(TEXT(AM45,"0.#"),1)=".",FALSE,TRUE)</formula>
    </cfRule>
    <cfRule type="expression" dxfId="328" priority="818">
      <formula>IF(RIGHT(TEXT(AM45,"0.#"),1)=".",TRUE,FALSE)</formula>
    </cfRule>
  </conditionalFormatting>
  <conditionalFormatting sqref="AE46">
    <cfRule type="expression" dxfId="327" priority="815">
      <formula>IF(RIGHT(TEXT(AE46,"0.#"),1)=".",FALSE,TRUE)</formula>
    </cfRule>
    <cfRule type="expression" dxfId="326" priority="816">
      <formula>IF(RIGHT(TEXT(AE46,"0.#"),1)=".",TRUE,FALSE)</formula>
    </cfRule>
  </conditionalFormatting>
  <conditionalFormatting sqref="AI46">
    <cfRule type="expression" dxfId="325" priority="813">
      <formula>IF(RIGHT(TEXT(AI46,"0.#"),1)=".",FALSE,TRUE)</formula>
    </cfRule>
    <cfRule type="expression" dxfId="324" priority="814">
      <formula>IF(RIGHT(TEXT(AI46,"0.#"),1)=".",TRUE,FALSE)</formula>
    </cfRule>
  </conditionalFormatting>
  <conditionalFormatting sqref="AM46">
    <cfRule type="expression" dxfId="323" priority="811">
      <formula>IF(RIGHT(TEXT(AM46,"0.#"),1)=".",FALSE,TRUE)</formula>
    </cfRule>
    <cfRule type="expression" dxfId="322" priority="812">
      <formula>IF(RIGHT(TEXT(AM46,"0.#"),1)=".",TRUE,FALSE)</formula>
    </cfRule>
  </conditionalFormatting>
  <conditionalFormatting sqref="AQ46">
    <cfRule type="expression" dxfId="321" priority="809">
      <formula>IF(RIGHT(TEXT(AQ46,"0.#"),1)=".",FALSE,TRUE)</formula>
    </cfRule>
    <cfRule type="expression" dxfId="320" priority="810">
      <formula>IF(RIGHT(TEXT(AQ46,"0.#"),1)=".",TRUE,FALSE)</formula>
    </cfRule>
  </conditionalFormatting>
  <conditionalFormatting sqref="AU45">
    <cfRule type="expression" dxfId="319" priority="807">
      <formula>IF(RIGHT(TEXT(AU45,"0.#"),1)=".",FALSE,TRUE)</formula>
    </cfRule>
    <cfRule type="expression" dxfId="318" priority="808">
      <formula>IF(RIGHT(TEXT(AU45,"0.#"),1)=".",TRUE,FALSE)</formula>
    </cfRule>
  </conditionalFormatting>
  <conditionalFormatting sqref="AU46">
    <cfRule type="expression" dxfId="317" priority="805">
      <formula>IF(RIGHT(TEXT(AU46,"0.#"),1)=".",FALSE,TRUE)</formula>
    </cfRule>
    <cfRule type="expression" dxfId="316" priority="806">
      <formula>IF(RIGHT(TEXT(AU46,"0.#"),1)=".",TRUE,FALSE)</formula>
    </cfRule>
  </conditionalFormatting>
  <conditionalFormatting sqref="AE59 AQ59">
    <cfRule type="expression" dxfId="315" priority="767">
      <formula>IF(RIGHT(TEXT(AE59,"0.#"),1)=".",FALSE,TRUE)</formula>
    </cfRule>
    <cfRule type="expression" dxfId="314" priority="768">
      <formula>IF(RIGHT(TEXT(AE59,"0.#"),1)=".",TRUE,FALSE)</formula>
    </cfRule>
  </conditionalFormatting>
  <conditionalFormatting sqref="AI59">
    <cfRule type="expression" dxfId="313" priority="765">
      <formula>IF(RIGHT(TEXT(AI59,"0.#"),1)=".",FALSE,TRUE)</formula>
    </cfRule>
    <cfRule type="expression" dxfId="312" priority="766">
      <formula>IF(RIGHT(TEXT(AI59,"0.#"),1)=".",TRUE,FALSE)</formula>
    </cfRule>
  </conditionalFormatting>
  <conditionalFormatting sqref="AM59">
    <cfRule type="expression" dxfId="311" priority="763">
      <formula>IF(RIGHT(TEXT(AM59,"0.#"),1)=".",FALSE,TRUE)</formula>
    </cfRule>
    <cfRule type="expression" dxfId="310" priority="764">
      <formula>IF(RIGHT(TEXT(AM59,"0.#"),1)=".",TRUE,FALSE)</formula>
    </cfRule>
  </conditionalFormatting>
  <conditionalFormatting sqref="AE60">
    <cfRule type="expression" dxfId="309" priority="761">
      <formula>IF(RIGHT(TEXT(AE60,"0.#"),1)=".",FALSE,TRUE)</formula>
    </cfRule>
    <cfRule type="expression" dxfId="308" priority="762">
      <formula>IF(RIGHT(TEXT(AE60,"0.#"),1)=".",TRUE,FALSE)</formula>
    </cfRule>
  </conditionalFormatting>
  <conditionalFormatting sqref="AI60">
    <cfRule type="expression" dxfId="307" priority="759">
      <formula>IF(RIGHT(TEXT(AI60,"0.#"),1)=".",FALSE,TRUE)</formula>
    </cfRule>
    <cfRule type="expression" dxfId="306" priority="760">
      <formula>IF(RIGHT(TEXT(AI60,"0.#"),1)=".",TRUE,FALSE)</formula>
    </cfRule>
  </conditionalFormatting>
  <conditionalFormatting sqref="AM60">
    <cfRule type="expression" dxfId="305" priority="757">
      <formula>IF(RIGHT(TEXT(AM60,"0.#"),1)=".",FALSE,TRUE)</formula>
    </cfRule>
    <cfRule type="expression" dxfId="304" priority="758">
      <formula>IF(RIGHT(TEXT(AM60,"0.#"),1)=".",TRUE,FALSE)</formula>
    </cfRule>
  </conditionalFormatting>
  <conditionalFormatting sqref="AQ60">
    <cfRule type="expression" dxfId="303" priority="755">
      <formula>IF(RIGHT(TEXT(AQ60,"0.#"),1)=".",FALSE,TRUE)</formula>
    </cfRule>
    <cfRule type="expression" dxfId="302" priority="756">
      <formula>IF(RIGHT(TEXT(AQ60,"0.#"),1)=".",TRUE,FALSE)</formula>
    </cfRule>
  </conditionalFormatting>
  <conditionalFormatting sqref="AU59">
    <cfRule type="expression" dxfId="301" priority="753">
      <formula>IF(RIGHT(TEXT(AU59,"0.#"),1)=".",FALSE,TRUE)</formula>
    </cfRule>
    <cfRule type="expression" dxfId="300" priority="754">
      <formula>IF(RIGHT(TEXT(AU59,"0.#"),1)=".",TRUE,FALSE)</formula>
    </cfRule>
  </conditionalFormatting>
  <conditionalFormatting sqref="AU60">
    <cfRule type="expression" dxfId="299" priority="751">
      <formula>IF(RIGHT(TEXT(AU60,"0.#"),1)=".",FALSE,TRUE)</formula>
    </cfRule>
    <cfRule type="expression" dxfId="298" priority="752">
      <formula>IF(RIGHT(TEXT(AU60,"0.#"),1)=".",TRUE,FALSE)</formula>
    </cfRule>
  </conditionalFormatting>
  <conditionalFormatting sqref="AM34">
    <cfRule type="expression" dxfId="297" priority="745">
      <formula>IF(RIGHT(TEXT(AM34,"0.#"),1)=".",FALSE,TRUE)</formula>
    </cfRule>
    <cfRule type="expression" dxfId="296" priority="746">
      <formula>IF(RIGHT(TEXT(AM34,"0.#"),1)=".",TRUE,FALSE)</formula>
    </cfRule>
  </conditionalFormatting>
  <conditionalFormatting sqref="AE35 AM35">
    <cfRule type="expression" dxfId="295" priority="743">
      <formula>IF(RIGHT(TEXT(AE35,"0.#"),1)=".",FALSE,TRUE)</formula>
    </cfRule>
    <cfRule type="expression" dxfId="294" priority="744">
      <formula>IF(RIGHT(TEXT(AE35,"0.#"),1)=".",TRUE,FALSE)</formula>
    </cfRule>
  </conditionalFormatting>
  <conditionalFormatting sqref="AI35">
    <cfRule type="expression" dxfId="293" priority="741">
      <formula>IF(RIGHT(TEXT(AI35,"0.#"),1)=".",FALSE,TRUE)</formula>
    </cfRule>
    <cfRule type="expression" dxfId="292" priority="742">
      <formula>IF(RIGHT(TEXT(AI35,"0.#"),1)=".",TRUE,FALSE)</formula>
    </cfRule>
  </conditionalFormatting>
  <conditionalFormatting sqref="AQ35">
    <cfRule type="expression" dxfId="291" priority="739">
      <formula>IF(RIGHT(TEXT(AQ35,"0.#"),1)=".",FALSE,TRUE)</formula>
    </cfRule>
    <cfRule type="expression" dxfId="290" priority="740">
      <formula>IF(RIGHT(TEXT(AQ35,"0.#"),1)=".",TRUE,FALSE)</formula>
    </cfRule>
  </conditionalFormatting>
  <conditionalFormatting sqref="AE34 AQ34">
    <cfRule type="expression" dxfId="289" priority="749">
      <formula>IF(RIGHT(TEXT(AE34,"0.#"),1)=".",FALSE,TRUE)</formula>
    </cfRule>
    <cfRule type="expression" dxfId="288" priority="750">
      <formula>IF(RIGHT(TEXT(AE34,"0.#"),1)=".",TRUE,FALSE)</formula>
    </cfRule>
  </conditionalFormatting>
  <conditionalFormatting sqref="AI34">
    <cfRule type="expression" dxfId="287" priority="747">
      <formula>IF(RIGHT(TEXT(AI34,"0.#"),1)=".",FALSE,TRUE)</formula>
    </cfRule>
    <cfRule type="expression" dxfId="286" priority="748">
      <formula>IF(RIGHT(TEXT(AI34,"0.#"),1)=".",TRUE,FALSE)</formula>
    </cfRule>
  </conditionalFormatting>
  <conditionalFormatting sqref="AM62">
    <cfRule type="expression" dxfId="285" priority="733">
      <formula>IF(RIGHT(TEXT(AM62,"0.#"),1)=".",FALSE,TRUE)</formula>
    </cfRule>
    <cfRule type="expression" dxfId="284" priority="734">
      <formula>IF(RIGHT(TEXT(AM62,"0.#"),1)=".",TRUE,FALSE)</formula>
    </cfRule>
  </conditionalFormatting>
  <conditionalFormatting sqref="AE63 AM63">
    <cfRule type="expression" dxfId="283" priority="731">
      <formula>IF(RIGHT(TEXT(AE63,"0.#"),1)=".",FALSE,TRUE)</formula>
    </cfRule>
    <cfRule type="expression" dxfId="282" priority="732">
      <formula>IF(RIGHT(TEXT(AE63,"0.#"),1)=".",TRUE,FALSE)</formula>
    </cfRule>
  </conditionalFormatting>
  <conditionalFormatting sqref="AI63">
    <cfRule type="expression" dxfId="281" priority="729">
      <formula>IF(RIGHT(TEXT(AI63,"0.#"),1)=".",FALSE,TRUE)</formula>
    </cfRule>
    <cfRule type="expression" dxfId="280" priority="730">
      <formula>IF(RIGHT(TEXT(AI63,"0.#"),1)=".",TRUE,FALSE)</formula>
    </cfRule>
  </conditionalFormatting>
  <conditionalFormatting sqref="AQ63">
    <cfRule type="expression" dxfId="279" priority="727">
      <formula>IF(RIGHT(TEXT(AQ63,"0.#"),1)=".",FALSE,TRUE)</formula>
    </cfRule>
    <cfRule type="expression" dxfId="278" priority="728">
      <formula>IF(RIGHT(TEXT(AQ63,"0.#"),1)=".",TRUE,FALSE)</formula>
    </cfRule>
  </conditionalFormatting>
  <conditionalFormatting sqref="AE62 AQ62">
    <cfRule type="expression" dxfId="277" priority="737">
      <formula>IF(RIGHT(TEXT(AE62,"0.#"),1)=".",FALSE,TRUE)</formula>
    </cfRule>
    <cfRule type="expression" dxfId="276" priority="738">
      <formula>IF(RIGHT(TEXT(AE62,"0.#"),1)=".",TRUE,FALSE)</formula>
    </cfRule>
  </conditionalFormatting>
  <conditionalFormatting sqref="AI62">
    <cfRule type="expression" dxfId="275" priority="735">
      <formula>IF(RIGHT(TEXT(AI62,"0.#"),1)=".",FALSE,TRUE)</formula>
    </cfRule>
    <cfRule type="expression" dxfId="274" priority="736">
      <formula>IF(RIGHT(TEXT(AI62,"0.#"),1)=".",TRUE,FALSE)</formula>
    </cfRule>
  </conditionalFormatting>
  <conditionalFormatting sqref="AM76">
    <cfRule type="expression" dxfId="273" priority="721">
      <formula>IF(RIGHT(TEXT(AM76,"0.#"),1)=".",FALSE,TRUE)</formula>
    </cfRule>
    <cfRule type="expression" dxfId="272" priority="722">
      <formula>IF(RIGHT(TEXT(AM76,"0.#"),1)=".",TRUE,FALSE)</formula>
    </cfRule>
  </conditionalFormatting>
  <conditionalFormatting sqref="AM77">
    <cfRule type="expression" dxfId="271" priority="719">
      <formula>IF(RIGHT(TEXT(AM77,"0.#"),1)=".",FALSE,TRUE)</formula>
    </cfRule>
    <cfRule type="expression" dxfId="270" priority="720">
      <formula>IF(RIGHT(TEXT(AM77,"0.#"),1)=".",TRUE,FALSE)</formula>
    </cfRule>
  </conditionalFormatting>
  <conditionalFormatting sqref="AQ77">
    <cfRule type="expression" dxfId="269" priority="715">
      <formula>IF(RIGHT(TEXT(AQ77,"0.#"),1)=".",FALSE,TRUE)</formula>
    </cfRule>
    <cfRule type="expression" dxfId="268" priority="716">
      <formula>IF(RIGHT(TEXT(AQ77,"0.#"),1)=".",TRUE,FALSE)</formula>
    </cfRule>
  </conditionalFormatting>
  <conditionalFormatting sqref="AQ76">
    <cfRule type="expression" dxfId="267" priority="725">
      <formula>IF(RIGHT(TEXT(AQ76,"0.#"),1)=".",FALSE,TRUE)</formula>
    </cfRule>
    <cfRule type="expression" dxfId="266" priority="726">
      <formula>IF(RIGHT(TEXT(AQ76,"0.#"),1)=".",TRUE,FALSE)</formula>
    </cfRule>
  </conditionalFormatting>
  <conditionalFormatting sqref="AM54">
    <cfRule type="expression" dxfId="265" priority="685">
      <formula>IF(RIGHT(TEXT(AM54,"0.#"),1)=".",FALSE,TRUE)</formula>
    </cfRule>
    <cfRule type="expression" dxfId="264" priority="686">
      <formula>IF(RIGHT(TEXT(AM54,"0.#"),1)=".",TRUE,FALSE)</formula>
    </cfRule>
  </conditionalFormatting>
  <conditionalFormatting sqref="AE54">
    <cfRule type="expression" dxfId="263" priority="697">
      <formula>IF(RIGHT(TEXT(AE54,"0.#"),1)=".",FALSE,TRUE)</formula>
    </cfRule>
    <cfRule type="expression" dxfId="262" priority="698">
      <formula>IF(RIGHT(TEXT(AE54,"0.#"),1)=".",TRUE,FALSE)</formula>
    </cfRule>
  </conditionalFormatting>
  <conditionalFormatting sqref="AI54">
    <cfRule type="expression" dxfId="261" priority="695">
      <formula>IF(RIGHT(TEXT(AI54,"0.#"),1)=".",FALSE,TRUE)</formula>
    </cfRule>
    <cfRule type="expression" dxfId="260" priority="696">
      <formula>IF(RIGHT(TEXT(AI54,"0.#"),1)=".",TRUE,FALSE)</formula>
    </cfRule>
  </conditionalFormatting>
  <conditionalFormatting sqref="AQ54">
    <cfRule type="expression" dxfId="259" priority="683">
      <formula>IF(RIGHT(TEXT(AQ54,"0.#"),1)=".",FALSE,TRUE)</formula>
    </cfRule>
    <cfRule type="expression" dxfId="258" priority="684">
      <formula>IF(RIGHT(TEXT(AQ54,"0.#"),1)=".",TRUE,FALSE)</formula>
    </cfRule>
  </conditionalFormatting>
  <conditionalFormatting sqref="AU54">
    <cfRule type="expression" dxfId="257" priority="681">
      <formula>IF(RIGHT(TEXT(AU54,"0.#"),1)=".",FALSE,TRUE)</formula>
    </cfRule>
    <cfRule type="expression" dxfId="256" priority="682">
      <formula>IF(RIGHT(TEXT(AU54,"0.#"),1)=".",TRUE,FALSE)</formula>
    </cfRule>
  </conditionalFormatting>
  <conditionalFormatting sqref="AM68">
    <cfRule type="expression" dxfId="255" priority="663">
      <formula>IF(RIGHT(TEXT(AM68,"0.#"),1)=".",FALSE,TRUE)</formula>
    </cfRule>
    <cfRule type="expression" dxfId="254" priority="664">
      <formula>IF(RIGHT(TEXT(AM68,"0.#"),1)=".",TRUE,FALSE)</formula>
    </cfRule>
  </conditionalFormatting>
  <conditionalFormatting sqref="AE68">
    <cfRule type="expression" dxfId="253" priority="675">
      <formula>IF(RIGHT(TEXT(AE68,"0.#"),1)=".",FALSE,TRUE)</formula>
    </cfRule>
    <cfRule type="expression" dxfId="252" priority="676">
      <formula>IF(RIGHT(TEXT(AE68,"0.#"),1)=".",TRUE,FALSE)</formula>
    </cfRule>
  </conditionalFormatting>
  <conditionalFormatting sqref="AI68">
    <cfRule type="expression" dxfId="251" priority="673">
      <formula>IF(RIGHT(TEXT(AI68,"0.#"),1)=".",FALSE,TRUE)</formula>
    </cfRule>
    <cfRule type="expression" dxfId="250" priority="674">
      <formula>IF(RIGHT(TEXT(AI68,"0.#"),1)=".",TRUE,FALSE)</formula>
    </cfRule>
  </conditionalFormatting>
  <conditionalFormatting sqref="AQ68">
    <cfRule type="expression" dxfId="249" priority="661">
      <formula>IF(RIGHT(TEXT(AQ68,"0.#"),1)=".",FALSE,TRUE)</formula>
    </cfRule>
    <cfRule type="expression" dxfId="248" priority="662">
      <formula>IF(RIGHT(TEXT(AQ68,"0.#"),1)=".",TRUE,FALSE)</formula>
    </cfRule>
  </conditionalFormatting>
  <conditionalFormatting sqref="AU68">
    <cfRule type="expression" dxfId="247" priority="659">
      <formula>IF(RIGHT(TEXT(AU68,"0.#"),1)=".",FALSE,TRUE)</formula>
    </cfRule>
    <cfRule type="expression" dxfId="246" priority="660">
      <formula>IF(RIGHT(TEXT(AU68,"0.#"),1)=".",TRUE,FALSE)</formula>
    </cfRule>
  </conditionalFormatting>
  <conditionalFormatting sqref="AE80">
    <cfRule type="expression" dxfId="245" priority="657">
      <formula>IF(RIGHT(TEXT(AE80,"0.#"),1)=".",FALSE,TRUE)</formula>
    </cfRule>
    <cfRule type="expression" dxfId="244" priority="658">
      <formula>IF(RIGHT(TEXT(AE80,"0.#"),1)=".",TRUE,FALSE)</formula>
    </cfRule>
  </conditionalFormatting>
  <conditionalFormatting sqref="AM82">
    <cfRule type="expression" dxfId="243" priority="641">
      <formula>IF(RIGHT(TEXT(AM82,"0.#"),1)=".",FALSE,TRUE)</formula>
    </cfRule>
    <cfRule type="expression" dxfId="242" priority="642">
      <formula>IF(RIGHT(TEXT(AM82,"0.#"),1)=".",TRUE,FALSE)</formula>
    </cfRule>
  </conditionalFormatting>
  <conditionalFormatting sqref="AE81">
    <cfRule type="expression" dxfId="241" priority="655">
      <formula>IF(RIGHT(TEXT(AE81,"0.#"),1)=".",FALSE,TRUE)</formula>
    </cfRule>
    <cfRule type="expression" dxfId="240" priority="656">
      <formula>IF(RIGHT(TEXT(AE81,"0.#"),1)=".",TRUE,FALSE)</formula>
    </cfRule>
  </conditionalFormatting>
  <conditionalFormatting sqref="AE82">
    <cfRule type="expression" dxfId="239" priority="653">
      <formula>IF(RIGHT(TEXT(AE82,"0.#"),1)=".",FALSE,TRUE)</formula>
    </cfRule>
    <cfRule type="expression" dxfId="238" priority="654">
      <formula>IF(RIGHT(TEXT(AE82,"0.#"),1)=".",TRUE,FALSE)</formula>
    </cfRule>
  </conditionalFormatting>
  <conditionalFormatting sqref="AI82">
    <cfRule type="expression" dxfId="237" priority="651">
      <formula>IF(RIGHT(TEXT(AI82,"0.#"),1)=".",FALSE,TRUE)</formula>
    </cfRule>
    <cfRule type="expression" dxfId="236" priority="652">
      <formula>IF(RIGHT(TEXT(AI82,"0.#"),1)=".",TRUE,FALSE)</formula>
    </cfRule>
  </conditionalFormatting>
  <conditionalFormatting sqref="AI81">
    <cfRule type="expression" dxfId="235" priority="649">
      <formula>IF(RIGHT(TEXT(AI81,"0.#"),1)=".",FALSE,TRUE)</formula>
    </cfRule>
    <cfRule type="expression" dxfId="234" priority="650">
      <formula>IF(RIGHT(TEXT(AI81,"0.#"),1)=".",TRUE,FALSE)</formula>
    </cfRule>
  </conditionalFormatting>
  <conditionalFormatting sqref="AI80">
    <cfRule type="expression" dxfId="233" priority="647">
      <formula>IF(RIGHT(TEXT(AI80,"0.#"),1)=".",FALSE,TRUE)</formula>
    </cfRule>
    <cfRule type="expression" dxfId="232" priority="648">
      <formula>IF(RIGHT(TEXT(AI80,"0.#"),1)=".",TRUE,FALSE)</formula>
    </cfRule>
  </conditionalFormatting>
  <conditionalFormatting sqref="AM80">
    <cfRule type="expression" dxfId="231" priority="645">
      <formula>IF(RIGHT(TEXT(AM80,"0.#"),1)=".",FALSE,TRUE)</formula>
    </cfRule>
    <cfRule type="expression" dxfId="230" priority="646">
      <formula>IF(RIGHT(TEXT(AM80,"0.#"),1)=".",TRUE,FALSE)</formula>
    </cfRule>
  </conditionalFormatting>
  <conditionalFormatting sqref="AM81">
    <cfRule type="expression" dxfId="229" priority="643">
      <formula>IF(RIGHT(TEXT(AM81,"0.#"),1)=".",FALSE,TRUE)</formula>
    </cfRule>
    <cfRule type="expression" dxfId="228" priority="644">
      <formula>IF(RIGHT(TEXT(AM81,"0.#"),1)=".",TRUE,FALSE)</formula>
    </cfRule>
  </conditionalFormatting>
  <conditionalFormatting sqref="AQ80:AQ82">
    <cfRule type="expression" dxfId="227" priority="639">
      <formula>IF(RIGHT(TEXT(AQ80,"0.#"),1)=".",FALSE,TRUE)</formula>
    </cfRule>
    <cfRule type="expression" dxfId="226" priority="640">
      <formula>IF(RIGHT(TEXT(AQ80,"0.#"),1)=".",TRUE,FALSE)</formula>
    </cfRule>
  </conditionalFormatting>
  <conditionalFormatting sqref="AU80:AU82">
    <cfRule type="expression" dxfId="225" priority="637">
      <formula>IF(RIGHT(TEXT(AU80,"0.#"),1)=".",FALSE,TRUE)</formula>
    </cfRule>
    <cfRule type="expression" dxfId="224" priority="638">
      <formula>IF(RIGHT(TEXT(AU80,"0.#"),1)=".",TRUE,FALSE)</formula>
    </cfRule>
  </conditionalFormatting>
  <conditionalFormatting sqref="AE92">
    <cfRule type="expression" dxfId="223" priority="313">
      <formula>IF(RIGHT(TEXT(AE92,"0.#"),1)=".",FALSE,TRUE)</formula>
    </cfRule>
    <cfRule type="expression" dxfId="222" priority="314">
      <formula>IF(RIGHT(TEXT(AE92,"0.#"),1)=".",TRUE,FALSE)</formula>
    </cfRule>
  </conditionalFormatting>
  <conditionalFormatting sqref="AE93">
    <cfRule type="expression" dxfId="221" priority="311">
      <formula>IF(RIGHT(TEXT(AE93,"0.#"),1)=".",FALSE,TRUE)</formula>
    </cfRule>
    <cfRule type="expression" dxfId="220" priority="312">
      <formula>IF(RIGHT(TEXT(AE93,"0.#"),1)=".",TRUE,FALSE)</formula>
    </cfRule>
  </conditionalFormatting>
  <conditionalFormatting sqref="AM92">
    <cfRule type="expression" dxfId="219" priority="301">
      <formula>IF(RIGHT(TEXT(AM92,"0.#"),1)=".",FALSE,TRUE)</formula>
    </cfRule>
    <cfRule type="expression" dxfId="218" priority="302">
      <formula>IF(RIGHT(TEXT(AM92,"0.#"),1)=".",TRUE,FALSE)</formula>
    </cfRule>
  </conditionalFormatting>
  <conditionalFormatting sqref="AE94">
    <cfRule type="expression" dxfId="217" priority="309">
      <formula>IF(RIGHT(TEXT(AE94,"0.#"),1)=".",FALSE,TRUE)</formula>
    </cfRule>
    <cfRule type="expression" dxfId="216" priority="310">
      <formula>IF(RIGHT(TEXT(AE94,"0.#"),1)=".",TRUE,FALSE)</formula>
    </cfRule>
  </conditionalFormatting>
  <conditionalFormatting sqref="AI94">
    <cfRule type="expression" dxfId="215" priority="307">
      <formula>IF(RIGHT(TEXT(AI94,"0.#"),1)=".",FALSE,TRUE)</formula>
    </cfRule>
    <cfRule type="expression" dxfId="214" priority="308">
      <formula>IF(RIGHT(TEXT(AI94,"0.#"),1)=".",TRUE,FALSE)</formula>
    </cfRule>
  </conditionalFormatting>
  <conditionalFormatting sqref="AI93">
    <cfRule type="expression" dxfId="213" priority="305">
      <formula>IF(RIGHT(TEXT(AI93,"0.#"),1)=".",FALSE,TRUE)</formula>
    </cfRule>
    <cfRule type="expression" dxfId="212" priority="306">
      <formula>IF(RIGHT(TEXT(AI93,"0.#"),1)=".",TRUE,FALSE)</formula>
    </cfRule>
  </conditionalFormatting>
  <conditionalFormatting sqref="AI92">
    <cfRule type="expression" dxfId="211" priority="303">
      <formula>IF(RIGHT(TEXT(AI92,"0.#"),1)=".",FALSE,TRUE)</formula>
    </cfRule>
    <cfRule type="expression" dxfId="210" priority="304">
      <formula>IF(RIGHT(TEXT(AI92,"0.#"),1)=".",TRUE,FALSE)</formula>
    </cfRule>
  </conditionalFormatting>
  <conditionalFormatting sqref="AM93">
    <cfRule type="expression" dxfId="209" priority="299">
      <formula>IF(RIGHT(TEXT(AM93,"0.#"),1)=".",FALSE,TRUE)</formula>
    </cfRule>
    <cfRule type="expression" dxfId="208" priority="300">
      <formula>IF(RIGHT(TEXT(AM93,"0.#"),1)=".",TRUE,FALSE)</formula>
    </cfRule>
  </conditionalFormatting>
  <conditionalFormatting sqref="AM94">
    <cfRule type="expression" dxfId="207" priority="297">
      <formula>IF(RIGHT(TEXT(AM94,"0.#"),1)=".",FALSE,TRUE)</formula>
    </cfRule>
    <cfRule type="expression" dxfId="206" priority="298">
      <formula>IF(RIGHT(TEXT(AM94,"0.#"),1)=".",TRUE,FALSE)</formula>
    </cfRule>
  </conditionalFormatting>
  <conditionalFormatting sqref="AQ92:AQ94">
    <cfRule type="expression" dxfId="205" priority="295">
      <formula>IF(RIGHT(TEXT(AQ92,"0.#"),1)=".",FALSE,TRUE)</formula>
    </cfRule>
    <cfRule type="expression" dxfId="204" priority="296">
      <formula>IF(RIGHT(TEXT(AQ92,"0.#"),1)=".",TRUE,FALSE)</formula>
    </cfRule>
  </conditionalFormatting>
  <conditionalFormatting sqref="AU92:AU94">
    <cfRule type="expression" dxfId="203" priority="293">
      <formula>IF(RIGHT(TEXT(AU92,"0.#"),1)=".",FALSE,TRUE)</formula>
    </cfRule>
    <cfRule type="expression" dxfId="202" priority="294">
      <formula>IF(RIGHT(TEXT(AU92,"0.#"),1)=".",TRUE,FALSE)</formula>
    </cfRule>
  </conditionalFormatting>
  <conditionalFormatting sqref="P14:AQ14">
    <cfRule type="expression" dxfId="201" priority="203">
      <formula>IF(RIGHT(TEXT(P14,"0.#"),1)=".",FALSE,TRUE)</formula>
    </cfRule>
    <cfRule type="expression" dxfId="200" priority="204">
      <formula>IF(RIGHT(TEXT(P14,"0.#"),1)=".",TRUE,FALSE)</formula>
    </cfRule>
  </conditionalFormatting>
  <conditionalFormatting sqref="P15:AQ17 P13:AQ13">
    <cfRule type="expression" dxfId="199" priority="201">
      <formula>IF(RIGHT(TEXT(P13,"0.#"),1)=".",FALSE,TRUE)</formula>
    </cfRule>
    <cfRule type="expression" dxfId="198" priority="202">
      <formula>IF(RIGHT(TEXT(P13,"0.#"),1)=".",TRUE,FALSE)</formula>
    </cfRule>
  </conditionalFormatting>
  <conditionalFormatting sqref="P19:AJ19">
    <cfRule type="expression" dxfId="197" priority="199">
      <formula>IF(RIGHT(TEXT(P19,"0.#"),1)=".",FALSE,TRUE)</formula>
    </cfRule>
    <cfRule type="expression" dxfId="196" priority="200">
      <formula>IF(RIGHT(TEXT(P19,"0.#"),1)=".",TRUE,FALSE)</formula>
    </cfRule>
  </conditionalFormatting>
  <conditionalFormatting sqref="P23">
    <cfRule type="expression" dxfId="195" priority="197">
      <formula>IF(RIGHT(TEXT(P23,"0.#"),1)=".",FALSE,TRUE)</formula>
    </cfRule>
    <cfRule type="expression" dxfId="194" priority="198">
      <formula>IF(RIGHT(TEXT(P23,"0.#"),1)=".",TRUE,FALSE)</formula>
    </cfRule>
  </conditionalFormatting>
  <conditionalFormatting sqref="P24:P27">
    <cfRule type="expression" dxfId="193" priority="195">
      <formula>IF(RIGHT(TEXT(P24,"0.#"),1)=".",FALSE,TRUE)</formula>
    </cfRule>
    <cfRule type="expression" dxfId="192" priority="196">
      <formula>IF(RIGHT(TEXT(P24,"0.#"),1)=".",TRUE,FALSE)</formula>
    </cfRule>
  </conditionalFormatting>
  <conditionalFormatting sqref="AE52">
    <cfRule type="expression" dxfId="191" priority="193">
      <formula>IF(RIGHT(TEXT(AE52,"0.#"),1)=".",FALSE,TRUE)</formula>
    </cfRule>
    <cfRule type="expression" dxfId="190" priority="194">
      <formula>IF(RIGHT(TEXT(AE52,"0.#"),1)=".",TRUE,FALSE)</formula>
    </cfRule>
  </conditionalFormatting>
  <conditionalFormatting sqref="AE53">
    <cfRule type="expression" dxfId="189" priority="191">
      <formula>IF(RIGHT(TEXT(AE53,"0.#"),1)=".",FALSE,TRUE)</formula>
    </cfRule>
    <cfRule type="expression" dxfId="188" priority="192">
      <formula>IF(RIGHT(TEXT(AE53,"0.#"),1)=".",TRUE,FALSE)</formula>
    </cfRule>
  </conditionalFormatting>
  <conditionalFormatting sqref="AI53">
    <cfRule type="expression" dxfId="187" priority="189">
      <formula>IF(RIGHT(TEXT(AI53,"0.#"),1)=".",FALSE,TRUE)</formula>
    </cfRule>
    <cfRule type="expression" dxfId="186" priority="190">
      <formula>IF(RIGHT(TEXT(AI53,"0.#"),1)=".",TRUE,FALSE)</formula>
    </cfRule>
  </conditionalFormatting>
  <conditionalFormatting sqref="AI52">
    <cfRule type="expression" dxfId="185" priority="187">
      <formula>IF(RIGHT(TEXT(AI52,"0.#"),1)=".",FALSE,TRUE)</formula>
    </cfRule>
    <cfRule type="expression" dxfId="184" priority="188">
      <formula>IF(RIGHT(TEXT(AI52,"0.#"),1)=".",TRUE,FALSE)</formula>
    </cfRule>
  </conditionalFormatting>
  <conditionalFormatting sqref="AM52">
    <cfRule type="expression" dxfId="183" priority="185">
      <formula>IF(RIGHT(TEXT(AM52,"0.#"),1)=".",FALSE,TRUE)</formula>
    </cfRule>
    <cfRule type="expression" dxfId="182" priority="186">
      <formula>IF(RIGHT(TEXT(AM52,"0.#"),1)=".",TRUE,FALSE)</formula>
    </cfRule>
  </conditionalFormatting>
  <conditionalFormatting sqref="AM53">
    <cfRule type="expression" dxfId="181" priority="183">
      <formula>IF(RIGHT(TEXT(AM53,"0.#"),1)=".",FALSE,TRUE)</formula>
    </cfRule>
    <cfRule type="expression" dxfId="180" priority="184">
      <formula>IF(RIGHT(TEXT(AM53,"0.#"),1)=".",TRUE,FALSE)</formula>
    </cfRule>
  </conditionalFormatting>
  <conditionalFormatting sqref="AQ52:AQ53">
    <cfRule type="expression" dxfId="179" priority="181">
      <formula>IF(RIGHT(TEXT(AQ52,"0.#"),1)=".",FALSE,TRUE)</formula>
    </cfRule>
    <cfRule type="expression" dxfId="178" priority="182">
      <formula>IF(RIGHT(TEXT(AQ52,"0.#"),1)=".",TRUE,FALSE)</formula>
    </cfRule>
  </conditionalFormatting>
  <conditionalFormatting sqref="AU52:AU53">
    <cfRule type="expression" dxfId="177" priority="179">
      <formula>IF(RIGHT(TEXT(AU52,"0.#"),1)=".",FALSE,TRUE)</formula>
    </cfRule>
    <cfRule type="expression" dxfId="176" priority="180">
      <formula>IF(RIGHT(TEXT(AU52,"0.#"),1)=".",TRUE,FALSE)</formula>
    </cfRule>
  </conditionalFormatting>
  <conditionalFormatting sqref="AE66">
    <cfRule type="expression" dxfId="175" priority="177">
      <formula>IF(RIGHT(TEXT(AE66,"0.#"),1)=".",FALSE,TRUE)</formula>
    </cfRule>
    <cfRule type="expression" dxfId="174" priority="178">
      <formula>IF(RIGHT(TEXT(AE66,"0.#"),1)=".",TRUE,FALSE)</formula>
    </cfRule>
  </conditionalFormatting>
  <conditionalFormatting sqref="AE67">
    <cfRule type="expression" dxfId="173" priority="175">
      <formula>IF(RIGHT(TEXT(AE67,"0.#"),1)=".",FALSE,TRUE)</formula>
    </cfRule>
    <cfRule type="expression" dxfId="172" priority="176">
      <formula>IF(RIGHT(TEXT(AE67,"0.#"),1)=".",TRUE,FALSE)</formula>
    </cfRule>
  </conditionalFormatting>
  <conditionalFormatting sqref="AI67">
    <cfRule type="expression" dxfId="171" priority="173">
      <formula>IF(RIGHT(TEXT(AI67,"0.#"),1)=".",FALSE,TRUE)</formula>
    </cfRule>
    <cfRule type="expression" dxfId="170" priority="174">
      <formula>IF(RIGHT(TEXT(AI67,"0.#"),1)=".",TRUE,FALSE)</formula>
    </cfRule>
  </conditionalFormatting>
  <conditionalFormatting sqref="AI66">
    <cfRule type="expression" dxfId="169" priority="171">
      <formula>IF(RIGHT(TEXT(AI66,"0.#"),1)=".",FALSE,TRUE)</formula>
    </cfRule>
    <cfRule type="expression" dxfId="168" priority="172">
      <formula>IF(RIGHT(TEXT(AI66,"0.#"),1)=".",TRUE,FALSE)</formula>
    </cfRule>
  </conditionalFormatting>
  <conditionalFormatting sqref="AM67">
    <cfRule type="expression" dxfId="167" priority="167">
      <formula>IF(RIGHT(TEXT(AM67,"0.#"),1)=".",FALSE,TRUE)</formula>
    </cfRule>
    <cfRule type="expression" dxfId="166" priority="168">
      <formula>IF(RIGHT(TEXT(AM67,"0.#"),1)=".",TRUE,FALSE)</formula>
    </cfRule>
  </conditionalFormatting>
  <conditionalFormatting sqref="AQ66:AQ67">
    <cfRule type="expression" dxfId="165" priority="165">
      <formula>IF(RIGHT(TEXT(AQ66,"0.#"),1)=".",FALSE,TRUE)</formula>
    </cfRule>
    <cfRule type="expression" dxfId="164" priority="166">
      <formula>IF(RIGHT(TEXT(AQ66,"0.#"),1)=".",TRUE,FALSE)</formula>
    </cfRule>
  </conditionalFormatting>
  <conditionalFormatting sqref="AU66:AU67">
    <cfRule type="expression" dxfId="163" priority="163">
      <formula>IF(RIGHT(TEXT(AU66,"0.#"),1)=".",FALSE,TRUE)</formula>
    </cfRule>
    <cfRule type="expression" dxfId="162" priority="164">
      <formula>IF(RIGHT(TEXT(AU66,"0.#"),1)=".",TRUE,FALSE)</formula>
    </cfRule>
  </conditionalFormatting>
  <conditionalFormatting sqref="Y190">
    <cfRule type="expression" dxfId="161" priority="161">
      <formula>IF(RIGHT(TEXT(Y190,"0.#"),1)=".",FALSE,TRUE)</formula>
    </cfRule>
    <cfRule type="expression" dxfId="160" priority="162">
      <formula>IF(RIGHT(TEXT(Y190,"0.#"),1)=".",TRUE,FALSE)</formula>
    </cfRule>
  </conditionalFormatting>
  <conditionalFormatting sqref="Y191">
    <cfRule type="expression" dxfId="159" priority="159">
      <formula>IF(RIGHT(TEXT(Y191,"0.#"),1)=".",FALSE,TRUE)</formula>
    </cfRule>
    <cfRule type="expression" dxfId="158" priority="160">
      <formula>IF(RIGHT(TEXT(Y191,"0.#"),1)=".",TRUE,FALSE)</formula>
    </cfRule>
  </conditionalFormatting>
  <conditionalFormatting sqref="AU191">
    <cfRule type="expression" dxfId="157" priority="157">
      <formula>IF(RIGHT(TEXT(AU191,"0.#"),1)=".",FALSE,TRUE)</formula>
    </cfRule>
    <cfRule type="expression" dxfId="156" priority="158">
      <formula>IF(RIGHT(TEXT(AU191,"0.#"),1)=".",TRUE,FALSE)</formula>
    </cfRule>
  </conditionalFormatting>
  <conditionalFormatting sqref="AU190">
    <cfRule type="expression" dxfId="155" priority="155">
      <formula>IF(RIGHT(TEXT(AU190,"0.#"),1)=".",FALSE,TRUE)</formula>
    </cfRule>
    <cfRule type="expression" dxfId="154" priority="156">
      <formula>IF(RIGHT(TEXT(AU190,"0.#"),1)=".",TRUE,FALSE)</formula>
    </cfRule>
  </conditionalFormatting>
  <conditionalFormatting sqref="Y195">
    <cfRule type="expression" dxfId="153" priority="153">
      <formula>IF(RIGHT(TEXT(Y195,"0.#"),1)=".",FALSE,TRUE)</formula>
    </cfRule>
    <cfRule type="expression" dxfId="152" priority="154">
      <formula>IF(RIGHT(TEXT(Y195,"0.#"),1)=".",TRUE,FALSE)</formula>
    </cfRule>
  </conditionalFormatting>
  <conditionalFormatting sqref="AU195">
    <cfRule type="expression" dxfId="151" priority="151">
      <formula>IF(RIGHT(TEXT(AU195,"0.#"),1)=".",FALSE,TRUE)</formula>
    </cfRule>
    <cfRule type="expression" dxfId="150" priority="152">
      <formula>IF(RIGHT(TEXT(AU195,"0.#"),1)=".",TRUE,FALSE)</formula>
    </cfRule>
  </conditionalFormatting>
  <conditionalFormatting sqref="Y199">
    <cfRule type="expression" dxfId="149" priority="149">
      <formula>IF(RIGHT(TEXT(Y199,"0.#"),1)=".",FALSE,TRUE)</formula>
    </cfRule>
    <cfRule type="expression" dxfId="148" priority="150">
      <formula>IF(RIGHT(TEXT(Y199,"0.#"),1)=".",TRUE,FALSE)</formula>
    </cfRule>
  </conditionalFormatting>
  <conditionalFormatting sqref="AU199">
    <cfRule type="expression" dxfId="147" priority="147">
      <formula>IF(RIGHT(TEXT(AU199,"0.#"),1)=".",FALSE,TRUE)</formula>
    </cfRule>
    <cfRule type="expression" dxfId="146" priority="148">
      <formula>IF(RIGHT(TEXT(AU199,"0.#"),1)=".",TRUE,FALSE)</formula>
    </cfRule>
  </conditionalFormatting>
  <conditionalFormatting sqref="AL206:AO206">
    <cfRule type="expression" dxfId="145" priority="143">
      <formula>IF(AND(AL206&gt;=0, RIGHT(TEXT(AL206,"0.#"),1)&lt;&gt;"."),TRUE,FALSE)</formula>
    </cfRule>
    <cfRule type="expression" dxfId="144" priority="144">
      <formula>IF(AND(AL206&gt;=0, RIGHT(TEXT(AL206,"0.#"),1)="."),TRUE,FALSE)</formula>
    </cfRule>
    <cfRule type="expression" dxfId="143" priority="145">
      <formula>IF(AND(AL206&lt;0, RIGHT(TEXT(AL206,"0.#"),1)&lt;&gt;"."),TRUE,FALSE)</formula>
    </cfRule>
    <cfRule type="expression" dxfId="142" priority="146">
      <formula>IF(AND(AL206&lt;0, RIGHT(TEXT(AL206,"0.#"),1)="."),TRUE,FALSE)</formula>
    </cfRule>
  </conditionalFormatting>
  <conditionalFormatting sqref="Y206">
    <cfRule type="expression" dxfId="141" priority="141">
      <formula>IF(RIGHT(TEXT(Y206,"0.#"),1)=".",FALSE,TRUE)</formula>
    </cfRule>
    <cfRule type="expression" dxfId="140" priority="142">
      <formula>IF(RIGHT(TEXT(Y206,"0.#"),1)=".",TRUE,FALSE)</formula>
    </cfRule>
  </conditionalFormatting>
  <conditionalFormatting sqref="Y207">
    <cfRule type="expression" dxfId="139" priority="135">
      <formula>IF(RIGHT(TEXT(Y207,"0.#"),1)=".",FALSE,TRUE)</formula>
    </cfRule>
    <cfRule type="expression" dxfId="138" priority="136">
      <formula>IF(RIGHT(TEXT(Y207,"0.#"),1)=".",TRUE,FALSE)</formula>
    </cfRule>
  </conditionalFormatting>
  <conditionalFormatting sqref="AL207:AO207">
    <cfRule type="expression" dxfId="137" priority="137">
      <formula>IF(AND(AL207&gt;=0, RIGHT(TEXT(AL207,"0.#"),1)&lt;&gt;"."),TRUE,FALSE)</formula>
    </cfRule>
    <cfRule type="expression" dxfId="136" priority="138">
      <formula>IF(AND(AL207&gt;=0, RIGHT(TEXT(AL207,"0.#"),1)="."),TRUE,FALSE)</formula>
    </cfRule>
    <cfRule type="expression" dxfId="135" priority="139">
      <formula>IF(AND(AL207&lt;0, RIGHT(TEXT(AL207,"0.#"),1)&lt;&gt;"."),TRUE,FALSE)</formula>
    </cfRule>
    <cfRule type="expression" dxfId="134" priority="140">
      <formula>IF(AND(AL207&lt;0, RIGHT(TEXT(AL207,"0.#"),1)="."),TRUE,FALSE)</formula>
    </cfRule>
  </conditionalFormatting>
  <conditionalFormatting sqref="Y212">
    <cfRule type="expression" dxfId="133" priority="129">
      <formula>IF(RIGHT(TEXT(Y212,"0.#"),1)=".",FALSE,TRUE)</formula>
    </cfRule>
    <cfRule type="expression" dxfId="132" priority="130">
      <formula>IF(RIGHT(TEXT(Y212,"0.#"),1)=".",TRUE,FALSE)</formula>
    </cfRule>
  </conditionalFormatting>
  <conditionalFormatting sqref="AL212:AO212">
    <cfRule type="expression" dxfId="131" priority="131">
      <formula>IF(AND(AL212&gt;=0, RIGHT(TEXT(AL212,"0.#"),1)&lt;&gt;"."),TRUE,FALSE)</formula>
    </cfRule>
    <cfRule type="expression" dxfId="130" priority="132">
      <formula>IF(AND(AL212&gt;=0, RIGHT(TEXT(AL212,"0.#"),1)="."),TRUE,FALSE)</formula>
    </cfRule>
    <cfRule type="expression" dxfId="129" priority="133">
      <formula>IF(AND(AL212&lt;0, RIGHT(TEXT(AL212,"0.#"),1)&lt;&gt;"."),TRUE,FALSE)</formula>
    </cfRule>
    <cfRule type="expression" dxfId="128" priority="134">
      <formula>IF(AND(AL212&lt;0, RIGHT(TEXT(AL212,"0.#"),1)="."),TRUE,FALSE)</formula>
    </cfRule>
  </conditionalFormatting>
  <conditionalFormatting sqref="Y211">
    <cfRule type="expression" dxfId="127" priority="123">
      <formula>IF(RIGHT(TEXT(Y211,"0.#"),1)=".",FALSE,TRUE)</formula>
    </cfRule>
    <cfRule type="expression" dxfId="126" priority="124">
      <formula>IF(RIGHT(TEXT(Y211,"0.#"),1)=".",TRUE,FALSE)</formula>
    </cfRule>
  </conditionalFormatting>
  <conditionalFormatting sqref="AL211:AO211">
    <cfRule type="expression" dxfId="125" priority="125">
      <formula>IF(AND(AL211&gt;=0, RIGHT(TEXT(AL211,"0.#"),1)&lt;&gt;"."),TRUE,FALSE)</formula>
    </cfRule>
    <cfRule type="expression" dxfId="124" priority="126">
      <formula>IF(AND(AL211&gt;=0, RIGHT(TEXT(AL211,"0.#"),1)="."),TRUE,FALSE)</formula>
    </cfRule>
    <cfRule type="expression" dxfId="123" priority="127">
      <formula>IF(AND(AL211&lt;0, RIGHT(TEXT(AL211,"0.#"),1)&lt;&gt;"."),TRUE,FALSE)</formula>
    </cfRule>
    <cfRule type="expression" dxfId="122" priority="128">
      <formula>IF(AND(AL211&lt;0, RIGHT(TEXT(AL211,"0.#"),1)="."),TRUE,FALSE)</formula>
    </cfRule>
  </conditionalFormatting>
  <conditionalFormatting sqref="Y218">
    <cfRule type="expression" dxfId="121" priority="105">
      <formula>IF(RIGHT(TEXT(Y218,"0.#"),1)=".",FALSE,TRUE)</formula>
    </cfRule>
    <cfRule type="expression" dxfId="120" priority="106">
      <formula>IF(RIGHT(TEXT(Y218,"0.#"),1)=".",TRUE,FALSE)</formula>
    </cfRule>
  </conditionalFormatting>
  <conditionalFormatting sqref="Y219">
    <cfRule type="expression" dxfId="119" priority="99">
      <formula>IF(RIGHT(TEXT(Y219,"0.#"),1)=".",FALSE,TRUE)</formula>
    </cfRule>
    <cfRule type="expression" dxfId="118" priority="100">
      <formula>IF(RIGHT(TEXT(Y219,"0.#"),1)=".",TRUE,FALSE)</formula>
    </cfRule>
  </conditionalFormatting>
  <conditionalFormatting sqref="Y220">
    <cfRule type="expression" dxfId="117" priority="93">
      <formula>IF(RIGHT(TEXT(Y220,"0.#"),1)=".",FALSE,TRUE)</formula>
    </cfRule>
    <cfRule type="expression" dxfId="116" priority="94">
      <formula>IF(RIGHT(TEXT(Y220,"0.#"),1)=".",TRUE,FALSE)</formula>
    </cfRule>
  </conditionalFormatting>
  <conditionalFormatting sqref="AL218:AO218">
    <cfRule type="expression" dxfId="115" priority="107">
      <formula>IF(AND(AL218&gt;=0, RIGHT(TEXT(AL218,"0.#"),1)&lt;&gt;"."),TRUE,FALSE)</formula>
    </cfRule>
    <cfRule type="expression" dxfId="114" priority="108">
      <formula>IF(AND(AL218&gt;=0, RIGHT(TEXT(AL218,"0.#"),1)="."),TRUE,FALSE)</formula>
    </cfRule>
    <cfRule type="expression" dxfId="113" priority="109">
      <formula>IF(AND(AL218&lt;0, RIGHT(TEXT(AL218,"0.#"),1)&lt;&gt;"."),TRUE,FALSE)</formula>
    </cfRule>
    <cfRule type="expression" dxfId="112" priority="110">
      <formula>IF(AND(AL218&lt;0, RIGHT(TEXT(AL218,"0.#"),1)="."),TRUE,FALSE)</formula>
    </cfRule>
  </conditionalFormatting>
  <conditionalFormatting sqref="AL216:AO216">
    <cfRule type="expression" dxfId="111" priority="119">
      <formula>IF(AND(AL216&gt;=0, RIGHT(TEXT(AL216,"0.#"),1)&lt;&gt;"."),TRUE,FALSE)</formula>
    </cfRule>
    <cfRule type="expression" dxfId="110" priority="120">
      <formula>IF(AND(AL216&gt;=0, RIGHT(TEXT(AL216,"0.#"),1)="."),TRUE,FALSE)</formula>
    </cfRule>
    <cfRule type="expression" dxfId="109" priority="121">
      <formula>IF(AND(AL216&lt;0, RIGHT(TEXT(AL216,"0.#"),1)&lt;&gt;"."),TRUE,FALSE)</formula>
    </cfRule>
    <cfRule type="expression" dxfId="108" priority="122">
      <formula>IF(AND(AL216&lt;0, RIGHT(TEXT(AL216,"0.#"),1)="."),TRUE,FALSE)</formula>
    </cfRule>
  </conditionalFormatting>
  <conditionalFormatting sqref="Y216">
    <cfRule type="expression" dxfId="107" priority="117">
      <formula>IF(RIGHT(TEXT(Y216,"0.#"),1)=".",FALSE,TRUE)</formula>
    </cfRule>
    <cfRule type="expression" dxfId="106" priority="118">
      <formula>IF(RIGHT(TEXT(Y216,"0.#"),1)=".",TRUE,FALSE)</formula>
    </cfRule>
  </conditionalFormatting>
  <conditionalFormatting sqref="Y217">
    <cfRule type="expression" dxfId="105" priority="111">
      <formula>IF(RIGHT(TEXT(Y217,"0.#"),1)=".",FALSE,TRUE)</formula>
    </cfRule>
    <cfRule type="expression" dxfId="104" priority="112">
      <formula>IF(RIGHT(TEXT(Y217,"0.#"),1)=".",TRUE,FALSE)</formula>
    </cfRule>
  </conditionalFormatting>
  <conditionalFormatting sqref="AL217:AO217">
    <cfRule type="expression" dxfId="103" priority="113">
      <formula>IF(AND(AL217&gt;=0, RIGHT(TEXT(AL217,"0.#"),1)&lt;&gt;"."),TRUE,FALSE)</formula>
    </cfRule>
    <cfRule type="expression" dxfId="102" priority="114">
      <formula>IF(AND(AL217&gt;=0, RIGHT(TEXT(AL217,"0.#"),1)="."),TRUE,FALSE)</formula>
    </cfRule>
    <cfRule type="expression" dxfId="101" priority="115">
      <formula>IF(AND(AL217&lt;0, RIGHT(TEXT(AL217,"0.#"),1)&lt;&gt;"."),TRUE,FALSE)</formula>
    </cfRule>
    <cfRule type="expression" dxfId="100" priority="116">
      <formula>IF(AND(AL217&lt;0, RIGHT(TEXT(AL217,"0.#"),1)="."),TRUE,FALSE)</formula>
    </cfRule>
  </conditionalFormatting>
  <conditionalFormatting sqref="AL219:AO219">
    <cfRule type="expression" dxfId="99" priority="101">
      <formula>IF(AND(AL219&gt;=0, RIGHT(TEXT(AL219,"0.#"),1)&lt;&gt;"."),TRUE,FALSE)</formula>
    </cfRule>
    <cfRule type="expression" dxfId="98" priority="102">
      <formula>IF(AND(AL219&gt;=0, RIGHT(TEXT(AL219,"0.#"),1)="."),TRUE,FALSE)</formula>
    </cfRule>
    <cfRule type="expression" dxfId="97" priority="103">
      <formula>IF(AND(AL219&lt;0, RIGHT(TEXT(AL219,"0.#"),1)&lt;&gt;"."),TRUE,FALSE)</formula>
    </cfRule>
    <cfRule type="expression" dxfId="96" priority="104">
      <formula>IF(AND(AL219&lt;0, RIGHT(TEXT(AL219,"0.#"),1)="."),TRUE,FALSE)</formula>
    </cfRule>
  </conditionalFormatting>
  <conditionalFormatting sqref="AL220:AO220">
    <cfRule type="expression" dxfId="95" priority="95">
      <formula>IF(AND(AL220&gt;=0, RIGHT(TEXT(AL220,"0.#"),1)&lt;&gt;"."),TRUE,FALSE)</formula>
    </cfRule>
    <cfRule type="expression" dxfId="94" priority="96">
      <formula>IF(AND(AL220&gt;=0, RIGHT(TEXT(AL220,"0.#"),1)="."),TRUE,FALSE)</formula>
    </cfRule>
    <cfRule type="expression" dxfId="93" priority="97">
      <formula>IF(AND(AL220&lt;0, RIGHT(TEXT(AL220,"0.#"),1)&lt;&gt;"."),TRUE,FALSE)</formula>
    </cfRule>
    <cfRule type="expression" dxfId="92" priority="98">
      <formula>IF(AND(AL220&lt;0, RIGHT(TEXT(AL220,"0.#"),1)="."),TRUE,FALSE)</formula>
    </cfRule>
  </conditionalFormatting>
  <conditionalFormatting sqref="Y224">
    <cfRule type="expression" dxfId="91" priority="87">
      <formula>IF(RIGHT(TEXT(Y224,"0.#"),1)=".",FALSE,TRUE)</formula>
    </cfRule>
    <cfRule type="expression" dxfId="90" priority="88">
      <formula>IF(RIGHT(TEXT(Y224,"0.#"),1)=".",TRUE,FALSE)</formula>
    </cfRule>
  </conditionalFormatting>
  <conditionalFormatting sqref="AL224:AO224">
    <cfRule type="expression" dxfId="89" priority="89">
      <formula>IF(AND(AL224&gt;=0, RIGHT(TEXT(AL224,"0.#"),1)&lt;&gt;"."),TRUE,FALSE)</formula>
    </cfRule>
    <cfRule type="expression" dxfId="88" priority="90">
      <formula>IF(AND(AL224&gt;=0, RIGHT(TEXT(AL224,"0.#"),1)="."),TRUE,FALSE)</formula>
    </cfRule>
    <cfRule type="expression" dxfId="87" priority="91">
      <formula>IF(AND(AL224&lt;0, RIGHT(TEXT(AL224,"0.#"),1)&lt;&gt;"."),TRUE,FALSE)</formula>
    </cfRule>
    <cfRule type="expression" dxfId="86" priority="92">
      <formula>IF(AND(AL224&lt;0, RIGHT(TEXT(AL224,"0.#"),1)="."),TRUE,FALSE)</formula>
    </cfRule>
  </conditionalFormatting>
  <conditionalFormatting sqref="Y225">
    <cfRule type="expression" dxfId="85" priority="81">
      <formula>IF(RIGHT(TEXT(Y225,"0.#"),1)=".",FALSE,TRUE)</formula>
    </cfRule>
    <cfRule type="expression" dxfId="84" priority="82">
      <formula>IF(RIGHT(TEXT(Y225,"0.#"),1)=".",TRUE,FALSE)</formula>
    </cfRule>
  </conditionalFormatting>
  <conditionalFormatting sqref="AL225:AO225">
    <cfRule type="expression" dxfId="83" priority="83">
      <formula>IF(AND(AL225&gt;=0, RIGHT(TEXT(AL225,"0.#"),1)&lt;&gt;"."),TRUE,FALSE)</formula>
    </cfRule>
    <cfRule type="expression" dxfId="82" priority="84">
      <formula>IF(AND(AL225&gt;=0, RIGHT(TEXT(AL225,"0.#"),1)="."),TRUE,FALSE)</formula>
    </cfRule>
    <cfRule type="expression" dxfId="81" priority="85">
      <formula>IF(AND(AL225&lt;0, RIGHT(TEXT(AL225,"0.#"),1)&lt;&gt;"."),TRUE,FALSE)</formula>
    </cfRule>
    <cfRule type="expression" dxfId="80" priority="86">
      <formula>IF(AND(AL225&lt;0, RIGHT(TEXT(AL225,"0.#"),1)="."),TRUE,FALSE)</formula>
    </cfRule>
  </conditionalFormatting>
  <conditionalFormatting sqref="Y229">
    <cfRule type="expression" dxfId="79" priority="75">
      <formula>IF(RIGHT(TEXT(Y229,"0.#"),1)=".",FALSE,TRUE)</formula>
    </cfRule>
    <cfRule type="expression" dxfId="78" priority="76">
      <formula>IF(RIGHT(TEXT(Y229,"0.#"),1)=".",TRUE,FALSE)</formula>
    </cfRule>
  </conditionalFormatting>
  <conditionalFormatting sqref="AL229:AO229">
    <cfRule type="expression" dxfId="77" priority="77">
      <formula>IF(AND(AL229&gt;=0, RIGHT(TEXT(AL229,"0.#"),1)&lt;&gt;"."),TRUE,FALSE)</formula>
    </cfRule>
    <cfRule type="expression" dxfId="76" priority="78">
      <formula>IF(AND(AL229&gt;=0, RIGHT(TEXT(AL229,"0.#"),1)="."),TRUE,FALSE)</formula>
    </cfRule>
    <cfRule type="expression" dxfId="75" priority="79">
      <formula>IF(AND(AL229&lt;0, RIGHT(TEXT(AL229,"0.#"),1)&lt;&gt;"."),TRUE,FALSE)</formula>
    </cfRule>
    <cfRule type="expression" dxfId="74" priority="80">
      <formula>IF(AND(AL229&lt;0, RIGHT(TEXT(AL229,"0.#"),1)="."),TRUE,FALSE)</formula>
    </cfRule>
  </conditionalFormatting>
  <conditionalFormatting sqref="Y230">
    <cfRule type="expression" dxfId="73" priority="69">
      <formula>IF(RIGHT(TEXT(Y230,"0.#"),1)=".",FALSE,TRUE)</formula>
    </cfRule>
    <cfRule type="expression" dxfId="72" priority="70">
      <formula>IF(RIGHT(TEXT(Y230,"0.#"),1)=".",TRUE,FALSE)</formula>
    </cfRule>
  </conditionalFormatting>
  <conditionalFormatting sqref="AL230:AO230">
    <cfRule type="expression" dxfId="71" priority="71">
      <formula>IF(AND(AL230&gt;=0, RIGHT(TEXT(AL230,"0.#"),1)&lt;&gt;"."),TRUE,FALSE)</formula>
    </cfRule>
    <cfRule type="expression" dxfId="70" priority="72">
      <formula>IF(AND(AL230&gt;=0, RIGHT(TEXT(AL230,"0.#"),1)="."),TRUE,FALSE)</formula>
    </cfRule>
    <cfRule type="expression" dxfId="69" priority="73">
      <formula>IF(AND(AL230&lt;0, RIGHT(TEXT(AL230,"0.#"),1)&lt;&gt;"."),TRUE,FALSE)</formula>
    </cfRule>
    <cfRule type="expression" dxfId="68" priority="74">
      <formula>IF(AND(AL230&lt;0, RIGHT(TEXT(AL230,"0.#"),1)="."),TRUE,FALSE)</formula>
    </cfRule>
  </conditionalFormatting>
  <conditionalFormatting sqref="Y235">
    <cfRule type="expression" dxfId="67" priority="63">
      <formula>IF(RIGHT(TEXT(Y235,"0.#"),1)=".",FALSE,TRUE)</formula>
    </cfRule>
    <cfRule type="expression" dxfId="66" priority="64">
      <formula>IF(RIGHT(TEXT(Y235,"0.#"),1)=".",TRUE,FALSE)</formula>
    </cfRule>
  </conditionalFormatting>
  <conditionalFormatting sqref="AL235:AO235">
    <cfRule type="expression" dxfId="65" priority="65">
      <formula>IF(AND(AL235&gt;=0, RIGHT(TEXT(AL235,"0.#"),1)&lt;&gt;"."),TRUE,FALSE)</formula>
    </cfRule>
    <cfRule type="expression" dxfId="64" priority="66">
      <formula>IF(AND(AL235&gt;=0, RIGHT(TEXT(AL235,"0.#"),1)="."),TRUE,FALSE)</formula>
    </cfRule>
    <cfRule type="expression" dxfId="63" priority="67">
      <formula>IF(AND(AL235&lt;0, RIGHT(TEXT(AL235,"0.#"),1)&lt;&gt;"."),TRUE,FALSE)</formula>
    </cfRule>
    <cfRule type="expression" dxfId="62" priority="68">
      <formula>IF(AND(AL235&lt;0, RIGHT(TEXT(AL235,"0.#"),1)="."),TRUE,FALSE)</formula>
    </cfRule>
  </conditionalFormatting>
  <conditionalFormatting sqref="Y237">
    <cfRule type="expression" dxfId="61" priority="57">
      <formula>IF(RIGHT(TEXT(Y237,"0.#"),1)=".",FALSE,TRUE)</formula>
    </cfRule>
    <cfRule type="expression" dxfId="60" priority="58">
      <formula>IF(RIGHT(TEXT(Y237,"0.#"),1)=".",TRUE,FALSE)</formula>
    </cfRule>
  </conditionalFormatting>
  <conditionalFormatting sqref="AL237:AO237">
    <cfRule type="expression" dxfId="59" priority="59">
      <formula>IF(AND(AL237&gt;=0, RIGHT(TEXT(AL237,"0.#"),1)&lt;&gt;"."),TRUE,FALSE)</formula>
    </cfRule>
    <cfRule type="expression" dxfId="58" priority="60">
      <formula>IF(AND(AL237&gt;=0, RIGHT(TEXT(AL237,"0.#"),1)="."),TRUE,FALSE)</formula>
    </cfRule>
    <cfRule type="expression" dxfId="57" priority="61">
      <formula>IF(AND(AL237&lt;0, RIGHT(TEXT(AL237,"0.#"),1)&lt;&gt;"."),TRUE,FALSE)</formula>
    </cfRule>
    <cfRule type="expression" dxfId="56" priority="62">
      <formula>IF(AND(AL237&lt;0, RIGHT(TEXT(AL237,"0.#"),1)="."),TRUE,FALSE)</formula>
    </cfRule>
  </conditionalFormatting>
  <conditionalFormatting sqref="Y234">
    <cfRule type="expression" dxfId="55" priority="51">
      <formula>IF(RIGHT(TEXT(Y234,"0.#"),1)=".",FALSE,TRUE)</formula>
    </cfRule>
    <cfRule type="expression" dxfId="54" priority="52">
      <formula>IF(RIGHT(TEXT(Y234,"0.#"),1)=".",TRUE,FALSE)</formula>
    </cfRule>
  </conditionalFormatting>
  <conditionalFormatting sqref="AL234:AO234">
    <cfRule type="expression" dxfId="53" priority="53">
      <formula>IF(AND(AL234&gt;=0, RIGHT(TEXT(AL234,"0.#"),1)&lt;&gt;"."),TRUE,FALSE)</formula>
    </cfRule>
    <cfRule type="expression" dxfId="52" priority="54">
      <formula>IF(AND(AL234&gt;=0, RIGHT(TEXT(AL234,"0.#"),1)="."),TRUE,FALSE)</formula>
    </cfRule>
    <cfRule type="expression" dxfId="51" priority="55">
      <formula>IF(AND(AL234&lt;0, RIGHT(TEXT(AL234,"0.#"),1)&lt;&gt;"."),TRUE,FALSE)</formula>
    </cfRule>
    <cfRule type="expression" dxfId="50" priority="56">
      <formula>IF(AND(AL234&lt;0, RIGHT(TEXT(AL234,"0.#"),1)="."),TRUE,FALSE)</formula>
    </cfRule>
  </conditionalFormatting>
  <conditionalFormatting sqref="Y236">
    <cfRule type="expression" dxfId="49" priority="45">
      <formula>IF(RIGHT(TEXT(Y236,"0.#"),1)=".",FALSE,TRUE)</formula>
    </cfRule>
    <cfRule type="expression" dxfId="48" priority="46">
      <formula>IF(RIGHT(TEXT(Y236,"0.#"),1)=".",TRUE,FALSE)</formula>
    </cfRule>
  </conditionalFormatting>
  <conditionalFormatting sqref="AL236:AO236">
    <cfRule type="expression" dxfId="47" priority="47">
      <formula>IF(AND(AL236&gt;=0, RIGHT(TEXT(AL236,"0.#"),1)&lt;&gt;"."),TRUE,FALSE)</formula>
    </cfRule>
    <cfRule type="expression" dxfId="46" priority="48">
      <formula>IF(AND(AL236&gt;=0, RIGHT(TEXT(AL236,"0.#"),1)="."),TRUE,FALSE)</formula>
    </cfRule>
    <cfRule type="expression" dxfId="45" priority="49">
      <formula>IF(AND(AL236&lt;0, RIGHT(TEXT(AL236,"0.#"),1)&lt;&gt;"."),TRUE,FALSE)</formula>
    </cfRule>
    <cfRule type="expression" dxfId="44" priority="50">
      <formula>IF(AND(AL236&lt;0, RIGHT(TEXT(AL236,"0.#"),1)="."),TRUE,FALSE)</formula>
    </cfRule>
  </conditionalFormatting>
  <conditionalFormatting sqref="AM39">
    <cfRule type="expression" dxfId="43" priority="33">
      <formula>IF(RIGHT(TEXT(AM39,"0.#"),1)=".",FALSE,TRUE)</formula>
    </cfRule>
    <cfRule type="expression" dxfId="42" priority="34">
      <formula>IF(RIGHT(TEXT(AM39,"0.#"),1)=".",TRUE,FALSE)</formula>
    </cfRule>
  </conditionalFormatting>
  <conditionalFormatting sqref="AE38">
    <cfRule type="expression" dxfId="41" priority="43">
      <formula>IF(RIGHT(TEXT(AE38,"0.#"),1)=".",FALSE,TRUE)</formula>
    </cfRule>
    <cfRule type="expression" dxfId="40" priority="44">
      <formula>IF(RIGHT(TEXT(AE38,"0.#"),1)=".",TRUE,FALSE)</formula>
    </cfRule>
  </conditionalFormatting>
  <conditionalFormatting sqref="AQ38:AQ39">
    <cfRule type="expression" dxfId="39" priority="31">
      <formula>IF(RIGHT(TEXT(AQ38,"0.#"),1)=".",FALSE,TRUE)</formula>
    </cfRule>
    <cfRule type="expression" dxfId="38" priority="32">
      <formula>IF(RIGHT(TEXT(AQ38,"0.#"),1)=".",TRUE,FALSE)</formula>
    </cfRule>
  </conditionalFormatting>
  <conditionalFormatting sqref="AU38:AU39">
    <cfRule type="expression" dxfId="37" priority="29">
      <formula>IF(RIGHT(TEXT(AU38,"0.#"),1)=".",FALSE,TRUE)</formula>
    </cfRule>
    <cfRule type="expression" dxfId="36" priority="30">
      <formula>IF(RIGHT(TEXT(AU38,"0.#"),1)=".",TRUE,FALSE)</formula>
    </cfRule>
  </conditionalFormatting>
  <conditionalFormatting sqref="AE39">
    <cfRule type="expression" dxfId="35" priority="41">
      <formula>IF(RIGHT(TEXT(AE39,"0.#"),1)=".",FALSE,TRUE)</formula>
    </cfRule>
    <cfRule type="expression" dxfId="34" priority="42">
      <formula>IF(RIGHT(TEXT(AE39,"0.#"),1)=".",TRUE,FALSE)</formula>
    </cfRule>
  </conditionalFormatting>
  <conditionalFormatting sqref="AM38">
    <cfRule type="expression" dxfId="33" priority="35">
      <formula>IF(RIGHT(TEXT(AM38,"0.#"),1)=".",FALSE,TRUE)</formula>
    </cfRule>
    <cfRule type="expression" dxfId="32" priority="36">
      <formula>IF(RIGHT(TEXT(AM38,"0.#"),1)=".",TRUE,FALSE)</formula>
    </cfRule>
  </conditionalFormatting>
  <conditionalFormatting sqref="AI38">
    <cfRule type="expression" dxfId="31" priority="37">
      <formula>IF(RIGHT(TEXT(AI38,"0.#"),1)=".",FALSE,TRUE)</formula>
    </cfRule>
    <cfRule type="expression" dxfId="30" priority="38">
      <formula>IF(RIGHT(TEXT(AI38,"0.#"),1)=".",TRUE,FALSE)</formula>
    </cfRule>
  </conditionalFormatting>
  <conditionalFormatting sqref="AI39">
    <cfRule type="expression" dxfId="29" priority="39">
      <formula>IF(RIGHT(TEXT(AI39,"0.#"),1)=".",FALSE,TRUE)</formula>
    </cfRule>
    <cfRule type="expression" dxfId="28" priority="40">
      <formula>IF(RIGHT(TEXT(AI39,"0.#"),1)=".",TRUE,FALSE)</formula>
    </cfRule>
  </conditionalFormatting>
  <conditionalFormatting sqref="AE73 AQ73">
    <cfRule type="expression" dxfId="27" priority="27">
      <formula>IF(RIGHT(TEXT(AE73,"0.#"),1)=".",FALSE,TRUE)</formula>
    </cfRule>
    <cfRule type="expression" dxfId="26" priority="28">
      <formula>IF(RIGHT(TEXT(AE73,"0.#"),1)=".",TRUE,FALSE)</formula>
    </cfRule>
  </conditionalFormatting>
  <conditionalFormatting sqref="AI73">
    <cfRule type="expression" dxfId="25" priority="25">
      <formula>IF(RIGHT(TEXT(AI73,"0.#"),1)=".",FALSE,TRUE)</formula>
    </cfRule>
    <cfRule type="expression" dxfId="24" priority="26">
      <formula>IF(RIGHT(TEXT(AI73,"0.#"),1)=".",TRUE,FALSE)</formula>
    </cfRule>
  </conditionalFormatting>
  <conditionalFormatting sqref="AM73">
    <cfRule type="expression" dxfId="23" priority="23">
      <formula>IF(RIGHT(TEXT(AM73,"0.#"),1)=".",FALSE,TRUE)</formula>
    </cfRule>
    <cfRule type="expression" dxfId="22" priority="24">
      <formula>IF(RIGHT(TEXT(AM73,"0.#"),1)=".",TRUE,FALSE)</formula>
    </cfRule>
  </conditionalFormatting>
  <conditionalFormatting sqref="AE74">
    <cfRule type="expression" dxfId="21" priority="21">
      <formula>IF(RIGHT(TEXT(AE74,"0.#"),1)=".",FALSE,TRUE)</formula>
    </cfRule>
    <cfRule type="expression" dxfId="20" priority="22">
      <formula>IF(RIGHT(TEXT(AE74,"0.#"),1)=".",TRUE,FALSE)</formula>
    </cfRule>
  </conditionalFormatting>
  <conditionalFormatting sqref="AI74">
    <cfRule type="expression" dxfId="19" priority="19">
      <formula>IF(RIGHT(TEXT(AI74,"0.#"),1)=".",FALSE,TRUE)</formula>
    </cfRule>
    <cfRule type="expression" dxfId="18" priority="20">
      <formula>IF(RIGHT(TEXT(AI74,"0.#"),1)=".",TRUE,FALSE)</formula>
    </cfRule>
  </conditionalFormatting>
  <conditionalFormatting sqref="AM74">
    <cfRule type="expression" dxfId="17" priority="17">
      <formula>IF(RIGHT(TEXT(AM74,"0.#"),1)=".",FALSE,TRUE)</formula>
    </cfRule>
    <cfRule type="expression" dxfId="16" priority="18">
      <formula>IF(RIGHT(TEXT(AM74,"0.#"),1)=".",TRUE,FALSE)</formula>
    </cfRule>
  </conditionalFormatting>
  <conditionalFormatting sqref="AQ74">
    <cfRule type="expression" dxfId="15" priority="15">
      <formula>IF(RIGHT(TEXT(AQ74,"0.#"),1)=".",FALSE,TRUE)</formula>
    </cfRule>
    <cfRule type="expression" dxfId="14" priority="16">
      <formula>IF(RIGHT(TEXT(AQ74,"0.#"),1)=".",TRUE,FALSE)</formula>
    </cfRule>
  </conditionalFormatting>
  <conditionalFormatting sqref="AU73">
    <cfRule type="expression" dxfId="13" priority="13">
      <formula>IF(RIGHT(TEXT(AU73,"0.#"),1)=".",FALSE,TRUE)</formula>
    </cfRule>
    <cfRule type="expression" dxfId="12" priority="14">
      <formula>IF(RIGHT(TEXT(AU73,"0.#"),1)=".",TRUE,FALSE)</formula>
    </cfRule>
  </conditionalFormatting>
  <conditionalFormatting sqref="AU74">
    <cfRule type="expression" dxfId="11" priority="11">
      <formula>IF(RIGHT(TEXT(AU74,"0.#"),1)=".",FALSE,TRUE)</formula>
    </cfRule>
    <cfRule type="expression" dxfId="10" priority="12">
      <formula>IF(RIGHT(TEXT(AU74,"0.#"),1)=".",TRUE,FALSE)</formula>
    </cfRule>
  </conditionalFormatting>
  <conditionalFormatting sqref="AE76">
    <cfRule type="expression" dxfId="9" priority="9">
      <formula>IF(RIGHT(TEXT(AE76,"0.#"),1)=".",FALSE,TRUE)</formula>
    </cfRule>
    <cfRule type="expression" dxfId="8" priority="10">
      <formula>IF(RIGHT(TEXT(AE76,"0.#"),1)=".",TRUE,FALSE)</formula>
    </cfRule>
  </conditionalFormatting>
  <conditionalFormatting sqref="AI76">
    <cfRule type="expression" dxfId="7" priority="7">
      <formula>IF(RIGHT(TEXT(AI76,"0.#"),1)=".",FALSE,TRUE)</formula>
    </cfRule>
    <cfRule type="expression" dxfId="6" priority="8">
      <formula>IF(RIGHT(TEXT(AI76,"0.#"),1)=".",TRUE,FALSE)</formula>
    </cfRule>
  </conditionalFormatting>
  <conditionalFormatting sqref="AI77">
    <cfRule type="expression" dxfId="5" priority="5">
      <formula>IF(RIGHT(TEXT(AI77,"0.#"),1)=".",FALSE,TRUE)</formula>
    </cfRule>
    <cfRule type="expression" dxfId="4" priority="6">
      <formula>IF(RIGHT(TEXT(AI77,"0.#"),1)=".",TRUE,FALSE)</formula>
    </cfRule>
  </conditionalFormatting>
  <conditionalFormatting sqref="AE77">
    <cfRule type="expression" dxfId="3" priority="3">
      <formula>IF(RIGHT(TEXT(AE77,"0.#"),1)=".",FALSE,TRUE)</formula>
    </cfRule>
    <cfRule type="expression" dxfId="2" priority="4">
      <formula>IF(RIGHT(TEXT(AE77,"0.#"),1)=".",TRUE,FALSE)</formula>
    </cfRule>
  </conditionalFormatting>
  <conditionalFormatting sqref="AM66">
    <cfRule type="expression" dxfId="1" priority="1">
      <formula>IF(RIGHT(TEXT(AM66,"0.#"),1)=".",FALSE,TRUE)</formula>
    </cfRule>
    <cfRule type="expression" dxfId="0" priority="2">
      <formula>IF(RIGHT(TEXT(AM66,"0.#"),1)=".",TRUE,FALSE)</formula>
    </cfRule>
  </conditionalFormatting>
  <dataValidations count="16">
    <dataValidation type="whole" allowBlank="1" showInputMessage="1" showErrorMessage="1" sqref="O146:P147 AX146:AX148 AA146:AB147 AM146:AN147">
      <formula1>0</formula1>
      <formula2>99</formula2>
    </dataValidation>
    <dataValidation type="whole" allowBlank="1" showInputMessage="1" showErrorMessage="1" sqref="AJ146:AK147 X146:Y147 AJ148 L146:L148 M146:M147 X148 AU146:AV147 J122:J12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32:E132">
      <formula1>T行政事業レビュー推進チームの所見</formula1>
    </dataValidation>
    <dataValidation type="custom" imeMode="disabled" allowBlank="1" showInputMessage="1" showErrorMessage="1" sqref="AH206:AK207 AH211:AK212 AH216:AK220 AH224:AK225 AH229:AK230 AH234:AK237">
      <formula1>OR(AND(MOD(IF(ISNUMBER(AH206), AH206, 0.5),1)=0, 0&lt;=AH206), AH206="-")</formula1>
    </dataValidation>
    <dataValidation type="whole" imeMode="disabled" allowBlank="1" showInputMessage="1" showErrorMessage="1" sqref="AW2:AX2">
      <formula1>0</formula1>
      <formula2>99</formula2>
    </dataValidation>
    <dataValidation type="list" allowBlank="1" showInputMessage="1" showErrorMessage="1" sqref="A134:E134">
      <formula1>T所見を踏まえた改善点</formula1>
    </dataValidation>
    <dataValidation type="list" allowBlank="1" showInputMessage="1" showErrorMessage="1" error="プルダウンリストから選択してください。" sqref="AD107:AF108">
      <formula1>"有,無"</formula1>
    </dataValidation>
    <dataValidation type="list" allowBlank="1" showInputMessage="1" showErrorMessage="1" error="プルダウンリストから選択してください。" sqref="AD103:AF106 AD109:AD120 AE109:AF113 AE115:AF120">
      <formula1>"○,△,×,‐"</formula1>
    </dataValidation>
    <dataValidation type="list" allowBlank="1" showInputMessage="1" showErrorMessage="1" sqref="S5:X5">
      <formula1>T終了年度</formula1>
    </dataValidation>
    <dataValidation type="list" allowBlank="1" showInputMessage="1" showErrorMessage="1" sqref="H122:I126">
      <formula1>T事業番号</formula1>
    </dataValidation>
    <dataValidation type="custom" imeMode="disabled" allowBlank="1" showInputMessage="1" showErrorMessage="1" sqref="AY23 P13:AX13 AR15:AX15 P14:AQ18 AR18:AX18 P19:AJ19 Y190:AB191 AU190:AX191 Y195:AB195 AU195:AX195 Y199:AB199 AU199:AX199 Y206:AB207 AL206:AO207 Y211:AB212 AL211:AO212 Y216:AB220 AL216:AO220 Y224:AB225 AL224:AO225 Y229:AB230 AL229:AO230 Y234:AB237 AL234:AO237 AQ37:AR37 AU37:AX37 AE38:AX40 AE48:AX48 AE31:AX32 AE73:AX74 AE59:AX60 AE34:AX34 AE62:AX62 AE76:AX76 AQ51:AR51 AU51:AX51 AE52:AX54 AQ65:AR65 AU65:AX65 AE66:AX68 AQ79:AR79 AU79:AX79 AE80:AX82 AE45:AX46 AU91:AX91 AE92:AX94 AQ91:AR91 P23:AC28">
      <formula1>OR(ISNUMBER(P13), P13="-")</formula1>
    </dataValidation>
    <dataValidation type="list" allowBlank="1" showInputMessage="1" showErrorMessage="1" sqref="Q148:R148 AC148:AD148 AO148:AP148">
      <formula1>#REF!</formula1>
    </dataValidation>
    <dataValidation type="custom" allowBlank="1" showInputMessage="1" showErrorMessage="1" errorTitle="法人番号チェック" error="法人番号は13桁の数字で入力してください。" sqref="J234:O237 J229:O230 J224:O225 J216:O220 J211:O212 J206:O207">
      <formula1>OR(J206="-",AND(LEN(J206)=13,IFERROR(SEARCH("-",J206),"")="",IFERROR(SEARCH(".",J206),"")="",ISNUMBER(J206)))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28" max="16383" man="1"/>
    <brk id="100" max="16383" man="1"/>
    <brk id="128" max="16383" man="1"/>
    <brk id="148" max="16383" man="1"/>
    <brk id="187"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U147:V147 I147:J147 AG147:AH147 AR147:AS147</xm:sqref>
        </x14:dataValidation>
        <x14:dataValidation type="list" allowBlank="1" showInputMessage="1" showErrorMessage="1">
          <x14:formula1>
            <xm:f>入力規則等!$U$40:$U$42</xm:f>
          </x14:formula1>
          <xm:sqref>AG146:AH146 U146:V146 I146:J146 AR146:AS146</xm:sqref>
        </x14:dataValidation>
        <x14:dataValidation type="list" allowBlank="1" showInputMessage="1" showErrorMessage="1">
          <x14:formula1>
            <xm:f>入力規則等!$AG$2:$AG$13</xm:f>
          </x14:formula1>
          <xm:sqref>AC206:AG207 AC211:AG212 AC216:AG220 AC224:AG225 AC229:AG230 AC234:AG237</xm:sqref>
        </x14:dataValidation>
        <x14:dataValidation type="list" allowBlank="1" showInputMessage="1" showErrorMessage="1">
          <x14:formula1>
            <xm:f>入力規則等!$AI$2:$AI$8</xm:f>
          </x14:formula1>
          <xm:sqref>J98:T98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AO146:AP147 Q146:S147 AC146:AE147 E146:G147</xm:sqref>
        </x14:dataValidation>
        <x14:dataValidation type="list" allowBlank="1" showInputMessage="1" showErrorMessage="1">
          <x14:formula1>
            <xm:f>入力規則等!$U$48</xm:f>
          </x14:formula1>
          <xm:sqref>E148:F148</xm:sqref>
        </x14:dataValidation>
        <x14:dataValidation type="list" allowBlank="1" showInputMessage="1" showErrorMessage="1">
          <x14:formula1>
            <xm:f>入力規則等!$U$13:$U$35</xm:f>
          </x14:formula1>
          <xm:sqref>AJ2:AM2 E122:G126 AE148:AG148 G148:I148 AQ148:AS148 S148:U148</xm:sqref>
        </x14:dataValidation>
        <x14:dataValidation type="list" allowBlank="1" showInputMessage="1" showErrorMessage="1">
          <x14:formula1>
            <xm:f>入力規則等!$U$56:$U$58</xm:f>
          </x14:formula1>
          <xm:sqref>J148:K148 AT148:AU148 AH148:AI148 V148:W148</xm:sqref>
        </x14:dataValidation>
        <x14:dataValidation type="list" allowBlank="1" showInputMessage="1" showErrorMessage="1">
          <x14:formula1>
            <xm:f>入力規則等!$U$49</xm:f>
          </x14:formula1>
          <xm:sqref>C122:D126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391</v>
      </c>
      <c r="AA1" s="27" t="s">
        <v>77</v>
      </c>
      <c r="AB1" s="27" t="s">
        <v>392</v>
      </c>
      <c r="AC1" s="27" t="s">
        <v>31</v>
      </c>
      <c r="AD1" s="26"/>
      <c r="AE1" s="27" t="s">
        <v>43</v>
      </c>
      <c r="AF1" s="28"/>
      <c r="AG1" s="40" t="s">
        <v>175</v>
      </c>
      <c r="AI1" s="40" t="s">
        <v>178</v>
      </c>
      <c r="AK1" s="40" t="s">
        <v>182</v>
      </c>
      <c r="AM1" s="55"/>
      <c r="AN1" s="55"/>
      <c r="AP1" s="26" t="s">
        <v>219</v>
      </c>
    </row>
    <row r="2" spans="1:42" ht="13.5" customHeight="1" x14ac:dyDescent="0.15">
      <c r="A2" s="14" t="s">
        <v>80</v>
      </c>
      <c r="B2" s="15"/>
      <c r="C2" s="13" t="str">
        <f>IF(B2="","",A2)</f>
        <v/>
      </c>
      <c r="D2" s="13" t="str">
        <f>IF(C2="","",IF(D1&lt;&gt;"",CONCATENATE(D1,"、",C2),C2))</f>
        <v/>
      </c>
      <c r="F2" s="12" t="s">
        <v>67</v>
      </c>
      <c r="G2" s="17" t="s">
        <v>581</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69">
        <v>21</v>
      </c>
      <c r="W2" s="30" t="s">
        <v>165</v>
      </c>
      <c r="Y2" s="30" t="s">
        <v>63</v>
      </c>
      <c r="Z2" s="30" t="s">
        <v>63</v>
      </c>
      <c r="AA2" s="62" t="s">
        <v>261</v>
      </c>
      <c r="AB2" s="62" t="s">
        <v>486</v>
      </c>
      <c r="AC2" s="63" t="s">
        <v>129</v>
      </c>
      <c r="AD2" s="26"/>
      <c r="AE2" s="32" t="s">
        <v>161</v>
      </c>
      <c r="AF2" s="28"/>
      <c r="AG2" s="41" t="s">
        <v>227</v>
      </c>
      <c r="AI2" s="40" t="s">
        <v>258</v>
      </c>
      <c r="AK2" s="40" t="s">
        <v>183</v>
      </c>
      <c r="AM2" s="55"/>
      <c r="AN2" s="55"/>
      <c r="AP2" s="41" t="s">
        <v>227</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581</v>
      </c>
      <c r="R3" s="13" t="str">
        <f t="shared" ref="R3:R8" si="3">IF(Q3="","",P3)</f>
        <v>委託・請負</v>
      </c>
      <c r="S3" s="13" t="str">
        <f t="shared" ref="S3:S8" si="4">IF(R3="",S2,IF(S2&lt;&gt;"",CONCATENATE(S2,"、",R3),R3))</f>
        <v>委託・請負</v>
      </c>
      <c r="T3" s="13"/>
      <c r="U3" s="30" t="s">
        <v>517</v>
      </c>
      <c r="W3" s="30" t="s">
        <v>140</v>
      </c>
      <c r="Y3" s="30" t="s">
        <v>64</v>
      </c>
      <c r="Z3" s="30" t="s">
        <v>393</v>
      </c>
      <c r="AA3" s="62" t="s">
        <v>359</v>
      </c>
      <c r="AB3" s="62" t="s">
        <v>487</v>
      </c>
      <c r="AC3" s="63" t="s">
        <v>130</v>
      </c>
      <c r="AD3" s="26"/>
      <c r="AE3" s="32" t="s">
        <v>162</v>
      </c>
      <c r="AF3" s="28"/>
      <c r="AG3" s="41" t="s">
        <v>228</v>
      </c>
      <c r="AI3" s="40" t="s">
        <v>177</v>
      </c>
      <c r="AK3" s="40" t="str">
        <f>CHAR(CODE(AK2)+1)</f>
        <v>B</v>
      </c>
      <c r="AM3" s="55"/>
      <c r="AN3" s="55"/>
      <c r="AP3" s="41" t="s">
        <v>228</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委託・請負</v>
      </c>
      <c r="T4" s="13"/>
      <c r="U4" s="30" t="s">
        <v>573</v>
      </c>
      <c r="W4" s="30" t="s">
        <v>141</v>
      </c>
      <c r="Y4" s="30" t="s">
        <v>266</v>
      </c>
      <c r="Z4" s="30" t="s">
        <v>394</v>
      </c>
      <c r="AA4" s="62" t="s">
        <v>360</v>
      </c>
      <c r="AB4" s="62" t="s">
        <v>488</v>
      </c>
      <c r="AC4" s="62" t="s">
        <v>131</v>
      </c>
      <c r="AD4" s="26"/>
      <c r="AE4" s="32" t="s">
        <v>163</v>
      </c>
      <c r="AF4" s="28"/>
      <c r="AG4" s="41" t="s">
        <v>229</v>
      </c>
      <c r="AI4" s="40" t="s">
        <v>179</v>
      </c>
      <c r="AK4" s="40" t="str">
        <f t="shared" ref="AK4:AK49" si="7">CHAR(CODE(AK3)+1)</f>
        <v>C</v>
      </c>
      <c r="AM4" s="55"/>
      <c r="AN4" s="55"/>
      <c r="AP4" s="41" t="s">
        <v>229</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委託・請負</v>
      </c>
      <c r="T5" s="13"/>
      <c r="W5" s="30" t="s">
        <v>541</v>
      </c>
      <c r="Y5" s="30" t="s">
        <v>267</v>
      </c>
      <c r="Z5" s="30" t="s">
        <v>395</v>
      </c>
      <c r="AA5" s="62" t="s">
        <v>361</v>
      </c>
      <c r="AB5" s="62" t="s">
        <v>489</v>
      </c>
      <c r="AC5" s="62" t="s">
        <v>164</v>
      </c>
      <c r="AD5" s="29"/>
      <c r="AE5" s="32" t="s">
        <v>239</v>
      </c>
      <c r="AF5" s="28"/>
      <c r="AG5" s="41" t="s">
        <v>230</v>
      </c>
      <c r="AI5" s="40" t="s">
        <v>264</v>
      </c>
      <c r="AK5" s="40" t="str">
        <f t="shared" si="7"/>
        <v>D</v>
      </c>
      <c r="AP5" s="41" t="s">
        <v>230</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委託・請負</v>
      </c>
      <c r="T6" s="13"/>
      <c r="U6" s="30" t="s">
        <v>241</v>
      </c>
      <c r="W6" s="30" t="s">
        <v>543</v>
      </c>
      <c r="Y6" s="30" t="s">
        <v>268</v>
      </c>
      <c r="Z6" s="30" t="s">
        <v>396</v>
      </c>
      <c r="AA6" s="62" t="s">
        <v>362</v>
      </c>
      <c r="AB6" s="62" t="s">
        <v>490</v>
      </c>
      <c r="AC6" s="62" t="s">
        <v>132</v>
      </c>
      <c r="AD6" s="29"/>
      <c r="AE6" s="32" t="s">
        <v>237</v>
      </c>
      <c r="AF6" s="28"/>
      <c r="AG6" s="41" t="s">
        <v>231</v>
      </c>
      <c r="AI6" s="40" t="s">
        <v>265</v>
      </c>
      <c r="AK6" s="40" t="str">
        <f>CHAR(CODE(AK5)+1)</f>
        <v>E</v>
      </c>
      <c r="AP6" s="41" t="s">
        <v>231</v>
      </c>
    </row>
    <row r="7" spans="1:42" ht="13.5" customHeight="1" x14ac:dyDescent="0.15">
      <c r="A7" s="14" t="s">
        <v>85</v>
      </c>
      <c r="B7" s="15"/>
      <c r="C7" s="13" t="str">
        <f t="shared" si="0"/>
        <v/>
      </c>
      <c r="D7" s="13" t="str">
        <f t="shared" si="8"/>
        <v/>
      </c>
      <c r="F7" s="18" t="s">
        <v>190</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委託・請負</v>
      </c>
      <c r="T7" s="13"/>
      <c r="U7" s="30"/>
      <c r="W7" s="30" t="s">
        <v>142</v>
      </c>
      <c r="Y7" s="30" t="s">
        <v>269</v>
      </c>
      <c r="Z7" s="30" t="s">
        <v>397</v>
      </c>
      <c r="AA7" s="62" t="s">
        <v>363</v>
      </c>
      <c r="AB7" s="62" t="s">
        <v>491</v>
      </c>
      <c r="AC7" s="29"/>
      <c r="AD7" s="29"/>
      <c r="AE7" s="30" t="s">
        <v>132</v>
      </c>
      <c r="AF7" s="28"/>
      <c r="AG7" s="41" t="s">
        <v>232</v>
      </c>
      <c r="AH7" s="57"/>
      <c r="AI7" s="41" t="s">
        <v>254</v>
      </c>
      <c r="AK7" s="40" t="str">
        <f>CHAR(CODE(AK6)+1)</f>
        <v>F</v>
      </c>
      <c r="AP7" s="41" t="s">
        <v>232</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委託・請負</v>
      </c>
      <c r="T8" s="13"/>
      <c r="U8" s="30" t="s">
        <v>262</v>
      </c>
      <c r="W8" s="30" t="s">
        <v>143</v>
      </c>
      <c r="Y8" s="30" t="s">
        <v>270</v>
      </c>
      <c r="Z8" s="30" t="s">
        <v>398</v>
      </c>
      <c r="AA8" s="62" t="s">
        <v>364</v>
      </c>
      <c r="AB8" s="62" t="s">
        <v>492</v>
      </c>
      <c r="AC8" s="29"/>
      <c r="AD8" s="29"/>
      <c r="AE8" s="29"/>
      <c r="AF8" s="28"/>
      <c r="AG8" s="41" t="s">
        <v>233</v>
      </c>
      <c r="AI8" s="40" t="s">
        <v>255</v>
      </c>
      <c r="AK8" s="40" t="str">
        <f t="shared" si="7"/>
        <v>G</v>
      </c>
      <c r="AP8" s="41" t="s">
        <v>233</v>
      </c>
    </row>
    <row r="9" spans="1:42" ht="13.5" customHeight="1" x14ac:dyDescent="0.15">
      <c r="A9" s="14" t="s">
        <v>87</v>
      </c>
      <c r="B9" s="15"/>
      <c r="C9" s="13" t="str">
        <f t="shared" si="0"/>
        <v/>
      </c>
      <c r="D9" s="13" t="str">
        <f t="shared" si="8"/>
        <v/>
      </c>
      <c r="F9" s="18" t="s">
        <v>191</v>
      </c>
      <c r="G9" s="17"/>
      <c r="H9" s="13" t="str">
        <f t="shared" si="1"/>
        <v/>
      </c>
      <c r="I9" s="13" t="str">
        <f t="shared" si="5"/>
        <v>一般会計</v>
      </c>
      <c r="K9" s="14" t="s">
        <v>104</v>
      </c>
      <c r="L9" s="15"/>
      <c r="M9" s="13" t="str">
        <f t="shared" si="2"/>
        <v/>
      </c>
      <c r="N9" s="13" t="str">
        <f t="shared" si="6"/>
        <v/>
      </c>
      <c r="O9" s="13"/>
      <c r="P9" s="13"/>
      <c r="Q9" s="19"/>
      <c r="T9" s="13"/>
      <c r="U9" s="30" t="s">
        <v>263</v>
      </c>
      <c r="W9" s="30" t="s">
        <v>144</v>
      </c>
      <c r="Y9" s="30" t="s">
        <v>271</v>
      </c>
      <c r="Z9" s="30" t="s">
        <v>399</v>
      </c>
      <c r="AA9" s="62" t="s">
        <v>365</v>
      </c>
      <c r="AB9" s="62" t="s">
        <v>493</v>
      </c>
      <c r="AC9" s="29"/>
      <c r="AD9" s="29"/>
      <c r="AE9" s="29"/>
      <c r="AF9" s="28"/>
      <c r="AG9" s="41" t="s">
        <v>234</v>
      </c>
      <c r="AI9" s="54"/>
      <c r="AK9" s="40" t="str">
        <f t="shared" si="7"/>
        <v>H</v>
      </c>
      <c r="AP9" s="41" t="s">
        <v>234</v>
      </c>
    </row>
    <row r="10" spans="1:42" ht="13.5" customHeight="1" x14ac:dyDescent="0.15">
      <c r="A10" s="14" t="s">
        <v>209</v>
      </c>
      <c r="B10" s="15"/>
      <c r="C10" s="13" t="str">
        <f t="shared" si="0"/>
        <v/>
      </c>
      <c r="D10" s="13" t="str">
        <f t="shared" si="8"/>
        <v/>
      </c>
      <c r="F10" s="18" t="s">
        <v>111</v>
      </c>
      <c r="G10" s="17"/>
      <c r="H10" s="13" t="str">
        <f t="shared" si="1"/>
        <v/>
      </c>
      <c r="I10" s="13" t="str">
        <f t="shared" si="5"/>
        <v>一般会計</v>
      </c>
      <c r="K10" s="14" t="s">
        <v>210</v>
      </c>
      <c r="L10" s="15"/>
      <c r="M10" s="13" t="str">
        <f t="shared" si="2"/>
        <v/>
      </c>
      <c r="N10" s="13" t="str">
        <f t="shared" si="6"/>
        <v/>
      </c>
      <c r="O10" s="13"/>
      <c r="P10" s="13" t="str">
        <f>S8</f>
        <v>委託・請負</v>
      </c>
      <c r="Q10" s="19"/>
      <c r="T10" s="13"/>
      <c r="W10" s="30" t="s">
        <v>145</v>
      </c>
      <c r="Y10" s="30" t="s">
        <v>272</v>
      </c>
      <c r="Z10" s="30" t="s">
        <v>400</v>
      </c>
      <c r="AA10" s="62" t="s">
        <v>366</v>
      </c>
      <c r="AB10" s="62" t="s">
        <v>494</v>
      </c>
      <c r="AC10" s="29"/>
      <c r="AD10" s="29"/>
      <c r="AE10" s="29"/>
      <c r="AF10" s="28"/>
      <c r="AG10" s="41" t="s">
        <v>222</v>
      </c>
      <c r="AK10" s="40" t="str">
        <f t="shared" si="7"/>
        <v>I</v>
      </c>
      <c r="AP10" s="40" t="s">
        <v>220</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t="s">
        <v>581</v>
      </c>
      <c r="M11" s="13" t="str">
        <f t="shared" si="2"/>
        <v>その他の事項経費</v>
      </c>
      <c r="N11" s="13" t="str">
        <f t="shared" si="6"/>
        <v>その他の事項経費</v>
      </c>
      <c r="O11" s="13"/>
      <c r="P11" s="13"/>
      <c r="Q11" s="19"/>
      <c r="T11" s="13"/>
      <c r="W11" s="30" t="s">
        <v>570</v>
      </c>
      <c r="Y11" s="30" t="s">
        <v>273</v>
      </c>
      <c r="Z11" s="30" t="s">
        <v>401</v>
      </c>
      <c r="AA11" s="62" t="s">
        <v>367</v>
      </c>
      <c r="AB11" s="62" t="s">
        <v>495</v>
      </c>
      <c r="AC11" s="29"/>
      <c r="AD11" s="29"/>
      <c r="AE11" s="29"/>
      <c r="AF11" s="28"/>
      <c r="AG11" s="40" t="s">
        <v>225</v>
      </c>
      <c r="AK11" s="40"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7" t="s">
        <v>518</v>
      </c>
      <c r="W12" s="30" t="s">
        <v>146</v>
      </c>
      <c r="Y12" s="30" t="s">
        <v>274</v>
      </c>
      <c r="Z12" s="30" t="s">
        <v>402</v>
      </c>
      <c r="AA12" s="62" t="s">
        <v>368</v>
      </c>
      <c r="AB12" s="62" t="s">
        <v>496</v>
      </c>
      <c r="AC12" s="29"/>
      <c r="AD12" s="29"/>
      <c r="AE12" s="29"/>
      <c r="AF12" s="28"/>
      <c r="AG12" s="40" t="s">
        <v>223</v>
      </c>
      <c r="AK12" s="40"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275</v>
      </c>
      <c r="Z13" s="30" t="s">
        <v>403</v>
      </c>
      <c r="AA13" s="62" t="s">
        <v>369</v>
      </c>
      <c r="AB13" s="62" t="s">
        <v>497</v>
      </c>
      <c r="AC13" s="29"/>
      <c r="AD13" s="29"/>
      <c r="AE13" s="29"/>
      <c r="AF13" s="28"/>
      <c r="AG13" s="40" t="s">
        <v>224</v>
      </c>
      <c r="AK13" s="40"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0" t="s">
        <v>519</v>
      </c>
      <c r="W14" s="30" t="s">
        <v>148</v>
      </c>
      <c r="Y14" s="30" t="s">
        <v>276</v>
      </c>
      <c r="Z14" s="30" t="s">
        <v>404</v>
      </c>
      <c r="AA14" s="62" t="s">
        <v>370</v>
      </c>
      <c r="AB14" s="62" t="s">
        <v>498</v>
      </c>
      <c r="AC14" s="29"/>
      <c r="AD14" s="29"/>
      <c r="AE14" s="29"/>
      <c r="AF14" s="28"/>
      <c r="AG14" s="54"/>
      <c r="AK14" s="40"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0" t="s">
        <v>520</v>
      </c>
      <c r="W15" s="30" t="s">
        <v>149</v>
      </c>
      <c r="Y15" s="30" t="s">
        <v>277</v>
      </c>
      <c r="Z15" s="30" t="s">
        <v>405</v>
      </c>
      <c r="AA15" s="62" t="s">
        <v>371</v>
      </c>
      <c r="AB15" s="62" t="s">
        <v>499</v>
      </c>
      <c r="AC15" s="29"/>
      <c r="AD15" s="29"/>
      <c r="AE15" s="29"/>
      <c r="AF15" s="28"/>
      <c r="AG15" s="55"/>
      <c r="AK15" s="40"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0" t="s">
        <v>521</v>
      </c>
      <c r="W16" s="30" t="s">
        <v>150</v>
      </c>
      <c r="Y16" s="30" t="s">
        <v>278</v>
      </c>
      <c r="Z16" s="30" t="s">
        <v>406</v>
      </c>
      <c r="AA16" s="62" t="s">
        <v>372</v>
      </c>
      <c r="AB16" s="62" t="s">
        <v>500</v>
      </c>
      <c r="AC16" s="29"/>
      <c r="AD16" s="29"/>
      <c r="AE16" s="29"/>
      <c r="AF16" s="28"/>
      <c r="AG16" s="55"/>
      <c r="AK16" s="40"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0" t="s">
        <v>539</v>
      </c>
      <c r="W17" s="30" t="s">
        <v>151</v>
      </c>
      <c r="Y17" s="30" t="s">
        <v>279</v>
      </c>
      <c r="Z17" s="30" t="s">
        <v>407</v>
      </c>
      <c r="AA17" s="62" t="s">
        <v>373</v>
      </c>
      <c r="AB17" s="62" t="s">
        <v>501</v>
      </c>
      <c r="AC17" s="29"/>
      <c r="AD17" s="29"/>
      <c r="AE17" s="29"/>
      <c r="AF17" s="28"/>
      <c r="AG17" s="55"/>
      <c r="AK17" s="40"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0" t="s">
        <v>522</v>
      </c>
      <c r="W18" s="30" t="s">
        <v>152</v>
      </c>
      <c r="Y18" s="30" t="s">
        <v>280</v>
      </c>
      <c r="Z18" s="30" t="s">
        <v>408</v>
      </c>
      <c r="AA18" s="62" t="s">
        <v>374</v>
      </c>
      <c r="AB18" s="62" t="s">
        <v>502</v>
      </c>
      <c r="AC18" s="29"/>
      <c r="AD18" s="29"/>
      <c r="AE18" s="29"/>
      <c r="AF18" s="28"/>
      <c r="AK18" s="40" t="str">
        <f t="shared" si="7"/>
        <v>Q</v>
      </c>
    </row>
    <row r="19" spans="1:37" ht="13.5" customHeight="1" x14ac:dyDescent="0.15">
      <c r="A19" s="14" t="s">
        <v>201</v>
      </c>
      <c r="B19" s="15"/>
      <c r="C19" s="13" t="str">
        <f t="shared" si="9"/>
        <v/>
      </c>
      <c r="D19" s="13" t="str">
        <f t="shared" si="8"/>
        <v/>
      </c>
      <c r="F19" s="18" t="s">
        <v>120</v>
      </c>
      <c r="G19" s="17"/>
      <c r="H19" s="13" t="str">
        <f t="shared" si="1"/>
        <v/>
      </c>
      <c r="I19" s="13" t="str">
        <f t="shared" si="5"/>
        <v>一般会計</v>
      </c>
      <c r="K19" s="13"/>
      <c r="L19" s="13"/>
      <c r="O19" s="13"/>
      <c r="P19" s="13"/>
      <c r="Q19" s="19"/>
      <c r="T19" s="13"/>
      <c r="U19" s="30" t="s">
        <v>523</v>
      </c>
      <c r="W19" s="30" t="s">
        <v>153</v>
      </c>
      <c r="Y19" s="30" t="s">
        <v>281</v>
      </c>
      <c r="Z19" s="30" t="s">
        <v>409</v>
      </c>
      <c r="AA19" s="62" t="s">
        <v>375</v>
      </c>
      <c r="AB19" s="62" t="s">
        <v>503</v>
      </c>
      <c r="AC19" s="29"/>
      <c r="AD19" s="29"/>
      <c r="AE19" s="29"/>
      <c r="AF19" s="28"/>
      <c r="AK19" s="40" t="str">
        <f t="shared" si="7"/>
        <v>R</v>
      </c>
    </row>
    <row r="20" spans="1:37" ht="13.5" customHeight="1" x14ac:dyDescent="0.15">
      <c r="A20" s="14" t="s">
        <v>202</v>
      </c>
      <c r="B20" s="15"/>
      <c r="C20" s="13" t="str">
        <f t="shared" si="9"/>
        <v/>
      </c>
      <c r="D20" s="13" t="str">
        <f t="shared" si="8"/>
        <v/>
      </c>
      <c r="F20" s="18" t="s">
        <v>200</v>
      </c>
      <c r="G20" s="17"/>
      <c r="H20" s="13" t="str">
        <f t="shared" si="1"/>
        <v/>
      </c>
      <c r="I20" s="13" t="str">
        <f t="shared" si="5"/>
        <v>一般会計</v>
      </c>
      <c r="K20" s="13"/>
      <c r="L20" s="13"/>
      <c r="O20" s="13"/>
      <c r="P20" s="13"/>
      <c r="Q20" s="19"/>
      <c r="T20" s="13"/>
      <c r="U20" s="30" t="s">
        <v>524</v>
      </c>
      <c r="W20" s="30" t="s">
        <v>154</v>
      </c>
      <c r="Y20" s="30" t="s">
        <v>282</v>
      </c>
      <c r="Z20" s="30" t="s">
        <v>410</v>
      </c>
      <c r="AA20" s="62" t="s">
        <v>376</v>
      </c>
      <c r="AB20" s="62" t="s">
        <v>504</v>
      </c>
      <c r="AC20" s="29"/>
      <c r="AD20" s="29"/>
      <c r="AE20" s="29"/>
      <c r="AF20" s="28"/>
      <c r="AK20" s="40" t="str">
        <f t="shared" si="7"/>
        <v>S</v>
      </c>
    </row>
    <row r="21" spans="1:37" ht="13.5" customHeight="1" x14ac:dyDescent="0.15">
      <c r="A21" s="14" t="s">
        <v>203</v>
      </c>
      <c r="B21" s="15"/>
      <c r="C21" s="13" t="str">
        <f t="shared" si="9"/>
        <v/>
      </c>
      <c r="D21" s="13" t="str">
        <f t="shared" si="8"/>
        <v/>
      </c>
      <c r="F21" s="18" t="s">
        <v>121</v>
      </c>
      <c r="G21" s="17"/>
      <c r="H21" s="13" t="str">
        <f t="shared" si="1"/>
        <v/>
      </c>
      <c r="I21" s="13" t="str">
        <f t="shared" si="5"/>
        <v>一般会計</v>
      </c>
      <c r="K21" s="13"/>
      <c r="L21" s="13"/>
      <c r="O21" s="13"/>
      <c r="P21" s="13"/>
      <c r="Q21" s="19"/>
      <c r="T21" s="13"/>
      <c r="U21" s="30" t="s">
        <v>525</v>
      </c>
      <c r="W21" s="30" t="s">
        <v>155</v>
      </c>
      <c r="Y21" s="30" t="s">
        <v>283</v>
      </c>
      <c r="Z21" s="30" t="s">
        <v>411</v>
      </c>
      <c r="AA21" s="62" t="s">
        <v>377</v>
      </c>
      <c r="AB21" s="62" t="s">
        <v>505</v>
      </c>
      <c r="AC21" s="29"/>
      <c r="AD21" s="29"/>
      <c r="AE21" s="29"/>
      <c r="AF21" s="28"/>
      <c r="AK21" s="40" t="str">
        <f t="shared" si="7"/>
        <v>T</v>
      </c>
    </row>
    <row r="22" spans="1:37" ht="13.5" customHeight="1" x14ac:dyDescent="0.15">
      <c r="A22" s="14" t="s">
        <v>204</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0" t="s">
        <v>572</v>
      </c>
      <c r="W22" s="30" t="s">
        <v>156</v>
      </c>
      <c r="Y22" s="30" t="s">
        <v>284</v>
      </c>
      <c r="Z22" s="30" t="s">
        <v>412</v>
      </c>
      <c r="AA22" s="62" t="s">
        <v>378</v>
      </c>
      <c r="AB22" s="62" t="s">
        <v>506</v>
      </c>
      <c r="AC22" s="29"/>
      <c r="AD22" s="29"/>
      <c r="AE22" s="29"/>
      <c r="AF22" s="28"/>
      <c r="AK22" s="40" t="str">
        <f t="shared" si="7"/>
        <v>U</v>
      </c>
    </row>
    <row r="23" spans="1:37" ht="13.5" customHeight="1" x14ac:dyDescent="0.15">
      <c r="A23" s="60" t="s">
        <v>256</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0" t="s">
        <v>526</v>
      </c>
      <c r="W23" s="30" t="s">
        <v>157</v>
      </c>
      <c r="Y23" s="30" t="s">
        <v>285</v>
      </c>
      <c r="Z23" s="30" t="s">
        <v>413</v>
      </c>
      <c r="AA23" s="62" t="s">
        <v>379</v>
      </c>
      <c r="AB23" s="62" t="s">
        <v>507</v>
      </c>
      <c r="AC23" s="29"/>
      <c r="AD23" s="29"/>
      <c r="AE23" s="29"/>
      <c r="AF23" s="28"/>
      <c r="AK23" s="40" t="str">
        <f t="shared" si="7"/>
        <v>V</v>
      </c>
    </row>
    <row r="24" spans="1:37" ht="13.5" customHeight="1" x14ac:dyDescent="0.15">
      <c r="A24" s="71"/>
      <c r="B24" s="58"/>
      <c r="F24" s="18" t="s">
        <v>259</v>
      </c>
      <c r="G24" s="17"/>
      <c r="H24" s="13" t="str">
        <f t="shared" si="1"/>
        <v/>
      </c>
      <c r="I24" s="13" t="str">
        <f t="shared" si="5"/>
        <v>一般会計</v>
      </c>
      <c r="K24" s="13"/>
      <c r="L24" s="13"/>
      <c r="O24" s="13"/>
      <c r="P24" s="13"/>
      <c r="Q24" s="19"/>
      <c r="T24" s="13"/>
      <c r="U24" s="30" t="s">
        <v>527</v>
      </c>
      <c r="W24" s="30" t="s">
        <v>158</v>
      </c>
      <c r="Y24" s="30" t="s">
        <v>286</v>
      </c>
      <c r="Z24" s="30" t="s">
        <v>414</v>
      </c>
      <c r="AA24" s="62" t="s">
        <v>380</v>
      </c>
      <c r="AB24" s="62" t="s">
        <v>508</v>
      </c>
      <c r="AC24" s="29"/>
      <c r="AD24" s="29"/>
      <c r="AE24" s="29"/>
      <c r="AF24" s="28"/>
      <c r="AK24" s="40" t="str">
        <f>CHAR(CODE(AK23)+1)</f>
        <v>W</v>
      </c>
    </row>
    <row r="25" spans="1:37" ht="13.5" customHeight="1" x14ac:dyDescent="0.15">
      <c r="A25" s="59"/>
      <c r="B25" s="58"/>
      <c r="F25" s="18" t="s">
        <v>124</v>
      </c>
      <c r="G25" s="17"/>
      <c r="H25" s="13" t="str">
        <f t="shared" si="1"/>
        <v/>
      </c>
      <c r="I25" s="13" t="str">
        <f t="shared" si="5"/>
        <v>一般会計</v>
      </c>
      <c r="K25" s="13"/>
      <c r="L25" s="13"/>
      <c r="O25" s="13"/>
      <c r="P25" s="13"/>
      <c r="Q25" s="19"/>
      <c r="T25" s="13"/>
      <c r="U25" s="30" t="s">
        <v>528</v>
      </c>
      <c r="W25" s="53"/>
      <c r="Y25" s="30" t="s">
        <v>287</v>
      </c>
      <c r="Z25" s="30" t="s">
        <v>415</v>
      </c>
      <c r="AA25" s="62" t="s">
        <v>381</v>
      </c>
      <c r="AB25" s="62" t="s">
        <v>509</v>
      </c>
      <c r="AC25" s="29"/>
      <c r="AD25" s="29"/>
      <c r="AE25" s="29"/>
      <c r="AF25" s="28"/>
      <c r="AK25" s="40" t="str">
        <f t="shared" si="7"/>
        <v>X</v>
      </c>
    </row>
    <row r="26" spans="1:37" ht="13.5" customHeight="1" x14ac:dyDescent="0.15">
      <c r="A26" s="59"/>
      <c r="B26" s="58"/>
      <c r="F26" s="18" t="s">
        <v>125</v>
      </c>
      <c r="G26" s="17"/>
      <c r="H26" s="13" t="str">
        <f t="shared" si="1"/>
        <v/>
      </c>
      <c r="I26" s="13" t="str">
        <f t="shared" si="5"/>
        <v>一般会計</v>
      </c>
      <c r="K26" s="13"/>
      <c r="L26" s="13"/>
      <c r="O26" s="13"/>
      <c r="P26" s="13"/>
      <c r="Q26" s="19"/>
      <c r="T26" s="13"/>
      <c r="U26" s="30" t="s">
        <v>529</v>
      </c>
      <c r="Y26" s="30" t="s">
        <v>288</v>
      </c>
      <c r="Z26" s="30" t="s">
        <v>416</v>
      </c>
      <c r="AA26" s="62" t="s">
        <v>382</v>
      </c>
      <c r="AB26" s="62" t="s">
        <v>510</v>
      </c>
      <c r="AC26" s="29"/>
      <c r="AD26" s="29"/>
      <c r="AE26" s="29"/>
      <c r="AF26" s="28"/>
      <c r="AK26" s="40" t="str">
        <f t="shared" si="7"/>
        <v>Y</v>
      </c>
    </row>
    <row r="27" spans="1:37" ht="13.5" customHeight="1" x14ac:dyDescent="0.15">
      <c r="A27" s="13" t="str">
        <f>IF(D23="", "-", D23)</f>
        <v>-</v>
      </c>
      <c r="B27" s="13"/>
      <c r="F27" s="18" t="s">
        <v>126</v>
      </c>
      <c r="G27" s="17"/>
      <c r="H27" s="13" t="str">
        <f t="shared" si="1"/>
        <v/>
      </c>
      <c r="I27" s="13" t="str">
        <f t="shared" si="5"/>
        <v>一般会計</v>
      </c>
      <c r="K27" s="13"/>
      <c r="L27" s="13"/>
      <c r="O27" s="13"/>
      <c r="P27" s="13"/>
      <c r="Q27" s="19"/>
      <c r="T27" s="13"/>
      <c r="U27" s="30" t="s">
        <v>530</v>
      </c>
      <c r="Y27" s="30" t="s">
        <v>289</v>
      </c>
      <c r="Z27" s="30" t="s">
        <v>417</v>
      </c>
      <c r="AA27" s="62" t="s">
        <v>383</v>
      </c>
      <c r="AB27" s="62" t="s">
        <v>511</v>
      </c>
      <c r="AC27" s="29"/>
      <c r="AD27" s="29"/>
      <c r="AE27" s="29"/>
      <c r="AF27" s="28"/>
      <c r="AK27" s="40"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531</v>
      </c>
      <c r="Y28" s="30" t="s">
        <v>290</v>
      </c>
      <c r="Z28" s="30" t="s">
        <v>418</v>
      </c>
      <c r="AA28" s="62" t="s">
        <v>384</v>
      </c>
      <c r="AB28" s="62" t="s">
        <v>512</v>
      </c>
      <c r="AC28" s="29"/>
      <c r="AD28" s="29"/>
      <c r="AE28" s="29"/>
      <c r="AF28" s="28"/>
      <c r="AK28" s="40" t="s">
        <v>184</v>
      </c>
    </row>
    <row r="29" spans="1:37" ht="13.5" customHeight="1" x14ac:dyDescent="0.15">
      <c r="A29" s="13"/>
      <c r="B29" s="13"/>
      <c r="F29" s="18" t="s">
        <v>192</v>
      </c>
      <c r="G29" s="17"/>
      <c r="H29" s="13" t="str">
        <f t="shared" si="1"/>
        <v/>
      </c>
      <c r="I29" s="13" t="str">
        <f t="shared" si="5"/>
        <v>一般会計</v>
      </c>
      <c r="K29" s="13"/>
      <c r="L29" s="13"/>
      <c r="O29" s="13"/>
      <c r="P29" s="13"/>
      <c r="Q29" s="19"/>
      <c r="T29" s="13"/>
      <c r="U29" s="30" t="s">
        <v>532</v>
      </c>
      <c r="Y29" s="30" t="s">
        <v>291</v>
      </c>
      <c r="Z29" s="30" t="s">
        <v>419</v>
      </c>
      <c r="AA29" s="62" t="s">
        <v>385</v>
      </c>
      <c r="AB29" s="62" t="s">
        <v>513</v>
      </c>
      <c r="AC29" s="29"/>
      <c r="AD29" s="29"/>
      <c r="AE29" s="29"/>
      <c r="AF29" s="28"/>
      <c r="AK29" s="40" t="str">
        <f t="shared" si="7"/>
        <v>b</v>
      </c>
    </row>
    <row r="30" spans="1:37" ht="13.5" customHeight="1" x14ac:dyDescent="0.15">
      <c r="A30" s="13"/>
      <c r="B30" s="13"/>
      <c r="F30" s="18" t="s">
        <v>193</v>
      </c>
      <c r="G30" s="17"/>
      <c r="H30" s="13" t="str">
        <f t="shared" si="1"/>
        <v/>
      </c>
      <c r="I30" s="13" t="str">
        <f t="shared" si="5"/>
        <v>一般会計</v>
      </c>
      <c r="K30" s="13"/>
      <c r="L30" s="13"/>
      <c r="O30" s="13"/>
      <c r="P30" s="13"/>
      <c r="Q30" s="19"/>
      <c r="T30" s="13"/>
      <c r="U30" s="30" t="s">
        <v>533</v>
      </c>
      <c r="Y30" s="30" t="s">
        <v>292</v>
      </c>
      <c r="Z30" s="30" t="s">
        <v>420</v>
      </c>
      <c r="AA30" s="62" t="s">
        <v>386</v>
      </c>
      <c r="AB30" s="62" t="s">
        <v>514</v>
      </c>
      <c r="AC30" s="29"/>
      <c r="AD30" s="29"/>
      <c r="AE30" s="29"/>
      <c r="AF30" s="28"/>
      <c r="AK30" s="40" t="str">
        <f t="shared" si="7"/>
        <v>c</v>
      </c>
    </row>
    <row r="31" spans="1:37" ht="13.5" customHeight="1" x14ac:dyDescent="0.15">
      <c r="A31" s="13"/>
      <c r="B31" s="13"/>
      <c r="F31" s="18" t="s">
        <v>194</v>
      </c>
      <c r="G31" s="17"/>
      <c r="H31" s="13" t="str">
        <f t="shared" si="1"/>
        <v/>
      </c>
      <c r="I31" s="13" t="str">
        <f t="shared" si="5"/>
        <v>一般会計</v>
      </c>
      <c r="K31" s="13"/>
      <c r="L31" s="13"/>
      <c r="O31" s="13"/>
      <c r="P31" s="13"/>
      <c r="Q31" s="19"/>
      <c r="T31" s="13"/>
      <c r="U31" s="30" t="s">
        <v>534</v>
      </c>
      <c r="Y31" s="30" t="s">
        <v>293</v>
      </c>
      <c r="Z31" s="30" t="s">
        <v>421</v>
      </c>
      <c r="AA31" s="62" t="s">
        <v>387</v>
      </c>
      <c r="AB31" s="62" t="s">
        <v>515</v>
      </c>
      <c r="AC31" s="29"/>
      <c r="AD31" s="29"/>
      <c r="AE31" s="29"/>
      <c r="AF31" s="28"/>
      <c r="AK31" s="40" t="str">
        <f t="shared" si="7"/>
        <v>d</v>
      </c>
    </row>
    <row r="32" spans="1:37" ht="13.5" customHeight="1" x14ac:dyDescent="0.15">
      <c r="A32" s="13"/>
      <c r="B32" s="13"/>
      <c r="F32" s="18" t="s">
        <v>195</v>
      </c>
      <c r="G32" s="17"/>
      <c r="H32" s="13" t="str">
        <f t="shared" si="1"/>
        <v/>
      </c>
      <c r="I32" s="13" t="str">
        <f t="shared" si="5"/>
        <v>一般会計</v>
      </c>
      <c r="K32" s="13"/>
      <c r="L32" s="13"/>
      <c r="O32" s="13"/>
      <c r="P32" s="13"/>
      <c r="Q32" s="19"/>
      <c r="T32" s="13"/>
      <c r="U32" s="30" t="s">
        <v>535</v>
      </c>
      <c r="Y32" s="30" t="s">
        <v>294</v>
      </c>
      <c r="Z32" s="30" t="s">
        <v>422</v>
      </c>
      <c r="AA32" s="62" t="s">
        <v>65</v>
      </c>
      <c r="AB32" s="62" t="s">
        <v>65</v>
      </c>
      <c r="AC32" s="29"/>
      <c r="AD32" s="29"/>
      <c r="AE32" s="29"/>
      <c r="AF32" s="28"/>
      <c r="AK32" s="40" t="str">
        <f t="shared" si="7"/>
        <v>e</v>
      </c>
    </row>
    <row r="33" spans="1:37" ht="13.5" customHeight="1" x14ac:dyDescent="0.15">
      <c r="A33" s="13"/>
      <c r="B33" s="13"/>
      <c r="F33" s="18" t="s">
        <v>196</v>
      </c>
      <c r="G33" s="17"/>
      <c r="H33" s="13" t="str">
        <f t="shared" si="1"/>
        <v/>
      </c>
      <c r="I33" s="13" t="str">
        <f t="shared" si="5"/>
        <v>一般会計</v>
      </c>
      <c r="K33" s="13"/>
      <c r="L33" s="13"/>
      <c r="O33" s="13"/>
      <c r="P33" s="13"/>
      <c r="Q33" s="19"/>
      <c r="T33" s="13"/>
      <c r="U33" s="30" t="s">
        <v>536</v>
      </c>
      <c r="Y33" s="30" t="s">
        <v>295</v>
      </c>
      <c r="Z33" s="30" t="s">
        <v>423</v>
      </c>
      <c r="AA33" s="53"/>
      <c r="AB33" s="29"/>
      <c r="AC33" s="29"/>
      <c r="AD33" s="29"/>
      <c r="AE33" s="29"/>
      <c r="AF33" s="28"/>
      <c r="AK33" s="40" t="str">
        <f t="shared" si="7"/>
        <v>f</v>
      </c>
    </row>
    <row r="34" spans="1:37" ht="13.5" customHeight="1" x14ac:dyDescent="0.15">
      <c r="A34" s="13"/>
      <c r="B34" s="13"/>
      <c r="F34" s="18" t="s">
        <v>197</v>
      </c>
      <c r="G34" s="17"/>
      <c r="H34" s="13" t="str">
        <f t="shared" si="1"/>
        <v/>
      </c>
      <c r="I34" s="13" t="str">
        <f t="shared" si="5"/>
        <v>一般会計</v>
      </c>
      <c r="K34" s="13"/>
      <c r="L34" s="13"/>
      <c r="O34" s="13"/>
      <c r="P34" s="13"/>
      <c r="Q34" s="19"/>
      <c r="T34" s="13"/>
      <c r="U34" s="30" t="s">
        <v>537</v>
      </c>
      <c r="Y34" s="30" t="s">
        <v>296</v>
      </c>
      <c r="Z34" s="30" t="s">
        <v>424</v>
      </c>
      <c r="AB34" s="29"/>
      <c r="AC34" s="29"/>
      <c r="AD34" s="29"/>
      <c r="AE34" s="29"/>
      <c r="AF34" s="28"/>
      <c r="AK34" s="40" t="str">
        <f t="shared" si="7"/>
        <v>g</v>
      </c>
    </row>
    <row r="35" spans="1:37" ht="13.5" customHeight="1" x14ac:dyDescent="0.15">
      <c r="A35" s="13"/>
      <c r="B35" s="13"/>
      <c r="F35" s="18" t="s">
        <v>198</v>
      </c>
      <c r="G35" s="17"/>
      <c r="H35" s="13" t="str">
        <f t="shared" si="1"/>
        <v/>
      </c>
      <c r="I35" s="13" t="str">
        <f t="shared" si="5"/>
        <v>一般会計</v>
      </c>
      <c r="K35" s="13"/>
      <c r="L35" s="13"/>
      <c r="O35" s="13"/>
      <c r="P35" s="13"/>
      <c r="Q35" s="19"/>
      <c r="T35" s="13"/>
      <c r="U35" s="30" t="s">
        <v>538</v>
      </c>
      <c r="Y35" s="30" t="s">
        <v>297</v>
      </c>
      <c r="Z35" s="30" t="s">
        <v>425</v>
      </c>
      <c r="AC35" s="29"/>
      <c r="AF35" s="28"/>
      <c r="AK35" s="40" t="str">
        <f t="shared" si="7"/>
        <v>h</v>
      </c>
    </row>
    <row r="36" spans="1:37" ht="13.5" customHeight="1" x14ac:dyDescent="0.15">
      <c r="A36" s="13"/>
      <c r="B36" s="13"/>
      <c r="F36" s="18" t="s">
        <v>199</v>
      </c>
      <c r="G36" s="17"/>
      <c r="H36" s="13" t="str">
        <f t="shared" si="1"/>
        <v/>
      </c>
      <c r="I36" s="13" t="str">
        <f t="shared" si="5"/>
        <v>一般会計</v>
      </c>
      <c r="K36" s="13"/>
      <c r="L36" s="13"/>
      <c r="O36" s="13"/>
      <c r="P36" s="13"/>
      <c r="Q36" s="19"/>
      <c r="T36" s="13"/>
      <c r="Y36" s="30" t="s">
        <v>298</v>
      </c>
      <c r="Z36" s="30" t="s">
        <v>426</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299</v>
      </c>
      <c r="Z37" s="30" t="s">
        <v>427</v>
      </c>
      <c r="AF37" s="28"/>
      <c r="AK37" s="40" t="str">
        <f t="shared" si="7"/>
        <v>j</v>
      </c>
    </row>
    <row r="38" spans="1:37" x14ac:dyDescent="0.15">
      <c r="A38" s="13"/>
      <c r="B38" s="13"/>
      <c r="F38" s="13"/>
      <c r="G38" s="19"/>
      <c r="K38" s="13"/>
      <c r="L38" s="13"/>
      <c r="O38" s="13"/>
      <c r="P38" s="13"/>
      <c r="Q38" s="19"/>
      <c r="T38" s="13"/>
      <c r="Y38" s="30" t="s">
        <v>300</v>
      </c>
      <c r="Z38" s="30" t="s">
        <v>428</v>
      </c>
      <c r="AF38" s="28"/>
      <c r="AK38" s="40" t="str">
        <f t="shared" si="7"/>
        <v>k</v>
      </c>
    </row>
    <row r="39" spans="1:37" x14ac:dyDescent="0.15">
      <c r="A39" s="13"/>
      <c r="B39" s="13"/>
      <c r="F39" s="13" t="str">
        <f>I37</f>
        <v>一般会計</v>
      </c>
      <c r="G39" s="19"/>
      <c r="K39" s="13"/>
      <c r="L39" s="13"/>
      <c r="O39" s="13"/>
      <c r="P39" s="13"/>
      <c r="Q39" s="19"/>
      <c r="T39" s="13"/>
      <c r="U39" s="30" t="s">
        <v>540</v>
      </c>
      <c r="Y39" s="30" t="s">
        <v>301</v>
      </c>
      <c r="Z39" s="30" t="s">
        <v>429</v>
      </c>
      <c r="AF39" s="28"/>
      <c r="AK39" s="40" t="str">
        <f t="shared" si="7"/>
        <v>l</v>
      </c>
    </row>
    <row r="40" spans="1:37" x14ac:dyDescent="0.15">
      <c r="A40" s="13"/>
      <c r="B40" s="13"/>
      <c r="F40" s="13"/>
      <c r="G40" s="19"/>
      <c r="K40" s="13"/>
      <c r="L40" s="13"/>
      <c r="O40" s="13"/>
      <c r="P40" s="13"/>
      <c r="Q40" s="19"/>
      <c r="T40" s="13"/>
      <c r="U40" s="30"/>
      <c r="Y40" s="30" t="s">
        <v>302</v>
      </c>
      <c r="Z40" s="30" t="s">
        <v>430</v>
      </c>
      <c r="AF40" s="28"/>
      <c r="AK40" s="40" t="str">
        <f t="shared" si="7"/>
        <v>m</v>
      </c>
    </row>
    <row r="41" spans="1:37" x14ac:dyDescent="0.15">
      <c r="A41" s="13"/>
      <c r="B41" s="13"/>
      <c r="F41" s="13"/>
      <c r="G41" s="19"/>
      <c r="K41" s="13"/>
      <c r="L41" s="13"/>
      <c r="O41" s="13"/>
      <c r="P41" s="13"/>
      <c r="Q41" s="19"/>
      <c r="T41" s="13"/>
      <c r="U41" s="30" t="s">
        <v>242</v>
      </c>
      <c r="Y41" s="30" t="s">
        <v>303</v>
      </c>
      <c r="Z41" s="30" t="s">
        <v>431</v>
      </c>
      <c r="AF41" s="28"/>
      <c r="AK41" s="40" t="str">
        <f t="shared" si="7"/>
        <v>n</v>
      </c>
    </row>
    <row r="42" spans="1:37" x14ac:dyDescent="0.15">
      <c r="A42" s="13"/>
      <c r="B42" s="13"/>
      <c r="F42" s="13"/>
      <c r="G42" s="19"/>
      <c r="K42" s="13"/>
      <c r="L42" s="13"/>
      <c r="O42" s="13"/>
      <c r="P42" s="13"/>
      <c r="Q42" s="19"/>
      <c r="T42" s="13"/>
      <c r="U42" s="30" t="s">
        <v>252</v>
      </c>
      <c r="Y42" s="30" t="s">
        <v>304</v>
      </c>
      <c r="Z42" s="30" t="s">
        <v>432</v>
      </c>
      <c r="AF42" s="28"/>
      <c r="AK42" s="40" t="str">
        <f t="shared" si="7"/>
        <v>o</v>
      </c>
    </row>
    <row r="43" spans="1:37" x14ac:dyDescent="0.15">
      <c r="A43" s="13"/>
      <c r="B43" s="13"/>
      <c r="F43" s="13"/>
      <c r="G43" s="19"/>
      <c r="K43" s="13"/>
      <c r="L43" s="13"/>
      <c r="O43" s="13"/>
      <c r="P43" s="13"/>
      <c r="Q43" s="19"/>
      <c r="T43" s="13"/>
      <c r="Y43" s="30" t="s">
        <v>305</v>
      </c>
      <c r="Z43" s="30" t="s">
        <v>433</v>
      </c>
      <c r="AF43" s="28"/>
      <c r="AK43" s="40" t="str">
        <f t="shared" si="7"/>
        <v>p</v>
      </c>
    </row>
    <row r="44" spans="1:37" x14ac:dyDescent="0.15">
      <c r="A44" s="13"/>
      <c r="B44" s="13"/>
      <c r="F44" s="13"/>
      <c r="G44" s="19"/>
      <c r="K44" s="13"/>
      <c r="L44" s="13"/>
      <c r="O44" s="13"/>
      <c r="P44" s="13"/>
      <c r="Q44" s="19"/>
      <c r="T44" s="13"/>
      <c r="Y44" s="30" t="s">
        <v>306</v>
      </c>
      <c r="Z44" s="30" t="s">
        <v>434</v>
      </c>
      <c r="AF44" s="28"/>
      <c r="AK44" s="40" t="str">
        <f t="shared" si="7"/>
        <v>q</v>
      </c>
    </row>
    <row r="45" spans="1:37" x14ac:dyDescent="0.15">
      <c r="A45" s="13"/>
      <c r="B45" s="13"/>
      <c r="F45" s="13"/>
      <c r="G45" s="19"/>
      <c r="K45" s="13"/>
      <c r="L45" s="13"/>
      <c r="O45" s="13"/>
      <c r="P45" s="13"/>
      <c r="Q45" s="19"/>
      <c r="T45" s="13"/>
      <c r="U45" s="27" t="s">
        <v>160</v>
      </c>
      <c r="Y45" s="30" t="s">
        <v>307</v>
      </c>
      <c r="Z45" s="30" t="s">
        <v>435</v>
      </c>
      <c r="AF45" s="28"/>
      <c r="AK45" s="40" t="str">
        <f t="shared" si="7"/>
        <v>r</v>
      </c>
    </row>
    <row r="46" spans="1:37" x14ac:dyDescent="0.15">
      <c r="A46" s="13"/>
      <c r="B46" s="13"/>
      <c r="F46" s="13"/>
      <c r="G46" s="19"/>
      <c r="K46" s="13"/>
      <c r="L46" s="13"/>
      <c r="O46" s="13"/>
      <c r="P46" s="13"/>
      <c r="Q46" s="19"/>
      <c r="T46" s="13"/>
      <c r="U46" s="69" t="s">
        <v>571</v>
      </c>
      <c r="Y46" s="30" t="s">
        <v>308</v>
      </c>
      <c r="Z46" s="30" t="s">
        <v>436</v>
      </c>
      <c r="AF46" s="28"/>
      <c r="AK46" s="40" t="str">
        <f t="shared" si="7"/>
        <v>s</v>
      </c>
    </row>
    <row r="47" spans="1:37" x14ac:dyDescent="0.15">
      <c r="A47" s="13"/>
      <c r="B47" s="13"/>
      <c r="F47" s="13"/>
      <c r="G47" s="19"/>
      <c r="K47" s="13"/>
      <c r="L47" s="13"/>
      <c r="O47" s="13"/>
      <c r="P47" s="13"/>
      <c r="Q47" s="19"/>
      <c r="T47" s="13"/>
      <c r="Y47" s="30" t="s">
        <v>309</v>
      </c>
      <c r="Z47" s="30" t="s">
        <v>437</v>
      </c>
      <c r="AF47" s="28"/>
      <c r="AK47" s="40" t="str">
        <f t="shared" si="7"/>
        <v>t</v>
      </c>
    </row>
    <row r="48" spans="1:37" x14ac:dyDescent="0.15">
      <c r="A48" s="13"/>
      <c r="B48" s="13"/>
      <c r="F48" s="13"/>
      <c r="G48" s="19"/>
      <c r="K48" s="13"/>
      <c r="L48" s="13"/>
      <c r="O48" s="13"/>
      <c r="P48" s="13"/>
      <c r="Q48" s="19"/>
      <c r="T48" s="13"/>
      <c r="U48" s="69">
        <v>2021</v>
      </c>
      <c r="Y48" s="30" t="s">
        <v>310</v>
      </c>
      <c r="Z48" s="30" t="s">
        <v>438</v>
      </c>
      <c r="AF48" s="28"/>
      <c r="AK48" s="40" t="str">
        <f t="shared" si="7"/>
        <v>u</v>
      </c>
    </row>
    <row r="49" spans="1:37" x14ac:dyDescent="0.15">
      <c r="A49" s="13"/>
      <c r="B49" s="13"/>
      <c r="F49" s="13"/>
      <c r="G49" s="19"/>
      <c r="K49" s="13"/>
      <c r="L49" s="13"/>
      <c r="O49" s="13"/>
      <c r="P49" s="13"/>
      <c r="Q49" s="19"/>
      <c r="T49" s="13"/>
      <c r="U49" s="69">
        <v>2022</v>
      </c>
      <c r="Y49" s="30" t="s">
        <v>311</v>
      </c>
      <c r="Z49" s="30" t="s">
        <v>439</v>
      </c>
      <c r="AF49" s="28"/>
      <c r="AK49" s="40" t="str">
        <f t="shared" si="7"/>
        <v>v</v>
      </c>
    </row>
    <row r="50" spans="1:37" x14ac:dyDescent="0.15">
      <c r="A50" s="13"/>
      <c r="B50" s="13"/>
      <c r="F50" s="13"/>
      <c r="G50" s="19"/>
      <c r="K50" s="13"/>
      <c r="L50" s="13"/>
      <c r="O50" s="13"/>
      <c r="P50" s="13"/>
      <c r="Q50" s="19"/>
      <c r="T50" s="13"/>
      <c r="U50" s="69">
        <v>2023</v>
      </c>
      <c r="Y50" s="30" t="s">
        <v>312</v>
      </c>
      <c r="Z50" s="30" t="s">
        <v>440</v>
      </c>
      <c r="AF50" s="28"/>
    </row>
    <row r="51" spans="1:37" x14ac:dyDescent="0.15">
      <c r="A51" s="13"/>
      <c r="B51" s="13"/>
      <c r="F51" s="13"/>
      <c r="G51" s="19"/>
      <c r="K51" s="13"/>
      <c r="L51" s="13"/>
      <c r="O51" s="13"/>
      <c r="P51" s="13"/>
      <c r="Q51" s="19"/>
      <c r="T51" s="13"/>
      <c r="U51" s="69">
        <v>2024</v>
      </c>
      <c r="Y51" s="30" t="s">
        <v>313</v>
      </c>
      <c r="Z51" s="30" t="s">
        <v>441</v>
      </c>
      <c r="AF51" s="28"/>
    </row>
    <row r="52" spans="1:37" x14ac:dyDescent="0.15">
      <c r="A52" s="13"/>
      <c r="B52" s="13"/>
      <c r="F52" s="13"/>
      <c r="G52" s="19"/>
      <c r="K52" s="13"/>
      <c r="L52" s="13"/>
      <c r="O52" s="13"/>
      <c r="P52" s="13"/>
      <c r="Q52" s="19"/>
      <c r="T52" s="13"/>
      <c r="U52" s="69">
        <v>2025</v>
      </c>
      <c r="Y52" s="30" t="s">
        <v>314</v>
      </c>
      <c r="Z52" s="30" t="s">
        <v>442</v>
      </c>
      <c r="AF52" s="28"/>
    </row>
    <row r="53" spans="1:37" x14ac:dyDescent="0.15">
      <c r="A53" s="13"/>
      <c r="B53" s="13"/>
      <c r="F53" s="13"/>
      <c r="G53" s="19"/>
      <c r="K53" s="13"/>
      <c r="L53" s="13"/>
      <c r="O53" s="13"/>
      <c r="P53" s="13"/>
      <c r="Q53" s="19"/>
      <c r="T53" s="13"/>
      <c r="U53" s="69">
        <v>2026</v>
      </c>
      <c r="Y53" s="30" t="s">
        <v>315</v>
      </c>
      <c r="Z53" s="30" t="s">
        <v>443</v>
      </c>
      <c r="AF53" s="28"/>
    </row>
    <row r="54" spans="1:37" x14ac:dyDescent="0.15">
      <c r="A54" s="13"/>
      <c r="B54" s="13"/>
      <c r="F54" s="13"/>
      <c r="G54" s="19"/>
      <c r="K54" s="13"/>
      <c r="L54" s="13"/>
      <c r="O54" s="13"/>
      <c r="P54" s="20"/>
      <c r="Q54" s="19"/>
      <c r="T54" s="13"/>
      <c r="Y54" s="30" t="s">
        <v>316</v>
      </c>
      <c r="Z54" s="30" t="s">
        <v>444</v>
      </c>
      <c r="AF54" s="28"/>
    </row>
    <row r="55" spans="1:37" x14ac:dyDescent="0.15">
      <c r="A55" s="13"/>
      <c r="B55" s="13"/>
      <c r="F55" s="13"/>
      <c r="G55" s="19"/>
      <c r="K55" s="13"/>
      <c r="L55" s="13"/>
      <c r="O55" s="13"/>
      <c r="P55" s="13"/>
      <c r="Q55" s="19"/>
      <c r="T55" s="13"/>
      <c r="Y55" s="30" t="s">
        <v>317</v>
      </c>
      <c r="Z55" s="30" t="s">
        <v>445</v>
      </c>
      <c r="AF55" s="28"/>
    </row>
    <row r="56" spans="1:37" x14ac:dyDescent="0.15">
      <c r="A56" s="13"/>
      <c r="B56" s="13"/>
      <c r="F56" s="13"/>
      <c r="G56" s="19"/>
      <c r="K56" s="13"/>
      <c r="L56" s="13"/>
      <c r="O56" s="13"/>
      <c r="P56" s="13"/>
      <c r="Q56" s="19"/>
      <c r="T56" s="13"/>
      <c r="U56" s="69">
        <v>20</v>
      </c>
      <c r="Y56" s="30" t="s">
        <v>318</v>
      </c>
      <c r="Z56" s="30" t="s">
        <v>446</v>
      </c>
      <c r="AF56" s="28"/>
    </row>
    <row r="57" spans="1:37" x14ac:dyDescent="0.15">
      <c r="A57" s="13"/>
      <c r="B57" s="13"/>
      <c r="F57" s="13"/>
      <c r="G57" s="19"/>
      <c r="K57" s="13"/>
      <c r="L57" s="13"/>
      <c r="O57" s="13"/>
      <c r="P57" s="13"/>
      <c r="Q57" s="19"/>
      <c r="T57" s="13"/>
      <c r="U57" s="30" t="s">
        <v>516</v>
      </c>
      <c r="Y57" s="30" t="s">
        <v>319</v>
      </c>
      <c r="Z57" s="30" t="s">
        <v>447</v>
      </c>
      <c r="AF57" s="28"/>
    </row>
    <row r="58" spans="1:37" x14ac:dyDescent="0.15">
      <c r="A58" s="13"/>
      <c r="B58" s="13"/>
      <c r="F58" s="13"/>
      <c r="G58" s="19"/>
      <c r="K58" s="13"/>
      <c r="L58" s="13"/>
      <c r="O58" s="13"/>
      <c r="P58" s="13"/>
      <c r="Q58" s="19"/>
      <c r="T58" s="13"/>
      <c r="U58" s="30" t="s">
        <v>517</v>
      </c>
      <c r="Y58" s="30" t="s">
        <v>320</v>
      </c>
      <c r="Z58" s="30" t="s">
        <v>448</v>
      </c>
      <c r="AF58" s="28"/>
    </row>
    <row r="59" spans="1:37" x14ac:dyDescent="0.15">
      <c r="A59" s="13"/>
      <c r="B59" s="13"/>
      <c r="F59" s="13"/>
      <c r="G59" s="19"/>
      <c r="K59" s="13"/>
      <c r="L59" s="13"/>
      <c r="O59" s="13"/>
      <c r="P59" s="13"/>
      <c r="Q59" s="19"/>
      <c r="T59" s="13"/>
      <c r="Y59" s="30" t="s">
        <v>321</v>
      </c>
      <c r="Z59" s="30" t="s">
        <v>449</v>
      </c>
      <c r="AF59" s="28"/>
    </row>
    <row r="60" spans="1:37" x14ac:dyDescent="0.15">
      <c r="A60" s="13"/>
      <c r="B60" s="13"/>
      <c r="F60" s="13"/>
      <c r="G60" s="19"/>
      <c r="K60" s="13"/>
      <c r="L60" s="13"/>
      <c r="O60" s="13"/>
      <c r="P60" s="13"/>
      <c r="Q60" s="19"/>
      <c r="T60" s="13"/>
      <c r="Y60" s="30" t="s">
        <v>322</v>
      </c>
      <c r="Z60" s="30" t="s">
        <v>450</v>
      </c>
      <c r="AF60" s="28"/>
    </row>
    <row r="61" spans="1:37" x14ac:dyDescent="0.15">
      <c r="A61" s="13"/>
      <c r="B61" s="13"/>
      <c r="F61" s="13"/>
      <c r="G61" s="19"/>
      <c r="K61" s="13"/>
      <c r="L61" s="13"/>
      <c r="O61" s="13"/>
      <c r="P61" s="13"/>
      <c r="Q61" s="19"/>
      <c r="T61" s="13"/>
      <c r="Y61" s="30" t="s">
        <v>323</v>
      </c>
      <c r="Z61" s="30" t="s">
        <v>451</v>
      </c>
      <c r="AF61" s="28"/>
    </row>
    <row r="62" spans="1:37" x14ac:dyDescent="0.15">
      <c r="A62" s="13"/>
      <c r="B62" s="13"/>
      <c r="F62" s="13"/>
      <c r="G62" s="19"/>
      <c r="K62" s="13"/>
      <c r="L62" s="13"/>
      <c r="O62" s="13"/>
      <c r="P62" s="13"/>
      <c r="Q62" s="19"/>
      <c r="T62" s="13"/>
      <c r="Y62" s="30" t="s">
        <v>324</v>
      </c>
      <c r="Z62" s="30" t="s">
        <v>452</v>
      </c>
      <c r="AF62" s="28"/>
    </row>
    <row r="63" spans="1:37" x14ac:dyDescent="0.15">
      <c r="A63" s="13"/>
      <c r="B63" s="13"/>
      <c r="F63" s="13"/>
      <c r="G63" s="19"/>
      <c r="K63" s="13"/>
      <c r="L63" s="13"/>
      <c r="O63" s="13"/>
      <c r="P63" s="13"/>
      <c r="Q63" s="19"/>
      <c r="T63" s="13"/>
      <c r="Y63" s="30" t="s">
        <v>325</v>
      </c>
      <c r="Z63" s="30" t="s">
        <v>453</v>
      </c>
      <c r="AF63" s="28"/>
    </row>
    <row r="64" spans="1:37" x14ac:dyDescent="0.15">
      <c r="A64" s="13"/>
      <c r="B64" s="13"/>
      <c r="F64" s="13"/>
      <c r="G64" s="19"/>
      <c r="K64" s="13"/>
      <c r="L64" s="13"/>
      <c r="O64" s="13"/>
      <c r="P64" s="13"/>
      <c r="Q64" s="19"/>
      <c r="T64" s="13"/>
      <c r="Y64" s="30" t="s">
        <v>326</v>
      </c>
      <c r="Z64" s="30" t="s">
        <v>454</v>
      </c>
      <c r="AF64" s="28"/>
    </row>
    <row r="65" spans="1:32" x14ac:dyDescent="0.15">
      <c r="A65" s="13"/>
      <c r="B65" s="13"/>
      <c r="F65" s="13"/>
      <c r="G65" s="19"/>
      <c r="K65" s="13"/>
      <c r="L65" s="13"/>
      <c r="O65" s="13"/>
      <c r="P65" s="13"/>
      <c r="Q65" s="19"/>
      <c r="T65" s="13"/>
      <c r="Y65" s="30" t="s">
        <v>327</v>
      </c>
      <c r="Z65" s="30" t="s">
        <v>455</v>
      </c>
      <c r="AF65" s="28"/>
    </row>
    <row r="66" spans="1:32" x14ac:dyDescent="0.15">
      <c r="A66" s="13"/>
      <c r="B66" s="13"/>
      <c r="F66" s="13"/>
      <c r="G66" s="19"/>
      <c r="K66" s="13"/>
      <c r="L66" s="13"/>
      <c r="O66" s="13"/>
      <c r="P66" s="13"/>
      <c r="Q66" s="19"/>
      <c r="T66" s="13"/>
      <c r="Y66" s="30" t="s">
        <v>66</v>
      </c>
      <c r="Z66" s="30" t="s">
        <v>456</v>
      </c>
      <c r="AF66" s="28"/>
    </row>
    <row r="67" spans="1:32" x14ac:dyDescent="0.15">
      <c r="A67" s="13"/>
      <c r="B67" s="13"/>
      <c r="F67" s="13"/>
      <c r="G67" s="19"/>
      <c r="K67" s="13"/>
      <c r="L67" s="13"/>
      <c r="O67" s="13"/>
      <c r="P67" s="13"/>
      <c r="Q67" s="19"/>
      <c r="T67" s="13"/>
      <c r="Y67" s="30" t="s">
        <v>328</v>
      </c>
      <c r="Z67" s="30" t="s">
        <v>457</v>
      </c>
      <c r="AF67" s="28"/>
    </row>
    <row r="68" spans="1:32" x14ac:dyDescent="0.15">
      <c r="A68" s="13"/>
      <c r="B68" s="13"/>
      <c r="F68" s="13"/>
      <c r="G68" s="19"/>
      <c r="K68" s="13"/>
      <c r="L68" s="13"/>
      <c r="O68" s="13"/>
      <c r="P68" s="13"/>
      <c r="Q68" s="19"/>
      <c r="T68" s="13"/>
      <c r="Y68" s="30" t="s">
        <v>329</v>
      </c>
      <c r="Z68" s="30" t="s">
        <v>458</v>
      </c>
      <c r="AF68" s="28"/>
    </row>
    <row r="69" spans="1:32" x14ac:dyDescent="0.15">
      <c r="A69" s="13"/>
      <c r="B69" s="13"/>
      <c r="F69" s="13"/>
      <c r="G69" s="19"/>
      <c r="K69" s="13"/>
      <c r="L69" s="13"/>
      <c r="O69" s="13"/>
      <c r="P69" s="13"/>
      <c r="Q69" s="19"/>
      <c r="T69" s="13"/>
      <c r="Y69" s="30" t="s">
        <v>330</v>
      </c>
      <c r="Z69" s="30" t="s">
        <v>459</v>
      </c>
      <c r="AF69" s="28"/>
    </row>
    <row r="70" spans="1:32" x14ac:dyDescent="0.15">
      <c r="A70" s="13"/>
      <c r="B70" s="13"/>
      <c r="Y70" s="30" t="s">
        <v>331</v>
      </c>
      <c r="Z70" s="30" t="s">
        <v>460</v>
      </c>
    </row>
    <row r="71" spans="1:32" x14ac:dyDescent="0.15">
      <c r="Y71" s="30" t="s">
        <v>332</v>
      </c>
      <c r="Z71" s="30" t="s">
        <v>461</v>
      </c>
    </row>
    <row r="72" spans="1:32" x14ac:dyDescent="0.15">
      <c r="Y72" s="30" t="s">
        <v>333</v>
      </c>
      <c r="Z72" s="30" t="s">
        <v>462</v>
      </c>
    </row>
    <row r="73" spans="1:32" x14ac:dyDescent="0.15">
      <c r="Y73" s="30" t="s">
        <v>334</v>
      </c>
      <c r="Z73" s="30" t="s">
        <v>463</v>
      </c>
    </row>
    <row r="74" spans="1:32" x14ac:dyDescent="0.15">
      <c r="Y74" s="30" t="s">
        <v>335</v>
      </c>
      <c r="Z74" s="30" t="s">
        <v>464</v>
      </c>
    </row>
    <row r="75" spans="1:32" x14ac:dyDescent="0.15">
      <c r="Y75" s="30" t="s">
        <v>336</v>
      </c>
      <c r="Z75" s="30" t="s">
        <v>465</v>
      </c>
    </row>
    <row r="76" spans="1:32" x14ac:dyDescent="0.15">
      <c r="Y76" s="30" t="s">
        <v>337</v>
      </c>
      <c r="Z76" s="30" t="s">
        <v>466</v>
      </c>
    </row>
    <row r="77" spans="1:32" x14ac:dyDescent="0.15">
      <c r="Y77" s="30" t="s">
        <v>338</v>
      </c>
      <c r="Z77" s="30" t="s">
        <v>467</v>
      </c>
    </row>
    <row r="78" spans="1:32" x14ac:dyDescent="0.15">
      <c r="Y78" s="30" t="s">
        <v>339</v>
      </c>
      <c r="Z78" s="30" t="s">
        <v>468</v>
      </c>
    </row>
    <row r="79" spans="1:32" x14ac:dyDescent="0.15">
      <c r="Y79" s="30" t="s">
        <v>340</v>
      </c>
      <c r="Z79" s="30" t="s">
        <v>469</v>
      </c>
    </row>
    <row r="80" spans="1:32" x14ac:dyDescent="0.15">
      <c r="Y80" s="30" t="s">
        <v>341</v>
      </c>
      <c r="Z80" s="30" t="s">
        <v>470</v>
      </c>
    </row>
    <row r="81" spans="25:26" x14ac:dyDescent="0.15">
      <c r="Y81" s="30" t="s">
        <v>342</v>
      </c>
      <c r="Z81" s="30" t="s">
        <v>471</v>
      </c>
    </row>
    <row r="82" spans="25:26" x14ac:dyDescent="0.15">
      <c r="Y82" s="30" t="s">
        <v>343</v>
      </c>
      <c r="Z82" s="30" t="s">
        <v>472</v>
      </c>
    </row>
    <row r="83" spans="25:26" x14ac:dyDescent="0.15">
      <c r="Y83" s="30" t="s">
        <v>344</v>
      </c>
      <c r="Z83" s="30" t="s">
        <v>473</v>
      </c>
    </row>
    <row r="84" spans="25:26" x14ac:dyDescent="0.15">
      <c r="Y84" s="30" t="s">
        <v>345</v>
      </c>
      <c r="Z84" s="30" t="s">
        <v>474</v>
      </c>
    </row>
    <row r="85" spans="25:26" x14ac:dyDescent="0.15">
      <c r="Y85" s="30" t="s">
        <v>346</v>
      </c>
      <c r="Z85" s="30" t="s">
        <v>475</v>
      </c>
    </row>
    <row r="86" spans="25:26" x14ac:dyDescent="0.15">
      <c r="Y86" s="30" t="s">
        <v>347</v>
      </c>
      <c r="Z86" s="30" t="s">
        <v>476</v>
      </c>
    </row>
    <row r="87" spans="25:26" x14ac:dyDescent="0.15">
      <c r="Y87" s="30" t="s">
        <v>348</v>
      </c>
      <c r="Z87" s="30" t="s">
        <v>477</v>
      </c>
    </row>
    <row r="88" spans="25:26" x14ac:dyDescent="0.15">
      <c r="Y88" s="30" t="s">
        <v>349</v>
      </c>
      <c r="Z88" s="30" t="s">
        <v>478</v>
      </c>
    </row>
    <row r="89" spans="25:26" x14ac:dyDescent="0.15">
      <c r="Y89" s="30" t="s">
        <v>350</v>
      </c>
      <c r="Z89" s="30" t="s">
        <v>479</v>
      </c>
    </row>
    <row r="90" spans="25:26" x14ac:dyDescent="0.15">
      <c r="Y90" s="30" t="s">
        <v>351</v>
      </c>
      <c r="Z90" s="30" t="s">
        <v>480</v>
      </c>
    </row>
    <row r="91" spans="25:26" x14ac:dyDescent="0.15">
      <c r="Y91" s="30" t="s">
        <v>352</v>
      </c>
      <c r="Z91" s="30" t="s">
        <v>481</v>
      </c>
    </row>
    <row r="92" spans="25:26" x14ac:dyDescent="0.15">
      <c r="Y92" s="30" t="s">
        <v>353</v>
      </c>
      <c r="Z92" s="30" t="s">
        <v>482</v>
      </c>
    </row>
    <row r="93" spans="25:26" x14ac:dyDescent="0.15">
      <c r="Y93" s="30" t="s">
        <v>354</v>
      </c>
      <c r="Z93" s="30" t="s">
        <v>483</v>
      </c>
    </row>
    <row r="94" spans="25:26" x14ac:dyDescent="0.15">
      <c r="Y94" s="30" t="s">
        <v>355</v>
      </c>
      <c r="Z94" s="30" t="s">
        <v>484</v>
      </c>
    </row>
    <row r="95" spans="25:26" x14ac:dyDescent="0.15">
      <c r="Y95" s="30" t="s">
        <v>356</v>
      </c>
      <c r="Z95" s="30" t="s">
        <v>485</v>
      </c>
    </row>
    <row r="96" spans="25:26" x14ac:dyDescent="0.15">
      <c r="Y96" s="30" t="s">
        <v>260</v>
      </c>
      <c r="Z96" s="30" t="s">
        <v>486</v>
      </c>
    </row>
    <row r="97" spans="25:26" x14ac:dyDescent="0.15">
      <c r="Y97" s="30" t="s">
        <v>357</v>
      </c>
      <c r="Z97" s="30" t="s">
        <v>487</v>
      </c>
    </row>
    <row r="98" spans="25:26" x14ac:dyDescent="0.15">
      <c r="Y98" s="30" t="s">
        <v>358</v>
      </c>
      <c r="Z98" s="30" t="s">
        <v>488</v>
      </c>
    </row>
    <row r="99" spans="25:26" x14ac:dyDescent="0.15">
      <c r="Y99" s="30" t="s">
        <v>388</v>
      </c>
      <c r="Z99" s="30" t="s">
        <v>489</v>
      </c>
    </row>
    <row r="100" spans="25:26" x14ac:dyDescent="0.15">
      <c r="Y100" s="30" t="s">
        <v>575</v>
      </c>
      <c r="Z100" s="30" t="s">
        <v>490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2022-06-22T02:34:17Z</cp:lastPrinted>
  <dcterms:created xsi:type="dcterms:W3CDTF">2012-03-13T00:50:25Z</dcterms:created>
  <dcterms:modified xsi:type="dcterms:W3CDTF">2022-09-14T02:46:23Z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