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640" windowHeight="8355"/>
  </bookViews>
  <sheets>
    <sheet name="セグメントシート" sheetId="4" r:id="rId1"/>
    <sheet name="入力規則等" sheetId="5" r:id="rId2"/>
  </sheets>
  <definedNames>
    <definedName name="_xlnm._FilterDatabase" localSheetId="0" hidden="1">セグメントシート!$A$2:$BI$107</definedName>
    <definedName name="_xlnm.Print_Area" localSheetId="0">セグメントシート!$A$1:$AX$107</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2" i="4" l="1"/>
  <c r="AY106" i="4" l="1"/>
  <c r="AY105" i="4"/>
  <c r="AY104" i="4"/>
  <c r="AY103" i="4"/>
  <c r="AY102" i="4"/>
  <c r="AY101" i="4"/>
  <c r="AY100" i="4"/>
  <c r="AY99" i="4"/>
  <c r="AY98" i="4"/>
  <c r="AY107" i="4" l="1"/>
  <c r="AY92" i="4"/>
  <c r="AY88" i="4"/>
  <c r="AY91" i="4" l="1"/>
  <c r="AY90" i="4"/>
  <c r="AY89" i="4"/>
  <c r="R30" i="4" l="1"/>
  <c r="L30" i="4"/>
  <c r="AD23" i="4" l="1"/>
  <c r="Y91"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91" i="4"/>
  <c r="A25" i="5" l="1"/>
  <c r="G9" i="4" s="1"/>
</calcChain>
</file>

<file path=xl/sharedStrings.xml><?xml version="1.0" encoding="utf-8"?>
<sst xmlns="http://schemas.openxmlformats.org/spreadsheetml/2006/main" count="812" uniqueCount="698">
  <si>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</si>
  <si>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</si>
  <si>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</si>
  <si>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</si>
  <si>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</si>
  <si>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</si>
  <si>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</si>
  <si>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</si>
  <si>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</si>
  <si>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</si>
  <si>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</si>
  <si>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</si>
  <si>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</si>
  <si>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</si>
  <si>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</si>
  <si>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</si>
  <si>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</si>
  <si>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</si>
  <si>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</si>
  <si>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</si>
  <si>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</si>
  <si>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</si>
  <si>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</si>
  <si>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</si>
  <si>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</si>
  <si>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</si>
  <si>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</si>
  <si>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</si>
  <si>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</si>
  <si>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</si>
  <si>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</si>
  <si>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</si>
  <si>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</si>
  <si>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</si>
  <si>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</si>
  <si>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</si>
  <si>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</si>
  <si>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</si>
  <si>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</si>
  <si>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</si>
  <si>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</si>
  <si>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</si>
  <si>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</si>
  <si>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</si>
  <si>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定量的な成果目標</t>
    <rPh sb="0" eb="3">
      <t>テイリョウテキ</t>
    </rPh>
    <rPh sb="4" eb="6">
      <t>セイカ</t>
    </rPh>
    <rPh sb="6" eb="8">
      <t>モクヒョウ</t>
    </rPh>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</si>
  <si>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</si>
  <si>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</si>
  <si>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</si>
  <si>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</si>
  <si>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</si>
  <si>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</si>
  <si>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</si>
  <si>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</si>
  <si>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</si>
  <si>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</si>
  <si>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</si>
  <si>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</si>
  <si>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</si>
  <si>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</si>
  <si>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</si>
  <si>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</si>
  <si>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</si>
  <si>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</si>
  <si>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</si>
  <si>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</si>
  <si>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</si>
  <si>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</si>
  <si>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</si>
  <si>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</si>
  <si>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</si>
  <si>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</si>
  <si>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</si>
  <si>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</si>
  <si>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</si>
  <si>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</si>
  <si>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</si>
  <si>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</si>
  <si>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</si>
  <si>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</si>
  <si>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</si>
  <si>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</si>
  <si>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</si>
  <si>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</si>
  <si>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</si>
  <si>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</si>
  <si>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</si>
  <si>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</si>
  <si>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</si>
  <si>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</si>
  <si>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</si>
  <si>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</si>
  <si>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</si>
  <si>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</si>
  <si>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</si>
  <si>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</si>
  <si>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</si>
  <si>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</si>
  <si>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</si>
  <si>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</si>
  <si>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</si>
  <si>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</si>
  <si>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</si>
  <si>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</si>
  <si>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</si>
  <si>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</si>
  <si>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</si>
  <si>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</si>
  <si>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</si>
  <si>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</si>
  <si>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</si>
  <si>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</si>
  <si>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</si>
  <si>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</si>
  <si>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</si>
  <si>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</si>
  <si>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</si>
  <si>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</si>
  <si>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</si>
  <si>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</si>
  <si>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</si>
  <si>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</si>
  <si>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</si>
  <si>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</si>
  <si>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</si>
  <si>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</si>
  <si>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</si>
  <si>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</si>
  <si>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</si>
  <si>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</si>
  <si>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</si>
  <si>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</si>
  <si>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</si>
  <si>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</si>
  <si>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</si>
  <si>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</si>
  <si>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</si>
  <si>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</si>
  <si>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</si>
  <si>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</si>
  <si>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</si>
  <si>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</si>
  <si>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</si>
  <si>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</si>
  <si>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</si>
  <si>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</si>
  <si>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</si>
  <si>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</si>
  <si>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</si>
  <si>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</si>
  <si>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</si>
  <si>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</si>
  <si>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</si>
  <si>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</si>
  <si>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</si>
  <si>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</si>
  <si>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</si>
  <si>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</si>
  <si>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</si>
  <si>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</si>
  <si>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</si>
  <si>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</si>
  <si>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</si>
  <si>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</si>
  <si>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</si>
  <si>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</si>
  <si>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</si>
  <si>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</si>
  <si>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</si>
  <si>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</si>
  <si>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</si>
  <si>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</si>
  <si>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</si>
  <si>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</si>
  <si>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</si>
  <si>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</si>
  <si>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</si>
  <si>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</si>
  <si>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</si>
  <si>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</si>
  <si>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</si>
  <si>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</si>
  <si>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</si>
  <si>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</si>
  <si>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</si>
  <si>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</si>
  <si>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</si>
  <si>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</si>
  <si>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</si>
  <si>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</si>
  <si>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</si>
  <si>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</si>
  <si>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</si>
  <si>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</si>
  <si>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</si>
  <si>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</si>
  <si>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</si>
  <si>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</si>
  <si>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</si>
  <si>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</si>
  <si>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</si>
  <si>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A.</t>
    <phoneticPr fontId="6"/>
  </si>
  <si>
    <t>補助金等交付</t>
  </si>
  <si>
    <t>運営費交付金交付</t>
  </si>
  <si>
    <t>国庫債務負担行為等</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</si>
  <si>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</si>
  <si>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</si>
  <si>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</si>
  <si>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</si>
  <si>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</si>
  <si>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</si>
  <si>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</si>
  <si>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</si>
  <si>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</si>
  <si>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</si>
  <si>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</si>
  <si>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</si>
  <si>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</si>
  <si>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</si>
  <si>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</si>
  <si>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</si>
  <si>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</si>
  <si>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</si>
  <si>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</si>
  <si>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</si>
  <si>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</si>
  <si>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</si>
  <si>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</si>
  <si>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</si>
  <si>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</si>
  <si>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</si>
  <si>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</si>
  <si>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</si>
  <si>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</si>
  <si>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</si>
  <si>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</si>
  <si>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</si>
  <si>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</si>
  <si>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</si>
  <si>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</si>
  <si>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</si>
  <si>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</si>
  <si>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</si>
  <si>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</si>
  <si>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</si>
  <si>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</si>
  <si>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</si>
  <si>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</si>
  <si>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</si>
  <si>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</si>
  <si>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</si>
  <si>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</si>
  <si>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</si>
  <si>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</si>
  <si>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</si>
  <si>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</si>
  <si>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</si>
  <si>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</si>
  <si>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</si>
  <si>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</si>
  <si>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</si>
  <si>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</si>
  <si>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</si>
  <si>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</si>
  <si>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</si>
  <si>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</si>
  <si>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</si>
  <si>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</si>
  <si>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</si>
  <si>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</si>
  <si>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</si>
  <si>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</si>
  <si>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</si>
  <si>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</si>
  <si>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</si>
  <si>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</si>
  <si>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</si>
  <si>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</si>
  <si>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</si>
  <si>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</si>
  <si>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</si>
  <si>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</si>
  <si>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</si>
  <si>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</si>
  <si>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</si>
  <si>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</si>
  <si>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</si>
  <si>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</si>
  <si>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</si>
  <si>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</si>
  <si>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</si>
  <si>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</si>
  <si>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</si>
  <si>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</si>
  <si>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</si>
  <si>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</si>
  <si>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</si>
  <si>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</si>
  <si>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</si>
  <si>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</si>
  <si>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</si>
  <si>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</si>
  <si>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</si>
  <si>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</si>
  <si>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</si>
  <si>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</si>
  <si>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</si>
  <si>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</si>
  <si>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</si>
  <si>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</si>
  <si>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</si>
  <si>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</si>
  <si>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</si>
  <si>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</si>
  <si>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</si>
  <si>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</si>
  <si>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</si>
  <si>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</si>
  <si>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</si>
  <si>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</si>
  <si>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</si>
  <si>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</si>
  <si>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</si>
  <si>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</si>
  <si>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</si>
  <si>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</si>
  <si>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</si>
  <si>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</si>
  <si>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</si>
  <si>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</si>
  <si>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</si>
  <si>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</si>
  <si>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</si>
  <si>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</si>
  <si>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</si>
  <si>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</si>
  <si>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</si>
  <si>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</si>
  <si>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</si>
  <si>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</si>
  <si>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</si>
  <si>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</si>
  <si>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</si>
  <si>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</si>
  <si>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</si>
  <si>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</si>
  <si>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</si>
  <si>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</si>
  <si>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</si>
  <si>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</si>
  <si>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</si>
  <si>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</si>
  <si>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</si>
  <si>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</si>
  <si>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</si>
  <si>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</si>
  <si>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</si>
  <si>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</si>
  <si>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</si>
  <si>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</si>
  <si>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</si>
  <si>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</si>
  <si>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</si>
  <si>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</si>
  <si>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</si>
  <si>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</si>
  <si>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</si>
  <si>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</si>
  <si>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</si>
  <si>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</si>
  <si>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</si>
  <si>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</si>
  <si>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</si>
  <si>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</si>
  <si>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</si>
  <si>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</si>
  <si>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</si>
  <si>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</si>
  <si>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</si>
  <si>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</si>
  <si>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</si>
  <si>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</si>
  <si>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</si>
  <si>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</si>
  <si>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</si>
  <si>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</si>
  <si>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</si>
  <si>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</si>
  <si>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</si>
  <si>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</si>
  <si>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</si>
  <si>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</si>
  <si>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</si>
  <si>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</si>
  <si>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</si>
  <si>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</si>
  <si>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</si>
  <si>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</si>
  <si>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</si>
  <si>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</si>
  <si>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</si>
  <si>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</si>
  <si>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</si>
  <si>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</si>
  <si>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</si>
  <si>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</si>
  <si>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</si>
  <si>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</si>
  <si>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</si>
  <si>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</si>
  <si>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</si>
  <si>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</si>
  <si>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</si>
  <si>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</si>
  <si>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</si>
  <si>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</si>
  <si>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</si>
  <si>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</si>
  <si>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</si>
  <si>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</si>
  <si>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</si>
  <si>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</si>
  <si>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</si>
  <si>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</si>
  <si>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</si>
  <si>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</si>
  <si>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</si>
  <si>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</si>
  <si>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</si>
  <si>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</si>
  <si>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</si>
  <si>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</si>
  <si>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</si>
  <si>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</si>
  <si>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</si>
  <si>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</si>
  <si>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</si>
  <si>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</si>
  <si>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</si>
  <si>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</si>
  <si>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</si>
  <si>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</si>
  <si>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</si>
  <si>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</si>
  <si>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</si>
  <si>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</si>
  <si>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</si>
  <si>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</si>
  <si>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</si>
  <si>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</si>
  <si>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</si>
  <si>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</si>
  <si>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</si>
  <si>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</si>
  <si>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</si>
  <si>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</si>
  <si>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</si>
  <si>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</si>
  <si>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</si>
  <si>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</si>
  <si>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</si>
  <si>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</si>
  <si>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</si>
  <si>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</si>
  <si>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</si>
  <si>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</si>
  <si>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</si>
  <si>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</si>
  <si>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</si>
  <si>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</si>
  <si>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</si>
  <si>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</si>
  <si>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</si>
  <si>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</si>
  <si>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</si>
  <si>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</si>
  <si>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</si>
  <si>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</si>
  <si>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</si>
  <si>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</si>
  <si>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</si>
  <si>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</si>
  <si>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</si>
  <si>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</si>
  <si>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</si>
  <si>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</si>
  <si>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</si>
  <si>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</si>
  <si>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</si>
  <si>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</si>
  <si>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</si>
  <si>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</si>
  <si>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</si>
  <si>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</si>
  <si>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</si>
  <si>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</si>
  <si>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</si>
  <si>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</si>
  <si>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</si>
  <si>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</si>
  <si>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</si>
  <si>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</si>
  <si>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</si>
  <si>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</si>
  <si>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</si>
  <si>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</si>
  <si>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</si>
  <si>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</si>
  <si>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</si>
  <si>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</si>
  <si>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</si>
  <si>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</si>
  <si>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</si>
  <si>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</si>
  <si>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</si>
  <si>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</si>
  <si>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</si>
  <si>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</si>
  <si>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</si>
  <si>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</si>
  <si>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</si>
  <si>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</si>
  <si>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</si>
  <si>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</si>
  <si>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</si>
  <si>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</si>
  <si>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</si>
  <si>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</si>
  <si>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</si>
  <si>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</si>
  <si>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</si>
  <si>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</si>
  <si>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</si>
  <si>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</si>
  <si>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</si>
  <si>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</si>
  <si>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</si>
  <si>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</si>
  <si>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</si>
  <si>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</si>
  <si>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</si>
  <si>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</si>
  <si>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</si>
  <si>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</si>
  <si>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</si>
  <si>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</si>
  <si>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</si>
  <si>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</si>
  <si>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</si>
  <si>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</si>
  <si>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</si>
  <si>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</si>
  <si>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</si>
  <si>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</si>
  <si>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</si>
  <si>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</si>
  <si>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</si>
  <si>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</si>
  <si>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</si>
  <si>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</si>
  <si>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</si>
  <si>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</si>
  <si>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</si>
  <si>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</si>
  <si>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</si>
  <si>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</si>
  <si>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</si>
  <si>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</si>
  <si>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</si>
  <si>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</si>
  <si>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</si>
  <si>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</si>
  <si>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</si>
  <si>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</si>
  <si>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</si>
  <si>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</si>
  <si>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</si>
  <si>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</si>
  <si>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</si>
  <si>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</si>
  <si>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</si>
  <si>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</si>
  <si>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</si>
  <si>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</si>
  <si>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</si>
  <si>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</si>
  <si>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</si>
  <si>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</si>
  <si>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</si>
  <si>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</si>
  <si>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</si>
  <si>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</si>
  <si>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</si>
  <si>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</si>
  <si>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</si>
  <si>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</si>
  <si>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</si>
  <si>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</si>
  <si>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</si>
  <si>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</si>
  <si>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</si>
  <si>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</si>
  <si>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</si>
  <si>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</si>
  <si>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</si>
  <si>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</si>
  <si>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</si>
  <si>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</si>
  <si>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</si>
  <si>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</si>
  <si>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</si>
  <si>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</si>
  <si>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</si>
  <si>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</si>
  <si>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</si>
  <si>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</si>
  <si>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</si>
  <si>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</si>
  <si>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</si>
  <si>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</si>
  <si>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</si>
  <si>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</si>
  <si>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</si>
  <si>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</si>
  <si>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</si>
  <si>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</si>
  <si>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</si>
  <si>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</si>
  <si>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</si>
  <si>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</si>
  <si>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</si>
  <si>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府</t>
  </si>
  <si>
    <t>アジア歴史資料センター</t>
    <rPh sb="3" eb="7">
      <t>レキシシリョウ</t>
    </rPh>
    <phoneticPr fontId="5"/>
  </si>
  <si>
    <t>大臣官房</t>
    <rPh sb="0" eb="2">
      <t>ダイジン</t>
    </rPh>
    <rPh sb="2" eb="4">
      <t>カンボウ</t>
    </rPh>
    <phoneticPr fontId="5"/>
  </si>
  <si>
    <t>公文書管理課</t>
    <rPh sb="0" eb="3">
      <t>コウブンショ</t>
    </rPh>
    <rPh sb="3" eb="6">
      <t>カンリカ</t>
    </rPh>
    <phoneticPr fontId="6"/>
  </si>
  <si>
    <t>課長　吉田　真晃</t>
    <rPh sb="0" eb="2">
      <t>カチョウ</t>
    </rPh>
    <rPh sb="3" eb="5">
      <t>ヨシダ</t>
    </rPh>
    <rPh sb="6" eb="7">
      <t>シン</t>
    </rPh>
    <rPh sb="7" eb="8">
      <t>テル</t>
    </rPh>
    <phoneticPr fontId="5"/>
  </si>
  <si>
    <t>○</t>
  </si>
  <si>
    <t>-</t>
  </si>
  <si>
    <t>-</t>
    <phoneticPr fontId="6"/>
  </si>
  <si>
    <t>公文書館法（昭和62年法律第115号）
国立公文書館法（平成11年法律第79号）
公文書等の管理に関する法律（平成21年法律第66号）
アジア歴史資料整備事業の推進について（平成11年11月30日閣議決定）</t>
  </si>
  <si>
    <t>独立行政法人国立公文書館事業計画</t>
    <rPh sb="0" eb="12">
      <t>ドクリツギョウセイホウジンコクリツコウブンショカン</t>
    </rPh>
    <rPh sb="12" eb="14">
      <t>ジギョウ</t>
    </rPh>
    <rPh sb="14" eb="16">
      <t>ケイカク</t>
    </rPh>
    <phoneticPr fontId="5"/>
  </si>
  <si>
    <t>アジア歴史資料整備事業を推進すべく、アジア歴史資料センターにおいて、国が保管するアジア歴史資料を電子情報の形で蓄積するデータベースを構築、インターネット等を通じて国民に情報提供を行うために必要な事業。</t>
  </si>
  <si>
    <t>国立公文書館、外務省外交史料館、防衛省防衛研究所戦史研究センター等の国の機関が保管するアジア歴史資料（近現代における我が国とアジア近隣諸国等との関係に関わる歴史資料として重要な我が国の公文書その他の記録）をインターネット等を通じて情報提供を行う。</t>
  </si>
  <si>
    <t>業務達成基準</t>
    <rPh sb="0" eb="2">
      <t>ギョウム</t>
    </rPh>
    <rPh sb="2" eb="4">
      <t>タッセイ</t>
    </rPh>
    <rPh sb="4" eb="6">
      <t>キジュン</t>
    </rPh>
    <phoneticPr fontId="7"/>
  </si>
  <si>
    <t>アジア歴史資料情報提供経費</t>
    <rPh sb="3" eb="7">
      <t>レキシシリョウ</t>
    </rPh>
    <rPh sb="7" eb="9">
      <t>ジョウホウ</t>
    </rPh>
    <rPh sb="9" eb="11">
      <t>テイキョウ</t>
    </rPh>
    <rPh sb="11" eb="13">
      <t>ケイヒ</t>
    </rPh>
    <phoneticPr fontId="7"/>
  </si>
  <si>
    <t>新規公開画像数</t>
  </si>
  <si>
    <t>コマ数</t>
    <rPh sb="2" eb="3">
      <t>スウ</t>
    </rPh>
    <phoneticPr fontId="6"/>
  </si>
  <si>
    <t>有</t>
  </si>
  <si>
    <t>無</t>
  </si>
  <si>
    <t>国民共有の知的資源である特定歴史公文書等の適切な利用を図ることで、国民や社会のニーズに対応している。</t>
  </si>
  <si>
    <t>国立公文書館法第四条及び第十一条の規定により地方公共団体や民間等に委ねることはできない。</t>
  </si>
  <si>
    <t>特定歴史公文書等の適切な利用を図るために優先度は高いものである。</t>
  </si>
  <si>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</si>
  <si>
    <t>国民共有の知的資源である歴史公文書等の適切な利用を図るための各事業を実施するために、適切な配分、効率化・合理化のうえで支出されている。</t>
  </si>
  <si>
    <t>各事業費については、事業計画等に則って効率化を図っている。</t>
  </si>
  <si>
    <t>一般競争入札の実施により、効果的かつ低コストで事業が実施されている。</t>
  </si>
  <si>
    <t>年度目標等の目標値を達成しており、見込みに見合ったものである。</t>
    <rPh sb="0" eb="2">
      <t>ネンド</t>
    </rPh>
    <rPh sb="2" eb="4">
      <t>モクヒョウ</t>
    </rPh>
    <rPh sb="4" eb="5">
      <t>トウ</t>
    </rPh>
    <rPh sb="6" eb="9">
      <t>モクヒョウチ</t>
    </rPh>
    <rPh sb="10" eb="12">
      <t>タッセイ</t>
    </rPh>
    <rPh sb="17" eb="19">
      <t>ミコ</t>
    </rPh>
    <rPh sb="21" eb="23">
      <t>ミア</t>
    </rPh>
    <phoneticPr fontId="5"/>
  </si>
  <si>
    <t>国の３機関から提供を受けたアジア歴史資料を、デジタルアーカイブにて適切に公開し、広く国民に利用されている。</t>
  </si>
  <si>
    <t>‐</t>
  </si>
  <si>
    <t>既存の業務につき、無駄がないかを検証するとともに、一般競争入札による業者選定により競争性の確保に努めている。</t>
  </si>
  <si>
    <t>○　財務省予算執行調査　２２年度　（１）独立行政法人国立公文書館の運営
　　　　　　　　　　　　　　　　 ２８年度　独立行政法人国立公文書館の利用促進
○　公開プロセス
　　　・実施年：平成２５年
　　　・レビューシート番号/事業名：１１８/独立行政法人国立公文書館運営費交付金に必要な経費
　　　・結果：事業内容の改善
　　　・とりまとめコメント：法律上のミッションを果たしていくことは必要であるものの事業収入の拡充、他施設との関係整理により効率化を含めて
　　　公文書館の今後のあり方の検討が必要と思われる。　</t>
  </si>
  <si>
    <t>アジ歴トップページアクセス数</t>
    <phoneticPr fontId="6"/>
  </si>
  <si>
    <t>　x　/y</t>
    <phoneticPr fontId="6"/>
  </si>
  <si>
    <t>19,861千円
/
447,005件</t>
  </si>
  <si>
    <t>円</t>
  </si>
  <si>
    <t>17,548千円
/
520,253件</t>
    <phoneticPr fontId="6"/>
  </si>
  <si>
    <t>件数</t>
    <rPh sb="0" eb="2">
      <t>ケンスウ</t>
    </rPh>
    <phoneticPr fontId="5"/>
  </si>
  <si>
    <t>-</t>
    <phoneticPr fontId="6"/>
  </si>
  <si>
    <t>利用者層の拡大を図る</t>
    <rPh sb="0" eb="3">
      <t>リヨウシャ</t>
    </rPh>
    <rPh sb="3" eb="4">
      <t>ソウ</t>
    </rPh>
    <rPh sb="5" eb="7">
      <t>カクダイ</t>
    </rPh>
    <rPh sb="8" eb="9">
      <t>ハカ</t>
    </rPh>
    <phoneticPr fontId="6"/>
  </si>
  <si>
    <t>「アジア歴史資料整備事業の推進について」（平成11年11月30日閣議決定）に基づき、我が国とアジア近隣諸国等との間の歴史に関しわが国が保管する資料につき、国民一般及び関係諸国民の利用を容易にするとともに、これら諸国との相互理解の推進に資する。</t>
    <rPh sb="4" eb="6">
      <t>レキシ</t>
    </rPh>
    <rPh sb="6" eb="8">
      <t>シリョウ</t>
    </rPh>
    <rPh sb="8" eb="10">
      <t>セイビ</t>
    </rPh>
    <rPh sb="10" eb="12">
      <t>ジギョウ</t>
    </rPh>
    <rPh sb="13" eb="15">
      <t>スイシン</t>
    </rPh>
    <rPh sb="21" eb="23">
      <t>ヘイセイ</t>
    </rPh>
    <rPh sb="25" eb="26">
      <t>ネン</t>
    </rPh>
    <rPh sb="28" eb="29">
      <t>ガツ</t>
    </rPh>
    <rPh sb="31" eb="32">
      <t>ニチ</t>
    </rPh>
    <rPh sb="32" eb="34">
      <t>カクギ</t>
    </rPh>
    <rPh sb="34" eb="36">
      <t>ケッテイ</t>
    </rPh>
    <rPh sb="38" eb="39">
      <t>モト</t>
    </rPh>
    <rPh sb="42" eb="43">
      <t>ワ</t>
    </rPh>
    <rPh sb="44" eb="45">
      <t>クニ</t>
    </rPh>
    <rPh sb="49" eb="51">
      <t>キンリン</t>
    </rPh>
    <rPh sb="51" eb="53">
      <t>ショコク</t>
    </rPh>
    <rPh sb="53" eb="54">
      <t>トウ</t>
    </rPh>
    <rPh sb="56" eb="57">
      <t>アイダ</t>
    </rPh>
    <rPh sb="58" eb="60">
      <t>レキシ</t>
    </rPh>
    <rPh sb="61" eb="62">
      <t>カン</t>
    </rPh>
    <rPh sb="65" eb="66">
      <t>コク</t>
    </rPh>
    <rPh sb="67" eb="69">
      <t>ホカン</t>
    </rPh>
    <rPh sb="71" eb="73">
      <t>シリョウ</t>
    </rPh>
    <rPh sb="77" eb="79">
      <t>コクミン</t>
    </rPh>
    <rPh sb="79" eb="81">
      <t>イッパン</t>
    </rPh>
    <rPh sb="81" eb="82">
      <t>オヨ</t>
    </rPh>
    <rPh sb="83" eb="85">
      <t>カンケイ</t>
    </rPh>
    <rPh sb="85" eb="88">
      <t>ショコクミン</t>
    </rPh>
    <rPh sb="89" eb="91">
      <t>リヨウ</t>
    </rPh>
    <rPh sb="92" eb="94">
      <t>ヨウイ</t>
    </rPh>
    <rPh sb="105" eb="107">
      <t>ショコク</t>
    </rPh>
    <rPh sb="109" eb="111">
      <t>ソウゴ</t>
    </rPh>
    <rPh sb="111" eb="113">
      <t>リカイ</t>
    </rPh>
    <rPh sb="114" eb="116">
      <t>スイシン</t>
    </rPh>
    <rPh sb="117" eb="118">
      <t>シ</t>
    </rPh>
    <phoneticPr fontId="6"/>
  </si>
  <si>
    <t>国の３機関から提供された画像の公開期限内における公開を着実に実施していることから、成果目標に見合ったものである</t>
    <phoneticPr fontId="6"/>
  </si>
  <si>
    <t>20,679千円
/
476,820件</t>
    <rPh sb="6" eb="8">
      <t>センエン</t>
    </rPh>
    <rPh sb="18" eb="19">
      <t>ケン</t>
    </rPh>
    <phoneticPr fontId="6"/>
  </si>
  <si>
    <t>22,873千円
/
480,000件</t>
    <rPh sb="6" eb="8">
      <t>センエン</t>
    </rPh>
    <rPh sb="18" eb="19">
      <t>ケン</t>
    </rPh>
    <phoneticPr fontId="6"/>
  </si>
  <si>
    <t>ｱｼﾞ歴ﾃﾞｰﾀﾍﾞｰｽ作成・運営費(x)／　ﾄｯﾌﾟﾍﾟｰｼﾞｱｸｾｽ件数(y)　　　　　　　　　　　　　</t>
    <phoneticPr fontId="6"/>
  </si>
  <si>
    <t>令和４年度新規公開予定画像数：国立公文書館提供分２９．２万画像、外務省外交史料館提供分：１０．４万画像、防衛省防衛研究所提供分１．４万画像</t>
    <phoneticPr fontId="6"/>
  </si>
  <si>
    <t>令和4年度においても、受け入れた資料について、全て公開する（令和4年度新規公開予定画像数（410,000コマ））</t>
    <rPh sb="0" eb="2">
      <t>レイワ</t>
    </rPh>
    <rPh sb="3" eb="5">
      <t>ネンド</t>
    </rPh>
    <rPh sb="11" eb="12">
      <t>ウ</t>
    </rPh>
    <rPh sb="13" eb="14">
      <t>イ</t>
    </rPh>
    <rPh sb="16" eb="18">
      <t>シリョウ</t>
    </rPh>
    <rPh sb="23" eb="24">
      <t>スベ</t>
    </rPh>
    <rPh sb="25" eb="27">
      <t>コウカイ</t>
    </rPh>
    <rPh sb="30" eb="32">
      <t>レイワ</t>
    </rPh>
    <rPh sb="33" eb="35">
      <t>ネンド</t>
    </rPh>
    <rPh sb="35" eb="37">
      <t>シンキ</t>
    </rPh>
    <rPh sb="39" eb="41">
      <t>ヨテイ</t>
    </rPh>
    <phoneticPr fontId="5"/>
  </si>
  <si>
    <t>A.アジア歴史資料センター</t>
    <rPh sb="5" eb="7">
      <t>レキシ</t>
    </rPh>
    <rPh sb="7" eb="9">
      <t>シリョウ</t>
    </rPh>
    <phoneticPr fontId="6"/>
  </si>
  <si>
    <t>アジア歴史資料情報提供事業費</t>
    <phoneticPr fontId="6"/>
  </si>
  <si>
    <t>非常勤職員給与等</t>
    <rPh sb="0" eb="3">
      <t>ヒジョウキン</t>
    </rPh>
    <rPh sb="3" eb="5">
      <t>ショクイン</t>
    </rPh>
    <rPh sb="5" eb="7">
      <t>キュウヨ</t>
    </rPh>
    <rPh sb="7" eb="8">
      <t>トウ</t>
    </rPh>
    <phoneticPr fontId="6"/>
  </si>
  <si>
    <t>個人</t>
    <phoneticPr fontId="6"/>
  </si>
  <si>
    <t>非常勤職員給与等</t>
    <phoneticPr fontId="6"/>
  </si>
  <si>
    <t>㈱東海</t>
    <phoneticPr fontId="6"/>
  </si>
  <si>
    <t>目録作成・デジタル画像データ変換・画像管理データ作成</t>
    <phoneticPr fontId="6"/>
  </si>
  <si>
    <t>内閣共済組合</t>
    <phoneticPr fontId="6"/>
  </si>
  <si>
    <t>非常勤職員に係る国共済負担金、児童手当拠出金</t>
    <phoneticPr fontId="6"/>
  </si>
  <si>
    <t>社会保険事務所</t>
    <phoneticPr fontId="6"/>
  </si>
  <si>
    <t>非常勤職員社会保険料</t>
    <phoneticPr fontId="6"/>
  </si>
  <si>
    <t>(株)RCIフロントネット</t>
    <phoneticPr fontId="6"/>
  </si>
  <si>
    <t>ウェブサーバー運用保守業務</t>
    <phoneticPr fontId="6"/>
  </si>
  <si>
    <t>㈱幸美グラフィス</t>
    <phoneticPr fontId="6"/>
  </si>
  <si>
    <t>情報提供用件名翻訳等業務</t>
    <phoneticPr fontId="6"/>
  </si>
  <si>
    <t>個人A</t>
    <phoneticPr fontId="6"/>
  </si>
  <si>
    <t>謝金</t>
    <phoneticPr fontId="6"/>
  </si>
  <si>
    <t>個人B</t>
    <phoneticPr fontId="6"/>
  </si>
  <si>
    <t>個人C</t>
    <phoneticPr fontId="6"/>
  </si>
  <si>
    <t>(株)ＨＢＡ</t>
    <phoneticPr fontId="6"/>
  </si>
  <si>
    <t>既公開目録データ情報追加業務</t>
    <phoneticPr fontId="6"/>
  </si>
  <si>
    <t>コロナの影響が大きい令和２年度と比べるとアクセス数は減少しているものの、令和元年度以前と同等のアクセス数を維持しており、単位当たりのコストは妥当である。</t>
    <rPh sb="4" eb="6">
      <t>エイキョウ</t>
    </rPh>
    <rPh sb="7" eb="8">
      <t>オオ</t>
    </rPh>
    <rPh sb="10" eb="12">
      <t>レイワ</t>
    </rPh>
    <rPh sb="13" eb="15">
      <t>ネンド</t>
    </rPh>
    <rPh sb="16" eb="17">
      <t>クラ</t>
    </rPh>
    <rPh sb="24" eb="25">
      <t>スウ</t>
    </rPh>
    <rPh sb="26" eb="28">
      <t>ゲンショウ</t>
    </rPh>
    <rPh sb="36" eb="38">
      <t>レイワ</t>
    </rPh>
    <rPh sb="38" eb="41">
      <t>ガンネンド</t>
    </rPh>
    <rPh sb="41" eb="43">
      <t>イゼン</t>
    </rPh>
    <rPh sb="44" eb="46">
      <t>ドウトウ</t>
    </rPh>
    <rPh sb="51" eb="52">
      <t>スウ</t>
    </rPh>
    <rPh sb="53" eb="55">
      <t>イジ</t>
    </rPh>
    <rPh sb="60" eb="62">
      <t>タンイ</t>
    </rPh>
    <rPh sb="62" eb="63">
      <t>ア</t>
    </rPh>
    <rPh sb="70" eb="72">
      <t>ダトウ</t>
    </rPh>
    <phoneticPr fontId="6"/>
  </si>
  <si>
    <t>国内外において広くセンターの活動を広報し、データベースの利用促進を図るとともに、データベース内の資料情報の修正のための遡及作業及び資料の検索機能の向上のためのコンテンツを整備するなど、利便性の向上を図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</si>
</sst>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59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0" borderId="0" xfId="0" applyFont="1">
      <alignment vertical="center"/>
    </xf>
    <xf numFmtId="0" fontId="0" fillId="0" borderId="3" xfId="0" applyBorder="1">
      <alignment vertical="center"/>
    </xf>
    <xf numFmtId="0" fontId="11" fillId="0" borderId="71"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5" borderId="9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0" borderId="0" xfId="0" applyFont="1" applyFill="1">
      <alignment vertical="center"/>
    </xf>
    <xf numFmtId="0" fontId="29"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4" fillId="0" borderId="0" xfId="0" applyFont="1" applyBorder="1" applyAlignment="1" applyProtection="1">
      <alignment horizontal="center" vertical="center"/>
      <protection locked="0"/>
    </xf>
    <xf numFmtId="49" fontId="19" fillId="0" borderId="141" xfId="0" applyNumberFormat="1" applyFont="1" applyFill="1" applyBorder="1" applyAlignment="1" applyProtection="1">
      <alignment horizontal="center" vertical="center" wrapText="1"/>
      <protection locked="0"/>
    </xf>
    <xf numFmtId="49" fontId="19" fillId="0" borderId="66" xfId="0" applyNumberFormat="1" applyFont="1" applyFill="1" applyBorder="1" applyAlignment="1" applyProtection="1">
      <alignment horizontal="center" vertical="center" wrapText="1"/>
      <protection locked="0"/>
    </xf>
    <xf numFmtId="0" fontId="19" fillId="5" borderId="142" xfId="0" applyFont="1" applyFill="1" applyBorder="1" applyAlignment="1" applyProtection="1">
      <alignment horizontal="center" vertical="center" wrapText="1"/>
      <protection locked="0"/>
    </xf>
    <xf numFmtId="0" fontId="19" fillId="5" borderId="141" xfId="0" applyFont="1" applyFill="1" applyBorder="1" applyAlignment="1" applyProtection="1">
      <alignment horizontal="center" vertical="center" wrapText="1"/>
      <protection locked="0"/>
    </xf>
    <xf numFmtId="0" fontId="19" fillId="5" borderId="143" xfId="0" applyFont="1" applyFill="1" applyBorder="1" applyAlignment="1" applyProtection="1">
      <alignment horizontal="center" vertical="center" wrapText="1"/>
      <protection locked="0"/>
    </xf>
    <xf numFmtId="183" fontId="21" fillId="0" borderId="134" xfId="0" applyNumberFormat="1" applyFont="1" applyFill="1" applyBorder="1" applyAlignment="1" applyProtection="1">
      <alignment horizontal="center" vertical="center" wrapText="1"/>
      <protection locked="0"/>
    </xf>
    <xf numFmtId="49" fontId="19" fillId="0" borderId="134" xfId="0" applyNumberFormat="1" applyFont="1" applyFill="1" applyBorder="1" applyAlignment="1" applyProtection="1">
      <alignment horizontal="center" vertical="center" wrapText="1"/>
      <protection locked="0"/>
    </xf>
    <xf numFmtId="49" fontId="19" fillId="0" borderId="135" xfId="0" applyNumberFormat="1" applyFont="1" applyFill="1" applyBorder="1" applyAlignment="1" applyProtection="1">
      <alignment horizontal="center" vertical="center" wrapText="1"/>
      <protection locked="0"/>
    </xf>
    <xf numFmtId="0" fontId="19" fillId="5" borderId="136" xfId="0" applyFont="1" applyFill="1" applyBorder="1" applyAlignment="1" applyProtection="1">
      <alignment horizontal="center" vertical="center" wrapText="1"/>
      <protection locked="0"/>
    </xf>
    <xf numFmtId="0" fontId="19" fillId="5" borderId="134" xfId="0" applyFont="1" applyFill="1" applyBorder="1" applyAlignment="1" applyProtection="1">
      <alignment horizontal="center" vertical="center" wrapText="1"/>
      <protection locked="0"/>
    </xf>
    <xf numFmtId="0" fontId="19" fillId="5" borderId="137" xfId="0" applyFont="1" applyFill="1" applyBorder="1" applyAlignment="1" applyProtection="1">
      <alignment horizontal="center" vertical="center" wrapText="1"/>
      <protection locked="0"/>
    </xf>
    <xf numFmtId="49" fontId="19" fillId="0" borderId="64" xfId="0" applyNumberFormat="1" applyFont="1" applyFill="1" applyBorder="1" applyAlignment="1" applyProtection="1">
      <alignment horizontal="center" vertical="center" wrapText="1"/>
      <protection locked="0"/>
    </xf>
    <xf numFmtId="49" fontId="19" fillId="0" borderId="81" xfId="0" applyNumberFormat="1" applyFont="1" applyFill="1" applyBorder="1" applyAlignment="1" applyProtection="1">
      <alignment horizontal="center" vertical="center" wrapText="1"/>
      <protection locked="0"/>
    </xf>
    <xf numFmtId="0" fontId="21" fillId="0" borderId="138" xfId="0" applyFont="1" applyFill="1" applyBorder="1" applyAlignment="1" applyProtection="1">
      <alignment horizontal="center" vertical="center" wrapText="1"/>
      <protection locked="0"/>
    </xf>
    <xf numFmtId="183" fontId="21" fillId="0" borderId="138" xfId="0" applyNumberFormat="1" applyFont="1" applyFill="1" applyBorder="1" applyAlignment="1" applyProtection="1">
      <alignment horizontal="center" vertical="center" wrapText="1"/>
      <protection locked="0"/>
    </xf>
    <xf numFmtId="49" fontId="19" fillId="0" borderId="138" xfId="0" applyNumberFormat="1" applyFont="1" applyFill="1" applyBorder="1" applyAlignment="1" applyProtection="1">
      <alignment horizontal="center" vertical="center" wrapText="1"/>
      <protection locked="0"/>
    </xf>
    <xf numFmtId="49" fontId="19" fillId="0" borderId="91" xfId="0" applyNumberFormat="1" applyFont="1" applyFill="1" applyBorder="1" applyAlignment="1" applyProtection="1">
      <alignment horizontal="center" vertical="center" wrapText="1"/>
      <protection locked="0"/>
    </xf>
    <xf numFmtId="0" fontId="19" fillId="5" borderId="139" xfId="0" applyFont="1" applyFill="1" applyBorder="1" applyAlignment="1" applyProtection="1">
      <alignment horizontal="center" vertical="center" wrapText="1"/>
      <protection locked="0"/>
    </xf>
    <xf numFmtId="0" fontId="19" fillId="5" borderId="138" xfId="0" applyFont="1" applyFill="1" applyBorder="1" applyAlignment="1" applyProtection="1">
      <alignment horizontal="center" vertical="center" wrapText="1"/>
      <protection locked="0"/>
    </xf>
    <xf numFmtId="0" fontId="19" fillId="5" borderId="140"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3"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27"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9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0" xfId="0" applyNumberFormat="1" applyFont="1" applyFill="1" applyBorder="1" applyAlignment="1" applyProtection="1">
      <alignment horizontal="center" vertical="center" wrapText="1"/>
      <protection locked="0"/>
    </xf>
    <xf numFmtId="49" fontId="19" fillId="0" borderId="101" xfId="0" applyNumberFormat="1" applyFont="1" applyFill="1" applyBorder="1" applyAlignment="1" applyProtection="1">
      <alignment horizontal="center" vertical="center" wrapText="1"/>
      <protection locked="0"/>
    </xf>
    <xf numFmtId="0" fontId="21" fillId="0" borderId="141" xfId="0" applyFont="1" applyFill="1" applyBorder="1" applyAlignment="1" applyProtection="1">
      <alignment horizontal="center" vertical="center" wrapText="1"/>
      <protection locked="0"/>
    </xf>
    <xf numFmtId="183" fontId="21" fillId="0" borderId="141"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30" xfId="0" applyFont="1" applyFill="1" applyBorder="1" applyAlignment="1">
      <alignment horizontal="center" vertical="center" wrapText="1"/>
    </xf>
    <xf numFmtId="0" fontId="19" fillId="5" borderId="131" xfId="0" applyFont="1" applyFill="1" applyBorder="1" applyAlignment="1">
      <alignment horizontal="center" vertical="center" wrapText="1"/>
    </xf>
    <xf numFmtId="0" fontId="19" fillId="5" borderId="132" xfId="0" applyFont="1" applyFill="1" applyBorder="1" applyAlignment="1">
      <alignment horizontal="center" vertical="center" wrapText="1"/>
    </xf>
    <xf numFmtId="49" fontId="19" fillId="0" borderId="69" xfId="0" applyNumberFormat="1" applyFont="1" applyFill="1" applyBorder="1" applyAlignment="1" applyProtection="1">
      <alignment horizontal="center" vertical="center" wrapText="1"/>
      <protection locked="0"/>
    </xf>
    <xf numFmtId="49" fontId="19" fillId="0" borderId="133" xfId="0" applyNumberFormat="1" applyFont="1" applyFill="1" applyBorder="1" applyAlignment="1" applyProtection="1">
      <alignment horizontal="center" vertical="center" wrapText="1"/>
      <protection locked="0"/>
    </xf>
    <xf numFmtId="0" fontId="21" fillId="0" borderId="144"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106"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84"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83" xfId="0" applyFont="1" applyFill="1" applyBorder="1" applyAlignment="1">
      <alignment horizontal="center" vertical="center"/>
    </xf>
    <xf numFmtId="0" fontId="0" fillId="5" borderId="67" xfId="0" applyFont="1" applyFill="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18" fillId="0" borderId="73"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5"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0" fillId="5" borderId="80"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7"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0" borderId="103"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textRotation="255"/>
    </xf>
    <xf numFmtId="0" fontId="13" fillId="6" borderId="94" xfId="0" applyFont="1" applyFill="1" applyBorder="1" applyAlignment="1">
      <alignment horizontal="center" vertical="center" textRotation="255"/>
    </xf>
    <xf numFmtId="0" fontId="0" fillId="0" borderId="9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70" xfId="3" applyFont="1" applyFill="1" applyBorder="1" applyAlignment="1" applyProtection="1">
      <alignment horizontal="center"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xf>
    <xf numFmtId="0" fontId="0" fillId="5" borderId="39" xfId="0" applyFont="1" applyFill="1" applyBorder="1" applyAlignment="1">
      <alignment vertical="center"/>
    </xf>
    <xf numFmtId="0" fontId="0" fillId="5" borderId="80" xfId="0" applyFont="1" applyFill="1" applyBorder="1" applyAlignment="1">
      <alignment vertical="center"/>
    </xf>
    <xf numFmtId="0" fontId="0" fillId="5" borderId="1"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1" xfId="0" applyFont="1" applyBorder="1" applyAlignment="1">
      <alignment horizontal="center" vertical="center"/>
    </xf>
    <xf numFmtId="0" fontId="0" fillId="0" borderId="8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6"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6" xfId="0" applyNumberFormat="1" applyFont="1" applyFill="1" applyBorder="1" applyAlignment="1" applyProtection="1">
      <alignment horizontal="center" vertical="center"/>
    </xf>
    <xf numFmtId="182" fontId="4" fillId="0" borderId="78"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6" xfId="0" applyNumberFormat="1" applyFont="1" applyFill="1" applyBorder="1" applyAlignment="1">
      <alignment horizontal="right" vertical="center"/>
    </xf>
    <xf numFmtId="177" fontId="4" fillId="0" borderId="78"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79"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6"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0"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79" xfId="0" applyNumberFormat="1" applyFont="1" applyFill="1" applyBorder="1" applyAlignment="1" applyProtection="1">
      <alignment horizontal="right" vertical="center"/>
    </xf>
    <xf numFmtId="177" fontId="4" fillId="0" borderId="76" xfId="0" applyNumberFormat="1" applyFont="1" applyFill="1" applyBorder="1" applyAlignment="1" applyProtection="1">
      <alignment horizontal="right" vertical="center"/>
    </xf>
    <xf numFmtId="177" fontId="4" fillId="0" borderId="78"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7"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3"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5"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4"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9" fillId="2" borderId="75"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8"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2" xfId="0" applyNumberFormat="1" applyFont="1" applyFill="1" applyBorder="1" applyAlignment="1" applyProtection="1">
      <alignment horizontal="center" vertical="center" shrinkToFit="1"/>
    </xf>
    <xf numFmtId="0" fontId="0" fillId="0" borderId="65"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5"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83"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0" fillId="0" borderId="73" xfId="1" applyFont="1" applyFill="1" applyBorder="1" applyAlignment="1" applyProtection="1">
      <alignment horizontal="left" vertical="top" wrapText="1"/>
      <protection locked="0"/>
    </xf>
    <xf numFmtId="0" fontId="0" fillId="5" borderId="65"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0" fontId="11" fillId="2" borderId="9" xfId="0" applyFont="1" applyFill="1" applyBorder="1" applyAlignment="1">
      <alignment horizontal="center" vertical="center" shrinkToFit="1"/>
    </xf>
    <xf numFmtId="0" fontId="11" fillId="2" borderId="96" xfId="0" applyFont="1" applyFill="1" applyBorder="1" applyAlignment="1">
      <alignment horizontal="center" vertical="center" shrinkToFit="1"/>
    </xf>
    <xf numFmtId="0" fontId="0" fillId="6" borderId="29"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121920</xdr:colOff>
      <xdr:row>72</xdr:row>
      <xdr:rowOff>132080</xdr:rowOff>
    </xdr:from>
    <xdr:to>
      <xdr:col>46</xdr:col>
      <xdr:colOff>15240</xdr:colOff>
      <xdr:row>85</xdr:row>
      <xdr:rowOff>345440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0720" y="31292800"/>
          <a:ext cx="7411720" cy="523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I107"/>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6" width="2.25" customWidth="1"/>
    <col min="61" max="61" width="27.875" customWidth="1"/>
    <col min="62" max="62" width="12.25" customWidth="1"/>
  </cols>
  <sheetData>
    <row r="1" spans="1:59" ht="24" customHeight="1" x14ac:dyDescent="0.15">
      <c r="AO1" s="24"/>
      <c r="AP1" s="24"/>
      <c r="AQ1" s="24"/>
      <c r="AR1" s="24"/>
      <c r="AS1" s="24"/>
      <c r="AT1" s="24"/>
      <c r="AU1" s="24"/>
      <c r="AV1" s="24"/>
      <c r="AW1" s="1"/>
    </row>
    <row r="2" spans="1:59" ht="24"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2" t="s">
        <v>0</v>
      </c>
      <c r="Y2" s="51"/>
      <c r="Z2" s="10"/>
      <c r="AA2" s="10"/>
      <c r="AB2" s="10"/>
      <c r="AC2" s="10"/>
      <c r="AD2" s="468">
        <v>2022</v>
      </c>
      <c r="AE2" s="468"/>
      <c r="AF2" s="468"/>
      <c r="AG2" s="468"/>
      <c r="AH2" s="468"/>
      <c r="AI2" s="53" t="s">
        <v>511</v>
      </c>
      <c r="AJ2" s="468" t="s">
        <v>630</v>
      </c>
      <c r="AK2" s="468"/>
      <c r="AL2" s="468"/>
      <c r="AM2" s="468"/>
      <c r="AN2" s="53" t="s">
        <v>250</v>
      </c>
      <c r="AO2" s="468">
        <v>21</v>
      </c>
      <c r="AP2" s="468"/>
      <c r="AQ2" s="468"/>
      <c r="AR2" s="54" t="s">
        <v>613</v>
      </c>
      <c r="AS2" s="467">
        <v>162</v>
      </c>
      <c r="AT2" s="467"/>
      <c r="AU2" s="467"/>
      <c r="AV2" s="53" t="str">
        <f>IF(AW2="","","-")</f>
        <v>-</v>
      </c>
      <c r="AW2" s="466">
        <v>2</v>
      </c>
      <c r="AX2" s="466"/>
      <c r="BG2" s="5"/>
    </row>
    <row r="3" spans="1:59" ht="24" customHeight="1" thickBot="1" x14ac:dyDescent="0.2">
      <c r="A3" s="506" t="s">
        <v>618</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7" t="s">
        <v>512</v>
      </c>
      <c r="AJ3" s="508" t="s">
        <v>537</v>
      </c>
      <c r="AK3" s="508"/>
      <c r="AL3" s="508"/>
      <c r="AM3" s="508"/>
      <c r="AN3" s="508"/>
      <c r="AO3" s="508"/>
      <c r="AP3" s="508"/>
      <c r="AQ3" s="508"/>
      <c r="AR3" s="508"/>
      <c r="AS3" s="508"/>
      <c r="AT3" s="508"/>
      <c r="AU3" s="508"/>
      <c r="AV3" s="508"/>
      <c r="AW3" s="508"/>
      <c r="AX3" s="8" t="s">
        <v>36</v>
      </c>
    </row>
    <row r="4" spans="1:59" ht="36" customHeight="1" x14ac:dyDescent="0.15">
      <c r="A4" s="483" t="s">
        <v>57</v>
      </c>
      <c r="B4" s="484"/>
      <c r="C4" s="484"/>
      <c r="D4" s="484"/>
      <c r="E4" s="484"/>
      <c r="F4" s="484"/>
      <c r="G4" s="485" t="s">
        <v>631</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632</v>
      </c>
      <c r="AF4" s="491"/>
      <c r="AG4" s="491"/>
      <c r="AH4" s="491"/>
      <c r="AI4" s="491"/>
      <c r="AJ4" s="491"/>
      <c r="AK4" s="491"/>
      <c r="AL4" s="491"/>
      <c r="AM4" s="491"/>
      <c r="AN4" s="491"/>
      <c r="AO4" s="491"/>
      <c r="AP4" s="492"/>
      <c r="AQ4" s="493" t="s">
        <v>2</v>
      </c>
      <c r="AR4" s="488"/>
      <c r="AS4" s="488"/>
      <c r="AT4" s="488"/>
      <c r="AU4" s="488"/>
      <c r="AV4" s="488"/>
      <c r="AW4" s="488"/>
      <c r="AX4" s="494"/>
    </row>
    <row r="5" spans="1:59" ht="36" customHeight="1" x14ac:dyDescent="0.15">
      <c r="A5" s="495" t="s">
        <v>38</v>
      </c>
      <c r="B5" s="496"/>
      <c r="C5" s="496"/>
      <c r="D5" s="496"/>
      <c r="E5" s="496"/>
      <c r="F5" s="497"/>
      <c r="G5" s="498" t="s">
        <v>335</v>
      </c>
      <c r="H5" s="499"/>
      <c r="I5" s="499"/>
      <c r="J5" s="499"/>
      <c r="K5" s="499"/>
      <c r="L5" s="499"/>
      <c r="M5" s="500" t="s">
        <v>37</v>
      </c>
      <c r="N5" s="501"/>
      <c r="O5" s="501"/>
      <c r="P5" s="501"/>
      <c r="Q5" s="501"/>
      <c r="R5" s="502"/>
      <c r="S5" s="503" t="s">
        <v>182</v>
      </c>
      <c r="T5" s="499"/>
      <c r="U5" s="499"/>
      <c r="V5" s="499"/>
      <c r="W5" s="499"/>
      <c r="X5" s="504"/>
      <c r="Y5" s="505" t="s">
        <v>3</v>
      </c>
      <c r="Z5" s="357"/>
      <c r="AA5" s="357"/>
      <c r="AB5" s="357"/>
      <c r="AC5" s="357"/>
      <c r="AD5" s="358"/>
      <c r="AE5" s="469" t="s">
        <v>633</v>
      </c>
      <c r="AF5" s="469"/>
      <c r="AG5" s="469"/>
      <c r="AH5" s="469"/>
      <c r="AI5" s="469"/>
      <c r="AJ5" s="469"/>
      <c r="AK5" s="469"/>
      <c r="AL5" s="469"/>
      <c r="AM5" s="469"/>
      <c r="AN5" s="469"/>
      <c r="AO5" s="469"/>
      <c r="AP5" s="470"/>
      <c r="AQ5" s="471" t="s">
        <v>634</v>
      </c>
      <c r="AR5" s="472"/>
      <c r="AS5" s="472"/>
      <c r="AT5" s="472"/>
      <c r="AU5" s="472"/>
      <c r="AV5" s="472"/>
      <c r="AW5" s="472"/>
      <c r="AX5" s="473"/>
    </row>
    <row r="6" spans="1:59" ht="36"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8"/>
    </row>
    <row r="7" spans="1:59" ht="36" customHeight="1" x14ac:dyDescent="0.15">
      <c r="A7" s="479" t="s">
        <v>61</v>
      </c>
      <c r="B7" s="475"/>
      <c r="C7" s="475"/>
      <c r="D7" s="475"/>
      <c r="E7" s="475"/>
      <c r="F7" s="475"/>
      <c r="G7" s="480" t="s">
        <v>637</v>
      </c>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2"/>
    </row>
    <row r="8" spans="1:59" ht="87" customHeight="1" x14ac:dyDescent="0.15">
      <c r="A8" s="432" t="s">
        <v>58</v>
      </c>
      <c r="B8" s="433"/>
      <c r="C8" s="433"/>
      <c r="D8" s="433"/>
      <c r="E8" s="433"/>
      <c r="F8" s="434"/>
      <c r="G8" s="435" t="s">
        <v>638</v>
      </c>
      <c r="H8" s="436"/>
      <c r="I8" s="436"/>
      <c r="J8" s="436"/>
      <c r="K8" s="436"/>
      <c r="L8" s="436"/>
      <c r="M8" s="436"/>
      <c r="N8" s="436"/>
      <c r="O8" s="436"/>
      <c r="P8" s="436"/>
      <c r="Q8" s="436"/>
      <c r="R8" s="436"/>
      <c r="S8" s="436"/>
      <c r="T8" s="436"/>
      <c r="U8" s="436"/>
      <c r="V8" s="436"/>
      <c r="W8" s="436"/>
      <c r="X8" s="437"/>
      <c r="Y8" s="438" t="s">
        <v>188</v>
      </c>
      <c r="Z8" s="439"/>
      <c r="AA8" s="439"/>
      <c r="AB8" s="439"/>
      <c r="AC8" s="439"/>
      <c r="AD8" s="440"/>
      <c r="AE8" s="441" t="s">
        <v>639</v>
      </c>
      <c r="AF8" s="442"/>
      <c r="AG8" s="442"/>
      <c r="AH8" s="442"/>
      <c r="AI8" s="442"/>
      <c r="AJ8" s="442"/>
      <c r="AK8" s="442"/>
      <c r="AL8" s="442"/>
      <c r="AM8" s="442"/>
      <c r="AN8" s="442"/>
      <c r="AO8" s="442"/>
      <c r="AP8" s="442"/>
      <c r="AQ8" s="442"/>
      <c r="AR8" s="442"/>
      <c r="AS8" s="442"/>
      <c r="AT8" s="442"/>
      <c r="AU8" s="442"/>
      <c r="AV8" s="442"/>
      <c r="AW8" s="442"/>
      <c r="AX8" s="443"/>
    </row>
    <row r="9" spans="1:59" ht="36" customHeight="1" x14ac:dyDescent="0.15">
      <c r="A9" s="432" t="s">
        <v>59</v>
      </c>
      <c r="B9" s="433"/>
      <c r="C9" s="433"/>
      <c r="D9" s="433"/>
      <c r="E9" s="433"/>
      <c r="F9" s="434"/>
      <c r="G9" s="444" t="str">
        <f>入力規則等!A25</f>
        <v>-</v>
      </c>
      <c r="H9" s="445"/>
      <c r="I9" s="445"/>
      <c r="J9" s="445"/>
      <c r="K9" s="445"/>
      <c r="L9" s="445"/>
      <c r="M9" s="445"/>
      <c r="N9" s="445"/>
      <c r="O9" s="445"/>
      <c r="P9" s="445"/>
      <c r="Q9" s="445"/>
      <c r="R9" s="445"/>
      <c r="S9" s="445"/>
      <c r="T9" s="445"/>
      <c r="U9" s="445"/>
      <c r="V9" s="445"/>
      <c r="W9" s="445"/>
      <c r="X9" s="446"/>
      <c r="Y9" s="447" t="s">
        <v>60</v>
      </c>
      <c r="Z9" s="448"/>
      <c r="AA9" s="448"/>
      <c r="AB9" s="448"/>
      <c r="AC9" s="448"/>
      <c r="AD9" s="449"/>
      <c r="AE9" s="450" t="str">
        <f>入力規則等!K13</f>
        <v>その他の事項経費</v>
      </c>
      <c r="AF9" s="445"/>
      <c r="AG9" s="445"/>
      <c r="AH9" s="445"/>
      <c r="AI9" s="445"/>
      <c r="AJ9" s="445"/>
      <c r="AK9" s="445"/>
      <c r="AL9" s="445"/>
      <c r="AM9" s="445"/>
      <c r="AN9" s="445"/>
      <c r="AO9" s="445"/>
      <c r="AP9" s="445"/>
      <c r="AQ9" s="445"/>
      <c r="AR9" s="445"/>
      <c r="AS9" s="445"/>
      <c r="AT9" s="445"/>
      <c r="AU9" s="445"/>
      <c r="AV9" s="445"/>
      <c r="AW9" s="445"/>
      <c r="AX9" s="451"/>
    </row>
    <row r="10" spans="1:59" ht="59.25" customHeight="1" x14ac:dyDescent="0.15">
      <c r="A10" s="403" t="s">
        <v>198</v>
      </c>
      <c r="B10" s="404"/>
      <c r="C10" s="404"/>
      <c r="D10" s="404"/>
      <c r="E10" s="404"/>
      <c r="F10" s="404"/>
      <c r="G10" s="405" t="s">
        <v>640</v>
      </c>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7"/>
    </row>
    <row r="11" spans="1:59" ht="59.25" customHeight="1" x14ac:dyDescent="0.15">
      <c r="A11" s="408" t="s">
        <v>199</v>
      </c>
      <c r="B11" s="409"/>
      <c r="C11" s="409"/>
      <c r="D11" s="409"/>
      <c r="E11" s="409"/>
      <c r="F11" s="409"/>
      <c r="G11" s="410" t="s">
        <v>641</v>
      </c>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2"/>
    </row>
    <row r="12" spans="1:59" ht="36" customHeight="1" x14ac:dyDescent="0.15">
      <c r="A12" s="408" t="s">
        <v>5</v>
      </c>
      <c r="B12" s="409"/>
      <c r="C12" s="409"/>
      <c r="D12" s="409"/>
      <c r="E12" s="409"/>
      <c r="F12" s="413"/>
      <c r="G12" s="414" t="str">
        <f>入力規則等!P10</f>
        <v>交付</v>
      </c>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6"/>
    </row>
    <row r="13" spans="1:59" ht="24" customHeight="1" x14ac:dyDescent="0.15">
      <c r="A13" s="459" t="s">
        <v>84</v>
      </c>
      <c r="B13" s="460"/>
      <c r="C13" s="460"/>
      <c r="D13" s="460"/>
      <c r="E13" s="460"/>
      <c r="F13" s="461"/>
      <c r="G13" s="463"/>
      <c r="H13" s="464"/>
      <c r="I13" s="464"/>
      <c r="J13" s="464"/>
      <c r="K13" s="464"/>
      <c r="L13" s="464"/>
      <c r="M13" s="464"/>
      <c r="N13" s="464"/>
      <c r="O13" s="464"/>
      <c r="P13" s="344" t="s">
        <v>257</v>
      </c>
      <c r="Q13" s="424"/>
      <c r="R13" s="424"/>
      <c r="S13" s="424"/>
      <c r="T13" s="424"/>
      <c r="U13" s="424"/>
      <c r="V13" s="465"/>
      <c r="W13" s="344" t="s">
        <v>610</v>
      </c>
      <c r="X13" s="424"/>
      <c r="Y13" s="424"/>
      <c r="Z13" s="424"/>
      <c r="AA13" s="424"/>
      <c r="AB13" s="424"/>
      <c r="AC13" s="465"/>
      <c r="AD13" s="344" t="s">
        <v>612</v>
      </c>
      <c r="AE13" s="424"/>
      <c r="AF13" s="424"/>
      <c r="AG13" s="424"/>
      <c r="AH13" s="424"/>
      <c r="AI13" s="424"/>
      <c r="AJ13" s="465"/>
      <c r="AK13" s="344" t="s">
        <v>619</v>
      </c>
      <c r="AL13" s="424"/>
      <c r="AM13" s="424"/>
      <c r="AN13" s="424"/>
      <c r="AO13" s="424"/>
      <c r="AP13" s="424"/>
      <c r="AQ13" s="465"/>
      <c r="AR13" s="344" t="s">
        <v>620</v>
      </c>
      <c r="AS13" s="424"/>
      <c r="AT13" s="424"/>
      <c r="AU13" s="424"/>
      <c r="AV13" s="424"/>
      <c r="AW13" s="424"/>
      <c r="AX13" s="425"/>
    </row>
    <row r="14" spans="1:59" ht="24" customHeight="1" x14ac:dyDescent="0.15">
      <c r="A14" s="272"/>
      <c r="B14" s="273"/>
      <c r="C14" s="273"/>
      <c r="D14" s="273"/>
      <c r="E14" s="273"/>
      <c r="F14" s="274"/>
      <c r="G14" s="386" t="s">
        <v>81</v>
      </c>
      <c r="H14" s="388" t="s">
        <v>72</v>
      </c>
      <c r="I14" s="388"/>
      <c r="J14" s="388"/>
      <c r="K14" s="388"/>
      <c r="L14" s="388"/>
      <c r="M14" s="388"/>
      <c r="N14" s="388"/>
      <c r="O14" s="388"/>
      <c r="P14" s="387">
        <v>226</v>
      </c>
      <c r="Q14" s="380"/>
      <c r="R14" s="380"/>
      <c r="S14" s="380"/>
      <c r="T14" s="380"/>
      <c r="U14" s="380"/>
      <c r="V14" s="380"/>
      <c r="W14" s="380">
        <v>226</v>
      </c>
      <c r="X14" s="380"/>
      <c r="Y14" s="380"/>
      <c r="Z14" s="380"/>
      <c r="AA14" s="380"/>
      <c r="AB14" s="380"/>
      <c r="AC14" s="380"/>
      <c r="AD14" s="380">
        <v>224</v>
      </c>
      <c r="AE14" s="380"/>
      <c r="AF14" s="380"/>
      <c r="AG14" s="380"/>
      <c r="AH14" s="380"/>
      <c r="AI14" s="380"/>
      <c r="AJ14" s="380"/>
      <c r="AK14" s="380">
        <v>217</v>
      </c>
      <c r="AL14" s="380"/>
      <c r="AM14" s="380"/>
      <c r="AN14" s="380"/>
      <c r="AO14" s="380"/>
      <c r="AP14" s="380"/>
      <c r="AQ14" s="380"/>
      <c r="AR14" s="380">
        <v>212</v>
      </c>
      <c r="AS14" s="380"/>
      <c r="AT14" s="380"/>
      <c r="AU14" s="380"/>
      <c r="AV14" s="380"/>
      <c r="AW14" s="380"/>
      <c r="AX14" s="393"/>
    </row>
    <row r="15" spans="1:59" ht="24" customHeight="1" x14ac:dyDescent="0.15">
      <c r="A15" s="272"/>
      <c r="B15" s="273"/>
      <c r="C15" s="273"/>
      <c r="D15" s="273"/>
      <c r="E15" s="273"/>
      <c r="F15" s="274"/>
      <c r="G15" s="386"/>
      <c r="H15" s="388" t="s">
        <v>73</v>
      </c>
      <c r="I15" s="388" t="s">
        <v>77</v>
      </c>
      <c r="J15" s="388"/>
      <c r="K15" s="388"/>
      <c r="L15" s="388"/>
      <c r="M15" s="388"/>
      <c r="N15" s="388"/>
      <c r="O15" s="388"/>
      <c r="P15" s="397">
        <v>93</v>
      </c>
      <c r="Q15" s="398"/>
      <c r="R15" s="398"/>
      <c r="S15" s="398"/>
      <c r="T15" s="398"/>
      <c r="U15" s="398"/>
      <c r="V15" s="399"/>
      <c r="W15" s="400">
        <v>80</v>
      </c>
      <c r="X15" s="401"/>
      <c r="Y15" s="401"/>
      <c r="Z15" s="401"/>
      <c r="AA15" s="401"/>
      <c r="AB15" s="401"/>
      <c r="AC15" s="402"/>
      <c r="AD15" s="400">
        <v>95</v>
      </c>
      <c r="AE15" s="401"/>
      <c r="AF15" s="401"/>
      <c r="AG15" s="401"/>
      <c r="AH15" s="401"/>
      <c r="AI15" s="401"/>
      <c r="AJ15" s="402"/>
      <c r="AK15" s="452"/>
      <c r="AL15" s="453"/>
      <c r="AM15" s="453"/>
      <c r="AN15" s="453"/>
      <c r="AO15" s="453"/>
      <c r="AP15" s="453"/>
      <c r="AQ15" s="455"/>
      <c r="AR15" s="452"/>
      <c r="AS15" s="453"/>
      <c r="AT15" s="453"/>
      <c r="AU15" s="453"/>
      <c r="AV15" s="453"/>
      <c r="AW15" s="453"/>
      <c r="AX15" s="454"/>
    </row>
    <row r="16" spans="1:59" ht="24" customHeight="1" x14ac:dyDescent="0.15">
      <c r="A16" s="272"/>
      <c r="B16" s="273"/>
      <c r="C16" s="273"/>
      <c r="D16" s="273"/>
      <c r="E16" s="273"/>
      <c r="F16" s="274"/>
      <c r="G16" s="386"/>
      <c r="H16" s="388"/>
      <c r="I16" s="388" t="s">
        <v>78</v>
      </c>
      <c r="J16" s="388"/>
      <c r="K16" s="388"/>
      <c r="L16" s="388"/>
      <c r="M16" s="388"/>
      <c r="N16" s="388"/>
      <c r="O16" s="388"/>
      <c r="P16" s="417" t="s">
        <v>636</v>
      </c>
      <c r="Q16" s="418"/>
      <c r="R16" s="418"/>
      <c r="S16" s="418"/>
      <c r="T16" s="418"/>
      <c r="U16" s="418"/>
      <c r="V16" s="419"/>
      <c r="W16" s="417" t="s">
        <v>636</v>
      </c>
      <c r="X16" s="418"/>
      <c r="Y16" s="418"/>
      <c r="Z16" s="418"/>
      <c r="AA16" s="418"/>
      <c r="AB16" s="418"/>
      <c r="AC16" s="419"/>
      <c r="AD16" s="417" t="s">
        <v>636</v>
      </c>
      <c r="AE16" s="418"/>
      <c r="AF16" s="418"/>
      <c r="AG16" s="418"/>
      <c r="AH16" s="418"/>
      <c r="AI16" s="418"/>
      <c r="AJ16" s="419"/>
      <c r="AK16" s="420"/>
      <c r="AL16" s="421"/>
      <c r="AM16" s="421"/>
      <c r="AN16" s="421"/>
      <c r="AO16" s="421"/>
      <c r="AP16" s="421"/>
      <c r="AQ16" s="422"/>
      <c r="AR16" s="420"/>
      <c r="AS16" s="421"/>
      <c r="AT16" s="421"/>
      <c r="AU16" s="421"/>
      <c r="AV16" s="421"/>
      <c r="AW16" s="421"/>
      <c r="AX16" s="423"/>
    </row>
    <row r="17" spans="1:50" ht="24" customHeight="1" x14ac:dyDescent="0.15">
      <c r="A17" s="272"/>
      <c r="B17" s="273"/>
      <c r="C17" s="273"/>
      <c r="D17" s="273"/>
      <c r="E17" s="273"/>
      <c r="F17" s="274"/>
      <c r="G17" s="386"/>
      <c r="H17" s="388"/>
      <c r="I17" s="388" t="s">
        <v>79</v>
      </c>
      <c r="J17" s="388"/>
      <c r="K17" s="388"/>
      <c r="L17" s="388"/>
      <c r="M17" s="388"/>
      <c r="N17" s="388"/>
      <c r="O17" s="388"/>
      <c r="P17" s="417" t="s">
        <v>636</v>
      </c>
      <c r="Q17" s="418"/>
      <c r="R17" s="418"/>
      <c r="S17" s="418"/>
      <c r="T17" s="418"/>
      <c r="U17" s="418"/>
      <c r="V17" s="419"/>
      <c r="W17" s="417" t="s">
        <v>636</v>
      </c>
      <c r="X17" s="418"/>
      <c r="Y17" s="418"/>
      <c r="Z17" s="418"/>
      <c r="AA17" s="418"/>
      <c r="AB17" s="418"/>
      <c r="AC17" s="419"/>
      <c r="AD17" s="417" t="s">
        <v>636</v>
      </c>
      <c r="AE17" s="418"/>
      <c r="AF17" s="418"/>
      <c r="AG17" s="418"/>
      <c r="AH17" s="418"/>
      <c r="AI17" s="418"/>
      <c r="AJ17" s="419"/>
      <c r="AK17" s="420"/>
      <c r="AL17" s="421"/>
      <c r="AM17" s="421"/>
      <c r="AN17" s="421"/>
      <c r="AO17" s="421"/>
      <c r="AP17" s="421"/>
      <c r="AQ17" s="422"/>
      <c r="AR17" s="420"/>
      <c r="AS17" s="421"/>
      <c r="AT17" s="421"/>
      <c r="AU17" s="421"/>
      <c r="AV17" s="421"/>
      <c r="AW17" s="421"/>
      <c r="AX17" s="423"/>
    </row>
    <row r="18" spans="1:50" ht="24" customHeight="1" x14ac:dyDescent="0.15">
      <c r="A18" s="272"/>
      <c r="B18" s="273"/>
      <c r="C18" s="273"/>
      <c r="D18" s="273"/>
      <c r="E18" s="273"/>
      <c r="F18" s="274"/>
      <c r="G18" s="386"/>
      <c r="H18" s="388"/>
      <c r="I18" s="388" t="s">
        <v>74</v>
      </c>
      <c r="J18" s="388"/>
      <c r="K18" s="388"/>
      <c r="L18" s="388"/>
      <c r="M18" s="388"/>
      <c r="N18" s="388"/>
      <c r="O18" s="388"/>
      <c r="P18" s="456">
        <f>SUM(P15:V17)</f>
        <v>93</v>
      </c>
      <c r="Q18" s="457"/>
      <c r="R18" s="457"/>
      <c r="S18" s="457"/>
      <c r="T18" s="457"/>
      <c r="U18" s="457"/>
      <c r="V18" s="458"/>
      <c r="W18" s="456">
        <f t="shared" ref="W18" si="0">SUM(W15:AC17)</f>
        <v>80</v>
      </c>
      <c r="X18" s="457"/>
      <c r="Y18" s="457"/>
      <c r="Z18" s="457"/>
      <c r="AA18" s="457"/>
      <c r="AB18" s="457"/>
      <c r="AC18" s="458"/>
      <c r="AD18" s="456">
        <f t="shared" ref="AD18" si="1">SUM(AD15:AJ17)</f>
        <v>95</v>
      </c>
      <c r="AE18" s="457"/>
      <c r="AF18" s="457"/>
      <c r="AG18" s="457"/>
      <c r="AH18" s="457"/>
      <c r="AI18" s="457"/>
      <c r="AJ18" s="458"/>
      <c r="AK18" s="420"/>
      <c r="AL18" s="421"/>
      <c r="AM18" s="421"/>
      <c r="AN18" s="421"/>
      <c r="AO18" s="421"/>
      <c r="AP18" s="421"/>
      <c r="AQ18" s="422"/>
      <c r="AR18" s="420"/>
      <c r="AS18" s="421"/>
      <c r="AT18" s="421"/>
      <c r="AU18" s="421"/>
      <c r="AV18" s="421"/>
      <c r="AW18" s="421"/>
      <c r="AX18" s="423"/>
    </row>
    <row r="19" spans="1:50" ht="36" customHeight="1" x14ac:dyDescent="0.15">
      <c r="A19" s="272"/>
      <c r="B19" s="273"/>
      <c r="C19" s="273"/>
      <c r="D19" s="273"/>
      <c r="E19" s="273"/>
      <c r="F19" s="274"/>
      <c r="G19" s="386"/>
      <c r="H19" s="388" t="s">
        <v>82</v>
      </c>
      <c r="I19" s="388"/>
      <c r="J19" s="388"/>
      <c r="K19" s="388"/>
      <c r="L19" s="388"/>
      <c r="M19" s="388"/>
      <c r="N19" s="388"/>
      <c r="O19" s="388"/>
      <c r="P19" s="431">
        <f>P15/P18</f>
        <v>1</v>
      </c>
      <c r="Q19" s="431"/>
      <c r="R19" s="431"/>
      <c r="S19" s="431"/>
      <c r="T19" s="431"/>
      <c r="U19" s="431"/>
      <c r="V19" s="431"/>
      <c r="W19" s="431">
        <f>W15/W18</f>
        <v>1</v>
      </c>
      <c r="X19" s="431"/>
      <c r="Y19" s="431"/>
      <c r="Z19" s="431"/>
      <c r="AA19" s="431"/>
      <c r="AB19" s="431"/>
      <c r="AC19" s="431"/>
      <c r="AD19" s="431">
        <f>AD15/AD18</f>
        <v>1</v>
      </c>
      <c r="AE19" s="431"/>
      <c r="AF19" s="431"/>
      <c r="AG19" s="431"/>
      <c r="AH19" s="431"/>
      <c r="AI19" s="431"/>
      <c r="AJ19" s="431"/>
      <c r="AK19" s="377"/>
      <c r="AL19" s="377"/>
      <c r="AM19" s="377"/>
      <c r="AN19" s="377"/>
      <c r="AO19" s="377"/>
      <c r="AP19" s="377"/>
      <c r="AQ19" s="377"/>
      <c r="AR19" s="377"/>
      <c r="AS19" s="377"/>
      <c r="AT19" s="377"/>
      <c r="AU19" s="377"/>
      <c r="AV19" s="377"/>
      <c r="AW19" s="377"/>
      <c r="AX19" s="378"/>
    </row>
    <row r="20" spans="1:50" ht="36" customHeight="1" x14ac:dyDescent="0.15">
      <c r="A20" s="272"/>
      <c r="B20" s="273"/>
      <c r="C20" s="273"/>
      <c r="D20" s="273"/>
      <c r="E20" s="273"/>
      <c r="F20" s="274"/>
      <c r="G20" s="386"/>
      <c r="H20" s="388" t="s">
        <v>83</v>
      </c>
      <c r="I20" s="388"/>
      <c r="J20" s="388"/>
      <c r="K20" s="388"/>
      <c r="L20" s="388"/>
      <c r="M20" s="388"/>
      <c r="N20" s="388"/>
      <c r="O20" s="388"/>
      <c r="P20" s="426" t="s">
        <v>642</v>
      </c>
      <c r="Q20" s="427"/>
      <c r="R20" s="427"/>
      <c r="S20" s="427"/>
      <c r="T20" s="427"/>
      <c r="U20" s="427"/>
      <c r="V20" s="427"/>
      <c r="W20" s="427" t="s">
        <v>642</v>
      </c>
      <c r="X20" s="427"/>
      <c r="Y20" s="427"/>
      <c r="Z20" s="427"/>
      <c r="AA20" s="427"/>
      <c r="AB20" s="427"/>
      <c r="AC20" s="427"/>
      <c r="AD20" s="427" t="s">
        <v>642</v>
      </c>
      <c r="AE20" s="427"/>
      <c r="AF20" s="427"/>
      <c r="AG20" s="427"/>
      <c r="AH20" s="427"/>
      <c r="AI20" s="427"/>
      <c r="AJ20" s="427"/>
      <c r="AK20" s="427" t="s">
        <v>642</v>
      </c>
      <c r="AL20" s="427"/>
      <c r="AM20" s="427"/>
      <c r="AN20" s="427"/>
      <c r="AO20" s="427"/>
      <c r="AP20" s="427"/>
      <c r="AQ20" s="427"/>
      <c r="AR20" s="428"/>
      <c r="AS20" s="428"/>
      <c r="AT20" s="428"/>
      <c r="AU20" s="429"/>
      <c r="AV20" s="429"/>
      <c r="AW20" s="429"/>
      <c r="AX20" s="430"/>
    </row>
    <row r="21" spans="1:50" ht="24" customHeight="1" x14ac:dyDescent="0.15">
      <c r="A21" s="272"/>
      <c r="B21" s="273"/>
      <c r="C21" s="273"/>
      <c r="D21" s="273"/>
      <c r="E21" s="273"/>
      <c r="F21" s="274"/>
      <c r="G21" s="386" t="s">
        <v>80</v>
      </c>
      <c r="H21" s="379" t="s">
        <v>75</v>
      </c>
      <c r="I21" s="379"/>
      <c r="J21" s="379"/>
      <c r="K21" s="379"/>
      <c r="L21" s="379"/>
      <c r="M21" s="379"/>
      <c r="N21" s="379"/>
      <c r="O21" s="379"/>
      <c r="P21" s="387">
        <v>226</v>
      </c>
      <c r="Q21" s="380"/>
      <c r="R21" s="380"/>
      <c r="S21" s="380"/>
      <c r="T21" s="380"/>
      <c r="U21" s="380"/>
      <c r="V21" s="380"/>
      <c r="W21" s="380">
        <v>226</v>
      </c>
      <c r="X21" s="380"/>
      <c r="Y21" s="380"/>
      <c r="Z21" s="380"/>
      <c r="AA21" s="380"/>
      <c r="AB21" s="380"/>
      <c r="AC21" s="380"/>
      <c r="AD21" s="380">
        <v>224</v>
      </c>
      <c r="AE21" s="380"/>
      <c r="AF21" s="380"/>
      <c r="AG21" s="380"/>
      <c r="AH21" s="380"/>
      <c r="AI21" s="380"/>
      <c r="AJ21" s="380"/>
      <c r="AK21" s="380"/>
      <c r="AL21" s="380"/>
      <c r="AM21" s="380"/>
      <c r="AN21" s="380"/>
      <c r="AO21" s="380"/>
      <c r="AP21" s="380"/>
      <c r="AQ21" s="380"/>
      <c r="AR21" s="380"/>
      <c r="AS21" s="380"/>
      <c r="AT21" s="380"/>
      <c r="AU21" s="380"/>
      <c r="AV21" s="380"/>
      <c r="AW21" s="380"/>
      <c r="AX21" s="393"/>
    </row>
    <row r="22" spans="1:50" ht="24" customHeight="1" x14ac:dyDescent="0.15">
      <c r="A22" s="272"/>
      <c r="B22" s="273"/>
      <c r="C22" s="273"/>
      <c r="D22" s="273"/>
      <c r="E22" s="273"/>
      <c r="F22" s="274"/>
      <c r="G22" s="386"/>
      <c r="H22" s="379" t="s">
        <v>73</v>
      </c>
      <c r="I22" s="379"/>
      <c r="J22" s="379"/>
      <c r="K22" s="379"/>
      <c r="L22" s="379"/>
      <c r="M22" s="379"/>
      <c r="N22" s="379"/>
      <c r="O22" s="379"/>
      <c r="P22" s="380">
        <v>93</v>
      </c>
      <c r="Q22" s="380"/>
      <c r="R22" s="380"/>
      <c r="S22" s="380"/>
      <c r="T22" s="380"/>
      <c r="U22" s="380"/>
      <c r="V22" s="380"/>
      <c r="W22" s="380">
        <v>80</v>
      </c>
      <c r="X22" s="380"/>
      <c r="Y22" s="380"/>
      <c r="Z22" s="380"/>
      <c r="AA22" s="380"/>
      <c r="AB22" s="380"/>
      <c r="AC22" s="380"/>
      <c r="AD22" s="380">
        <v>95</v>
      </c>
      <c r="AE22" s="380"/>
      <c r="AF22" s="380"/>
      <c r="AG22" s="380"/>
      <c r="AH22" s="380"/>
      <c r="AI22" s="380"/>
      <c r="AJ22" s="380"/>
      <c r="AK22" s="381"/>
      <c r="AL22" s="381"/>
      <c r="AM22" s="381"/>
      <c r="AN22" s="381"/>
      <c r="AO22" s="381"/>
      <c r="AP22" s="381"/>
      <c r="AQ22" s="381"/>
      <c r="AR22" s="381"/>
      <c r="AS22" s="381"/>
      <c r="AT22" s="381"/>
      <c r="AU22" s="381"/>
      <c r="AV22" s="381"/>
      <c r="AW22" s="381"/>
      <c r="AX22" s="382"/>
    </row>
    <row r="23" spans="1:50" ht="24" customHeight="1" x14ac:dyDescent="0.15">
      <c r="A23" s="403"/>
      <c r="B23" s="404"/>
      <c r="C23" s="404"/>
      <c r="D23" s="404"/>
      <c r="E23" s="404"/>
      <c r="F23" s="462"/>
      <c r="G23" s="386"/>
      <c r="H23" s="388" t="s">
        <v>76</v>
      </c>
      <c r="I23" s="388"/>
      <c r="J23" s="388"/>
      <c r="K23" s="388"/>
      <c r="L23" s="388"/>
      <c r="M23" s="388"/>
      <c r="N23" s="388"/>
      <c r="O23" s="388"/>
      <c r="P23" s="371">
        <f>IF(P21=0, "-",P22/P21)</f>
        <v>0.41150442477876104</v>
      </c>
      <c r="Q23" s="371"/>
      <c r="R23" s="371"/>
      <c r="S23" s="371"/>
      <c r="T23" s="371"/>
      <c r="U23" s="371"/>
      <c r="V23" s="371"/>
      <c r="W23" s="371">
        <f t="shared" ref="W23" si="2">IF(W21=0, "-",W22/W21)</f>
        <v>0.35398230088495575</v>
      </c>
      <c r="X23" s="371"/>
      <c r="Y23" s="371"/>
      <c r="Z23" s="371"/>
      <c r="AA23" s="371"/>
      <c r="AB23" s="371"/>
      <c r="AC23" s="371"/>
      <c r="AD23" s="371">
        <f>IF(AD21=0, "-",AD22/AD21)</f>
        <v>0.42410714285714285</v>
      </c>
      <c r="AE23" s="371"/>
      <c r="AF23" s="371"/>
      <c r="AG23" s="371"/>
      <c r="AH23" s="371"/>
      <c r="AI23" s="371"/>
      <c r="AJ23" s="371"/>
      <c r="AK23" s="381"/>
      <c r="AL23" s="381"/>
      <c r="AM23" s="381"/>
      <c r="AN23" s="381"/>
      <c r="AO23" s="381"/>
      <c r="AP23" s="381"/>
      <c r="AQ23" s="391"/>
      <c r="AR23" s="381"/>
      <c r="AS23" s="381"/>
      <c r="AT23" s="381"/>
      <c r="AU23" s="381"/>
      <c r="AV23" s="381"/>
      <c r="AW23" s="381"/>
      <c r="AX23" s="382"/>
    </row>
    <row r="24" spans="1:50" ht="45" customHeight="1" x14ac:dyDescent="0.15">
      <c r="A24" s="509" t="s">
        <v>621</v>
      </c>
      <c r="B24" s="510"/>
      <c r="C24" s="365" t="s">
        <v>63</v>
      </c>
      <c r="D24" s="365"/>
      <c r="E24" s="365"/>
      <c r="F24" s="365"/>
      <c r="G24" s="365"/>
      <c r="H24" s="365"/>
      <c r="I24" s="365"/>
      <c r="J24" s="365"/>
      <c r="K24" s="389"/>
      <c r="L24" s="201" t="s">
        <v>622</v>
      </c>
      <c r="M24" s="201"/>
      <c r="N24" s="201"/>
      <c r="O24" s="201"/>
      <c r="P24" s="201"/>
      <c r="Q24" s="201"/>
      <c r="R24" s="201" t="s">
        <v>620</v>
      </c>
      <c r="S24" s="201"/>
      <c r="T24" s="201"/>
      <c r="U24" s="201"/>
      <c r="V24" s="201"/>
      <c r="W24" s="201"/>
      <c r="X24" s="390" t="s">
        <v>64</v>
      </c>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6"/>
    </row>
    <row r="25" spans="1:50" ht="27" customHeight="1" x14ac:dyDescent="0.15">
      <c r="A25" s="511"/>
      <c r="B25" s="512"/>
      <c r="C25" s="529" t="s">
        <v>643</v>
      </c>
      <c r="D25" s="529"/>
      <c r="E25" s="529"/>
      <c r="F25" s="529"/>
      <c r="G25" s="529"/>
      <c r="H25" s="529"/>
      <c r="I25" s="529"/>
      <c r="J25" s="529"/>
      <c r="K25" s="530"/>
      <c r="L25" s="397">
        <v>217</v>
      </c>
      <c r="M25" s="398"/>
      <c r="N25" s="398"/>
      <c r="O25" s="398"/>
      <c r="P25" s="398"/>
      <c r="Q25" s="399"/>
      <c r="R25" s="531">
        <v>212</v>
      </c>
      <c r="S25" s="532"/>
      <c r="T25" s="532"/>
      <c r="U25" s="532"/>
      <c r="V25" s="532"/>
      <c r="W25" s="533"/>
      <c r="X25" s="534"/>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511"/>
      <c r="B26" s="512"/>
      <c r="C26" s="515"/>
      <c r="D26" s="515"/>
      <c r="E26" s="515"/>
      <c r="F26" s="515"/>
      <c r="G26" s="515"/>
      <c r="H26" s="515"/>
      <c r="I26" s="515"/>
      <c r="J26" s="515"/>
      <c r="K26" s="516"/>
      <c r="L26" s="397"/>
      <c r="M26" s="398"/>
      <c r="N26" s="398"/>
      <c r="O26" s="398"/>
      <c r="P26" s="398"/>
      <c r="Q26" s="399"/>
      <c r="R26" s="397"/>
      <c r="S26" s="398"/>
      <c r="T26" s="398"/>
      <c r="U26" s="398"/>
      <c r="V26" s="398"/>
      <c r="W26" s="399"/>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511"/>
      <c r="B27" s="512"/>
      <c r="C27" s="515"/>
      <c r="D27" s="515"/>
      <c r="E27" s="515"/>
      <c r="F27" s="515"/>
      <c r="G27" s="515"/>
      <c r="H27" s="515"/>
      <c r="I27" s="515"/>
      <c r="J27" s="515"/>
      <c r="K27" s="516"/>
      <c r="L27" s="397"/>
      <c r="M27" s="398"/>
      <c r="N27" s="398"/>
      <c r="O27" s="398"/>
      <c r="P27" s="398"/>
      <c r="Q27" s="399"/>
      <c r="R27" s="397"/>
      <c r="S27" s="398"/>
      <c r="T27" s="398"/>
      <c r="U27" s="398"/>
      <c r="V27" s="398"/>
      <c r="W27" s="399"/>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511"/>
      <c r="B28" s="512"/>
      <c r="C28" s="515"/>
      <c r="D28" s="515"/>
      <c r="E28" s="515"/>
      <c r="F28" s="515"/>
      <c r="G28" s="515"/>
      <c r="H28" s="515"/>
      <c r="I28" s="515"/>
      <c r="J28" s="515"/>
      <c r="K28" s="516"/>
      <c r="L28" s="397"/>
      <c r="M28" s="398"/>
      <c r="N28" s="398"/>
      <c r="O28" s="398"/>
      <c r="P28" s="398"/>
      <c r="Q28" s="399"/>
      <c r="R28" s="397"/>
      <c r="S28" s="398"/>
      <c r="T28" s="398"/>
      <c r="U28" s="398"/>
      <c r="V28" s="398"/>
      <c r="W28" s="399"/>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customHeight="1" x14ac:dyDescent="0.15">
      <c r="A29" s="511"/>
      <c r="B29" s="512"/>
      <c r="C29" s="515"/>
      <c r="D29" s="515"/>
      <c r="E29" s="515"/>
      <c r="F29" s="515"/>
      <c r="G29" s="515"/>
      <c r="H29" s="515"/>
      <c r="I29" s="515"/>
      <c r="J29" s="515"/>
      <c r="K29" s="516"/>
      <c r="L29" s="397"/>
      <c r="M29" s="398"/>
      <c r="N29" s="398"/>
      <c r="O29" s="398"/>
      <c r="P29" s="398"/>
      <c r="Q29" s="399"/>
      <c r="R29" s="397"/>
      <c r="S29" s="398"/>
      <c r="T29" s="398"/>
      <c r="U29" s="398"/>
      <c r="V29" s="398"/>
      <c r="W29" s="399"/>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customHeight="1" thickBot="1" x14ac:dyDescent="0.2">
      <c r="A30" s="513"/>
      <c r="B30" s="514"/>
      <c r="C30" s="564" t="s">
        <v>14</v>
      </c>
      <c r="D30" s="564"/>
      <c r="E30" s="564"/>
      <c r="F30" s="564"/>
      <c r="G30" s="564"/>
      <c r="H30" s="564"/>
      <c r="I30" s="564"/>
      <c r="J30" s="564"/>
      <c r="K30" s="565"/>
      <c r="L30" s="566">
        <f>AK14</f>
        <v>217</v>
      </c>
      <c r="M30" s="567"/>
      <c r="N30" s="567"/>
      <c r="O30" s="567"/>
      <c r="P30" s="567"/>
      <c r="Q30" s="568"/>
      <c r="R30" s="566">
        <f>AR14</f>
        <v>212</v>
      </c>
      <c r="S30" s="567"/>
      <c r="T30" s="567"/>
      <c r="U30" s="567"/>
      <c r="V30" s="567"/>
      <c r="W30" s="568"/>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47.25" customHeight="1" x14ac:dyDescent="0.15">
      <c r="A31" s="111" t="s">
        <v>614</v>
      </c>
      <c r="B31" s="112"/>
      <c r="C31" s="112"/>
      <c r="D31" s="112"/>
      <c r="E31" s="112"/>
      <c r="F31" s="113"/>
      <c r="G31" s="569" t="s">
        <v>668</v>
      </c>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5"/>
    </row>
    <row r="32" spans="1:50" ht="31.5" customHeight="1" x14ac:dyDescent="0.15">
      <c r="A32" s="558" t="s">
        <v>615</v>
      </c>
      <c r="B32" s="559"/>
      <c r="C32" s="559"/>
      <c r="D32" s="559"/>
      <c r="E32" s="559"/>
      <c r="F32" s="560"/>
      <c r="G32" s="116" t="s">
        <v>616</v>
      </c>
      <c r="H32" s="117"/>
      <c r="I32" s="117"/>
      <c r="J32" s="117"/>
      <c r="K32" s="117"/>
      <c r="L32" s="117"/>
      <c r="M32" s="117"/>
      <c r="N32" s="117"/>
      <c r="O32" s="117"/>
      <c r="P32" s="118" t="s">
        <v>617</v>
      </c>
      <c r="Q32" s="117"/>
      <c r="R32" s="117"/>
      <c r="S32" s="117"/>
      <c r="T32" s="117"/>
      <c r="U32" s="117"/>
      <c r="V32" s="117"/>
      <c r="W32" s="117"/>
      <c r="X32" s="119"/>
      <c r="Y32" s="120"/>
      <c r="Z32" s="121"/>
      <c r="AA32" s="122"/>
      <c r="AB32" s="123" t="s">
        <v>6</v>
      </c>
      <c r="AC32" s="123"/>
      <c r="AD32" s="123"/>
      <c r="AE32" s="124" t="s">
        <v>257</v>
      </c>
      <c r="AF32" s="125"/>
      <c r="AG32" s="125"/>
      <c r="AH32" s="126"/>
      <c r="AI32" s="124" t="s">
        <v>610</v>
      </c>
      <c r="AJ32" s="125"/>
      <c r="AK32" s="125"/>
      <c r="AL32" s="126"/>
      <c r="AM32" s="124" t="s">
        <v>356</v>
      </c>
      <c r="AN32" s="125"/>
      <c r="AO32" s="125"/>
      <c r="AP32" s="126"/>
      <c r="AQ32" s="367" t="s">
        <v>385</v>
      </c>
      <c r="AR32" s="368"/>
      <c r="AS32" s="368"/>
      <c r="AT32" s="369"/>
      <c r="AU32" s="367" t="s">
        <v>623</v>
      </c>
      <c r="AV32" s="368"/>
      <c r="AW32" s="368"/>
      <c r="AX32" s="370"/>
    </row>
    <row r="33" spans="1:50" ht="23.25" customHeight="1" x14ac:dyDescent="0.15">
      <c r="A33" s="558"/>
      <c r="B33" s="559"/>
      <c r="C33" s="559"/>
      <c r="D33" s="559"/>
      <c r="E33" s="559"/>
      <c r="F33" s="560"/>
      <c r="G33" s="570" t="s">
        <v>667</v>
      </c>
      <c r="H33" s="571"/>
      <c r="I33" s="571"/>
      <c r="J33" s="571"/>
      <c r="K33" s="571"/>
      <c r="L33" s="571"/>
      <c r="M33" s="571"/>
      <c r="N33" s="571"/>
      <c r="O33" s="571"/>
      <c r="P33" s="89" t="s">
        <v>660</v>
      </c>
      <c r="Q33" s="574"/>
      <c r="R33" s="574"/>
      <c r="S33" s="574"/>
      <c r="T33" s="574"/>
      <c r="U33" s="574"/>
      <c r="V33" s="574"/>
      <c r="W33" s="574"/>
      <c r="X33" s="575"/>
      <c r="Y33" s="364" t="s">
        <v>32</v>
      </c>
      <c r="Z33" s="357"/>
      <c r="AA33" s="358"/>
      <c r="AB33" s="362" t="s">
        <v>665</v>
      </c>
      <c r="AC33" s="362"/>
      <c r="AD33" s="362"/>
      <c r="AE33" s="248">
        <v>447005</v>
      </c>
      <c r="AF33" s="137"/>
      <c r="AG33" s="137"/>
      <c r="AH33" s="363"/>
      <c r="AI33" s="248">
        <v>520253</v>
      </c>
      <c r="AJ33" s="137"/>
      <c r="AK33" s="137"/>
      <c r="AL33" s="363"/>
      <c r="AM33" s="248">
        <v>476820</v>
      </c>
      <c r="AN33" s="137"/>
      <c r="AO33" s="137"/>
      <c r="AP33" s="363"/>
      <c r="AQ33" s="248" t="s">
        <v>250</v>
      </c>
      <c r="AR33" s="137"/>
      <c r="AS33" s="137"/>
      <c r="AT33" s="138"/>
      <c r="AU33" s="248" t="s">
        <v>250</v>
      </c>
      <c r="AV33" s="137"/>
      <c r="AW33" s="137"/>
      <c r="AX33" s="138"/>
    </row>
    <row r="34" spans="1:50" ht="23.25" customHeight="1" x14ac:dyDescent="0.15">
      <c r="A34" s="561"/>
      <c r="B34" s="562"/>
      <c r="C34" s="562"/>
      <c r="D34" s="562"/>
      <c r="E34" s="562"/>
      <c r="F34" s="563"/>
      <c r="G34" s="572"/>
      <c r="H34" s="573"/>
      <c r="I34" s="573"/>
      <c r="J34" s="573"/>
      <c r="K34" s="573"/>
      <c r="L34" s="573"/>
      <c r="M34" s="573"/>
      <c r="N34" s="573"/>
      <c r="O34" s="573"/>
      <c r="P34" s="576"/>
      <c r="Q34" s="577"/>
      <c r="R34" s="577"/>
      <c r="S34" s="577"/>
      <c r="T34" s="577"/>
      <c r="U34" s="577"/>
      <c r="V34" s="577"/>
      <c r="W34" s="577"/>
      <c r="X34" s="578"/>
      <c r="Y34" s="372" t="s">
        <v>193</v>
      </c>
      <c r="Z34" s="373"/>
      <c r="AA34" s="374"/>
      <c r="AB34" s="362" t="s">
        <v>665</v>
      </c>
      <c r="AC34" s="362"/>
      <c r="AD34" s="362"/>
      <c r="AE34" s="355">
        <v>430000</v>
      </c>
      <c r="AF34" s="355"/>
      <c r="AG34" s="355"/>
      <c r="AH34" s="355"/>
      <c r="AI34" s="355">
        <v>450000</v>
      </c>
      <c r="AJ34" s="355"/>
      <c r="AK34" s="355"/>
      <c r="AL34" s="355"/>
      <c r="AM34" s="383">
        <v>520000</v>
      </c>
      <c r="AN34" s="384"/>
      <c r="AO34" s="384"/>
      <c r="AP34" s="385"/>
      <c r="AQ34" s="383">
        <v>480000</v>
      </c>
      <c r="AR34" s="384"/>
      <c r="AS34" s="384"/>
      <c r="AT34" s="385"/>
      <c r="AU34" s="248" t="s">
        <v>250</v>
      </c>
      <c r="AV34" s="137"/>
      <c r="AW34" s="137"/>
      <c r="AX34" s="138"/>
    </row>
    <row r="35" spans="1:50" ht="31.5" customHeight="1" x14ac:dyDescent="0.15">
      <c r="A35" s="587" t="s">
        <v>9</v>
      </c>
      <c r="B35" s="588"/>
      <c r="C35" s="588"/>
      <c r="D35" s="588"/>
      <c r="E35" s="588"/>
      <c r="F35" s="589"/>
      <c r="G35" s="345" t="s">
        <v>10</v>
      </c>
      <c r="H35" s="345"/>
      <c r="I35" s="345"/>
      <c r="J35" s="345"/>
      <c r="K35" s="345"/>
      <c r="L35" s="345"/>
      <c r="M35" s="345"/>
      <c r="N35" s="345"/>
      <c r="O35" s="345"/>
      <c r="P35" s="345"/>
      <c r="Q35" s="345"/>
      <c r="R35" s="345"/>
      <c r="S35" s="345"/>
      <c r="T35" s="345"/>
      <c r="U35" s="345"/>
      <c r="V35" s="345"/>
      <c r="W35" s="345"/>
      <c r="X35" s="346"/>
      <c r="Y35" s="584"/>
      <c r="Z35" s="585"/>
      <c r="AA35" s="586"/>
      <c r="AB35" s="344" t="s">
        <v>6</v>
      </c>
      <c r="AC35" s="345"/>
      <c r="AD35" s="346"/>
      <c r="AE35" s="344" t="s">
        <v>257</v>
      </c>
      <c r="AF35" s="345"/>
      <c r="AG35" s="345"/>
      <c r="AH35" s="346"/>
      <c r="AI35" s="344" t="s">
        <v>610</v>
      </c>
      <c r="AJ35" s="345"/>
      <c r="AK35" s="345"/>
      <c r="AL35" s="346"/>
      <c r="AM35" s="344" t="s">
        <v>356</v>
      </c>
      <c r="AN35" s="345"/>
      <c r="AO35" s="345"/>
      <c r="AP35" s="346"/>
      <c r="AQ35" s="581" t="s">
        <v>624</v>
      </c>
      <c r="AR35" s="581"/>
      <c r="AS35" s="581"/>
      <c r="AT35" s="581"/>
      <c r="AU35" s="581"/>
      <c r="AV35" s="581"/>
      <c r="AW35" s="581"/>
      <c r="AX35" s="582"/>
    </row>
    <row r="36" spans="1:50" ht="23.25" customHeight="1" x14ac:dyDescent="0.15">
      <c r="A36" s="590"/>
      <c r="B36" s="591"/>
      <c r="C36" s="591"/>
      <c r="D36" s="591"/>
      <c r="E36" s="591"/>
      <c r="F36" s="592"/>
      <c r="G36" s="347" t="s">
        <v>672</v>
      </c>
      <c r="H36" s="347"/>
      <c r="I36" s="347"/>
      <c r="J36" s="347"/>
      <c r="K36" s="347"/>
      <c r="L36" s="347"/>
      <c r="M36" s="347"/>
      <c r="N36" s="347"/>
      <c r="O36" s="347"/>
      <c r="P36" s="347"/>
      <c r="Q36" s="347"/>
      <c r="R36" s="347"/>
      <c r="S36" s="347"/>
      <c r="T36" s="347"/>
      <c r="U36" s="347"/>
      <c r="V36" s="347"/>
      <c r="W36" s="347"/>
      <c r="X36" s="347"/>
      <c r="Y36" s="349" t="s">
        <v>9</v>
      </c>
      <c r="Z36" s="350"/>
      <c r="AA36" s="351"/>
      <c r="AB36" s="352" t="s">
        <v>663</v>
      </c>
      <c r="AC36" s="353"/>
      <c r="AD36" s="354"/>
      <c r="AE36" s="355">
        <v>44</v>
      </c>
      <c r="AF36" s="355"/>
      <c r="AG36" s="355"/>
      <c r="AH36" s="355"/>
      <c r="AI36" s="355">
        <v>34</v>
      </c>
      <c r="AJ36" s="355"/>
      <c r="AK36" s="355"/>
      <c r="AL36" s="355"/>
      <c r="AM36" s="355">
        <v>43</v>
      </c>
      <c r="AN36" s="355"/>
      <c r="AO36" s="355"/>
      <c r="AP36" s="355"/>
      <c r="AQ36" s="248">
        <v>47</v>
      </c>
      <c r="AR36" s="137"/>
      <c r="AS36" s="137"/>
      <c r="AT36" s="137"/>
      <c r="AU36" s="137"/>
      <c r="AV36" s="137"/>
      <c r="AW36" s="137"/>
      <c r="AX36" s="138"/>
    </row>
    <row r="37" spans="1:50" ht="46.5" customHeight="1" x14ac:dyDescent="0.15">
      <c r="A37" s="590"/>
      <c r="B37" s="591"/>
      <c r="C37" s="591"/>
      <c r="D37" s="591"/>
      <c r="E37" s="591"/>
      <c r="F37" s="592"/>
      <c r="G37" s="348"/>
      <c r="H37" s="348"/>
      <c r="I37" s="348"/>
      <c r="J37" s="348"/>
      <c r="K37" s="348"/>
      <c r="L37" s="348"/>
      <c r="M37" s="348"/>
      <c r="N37" s="348"/>
      <c r="O37" s="348"/>
      <c r="P37" s="348"/>
      <c r="Q37" s="348"/>
      <c r="R37" s="348"/>
      <c r="S37" s="348"/>
      <c r="T37" s="348"/>
      <c r="U37" s="348"/>
      <c r="V37" s="348"/>
      <c r="W37" s="348"/>
      <c r="X37" s="348"/>
      <c r="Y37" s="356" t="s">
        <v>29</v>
      </c>
      <c r="Z37" s="357"/>
      <c r="AA37" s="358"/>
      <c r="AB37" s="359" t="s">
        <v>661</v>
      </c>
      <c r="AC37" s="360"/>
      <c r="AD37" s="361"/>
      <c r="AE37" s="334" t="s">
        <v>662</v>
      </c>
      <c r="AF37" s="334"/>
      <c r="AG37" s="334"/>
      <c r="AH37" s="334"/>
      <c r="AI37" s="579" t="s">
        <v>664</v>
      </c>
      <c r="AJ37" s="334"/>
      <c r="AK37" s="334"/>
      <c r="AL37" s="334"/>
      <c r="AM37" s="579" t="s">
        <v>670</v>
      </c>
      <c r="AN37" s="334"/>
      <c r="AO37" s="334"/>
      <c r="AP37" s="334"/>
      <c r="AQ37" s="580" t="s">
        <v>671</v>
      </c>
      <c r="AR37" s="335"/>
      <c r="AS37" s="335"/>
      <c r="AT37" s="335"/>
      <c r="AU37" s="335"/>
      <c r="AV37" s="335"/>
      <c r="AW37" s="335"/>
      <c r="AX37" s="336"/>
    </row>
    <row r="38" spans="1:50" ht="18.75" customHeight="1" x14ac:dyDescent="0.15">
      <c r="A38" s="127" t="s">
        <v>192</v>
      </c>
      <c r="B38" s="128"/>
      <c r="C38" s="128"/>
      <c r="D38" s="128"/>
      <c r="E38" s="128"/>
      <c r="F38" s="129"/>
      <c r="G38" s="548" t="s">
        <v>44</v>
      </c>
      <c r="H38" s="365"/>
      <c r="I38" s="365"/>
      <c r="J38" s="365"/>
      <c r="K38" s="365"/>
      <c r="L38" s="365"/>
      <c r="M38" s="365"/>
      <c r="N38" s="365"/>
      <c r="O38" s="389"/>
      <c r="P38" s="390" t="s">
        <v>35</v>
      </c>
      <c r="Q38" s="365"/>
      <c r="R38" s="365"/>
      <c r="S38" s="365"/>
      <c r="T38" s="365"/>
      <c r="U38" s="365"/>
      <c r="V38" s="365"/>
      <c r="W38" s="365"/>
      <c r="X38" s="389"/>
      <c r="Y38" s="553"/>
      <c r="Z38" s="554"/>
      <c r="AA38" s="555"/>
      <c r="AB38" s="392" t="s">
        <v>6</v>
      </c>
      <c r="AC38" s="556"/>
      <c r="AD38" s="557"/>
      <c r="AE38" s="376" t="s">
        <v>257</v>
      </c>
      <c r="AF38" s="376"/>
      <c r="AG38" s="376"/>
      <c r="AH38" s="376"/>
      <c r="AI38" s="376" t="s">
        <v>610</v>
      </c>
      <c r="AJ38" s="376"/>
      <c r="AK38" s="376"/>
      <c r="AL38" s="392"/>
      <c r="AM38" s="376" t="s">
        <v>356</v>
      </c>
      <c r="AN38" s="376"/>
      <c r="AO38" s="376"/>
      <c r="AP38" s="392"/>
      <c r="AQ38" s="394" t="s">
        <v>47</v>
      </c>
      <c r="AR38" s="395"/>
      <c r="AS38" s="395"/>
      <c r="AT38" s="396"/>
      <c r="AU38" s="365" t="s">
        <v>39</v>
      </c>
      <c r="AV38" s="365"/>
      <c r="AW38" s="365"/>
      <c r="AX38" s="366"/>
    </row>
    <row r="39" spans="1:50" ht="18.75" customHeight="1" x14ac:dyDescent="0.15">
      <c r="A39" s="127"/>
      <c r="B39" s="128"/>
      <c r="C39" s="128"/>
      <c r="D39" s="128"/>
      <c r="E39" s="128"/>
      <c r="F39" s="129"/>
      <c r="G39" s="549"/>
      <c r="H39" s="550"/>
      <c r="I39" s="550"/>
      <c r="J39" s="550"/>
      <c r="K39" s="550"/>
      <c r="L39" s="550"/>
      <c r="M39" s="550"/>
      <c r="N39" s="550"/>
      <c r="O39" s="551"/>
      <c r="P39" s="552"/>
      <c r="Q39" s="550"/>
      <c r="R39" s="550"/>
      <c r="S39" s="550"/>
      <c r="T39" s="550"/>
      <c r="U39" s="550"/>
      <c r="V39" s="550"/>
      <c r="W39" s="550"/>
      <c r="X39" s="551"/>
      <c r="Y39" s="553"/>
      <c r="Z39" s="554"/>
      <c r="AA39" s="555"/>
      <c r="AB39" s="124"/>
      <c r="AC39" s="125"/>
      <c r="AD39" s="126"/>
      <c r="AE39" s="123"/>
      <c r="AF39" s="123"/>
      <c r="AG39" s="123"/>
      <c r="AH39" s="123"/>
      <c r="AI39" s="123"/>
      <c r="AJ39" s="123"/>
      <c r="AK39" s="123"/>
      <c r="AL39" s="124"/>
      <c r="AM39" s="123"/>
      <c r="AN39" s="123"/>
      <c r="AO39" s="123"/>
      <c r="AP39" s="124"/>
      <c r="AQ39" s="543"/>
      <c r="AR39" s="544"/>
      <c r="AS39" s="545" t="s">
        <v>48</v>
      </c>
      <c r="AT39" s="546"/>
      <c r="AU39" s="547">
        <v>4</v>
      </c>
      <c r="AV39" s="547"/>
      <c r="AW39" s="550" t="s">
        <v>45</v>
      </c>
      <c r="AX39" s="583"/>
    </row>
    <row r="40" spans="1:50" ht="23.25" customHeight="1" x14ac:dyDescent="0.15">
      <c r="A40" s="130"/>
      <c r="B40" s="128"/>
      <c r="C40" s="128"/>
      <c r="D40" s="128"/>
      <c r="E40" s="128"/>
      <c r="F40" s="129"/>
      <c r="G40" s="520" t="s">
        <v>674</v>
      </c>
      <c r="H40" s="521"/>
      <c r="I40" s="521"/>
      <c r="J40" s="521"/>
      <c r="K40" s="521"/>
      <c r="L40" s="521"/>
      <c r="M40" s="521"/>
      <c r="N40" s="521"/>
      <c r="O40" s="522"/>
      <c r="P40" s="90" t="s">
        <v>644</v>
      </c>
      <c r="Q40" s="90"/>
      <c r="R40" s="90"/>
      <c r="S40" s="90"/>
      <c r="T40" s="90"/>
      <c r="U40" s="90"/>
      <c r="V40" s="90"/>
      <c r="W40" s="90"/>
      <c r="X40" s="341"/>
      <c r="Y40" s="338" t="s">
        <v>7</v>
      </c>
      <c r="Z40" s="339"/>
      <c r="AA40" s="340"/>
      <c r="AB40" s="362" t="s">
        <v>645</v>
      </c>
      <c r="AC40" s="362"/>
      <c r="AD40" s="362"/>
      <c r="AE40" s="248">
        <v>370000</v>
      </c>
      <c r="AF40" s="137"/>
      <c r="AG40" s="137"/>
      <c r="AH40" s="137"/>
      <c r="AI40" s="248">
        <v>370000</v>
      </c>
      <c r="AJ40" s="137"/>
      <c r="AK40" s="137"/>
      <c r="AL40" s="137"/>
      <c r="AM40" s="248">
        <v>450000</v>
      </c>
      <c r="AN40" s="137"/>
      <c r="AO40" s="137"/>
      <c r="AP40" s="137"/>
      <c r="AQ40" s="169"/>
      <c r="AR40" s="170"/>
      <c r="AS40" s="170"/>
      <c r="AT40" s="171"/>
      <c r="AU40" s="517"/>
      <c r="AV40" s="518"/>
      <c r="AW40" s="518"/>
      <c r="AX40" s="519"/>
    </row>
    <row r="41" spans="1:50" ht="23.25" customHeight="1" x14ac:dyDescent="0.15">
      <c r="A41" s="131"/>
      <c r="B41" s="132"/>
      <c r="C41" s="132"/>
      <c r="D41" s="132"/>
      <c r="E41" s="132"/>
      <c r="F41" s="133"/>
      <c r="G41" s="523"/>
      <c r="H41" s="524"/>
      <c r="I41" s="524"/>
      <c r="J41" s="524"/>
      <c r="K41" s="524"/>
      <c r="L41" s="524"/>
      <c r="M41" s="524"/>
      <c r="N41" s="524"/>
      <c r="O41" s="525"/>
      <c r="P41" s="93"/>
      <c r="Q41" s="93"/>
      <c r="R41" s="93"/>
      <c r="S41" s="93"/>
      <c r="T41" s="93"/>
      <c r="U41" s="93"/>
      <c r="V41" s="93"/>
      <c r="W41" s="93"/>
      <c r="X41" s="342"/>
      <c r="Y41" s="344" t="s">
        <v>31</v>
      </c>
      <c r="Z41" s="345"/>
      <c r="AA41" s="346"/>
      <c r="AB41" s="337" t="s">
        <v>645</v>
      </c>
      <c r="AC41" s="337"/>
      <c r="AD41" s="337"/>
      <c r="AE41" s="248">
        <v>370000</v>
      </c>
      <c r="AF41" s="137"/>
      <c r="AG41" s="137"/>
      <c r="AH41" s="137"/>
      <c r="AI41" s="248">
        <v>370000</v>
      </c>
      <c r="AJ41" s="137"/>
      <c r="AK41" s="137"/>
      <c r="AL41" s="137"/>
      <c r="AM41" s="137">
        <v>460000</v>
      </c>
      <c r="AN41" s="137"/>
      <c r="AO41" s="137"/>
      <c r="AP41" s="138"/>
      <c r="AQ41" s="134" t="s">
        <v>666</v>
      </c>
      <c r="AR41" s="135"/>
      <c r="AS41" s="135"/>
      <c r="AT41" s="136"/>
      <c r="AU41" s="137">
        <v>410000</v>
      </c>
      <c r="AV41" s="137"/>
      <c r="AW41" s="137"/>
      <c r="AX41" s="138"/>
    </row>
    <row r="42" spans="1:50" ht="23.25" customHeight="1" x14ac:dyDescent="0.15">
      <c r="A42" s="131"/>
      <c r="B42" s="132"/>
      <c r="C42" s="132"/>
      <c r="D42" s="132"/>
      <c r="E42" s="132"/>
      <c r="F42" s="133"/>
      <c r="G42" s="526"/>
      <c r="H42" s="527"/>
      <c r="I42" s="527"/>
      <c r="J42" s="527"/>
      <c r="K42" s="527"/>
      <c r="L42" s="527"/>
      <c r="M42" s="527"/>
      <c r="N42" s="527"/>
      <c r="O42" s="528"/>
      <c r="P42" s="96"/>
      <c r="Q42" s="96"/>
      <c r="R42" s="96"/>
      <c r="S42" s="96"/>
      <c r="T42" s="96"/>
      <c r="U42" s="96"/>
      <c r="V42" s="96"/>
      <c r="W42" s="96"/>
      <c r="X42" s="343"/>
      <c r="Y42" s="344" t="s">
        <v>8</v>
      </c>
      <c r="Z42" s="345"/>
      <c r="AA42" s="346"/>
      <c r="AB42" s="375" t="s">
        <v>46</v>
      </c>
      <c r="AC42" s="375"/>
      <c r="AD42" s="375"/>
      <c r="AE42" s="248">
        <v>100</v>
      </c>
      <c r="AF42" s="137"/>
      <c r="AG42" s="137"/>
      <c r="AH42" s="137"/>
      <c r="AI42" s="248">
        <v>100</v>
      </c>
      <c r="AJ42" s="137"/>
      <c r="AK42" s="137"/>
      <c r="AL42" s="137"/>
      <c r="AM42" s="248">
        <v>100</v>
      </c>
      <c r="AN42" s="137"/>
      <c r="AO42" s="137"/>
      <c r="AP42" s="137"/>
      <c r="AQ42" s="169"/>
      <c r="AR42" s="170"/>
      <c r="AS42" s="170"/>
      <c r="AT42" s="171"/>
      <c r="AU42" s="517"/>
      <c r="AV42" s="518"/>
      <c r="AW42" s="518"/>
      <c r="AX42" s="519"/>
    </row>
    <row r="43" spans="1:50" ht="23.25" customHeight="1" x14ac:dyDescent="0.15">
      <c r="A43" s="157" t="s">
        <v>212</v>
      </c>
      <c r="B43" s="158"/>
      <c r="C43" s="158"/>
      <c r="D43" s="158"/>
      <c r="E43" s="158"/>
      <c r="F43" s="159"/>
      <c r="G43" s="163" t="s">
        <v>673</v>
      </c>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23.25" customHeight="1" thickBot="1" x14ac:dyDescent="0.2">
      <c r="A44" s="160"/>
      <c r="B44" s="161"/>
      <c r="C44" s="161"/>
      <c r="D44" s="161"/>
      <c r="E44" s="161"/>
      <c r="F44" s="162"/>
      <c r="G44" s="166"/>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8"/>
    </row>
    <row r="45" spans="1:50" ht="32.1" customHeight="1" x14ac:dyDescent="0.15">
      <c r="A45" s="310" t="s">
        <v>62</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2"/>
    </row>
    <row r="46" spans="1:50" ht="32.1" customHeight="1" x14ac:dyDescent="0.15">
      <c r="A46" s="2"/>
      <c r="B46" s="3"/>
      <c r="C46" s="313" t="s">
        <v>17</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5"/>
      <c r="AD46" s="314" t="s">
        <v>18</v>
      </c>
      <c r="AE46" s="314"/>
      <c r="AF46" s="314"/>
      <c r="AG46" s="316" t="s">
        <v>16</v>
      </c>
      <c r="AH46" s="314"/>
      <c r="AI46" s="314"/>
      <c r="AJ46" s="314"/>
      <c r="AK46" s="314"/>
      <c r="AL46" s="314"/>
      <c r="AM46" s="314"/>
      <c r="AN46" s="314"/>
      <c r="AO46" s="314"/>
      <c r="AP46" s="314"/>
      <c r="AQ46" s="314"/>
      <c r="AR46" s="314"/>
      <c r="AS46" s="314"/>
      <c r="AT46" s="314"/>
      <c r="AU46" s="314"/>
      <c r="AV46" s="314"/>
      <c r="AW46" s="314"/>
      <c r="AX46" s="317"/>
    </row>
    <row r="47" spans="1:50" ht="26.25" customHeight="1" x14ac:dyDescent="0.15">
      <c r="A47" s="318" t="s">
        <v>40</v>
      </c>
      <c r="B47" s="319"/>
      <c r="C47" s="324" t="s">
        <v>41</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6"/>
      <c r="AD47" s="327" t="s">
        <v>635</v>
      </c>
      <c r="AE47" s="328"/>
      <c r="AF47" s="328"/>
      <c r="AG47" s="329" t="s">
        <v>648</v>
      </c>
      <c r="AH47" s="330"/>
      <c r="AI47" s="330"/>
      <c r="AJ47" s="330"/>
      <c r="AK47" s="330"/>
      <c r="AL47" s="330"/>
      <c r="AM47" s="330"/>
      <c r="AN47" s="330"/>
      <c r="AO47" s="330"/>
      <c r="AP47" s="330"/>
      <c r="AQ47" s="330"/>
      <c r="AR47" s="330"/>
      <c r="AS47" s="330"/>
      <c r="AT47" s="330"/>
      <c r="AU47" s="330"/>
      <c r="AV47" s="330"/>
      <c r="AW47" s="330"/>
      <c r="AX47" s="331"/>
    </row>
    <row r="48" spans="1:50" ht="26.25" customHeight="1" x14ac:dyDescent="0.15">
      <c r="A48" s="320"/>
      <c r="B48" s="321"/>
      <c r="C48" s="332" t="s">
        <v>19</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107"/>
      <c r="AD48" s="98" t="s">
        <v>635</v>
      </c>
      <c r="AE48" s="99"/>
      <c r="AF48" s="99"/>
      <c r="AG48" s="108" t="s">
        <v>649</v>
      </c>
      <c r="AH48" s="109"/>
      <c r="AI48" s="109"/>
      <c r="AJ48" s="109"/>
      <c r="AK48" s="109"/>
      <c r="AL48" s="109"/>
      <c r="AM48" s="109"/>
      <c r="AN48" s="109"/>
      <c r="AO48" s="109"/>
      <c r="AP48" s="109"/>
      <c r="AQ48" s="109"/>
      <c r="AR48" s="109"/>
      <c r="AS48" s="109"/>
      <c r="AT48" s="109"/>
      <c r="AU48" s="109"/>
      <c r="AV48" s="109"/>
      <c r="AW48" s="109"/>
      <c r="AX48" s="110"/>
    </row>
    <row r="49" spans="1:61" ht="26.25" customHeight="1" x14ac:dyDescent="0.15">
      <c r="A49" s="322"/>
      <c r="B49" s="323"/>
      <c r="C49" s="284" t="s">
        <v>42</v>
      </c>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6"/>
      <c r="AD49" s="146" t="s">
        <v>635</v>
      </c>
      <c r="AE49" s="147"/>
      <c r="AF49" s="148"/>
      <c r="AG49" s="92" t="s">
        <v>650</v>
      </c>
      <c r="AH49" s="93"/>
      <c r="AI49" s="93"/>
      <c r="AJ49" s="93"/>
      <c r="AK49" s="93"/>
      <c r="AL49" s="93"/>
      <c r="AM49" s="93"/>
      <c r="AN49" s="93"/>
      <c r="AO49" s="93"/>
      <c r="AP49" s="93"/>
      <c r="AQ49" s="93"/>
      <c r="AR49" s="93"/>
      <c r="AS49" s="93"/>
      <c r="AT49" s="93"/>
      <c r="AU49" s="93"/>
      <c r="AV49" s="93"/>
      <c r="AW49" s="93"/>
      <c r="AX49" s="94"/>
    </row>
    <row r="50" spans="1:61" ht="24.75" customHeight="1" x14ac:dyDescent="0.15">
      <c r="A50" s="178" t="s">
        <v>21</v>
      </c>
      <c r="B50" s="308"/>
      <c r="C50" s="287" t="s">
        <v>23</v>
      </c>
      <c r="D50" s="288"/>
      <c r="E50" s="86"/>
      <c r="F50" s="86"/>
      <c r="G50" s="86"/>
      <c r="H50" s="86"/>
      <c r="I50" s="86"/>
      <c r="J50" s="86"/>
      <c r="K50" s="86"/>
      <c r="L50" s="86"/>
      <c r="M50" s="86"/>
      <c r="N50" s="86"/>
      <c r="O50" s="86"/>
      <c r="P50" s="86"/>
      <c r="Q50" s="86"/>
      <c r="R50" s="86"/>
      <c r="S50" s="86"/>
      <c r="T50" s="86"/>
      <c r="U50" s="86"/>
      <c r="V50" s="86"/>
      <c r="W50" s="86"/>
      <c r="X50" s="86"/>
      <c r="Y50" s="86"/>
      <c r="Z50" s="86"/>
      <c r="AA50" s="86"/>
      <c r="AB50" s="86"/>
      <c r="AC50" s="289"/>
      <c r="AD50" s="87" t="s">
        <v>635</v>
      </c>
      <c r="AE50" s="88"/>
      <c r="AF50" s="252"/>
      <c r="AG50" s="89" t="s">
        <v>651</v>
      </c>
      <c r="AH50" s="90"/>
      <c r="AI50" s="90"/>
      <c r="AJ50" s="90"/>
      <c r="AK50" s="90"/>
      <c r="AL50" s="90"/>
      <c r="AM50" s="90"/>
      <c r="AN50" s="90"/>
      <c r="AO50" s="90"/>
      <c r="AP50" s="90"/>
      <c r="AQ50" s="90"/>
      <c r="AR50" s="90"/>
      <c r="AS50" s="90"/>
      <c r="AT50" s="90"/>
      <c r="AU50" s="90"/>
      <c r="AV50" s="90"/>
      <c r="AW50" s="90"/>
      <c r="AX50" s="91"/>
      <c r="BF50" s="5"/>
      <c r="BG50" s="5"/>
      <c r="BH50" s="5"/>
      <c r="BI50" s="5"/>
    </row>
    <row r="51" spans="1:61" ht="32.1" customHeight="1" x14ac:dyDescent="0.15">
      <c r="A51" s="180"/>
      <c r="B51" s="309"/>
      <c r="C51" s="290"/>
      <c r="D51" s="291"/>
      <c r="E51" s="294" t="s">
        <v>213</v>
      </c>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6"/>
      <c r="AD51" s="98" t="s">
        <v>646</v>
      </c>
      <c r="AE51" s="99"/>
      <c r="AF51" s="100"/>
      <c r="AG51" s="92"/>
      <c r="AH51" s="93"/>
      <c r="AI51" s="93"/>
      <c r="AJ51" s="93"/>
      <c r="AK51" s="93"/>
      <c r="AL51" s="93"/>
      <c r="AM51" s="93"/>
      <c r="AN51" s="93"/>
      <c r="AO51" s="93"/>
      <c r="AP51" s="93"/>
      <c r="AQ51" s="93"/>
      <c r="AR51" s="93"/>
      <c r="AS51" s="93"/>
      <c r="AT51" s="93"/>
      <c r="AU51" s="93"/>
      <c r="AV51" s="93"/>
      <c r="AW51" s="93"/>
      <c r="AX51" s="94"/>
    </row>
    <row r="52" spans="1:61" ht="24.75" customHeight="1" x14ac:dyDescent="0.15">
      <c r="A52" s="180"/>
      <c r="B52" s="309"/>
      <c r="C52" s="292"/>
      <c r="D52" s="293"/>
      <c r="E52" s="101" t="s">
        <v>53</v>
      </c>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3"/>
      <c r="AD52" s="104" t="s">
        <v>647</v>
      </c>
      <c r="AE52" s="105"/>
      <c r="AF52" s="105"/>
      <c r="AG52" s="92"/>
      <c r="AH52" s="93"/>
      <c r="AI52" s="93"/>
      <c r="AJ52" s="93"/>
      <c r="AK52" s="93"/>
      <c r="AL52" s="93"/>
      <c r="AM52" s="93"/>
      <c r="AN52" s="93"/>
      <c r="AO52" s="93"/>
      <c r="AP52" s="93"/>
      <c r="AQ52" s="93"/>
      <c r="AR52" s="93"/>
      <c r="AS52" s="93"/>
      <c r="AT52" s="93"/>
      <c r="AU52" s="93"/>
      <c r="AV52" s="93"/>
      <c r="AW52" s="93"/>
      <c r="AX52" s="94"/>
    </row>
    <row r="53" spans="1:61" ht="24.75" customHeight="1" x14ac:dyDescent="0.15">
      <c r="A53" s="180"/>
      <c r="B53" s="181"/>
      <c r="C53" s="306" t="s">
        <v>24</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87" t="s">
        <v>636</v>
      </c>
      <c r="AE53" s="88"/>
      <c r="AF53" s="88"/>
      <c r="AG53" s="297" t="s">
        <v>636</v>
      </c>
      <c r="AH53" s="298"/>
      <c r="AI53" s="298"/>
      <c r="AJ53" s="298"/>
      <c r="AK53" s="298"/>
      <c r="AL53" s="298"/>
      <c r="AM53" s="298"/>
      <c r="AN53" s="298"/>
      <c r="AO53" s="298"/>
      <c r="AP53" s="298"/>
      <c r="AQ53" s="298"/>
      <c r="AR53" s="298"/>
      <c r="AS53" s="298"/>
      <c r="AT53" s="298"/>
      <c r="AU53" s="298"/>
      <c r="AV53" s="298"/>
      <c r="AW53" s="298"/>
      <c r="AX53" s="299"/>
    </row>
    <row r="54" spans="1:61" ht="53.45" customHeight="1" x14ac:dyDescent="0.15">
      <c r="A54" s="180"/>
      <c r="B54" s="181"/>
      <c r="C54" s="106" t="s">
        <v>43</v>
      </c>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98" t="s">
        <v>635</v>
      </c>
      <c r="AE54" s="99"/>
      <c r="AF54" s="100"/>
      <c r="AG54" s="108" t="s">
        <v>696</v>
      </c>
      <c r="AH54" s="109"/>
      <c r="AI54" s="109"/>
      <c r="AJ54" s="109"/>
      <c r="AK54" s="109"/>
      <c r="AL54" s="109"/>
      <c r="AM54" s="109"/>
      <c r="AN54" s="109"/>
      <c r="AO54" s="109"/>
      <c r="AP54" s="109"/>
      <c r="AQ54" s="109"/>
      <c r="AR54" s="109"/>
      <c r="AS54" s="109"/>
      <c r="AT54" s="109"/>
      <c r="AU54" s="109"/>
      <c r="AV54" s="109"/>
      <c r="AW54" s="109"/>
      <c r="AX54" s="110"/>
    </row>
    <row r="55" spans="1:61" ht="24.75" customHeight="1" x14ac:dyDescent="0.15">
      <c r="A55" s="180"/>
      <c r="B55" s="181"/>
      <c r="C55" s="106" t="s">
        <v>20</v>
      </c>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98" t="s">
        <v>636</v>
      </c>
      <c r="AE55" s="99"/>
      <c r="AF55" s="99"/>
      <c r="AG55" s="108" t="s">
        <v>636</v>
      </c>
      <c r="AH55" s="109"/>
      <c r="AI55" s="109"/>
      <c r="AJ55" s="109"/>
      <c r="AK55" s="109"/>
      <c r="AL55" s="109"/>
      <c r="AM55" s="109"/>
      <c r="AN55" s="109"/>
      <c r="AO55" s="109"/>
      <c r="AP55" s="109"/>
      <c r="AQ55" s="109"/>
      <c r="AR55" s="109"/>
      <c r="AS55" s="109"/>
      <c r="AT55" s="109"/>
      <c r="AU55" s="109"/>
      <c r="AV55" s="109"/>
      <c r="AW55" s="109"/>
      <c r="AX55" s="110"/>
    </row>
    <row r="56" spans="1:61" ht="45.6" customHeight="1" x14ac:dyDescent="0.15">
      <c r="A56" s="180"/>
      <c r="B56" s="181"/>
      <c r="C56" s="106" t="s">
        <v>25</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305"/>
      <c r="AD56" s="98" t="s">
        <v>635</v>
      </c>
      <c r="AE56" s="99"/>
      <c r="AF56" s="99"/>
      <c r="AG56" s="108" t="s">
        <v>652</v>
      </c>
      <c r="AH56" s="109"/>
      <c r="AI56" s="109"/>
      <c r="AJ56" s="109"/>
      <c r="AK56" s="109"/>
      <c r="AL56" s="109"/>
      <c r="AM56" s="109"/>
      <c r="AN56" s="109"/>
      <c r="AO56" s="109"/>
      <c r="AP56" s="109"/>
      <c r="AQ56" s="109"/>
      <c r="AR56" s="109"/>
      <c r="AS56" s="109"/>
      <c r="AT56" s="109"/>
      <c r="AU56" s="109"/>
      <c r="AV56" s="109"/>
      <c r="AW56" s="109"/>
      <c r="AX56" s="110"/>
    </row>
    <row r="57" spans="1:61" ht="39" customHeight="1" x14ac:dyDescent="0.15">
      <c r="A57" s="182"/>
      <c r="B57" s="183"/>
      <c r="C57" s="143" t="s">
        <v>54</v>
      </c>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5"/>
      <c r="AD57" s="146" t="s">
        <v>635</v>
      </c>
      <c r="AE57" s="147"/>
      <c r="AF57" s="148"/>
      <c r="AG57" s="281" t="s">
        <v>653</v>
      </c>
      <c r="AH57" s="282"/>
      <c r="AI57" s="282"/>
      <c r="AJ57" s="282"/>
      <c r="AK57" s="282"/>
      <c r="AL57" s="282"/>
      <c r="AM57" s="282"/>
      <c r="AN57" s="282"/>
      <c r="AO57" s="282"/>
      <c r="AP57" s="282"/>
      <c r="AQ57" s="282"/>
      <c r="AR57" s="282"/>
      <c r="AS57" s="282"/>
      <c r="AT57" s="282"/>
      <c r="AU57" s="282"/>
      <c r="AV57" s="282"/>
      <c r="AW57" s="282"/>
      <c r="AX57" s="283"/>
    </row>
    <row r="58" spans="1:61" ht="36" customHeight="1" x14ac:dyDescent="0.15">
      <c r="A58" s="178" t="s">
        <v>22</v>
      </c>
      <c r="B58" s="179"/>
      <c r="C58" s="249" t="s">
        <v>55</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1"/>
      <c r="AD58" s="87" t="s">
        <v>635</v>
      </c>
      <c r="AE58" s="88"/>
      <c r="AF58" s="252"/>
      <c r="AG58" s="297" t="s">
        <v>669</v>
      </c>
      <c r="AH58" s="298"/>
      <c r="AI58" s="298"/>
      <c r="AJ58" s="298"/>
      <c r="AK58" s="298"/>
      <c r="AL58" s="298"/>
      <c r="AM58" s="298"/>
      <c r="AN58" s="298"/>
      <c r="AO58" s="298"/>
      <c r="AP58" s="298"/>
      <c r="AQ58" s="298"/>
      <c r="AR58" s="298"/>
      <c r="AS58" s="298"/>
      <c r="AT58" s="298"/>
      <c r="AU58" s="298"/>
      <c r="AV58" s="298"/>
      <c r="AW58" s="298"/>
      <c r="AX58" s="299"/>
    </row>
    <row r="59" spans="1:61" ht="48" customHeight="1" x14ac:dyDescent="0.15">
      <c r="A59" s="180"/>
      <c r="B59" s="181"/>
      <c r="C59" s="300" t="s">
        <v>27</v>
      </c>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2"/>
      <c r="AD59" s="303" t="s">
        <v>635</v>
      </c>
      <c r="AE59" s="304"/>
      <c r="AF59" s="304"/>
      <c r="AG59" s="108" t="s">
        <v>654</v>
      </c>
      <c r="AH59" s="109"/>
      <c r="AI59" s="109"/>
      <c r="AJ59" s="109"/>
      <c r="AK59" s="109"/>
      <c r="AL59" s="109"/>
      <c r="AM59" s="109"/>
      <c r="AN59" s="109"/>
      <c r="AO59" s="109"/>
      <c r="AP59" s="109"/>
      <c r="AQ59" s="109"/>
      <c r="AR59" s="109"/>
      <c r="AS59" s="109"/>
      <c r="AT59" s="109"/>
      <c r="AU59" s="109"/>
      <c r="AV59" s="109"/>
      <c r="AW59" s="109"/>
      <c r="AX59" s="110"/>
    </row>
    <row r="60" spans="1:61" ht="26.25" customHeight="1" x14ac:dyDescent="0.15">
      <c r="A60" s="180"/>
      <c r="B60" s="181"/>
      <c r="C60" s="106" t="s">
        <v>49</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98" t="s">
        <v>635</v>
      </c>
      <c r="AE60" s="99"/>
      <c r="AF60" s="99"/>
      <c r="AG60" s="108" t="s">
        <v>655</v>
      </c>
      <c r="AH60" s="109"/>
      <c r="AI60" s="109"/>
      <c r="AJ60" s="109"/>
      <c r="AK60" s="109"/>
      <c r="AL60" s="109"/>
      <c r="AM60" s="109"/>
      <c r="AN60" s="109"/>
      <c r="AO60" s="109"/>
      <c r="AP60" s="109"/>
      <c r="AQ60" s="109"/>
      <c r="AR60" s="109"/>
      <c r="AS60" s="109"/>
      <c r="AT60" s="109"/>
      <c r="AU60" s="109"/>
      <c r="AV60" s="109"/>
      <c r="AW60" s="109"/>
      <c r="AX60" s="110"/>
    </row>
    <row r="61" spans="1:61" ht="26.25" customHeight="1" x14ac:dyDescent="0.15">
      <c r="A61" s="182"/>
      <c r="B61" s="183"/>
      <c r="C61" s="106" t="s">
        <v>26</v>
      </c>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98" t="s">
        <v>635</v>
      </c>
      <c r="AE61" s="99"/>
      <c r="AF61" s="99"/>
      <c r="AG61" s="95" t="s">
        <v>656</v>
      </c>
      <c r="AH61" s="96"/>
      <c r="AI61" s="96"/>
      <c r="AJ61" s="96"/>
      <c r="AK61" s="96"/>
      <c r="AL61" s="96"/>
      <c r="AM61" s="96"/>
      <c r="AN61" s="96"/>
      <c r="AO61" s="96"/>
      <c r="AP61" s="96"/>
      <c r="AQ61" s="96"/>
      <c r="AR61" s="96"/>
      <c r="AS61" s="96"/>
      <c r="AT61" s="96"/>
      <c r="AU61" s="96"/>
      <c r="AV61" s="96"/>
      <c r="AW61" s="96"/>
      <c r="AX61" s="97"/>
      <c r="AY61" s="11"/>
    </row>
    <row r="62" spans="1:61" ht="41.25" customHeight="1" x14ac:dyDescent="0.15">
      <c r="A62" s="78" t="s">
        <v>34</v>
      </c>
      <c r="B62" s="79"/>
      <c r="C62" s="84" t="s">
        <v>194</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6"/>
      <c r="AD62" s="87" t="s">
        <v>657</v>
      </c>
      <c r="AE62" s="88"/>
      <c r="AF62" s="88"/>
      <c r="AG62" s="89"/>
      <c r="AH62" s="90"/>
      <c r="AI62" s="90"/>
      <c r="AJ62" s="90"/>
      <c r="AK62" s="90"/>
      <c r="AL62" s="90"/>
      <c r="AM62" s="90"/>
      <c r="AN62" s="90"/>
      <c r="AO62" s="90"/>
      <c r="AP62" s="90"/>
      <c r="AQ62" s="90"/>
      <c r="AR62" s="90"/>
      <c r="AS62" s="90"/>
      <c r="AT62" s="90"/>
      <c r="AU62" s="90"/>
      <c r="AV62" s="90"/>
      <c r="AW62" s="90"/>
      <c r="AX62" s="91"/>
    </row>
    <row r="63" spans="1:61" ht="19.7" customHeight="1" x14ac:dyDescent="0.15">
      <c r="A63" s="80"/>
      <c r="B63" s="81"/>
      <c r="C63" s="149" t="s">
        <v>0</v>
      </c>
      <c r="D63" s="150"/>
      <c r="E63" s="150"/>
      <c r="F63" s="150"/>
      <c r="G63" s="150"/>
      <c r="H63" s="150"/>
      <c r="I63" s="150"/>
      <c r="J63" s="150"/>
      <c r="K63" s="150"/>
      <c r="L63" s="150"/>
      <c r="M63" s="150"/>
      <c r="N63" s="150"/>
      <c r="O63" s="151" t="s">
        <v>628</v>
      </c>
      <c r="P63" s="152"/>
      <c r="Q63" s="152"/>
      <c r="R63" s="152"/>
      <c r="S63" s="152"/>
      <c r="T63" s="152"/>
      <c r="U63" s="152"/>
      <c r="V63" s="152"/>
      <c r="W63" s="152"/>
      <c r="X63" s="152"/>
      <c r="Y63" s="152"/>
      <c r="Z63" s="152"/>
      <c r="AA63" s="152"/>
      <c r="AB63" s="152"/>
      <c r="AC63" s="152"/>
      <c r="AD63" s="152"/>
      <c r="AE63" s="152"/>
      <c r="AF63" s="153"/>
      <c r="AG63" s="92"/>
      <c r="AH63" s="93"/>
      <c r="AI63" s="93"/>
      <c r="AJ63" s="93"/>
      <c r="AK63" s="93"/>
      <c r="AL63" s="93"/>
      <c r="AM63" s="93"/>
      <c r="AN63" s="93"/>
      <c r="AO63" s="93"/>
      <c r="AP63" s="93"/>
      <c r="AQ63" s="93"/>
      <c r="AR63" s="93"/>
      <c r="AS63" s="93"/>
      <c r="AT63" s="93"/>
      <c r="AU63" s="93"/>
      <c r="AV63" s="93"/>
      <c r="AW63" s="93"/>
      <c r="AX63" s="94"/>
    </row>
    <row r="64" spans="1:61" ht="24.75" customHeight="1" x14ac:dyDescent="0.15">
      <c r="A64" s="80"/>
      <c r="B64" s="81"/>
      <c r="C64" s="154"/>
      <c r="D64" s="155"/>
      <c r="E64" s="156"/>
      <c r="F64" s="156"/>
      <c r="G64" s="156"/>
      <c r="H64" s="64"/>
      <c r="I64" s="64"/>
      <c r="J64" s="63"/>
      <c r="K64" s="63"/>
      <c r="L64" s="63"/>
      <c r="M64" s="64"/>
      <c r="N64" s="65"/>
      <c r="O64" s="66"/>
      <c r="P64" s="67"/>
      <c r="Q64" s="67"/>
      <c r="R64" s="67"/>
      <c r="S64" s="67"/>
      <c r="T64" s="67"/>
      <c r="U64" s="67"/>
      <c r="V64" s="67"/>
      <c r="W64" s="67"/>
      <c r="X64" s="67"/>
      <c r="Y64" s="67"/>
      <c r="Z64" s="67"/>
      <c r="AA64" s="67"/>
      <c r="AB64" s="67"/>
      <c r="AC64" s="67"/>
      <c r="AD64" s="67"/>
      <c r="AE64" s="67"/>
      <c r="AF64" s="68"/>
      <c r="AG64" s="92"/>
      <c r="AH64" s="93"/>
      <c r="AI64" s="93"/>
      <c r="AJ64" s="93"/>
      <c r="AK64" s="93"/>
      <c r="AL64" s="93"/>
      <c r="AM64" s="93"/>
      <c r="AN64" s="93"/>
      <c r="AO64" s="93"/>
      <c r="AP64" s="93"/>
      <c r="AQ64" s="93"/>
      <c r="AR64" s="93"/>
      <c r="AS64" s="93"/>
      <c r="AT64" s="93"/>
      <c r="AU64" s="93"/>
      <c r="AV64" s="93"/>
      <c r="AW64" s="93"/>
      <c r="AX64" s="94"/>
    </row>
    <row r="65" spans="1:50" ht="24.75" customHeight="1" x14ac:dyDescent="0.15">
      <c r="A65" s="80"/>
      <c r="B65" s="81"/>
      <c r="C65" s="69"/>
      <c r="D65" s="70"/>
      <c r="E65" s="71"/>
      <c r="F65" s="71"/>
      <c r="G65" s="71"/>
      <c r="H65" s="64"/>
      <c r="I65" s="64"/>
      <c r="J65" s="72"/>
      <c r="K65" s="72"/>
      <c r="L65" s="72"/>
      <c r="M65" s="73"/>
      <c r="N65" s="74"/>
      <c r="O65" s="75"/>
      <c r="P65" s="76"/>
      <c r="Q65" s="76"/>
      <c r="R65" s="76"/>
      <c r="S65" s="76"/>
      <c r="T65" s="76"/>
      <c r="U65" s="76"/>
      <c r="V65" s="76"/>
      <c r="W65" s="76"/>
      <c r="X65" s="76"/>
      <c r="Y65" s="76"/>
      <c r="Z65" s="76"/>
      <c r="AA65" s="76"/>
      <c r="AB65" s="76"/>
      <c r="AC65" s="76"/>
      <c r="AD65" s="76"/>
      <c r="AE65" s="76"/>
      <c r="AF65" s="77"/>
      <c r="AG65" s="92"/>
      <c r="AH65" s="93"/>
      <c r="AI65" s="93"/>
      <c r="AJ65" s="93"/>
      <c r="AK65" s="93"/>
      <c r="AL65" s="93"/>
      <c r="AM65" s="93"/>
      <c r="AN65" s="93"/>
      <c r="AO65" s="93"/>
      <c r="AP65" s="93"/>
      <c r="AQ65" s="93"/>
      <c r="AR65" s="93"/>
      <c r="AS65" s="93"/>
      <c r="AT65" s="93"/>
      <c r="AU65" s="93"/>
      <c r="AV65" s="93"/>
      <c r="AW65" s="93"/>
      <c r="AX65" s="94"/>
    </row>
    <row r="66" spans="1:50" ht="24.75" customHeight="1" x14ac:dyDescent="0.15">
      <c r="A66" s="80"/>
      <c r="B66" s="81"/>
      <c r="C66" s="69"/>
      <c r="D66" s="70"/>
      <c r="E66" s="71"/>
      <c r="F66" s="71"/>
      <c r="G66" s="71"/>
      <c r="H66" s="64"/>
      <c r="I66" s="64"/>
      <c r="J66" s="72"/>
      <c r="K66" s="72"/>
      <c r="L66" s="72"/>
      <c r="M66" s="73"/>
      <c r="N66" s="74"/>
      <c r="O66" s="75"/>
      <c r="P66" s="76"/>
      <c r="Q66" s="76"/>
      <c r="R66" s="76"/>
      <c r="S66" s="76"/>
      <c r="T66" s="76"/>
      <c r="U66" s="76"/>
      <c r="V66" s="76"/>
      <c r="W66" s="76"/>
      <c r="X66" s="76"/>
      <c r="Y66" s="76"/>
      <c r="Z66" s="76"/>
      <c r="AA66" s="76"/>
      <c r="AB66" s="76"/>
      <c r="AC66" s="76"/>
      <c r="AD66" s="76"/>
      <c r="AE66" s="76"/>
      <c r="AF66" s="77"/>
      <c r="AG66" s="92"/>
      <c r="AH66" s="93"/>
      <c r="AI66" s="93"/>
      <c r="AJ66" s="93"/>
      <c r="AK66" s="93"/>
      <c r="AL66" s="93"/>
      <c r="AM66" s="93"/>
      <c r="AN66" s="93"/>
      <c r="AO66" s="93"/>
      <c r="AP66" s="93"/>
      <c r="AQ66" s="93"/>
      <c r="AR66" s="93"/>
      <c r="AS66" s="93"/>
      <c r="AT66" s="93"/>
      <c r="AU66" s="93"/>
      <c r="AV66" s="93"/>
      <c r="AW66" s="93"/>
      <c r="AX66" s="94"/>
    </row>
    <row r="67" spans="1:50" ht="24.75" customHeight="1" x14ac:dyDescent="0.15">
      <c r="A67" s="80"/>
      <c r="B67" s="81"/>
      <c r="C67" s="69"/>
      <c r="D67" s="70"/>
      <c r="E67" s="71"/>
      <c r="F67" s="71"/>
      <c r="G67" s="71"/>
      <c r="H67" s="64"/>
      <c r="I67" s="64"/>
      <c r="J67" s="72"/>
      <c r="K67" s="72"/>
      <c r="L67" s="72"/>
      <c r="M67" s="73"/>
      <c r="N67" s="74"/>
      <c r="O67" s="75"/>
      <c r="P67" s="76"/>
      <c r="Q67" s="76"/>
      <c r="R67" s="76"/>
      <c r="S67" s="76"/>
      <c r="T67" s="76"/>
      <c r="U67" s="76"/>
      <c r="V67" s="76"/>
      <c r="W67" s="76"/>
      <c r="X67" s="76"/>
      <c r="Y67" s="76"/>
      <c r="Z67" s="76"/>
      <c r="AA67" s="76"/>
      <c r="AB67" s="76"/>
      <c r="AC67" s="76"/>
      <c r="AD67" s="76"/>
      <c r="AE67" s="76"/>
      <c r="AF67" s="77"/>
      <c r="AG67" s="92"/>
      <c r="AH67" s="93"/>
      <c r="AI67" s="93"/>
      <c r="AJ67" s="93"/>
      <c r="AK67" s="93"/>
      <c r="AL67" s="93"/>
      <c r="AM67" s="93"/>
      <c r="AN67" s="93"/>
      <c r="AO67" s="93"/>
      <c r="AP67" s="93"/>
      <c r="AQ67" s="93"/>
      <c r="AR67" s="93"/>
      <c r="AS67" s="93"/>
      <c r="AT67" s="93"/>
      <c r="AU67" s="93"/>
      <c r="AV67" s="93"/>
      <c r="AW67" s="93"/>
      <c r="AX67" s="94"/>
    </row>
    <row r="68" spans="1:50" ht="24.75" customHeight="1" x14ac:dyDescent="0.15">
      <c r="A68" s="82"/>
      <c r="B68" s="83"/>
      <c r="C68" s="139"/>
      <c r="D68" s="140"/>
      <c r="E68" s="141"/>
      <c r="F68" s="141"/>
      <c r="G68" s="141"/>
      <c r="H68" s="64"/>
      <c r="I68" s="64"/>
      <c r="J68" s="142"/>
      <c r="K68" s="142"/>
      <c r="L68" s="142"/>
      <c r="M68" s="58"/>
      <c r="N68" s="59"/>
      <c r="O68" s="60"/>
      <c r="P68" s="61"/>
      <c r="Q68" s="61"/>
      <c r="R68" s="61"/>
      <c r="S68" s="61"/>
      <c r="T68" s="61"/>
      <c r="U68" s="61"/>
      <c r="V68" s="61"/>
      <c r="W68" s="61"/>
      <c r="X68" s="61"/>
      <c r="Y68" s="61"/>
      <c r="Z68" s="61"/>
      <c r="AA68" s="61"/>
      <c r="AB68" s="61"/>
      <c r="AC68" s="61"/>
      <c r="AD68" s="61"/>
      <c r="AE68" s="61"/>
      <c r="AF68" s="62"/>
      <c r="AG68" s="95"/>
      <c r="AH68" s="96"/>
      <c r="AI68" s="96"/>
      <c r="AJ68" s="96"/>
      <c r="AK68" s="96"/>
      <c r="AL68" s="96"/>
      <c r="AM68" s="96"/>
      <c r="AN68" s="96"/>
      <c r="AO68" s="96"/>
      <c r="AP68" s="96"/>
      <c r="AQ68" s="96"/>
      <c r="AR68" s="96"/>
      <c r="AS68" s="96"/>
      <c r="AT68" s="96"/>
      <c r="AU68" s="96"/>
      <c r="AV68" s="96"/>
      <c r="AW68" s="96"/>
      <c r="AX68" s="97"/>
    </row>
    <row r="69" spans="1:50" ht="86.25" customHeight="1" x14ac:dyDescent="0.15">
      <c r="A69" s="178" t="s">
        <v>28</v>
      </c>
      <c r="B69" s="179"/>
      <c r="C69" s="240" t="s">
        <v>30</v>
      </c>
      <c r="D69" s="253"/>
      <c r="E69" s="253"/>
      <c r="F69" s="254"/>
      <c r="G69" s="255" t="s">
        <v>658</v>
      </c>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56"/>
      <c r="AT69" s="256"/>
      <c r="AU69" s="256"/>
      <c r="AV69" s="256"/>
      <c r="AW69" s="256"/>
      <c r="AX69" s="257"/>
    </row>
    <row r="70" spans="1:50" ht="86.25" customHeight="1" x14ac:dyDescent="0.15">
      <c r="A70" s="180"/>
      <c r="B70" s="181"/>
      <c r="C70" s="258" t="s">
        <v>33</v>
      </c>
      <c r="D70" s="259"/>
      <c r="E70" s="259"/>
      <c r="F70" s="260"/>
      <c r="G70" s="261" t="s">
        <v>697</v>
      </c>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3"/>
    </row>
    <row r="71" spans="1:50" ht="127.15" customHeight="1" thickBot="1" x14ac:dyDescent="0.2">
      <c r="A71" s="264" t="s">
        <v>56</v>
      </c>
      <c r="B71" s="265"/>
      <c r="C71" s="266" t="s">
        <v>659</v>
      </c>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8"/>
    </row>
    <row r="72" spans="1:50" ht="30" customHeight="1" x14ac:dyDescent="0.15">
      <c r="A72" s="269" t="s">
        <v>189</v>
      </c>
      <c r="B72" s="270"/>
      <c r="C72" s="270"/>
      <c r="D72" s="270"/>
      <c r="E72" s="270"/>
      <c r="F72" s="271"/>
      <c r="G72" s="49" t="s">
        <v>625</v>
      </c>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30" customHeight="1" x14ac:dyDescent="0.15">
      <c r="A73" s="272"/>
      <c r="B73" s="273"/>
      <c r="C73" s="273"/>
      <c r="D73" s="273"/>
      <c r="E73" s="273"/>
      <c r="F73" s="274"/>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30" customHeight="1" x14ac:dyDescent="0.15">
      <c r="A74" s="272"/>
      <c r="B74" s="273"/>
      <c r="C74" s="273"/>
      <c r="D74" s="273"/>
      <c r="E74" s="273"/>
      <c r="F74" s="274"/>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30" customHeight="1" x14ac:dyDescent="0.15">
      <c r="A75" s="272"/>
      <c r="B75" s="273"/>
      <c r="C75" s="273"/>
      <c r="D75" s="273"/>
      <c r="E75" s="273"/>
      <c r="F75" s="274"/>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30" customHeight="1" x14ac:dyDescent="0.15">
      <c r="A76" s="272"/>
      <c r="B76" s="273"/>
      <c r="C76" s="273"/>
      <c r="D76" s="273"/>
      <c r="E76" s="273"/>
      <c r="F76" s="274"/>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30" customHeight="1" x14ac:dyDescent="0.15">
      <c r="A77" s="272"/>
      <c r="B77" s="273"/>
      <c r="C77" s="273"/>
      <c r="D77" s="273"/>
      <c r="E77" s="273"/>
      <c r="F77" s="274"/>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30" customHeight="1" x14ac:dyDescent="0.15">
      <c r="A78" s="272"/>
      <c r="B78" s="273"/>
      <c r="C78" s="273"/>
      <c r="D78" s="273"/>
      <c r="E78" s="273"/>
      <c r="F78" s="274"/>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30" customHeight="1" x14ac:dyDescent="0.15">
      <c r="A79" s="272"/>
      <c r="B79" s="273"/>
      <c r="C79" s="273"/>
      <c r="D79" s="273"/>
      <c r="E79" s="273"/>
      <c r="F79" s="274"/>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30" customHeight="1" x14ac:dyDescent="0.15">
      <c r="A80" s="272"/>
      <c r="B80" s="273"/>
      <c r="C80" s="273"/>
      <c r="D80" s="273"/>
      <c r="E80" s="273"/>
      <c r="F80" s="274"/>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1" ht="30" customHeight="1" x14ac:dyDescent="0.15">
      <c r="A81" s="272"/>
      <c r="B81" s="273"/>
      <c r="C81" s="273"/>
      <c r="D81" s="273"/>
      <c r="E81" s="273"/>
      <c r="F81" s="274"/>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1" ht="30" customHeight="1" x14ac:dyDescent="0.15">
      <c r="A82" s="272"/>
      <c r="B82" s="273"/>
      <c r="C82" s="273"/>
      <c r="D82" s="273"/>
      <c r="E82" s="273"/>
      <c r="F82" s="274"/>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1" ht="30" customHeight="1" x14ac:dyDescent="0.15">
      <c r="A83" s="272"/>
      <c r="B83" s="273"/>
      <c r="C83" s="273"/>
      <c r="D83" s="273"/>
      <c r="E83" s="273"/>
      <c r="F83" s="274"/>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1" ht="30" customHeight="1" x14ac:dyDescent="0.15">
      <c r="A84" s="272"/>
      <c r="B84" s="273"/>
      <c r="C84" s="273"/>
      <c r="D84" s="273"/>
      <c r="E84" s="273"/>
      <c r="F84" s="274"/>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1" ht="30" customHeight="1" x14ac:dyDescent="0.15">
      <c r="A85" s="272"/>
      <c r="B85" s="273"/>
      <c r="C85" s="273"/>
      <c r="D85" s="273"/>
      <c r="E85" s="273"/>
      <c r="F85" s="27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1" ht="30" customHeight="1" x14ac:dyDescent="0.15">
      <c r="A86" s="272"/>
      <c r="B86" s="273"/>
      <c r="C86" s="273"/>
      <c r="D86" s="273"/>
      <c r="E86" s="273"/>
      <c r="F86" s="27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1" ht="30" customHeight="1" thickBot="1" x14ac:dyDescent="0.2">
      <c r="A87" s="272"/>
      <c r="B87" s="273"/>
      <c r="C87" s="273"/>
      <c r="D87" s="273"/>
      <c r="E87" s="273"/>
      <c r="F87" s="274"/>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1" ht="21" customHeight="1" x14ac:dyDescent="0.15">
      <c r="A88" s="275" t="s">
        <v>214</v>
      </c>
      <c r="B88" s="276"/>
      <c r="C88" s="276"/>
      <c r="D88" s="276"/>
      <c r="E88" s="276"/>
      <c r="F88" s="277"/>
      <c r="G88" s="236" t="s">
        <v>675</v>
      </c>
      <c r="H88" s="237"/>
      <c r="I88" s="237"/>
      <c r="J88" s="237"/>
      <c r="K88" s="237"/>
      <c r="L88" s="237"/>
      <c r="M88" s="237"/>
      <c r="N88" s="237"/>
      <c r="O88" s="237"/>
      <c r="P88" s="237"/>
      <c r="Q88" s="237"/>
      <c r="R88" s="237"/>
      <c r="S88" s="237"/>
      <c r="T88" s="237"/>
      <c r="U88" s="237"/>
      <c r="V88" s="237"/>
      <c r="W88" s="237"/>
      <c r="X88" s="237"/>
      <c r="Y88" s="237"/>
      <c r="Z88" s="237"/>
      <c r="AA88" s="237"/>
      <c r="AB88" s="238"/>
      <c r="AC88" s="236" t="s">
        <v>65</v>
      </c>
      <c r="AD88" s="237"/>
      <c r="AE88" s="237"/>
      <c r="AF88" s="237"/>
      <c r="AG88" s="237"/>
      <c r="AH88" s="237"/>
      <c r="AI88" s="237"/>
      <c r="AJ88" s="237"/>
      <c r="AK88" s="237"/>
      <c r="AL88" s="237"/>
      <c r="AM88" s="237"/>
      <c r="AN88" s="237"/>
      <c r="AO88" s="237"/>
      <c r="AP88" s="237"/>
      <c r="AQ88" s="237"/>
      <c r="AR88" s="237"/>
      <c r="AS88" s="237"/>
      <c r="AT88" s="237"/>
      <c r="AU88" s="237"/>
      <c r="AV88" s="237"/>
      <c r="AW88" s="237"/>
      <c r="AX88" s="239"/>
      <c r="AY88">
        <f>COUNTA($G$90,$AC$90)</f>
        <v>1</v>
      </c>
    </row>
    <row r="89" spans="1:51" ht="24.75" customHeight="1" x14ac:dyDescent="0.15">
      <c r="A89" s="278"/>
      <c r="B89" s="279"/>
      <c r="C89" s="279"/>
      <c r="D89" s="279"/>
      <c r="E89" s="279"/>
      <c r="F89" s="280"/>
      <c r="G89" s="240" t="s">
        <v>11</v>
      </c>
      <c r="H89" s="241"/>
      <c r="I89" s="241"/>
      <c r="J89" s="241"/>
      <c r="K89" s="241"/>
      <c r="L89" s="242" t="s">
        <v>12</v>
      </c>
      <c r="M89" s="241"/>
      <c r="N89" s="241"/>
      <c r="O89" s="241"/>
      <c r="P89" s="241"/>
      <c r="Q89" s="241"/>
      <c r="R89" s="241"/>
      <c r="S89" s="241"/>
      <c r="T89" s="241"/>
      <c r="U89" s="241"/>
      <c r="V89" s="241"/>
      <c r="W89" s="241"/>
      <c r="X89" s="243"/>
      <c r="Y89" s="244" t="s">
        <v>13</v>
      </c>
      <c r="Z89" s="245"/>
      <c r="AA89" s="245"/>
      <c r="AB89" s="246"/>
      <c r="AC89" s="240" t="s">
        <v>11</v>
      </c>
      <c r="AD89" s="241"/>
      <c r="AE89" s="241"/>
      <c r="AF89" s="241"/>
      <c r="AG89" s="241"/>
      <c r="AH89" s="242" t="s">
        <v>12</v>
      </c>
      <c r="AI89" s="241"/>
      <c r="AJ89" s="241"/>
      <c r="AK89" s="241"/>
      <c r="AL89" s="241"/>
      <c r="AM89" s="241"/>
      <c r="AN89" s="241"/>
      <c r="AO89" s="241"/>
      <c r="AP89" s="241"/>
      <c r="AQ89" s="241"/>
      <c r="AR89" s="241"/>
      <c r="AS89" s="241"/>
      <c r="AT89" s="243"/>
      <c r="AU89" s="244" t="s">
        <v>13</v>
      </c>
      <c r="AV89" s="245"/>
      <c r="AW89" s="245"/>
      <c r="AX89" s="247"/>
      <c r="AY89">
        <f>$AY$88</f>
        <v>1</v>
      </c>
    </row>
    <row r="90" spans="1:51" ht="94.15" customHeight="1" x14ac:dyDescent="0.15">
      <c r="A90" s="278"/>
      <c r="B90" s="279"/>
      <c r="C90" s="279"/>
      <c r="D90" s="279"/>
      <c r="E90" s="279"/>
      <c r="F90" s="280"/>
      <c r="G90" s="226" t="s">
        <v>676</v>
      </c>
      <c r="H90" s="227"/>
      <c r="I90" s="227"/>
      <c r="J90" s="227"/>
      <c r="K90" s="228"/>
      <c r="L90" s="229" t="s">
        <v>677</v>
      </c>
      <c r="M90" s="230"/>
      <c r="N90" s="230"/>
      <c r="O90" s="230"/>
      <c r="P90" s="230"/>
      <c r="Q90" s="230"/>
      <c r="R90" s="230"/>
      <c r="S90" s="230"/>
      <c r="T90" s="230"/>
      <c r="U90" s="230"/>
      <c r="V90" s="230"/>
      <c r="W90" s="230"/>
      <c r="X90" s="231"/>
      <c r="Y90" s="232">
        <v>95</v>
      </c>
      <c r="Z90" s="233"/>
      <c r="AA90" s="233"/>
      <c r="AB90" s="234"/>
      <c r="AC90" s="226"/>
      <c r="AD90" s="227"/>
      <c r="AE90" s="227"/>
      <c r="AF90" s="227"/>
      <c r="AG90" s="228"/>
      <c r="AH90" s="229"/>
      <c r="AI90" s="230"/>
      <c r="AJ90" s="230"/>
      <c r="AK90" s="230"/>
      <c r="AL90" s="230"/>
      <c r="AM90" s="230"/>
      <c r="AN90" s="230"/>
      <c r="AO90" s="230"/>
      <c r="AP90" s="230"/>
      <c r="AQ90" s="230"/>
      <c r="AR90" s="230"/>
      <c r="AS90" s="230"/>
      <c r="AT90" s="231"/>
      <c r="AU90" s="232"/>
      <c r="AV90" s="233"/>
      <c r="AW90" s="233"/>
      <c r="AX90" s="235"/>
      <c r="AY90">
        <f>$AY$88</f>
        <v>1</v>
      </c>
    </row>
    <row r="91" spans="1:51" ht="24.75" customHeight="1" x14ac:dyDescent="0.15">
      <c r="A91" s="278"/>
      <c r="B91" s="279"/>
      <c r="C91" s="279"/>
      <c r="D91" s="279"/>
      <c r="E91" s="279"/>
      <c r="F91" s="280"/>
      <c r="G91" s="212" t="s">
        <v>14</v>
      </c>
      <c r="H91" s="213"/>
      <c r="I91" s="213"/>
      <c r="J91" s="213"/>
      <c r="K91" s="213"/>
      <c r="L91" s="214"/>
      <c r="M91" s="215"/>
      <c r="N91" s="215"/>
      <c r="O91" s="215"/>
      <c r="P91" s="215"/>
      <c r="Q91" s="215"/>
      <c r="R91" s="215"/>
      <c r="S91" s="215"/>
      <c r="T91" s="215"/>
      <c r="U91" s="215"/>
      <c r="V91" s="215"/>
      <c r="W91" s="215"/>
      <c r="X91" s="216"/>
      <c r="Y91" s="217">
        <f>SUM(Y90:AB90)</f>
        <v>95</v>
      </c>
      <c r="Z91" s="218"/>
      <c r="AA91" s="218"/>
      <c r="AB91" s="219"/>
      <c r="AC91" s="212" t="s">
        <v>14</v>
      </c>
      <c r="AD91" s="213"/>
      <c r="AE91" s="213"/>
      <c r="AF91" s="213"/>
      <c r="AG91" s="213"/>
      <c r="AH91" s="214"/>
      <c r="AI91" s="215"/>
      <c r="AJ91" s="215"/>
      <c r="AK91" s="215"/>
      <c r="AL91" s="215"/>
      <c r="AM91" s="215"/>
      <c r="AN91" s="215"/>
      <c r="AO91" s="215"/>
      <c r="AP91" s="215"/>
      <c r="AQ91" s="215"/>
      <c r="AR91" s="215"/>
      <c r="AS91" s="215"/>
      <c r="AT91" s="216"/>
      <c r="AU91" s="217">
        <f>SUM(AU90:AX90)</f>
        <v>0</v>
      </c>
      <c r="AV91" s="218"/>
      <c r="AW91" s="218"/>
      <c r="AX91" s="220"/>
      <c r="AY91">
        <f>$AY$88</f>
        <v>1</v>
      </c>
    </row>
    <row r="92" spans="1:51" ht="19.5" customHeight="1" thickBot="1" x14ac:dyDescent="0.2">
      <c r="A92" s="209" t="s">
        <v>66</v>
      </c>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1"/>
      <c r="AL92" s="221" t="s">
        <v>191</v>
      </c>
      <c r="AM92" s="222"/>
      <c r="AN92" s="222"/>
      <c r="AO92" s="46" t="s">
        <v>187</v>
      </c>
      <c r="AP92" s="223"/>
      <c r="AQ92" s="224"/>
      <c r="AR92" s="224"/>
      <c r="AS92" s="224"/>
      <c r="AT92" s="224"/>
      <c r="AU92" s="224"/>
      <c r="AV92" s="224"/>
      <c r="AW92" s="224"/>
      <c r="AX92" s="225"/>
      <c r="AY92">
        <f>COUNTIF($AO$92,"☑")</f>
        <v>0</v>
      </c>
    </row>
    <row r="93" spans="1:51" ht="30" customHeight="1" x14ac:dyDescent="0.15">
      <c r="A93" s="17"/>
      <c r="B93" s="17"/>
      <c r="C93" s="17"/>
      <c r="D93" s="17"/>
      <c r="E93" s="17"/>
      <c r="F93" s="17"/>
      <c r="G93" s="18"/>
      <c r="H93" s="18"/>
      <c r="I93" s="18"/>
      <c r="J93" s="18"/>
      <c r="K93" s="18"/>
      <c r="L93" s="19"/>
      <c r="M93" s="18"/>
      <c r="N93" s="18"/>
      <c r="O93" s="18"/>
      <c r="P93" s="18"/>
      <c r="Q93" s="18"/>
      <c r="R93" s="18"/>
      <c r="S93" s="18"/>
      <c r="T93" s="18"/>
      <c r="U93" s="18"/>
      <c r="V93" s="18"/>
      <c r="W93" s="18"/>
      <c r="X93" s="18"/>
      <c r="Y93" s="20"/>
      <c r="Z93" s="20"/>
      <c r="AA93" s="20"/>
      <c r="AB93" s="20"/>
      <c r="AC93" s="18"/>
      <c r="AD93" s="18"/>
      <c r="AE93" s="18"/>
      <c r="AF93" s="18"/>
      <c r="AG93" s="18"/>
      <c r="AH93" s="19"/>
      <c r="AI93" s="18"/>
      <c r="AJ93" s="18"/>
      <c r="AK93" s="18"/>
      <c r="AL93" s="18"/>
      <c r="AM93" s="18"/>
      <c r="AN93" s="18"/>
      <c r="AO93" s="18"/>
      <c r="AP93" s="18"/>
      <c r="AQ93" s="18"/>
      <c r="AR93" s="18"/>
      <c r="AS93" s="18"/>
      <c r="AT93" s="18"/>
      <c r="AU93" s="20"/>
      <c r="AV93" s="20"/>
      <c r="AW93" s="20"/>
      <c r="AX93" s="20"/>
    </row>
    <row r="94" spans="1:51" ht="30" customHeight="1" x14ac:dyDescent="0.15">
      <c r="A94" s="4"/>
      <c r="B94" s="21" t="s">
        <v>67</v>
      </c>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spans="1:51" ht="30" customHeight="1" x14ac:dyDescent="0.15">
      <c r="A95" s="4"/>
      <c r="B95" s="9" t="s">
        <v>200</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spans="1:51" ht="64.5" customHeight="1" x14ac:dyDescent="0.15">
      <c r="A96" s="199"/>
      <c r="B96" s="199"/>
      <c r="C96" s="200" t="s">
        <v>68</v>
      </c>
      <c r="D96" s="200"/>
      <c r="E96" s="200"/>
      <c r="F96" s="200"/>
      <c r="G96" s="200"/>
      <c r="H96" s="200"/>
      <c r="I96" s="200"/>
      <c r="J96" s="190" t="s">
        <v>52</v>
      </c>
      <c r="K96" s="201"/>
      <c r="L96" s="201"/>
      <c r="M96" s="201"/>
      <c r="N96" s="201"/>
      <c r="O96" s="201"/>
      <c r="P96" s="201" t="s">
        <v>69</v>
      </c>
      <c r="Q96" s="201"/>
      <c r="R96" s="201"/>
      <c r="S96" s="201"/>
      <c r="T96" s="201"/>
      <c r="U96" s="201"/>
      <c r="V96" s="201"/>
      <c r="W96" s="201"/>
      <c r="X96" s="201"/>
      <c r="Y96" s="190" t="s">
        <v>70</v>
      </c>
      <c r="Z96" s="191"/>
      <c r="AA96" s="191"/>
      <c r="AB96" s="191"/>
      <c r="AC96" s="190" t="s">
        <v>186</v>
      </c>
      <c r="AD96" s="190"/>
      <c r="AE96" s="190"/>
      <c r="AF96" s="190"/>
      <c r="AG96" s="190"/>
      <c r="AH96" s="190" t="s">
        <v>51</v>
      </c>
      <c r="AI96" s="200"/>
      <c r="AJ96" s="200"/>
      <c r="AK96" s="200"/>
      <c r="AL96" s="200" t="s">
        <v>15</v>
      </c>
      <c r="AM96" s="200"/>
      <c r="AN96" s="200"/>
      <c r="AO96" s="200"/>
      <c r="AP96" s="192" t="s">
        <v>190</v>
      </c>
      <c r="AQ96" s="192"/>
      <c r="AR96" s="192"/>
      <c r="AS96" s="192"/>
      <c r="AT96" s="192"/>
      <c r="AU96" s="192"/>
      <c r="AV96" s="192"/>
      <c r="AW96" s="192"/>
      <c r="AX96" s="192"/>
    </row>
    <row r="97" spans="1:51" ht="24.75" customHeight="1" x14ac:dyDescent="0.15">
      <c r="A97" s="184">
        <v>1</v>
      </c>
      <c r="B97" s="184">
        <v>1</v>
      </c>
      <c r="C97" s="202" t="s">
        <v>678</v>
      </c>
      <c r="D97" s="196"/>
      <c r="E97" s="196"/>
      <c r="F97" s="196"/>
      <c r="G97" s="196"/>
      <c r="H97" s="196"/>
      <c r="I97" s="196"/>
      <c r="J97" s="185" t="s">
        <v>250</v>
      </c>
      <c r="K97" s="186"/>
      <c r="L97" s="186"/>
      <c r="M97" s="186"/>
      <c r="N97" s="186"/>
      <c r="O97" s="186"/>
      <c r="P97" s="203" t="s">
        <v>679</v>
      </c>
      <c r="Q97" s="204"/>
      <c r="R97" s="204"/>
      <c r="S97" s="204"/>
      <c r="T97" s="204"/>
      <c r="U97" s="204"/>
      <c r="V97" s="204"/>
      <c r="W97" s="204"/>
      <c r="X97" s="204"/>
      <c r="Y97" s="187">
        <v>65</v>
      </c>
      <c r="Z97" s="188"/>
      <c r="AA97" s="188"/>
      <c r="AB97" s="189"/>
      <c r="AC97" s="205" t="s">
        <v>138</v>
      </c>
      <c r="AD97" s="206"/>
      <c r="AE97" s="206"/>
      <c r="AF97" s="206"/>
      <c r="AG97" s="206"/>
      <c r="AH97" s="174" t="s">
        <v>250</v>
      </c>
      <c r="AI97" s="175"/>
      <c r="AJ97" s="175"/>
      <c r="AK97" s="176"/>
      <c r="AL97" s="174" t="s">
        <v>250</v>
      </c>
      <c r="AM97" s="175"/>
      <c r="AN97" s="175"/>
      <c r="AO97" s="176"/>
      <c r="AP97" s="177"/>
      <c r="AQ97" s="177"/>
      <c r="AR97" s="177"/>
      <c r="AS97" s="177"/>
      <c r="AT97" s="177"/>
      <c r="AU97" s="177"/>
      <c r="AV97" s="177"/>
      <c r="AW97" s="177"/>
      <c r="AX97" s="177"/>
    </row>
    <row r="98" spans="1:51" ht="34.15" customHeight="1" x14ac:dyDescent="0.15">
      <c r="A98" s="184">
        <v>2</v>
      </c>
      <c r="B98" s="184">
        <v>1</v>
      </c>
      <c r="C98" s="202" t="s">
        <v>680</v>
      </c>
      <c r="D98" s="196"/>
      <c r="E98" s="196"/>
      <c r="F98" s="196"/>
      <c r="G98" s="196"/>
      <c r="H98" s="196"/>
      <c r="I98" s="196"/>
      <c r="J98" s="185">
        <v>7180001038503</v>
      </c>
      <c r="K98" s="186"/>
      <c r="L98" s="186"/>
      <c r="M98" s="186"/>
      <c r="N98" s="186"/>
      <c r="O98" s="186"/>
      <c r="P98" s="203" t="s">
        <v>681</v>
      </c>
      <c r="Q98" s="204"/>
      <c r="R98" s="204"/>
      <c r="S98" s="204"/>
      <c r="T98" s="204"/>
      <c r="U98" s="204"/>
      <c r="V98" s="204"/>
      <c r="W98" s="204"/>
      <c r="X98" s="204"/>
      <c r="Y98" s="187">
        <v>7</v>
      </c>
      <c r="Z98" s="188"/>
      <c r="AA98" s="188"/>
      <c r="AB98" s="189"/>
      <c r="AC98" s="205" t="s">
        <v>204</v>
      </c>
      <c r="AD98" s="206"/>
      <c r="AE98" s="206"/>
      <c r="AF98" s="206"/>
      <c r="AG98" s="206"/>
      <c r="AH98" s="172">
        <v>1</v>
      </c>
      <c r="AI98" s="173"/>
      <c r="AJ98" s="173"/>
      <c r="AK98" s="173"/>
      <c r="AL98" s="174" t="s">
        <v>250</v>
      </c>
      <c r="AM98" s="175"/>
      <c r="AN98" s="175"/>
      <c r="AO98" s="176"/>
      <c r="AP98" s="177"/>
      <c r="AQ98" s="177"/>
      <c r="AR98" s="177"/>
      <c r="AS98" s="177"/>
      <c r="AT98" s="177"/>
      <c r="AU98" s="177"/>
      <c r="AV98" s="177"/>
      <c r="AW98" s="177"/>
      <c r="AX98" s="177"/>
      <c r="AY98">
        <f>COUNTA($C$98)</f>
        <v>1</v>
      </c>
    </row>
    <row r="99" spans="1:51" ht="34.15" customHeight="1" x14ac:dyDescent="0.15">
      <c r="A99" s="184">
        <v>3</v>
      </c>
      <c r="B99" s="184">
        <v>1</v>
      </c>
      <c r="C99" s="202" t="s">
        <v>682</v>
      </c>
      <c r="D99" s="196"/>
      <c r="E99" s="196"/>
      <c r="F99" s="196"/>
      <c r="G99" s="196"/>
      <c r="H99" s="196"/>
      <c r="I99" s="196"/>
      <c r="J99" s="185">
        <v>7700150001332</v>
      </c>
      <c r="K99" s="186"/>
      <c r="L99" s="186"/>
      <c r="M99" s="186"/>
      <c r="N99" s="186"/>
      <c r="O99" s="186"/>
      <c r="P99" s="203" t="s">
        <v>683</v>
      </c>
      <c r="Q99" s="204"/>
      <c r="R99" s="204"/>
      <c r="S99" s="204"/>
      <c r="T99" s="204"/>
      <c r="U99" s="204"/>
      <c r="V99" s="204"/>
      <c r="W99" s="204"/>
      <c r="X99" s="204"/>
      <c r="Y99" s="187">
        <v>4</v>
      </c>
      <c r="Z99" s="188"/>
      <c r="AA99" s="188"/>
      <c r="AB99" s="189"/>
      <c r="AC99" s="205" t="s">
        <v>138</v>
      </c>
      <c r="AD99" s="206"/>
      <c r="AE99" s="206"/>
      <c r="AF99" s="206"/>
      <c r="AG99" s="206"/>
      <c r="AH99" s="174" t="s">
        <v>250</v>
      </c>
      <c r="AI99" s="175"/>
      <c r="AJ99" s="175"/>
      <c r="AK99" s="176"/>
      <c r="AL99" s="174" t="s">
        <v>250</v>
      </c>
      <c r="AM99" s="175"/>
      <c r="AN99" s="175"/>
      <c r="AO99" s="176"/>
      <c r="AP99" s="177"/>
      <c r="AQ99" s="177"/>
      <c r="AR99" s="177"/>
      <c r="AS99" s="177"/>
      <c r="AT99" s="177"/>
      <c r="AU99" s="177"/>
      <c r="AV99" s="177"/>
      <c r="AW99" s="177"/>
      <c r="AX99" s="177"/>
      <c r="AY99">
        <f>COUNTA($C$99)</f>
        <v>1</v>
      </c>
    </row>
    <row r="100" spans="1:51" ht="24.75" customHeight="1" x14ac:dyDescent="0.15">
      <c r="A100" s="184">
        <v>4</v>
      </c>
      <c r="B100" s="184">
        <v>1</v>
      </c>
      <c r="C100" s="202" t="s">
        <v>684</v>
      </c>
      <c r="D100" s="196"/>
      <c r="E100" s="196"/>
      <c r="F100" s="196"/>
      <c r="G100" s="196"/>
      <c r="H100" s="196"/>
      <c r="I100" s="196"/>
      <c r="J100" s="185" t="s">
        <v>250</v>
      </c>
      <c r="K100" s="186"/>
      <c r="L100" s="186"/>
      <c r="M100" s="186"/>
      <c r="N100" s="186"/>
      <c r="O100" s="186"/>
      <c r="P100" s="203" t="s">
        <v>685</v>
      </c>
      <c r="Q100" s="204"/>
      <c r="R100" s="204"/>
      <c r="S100" s="204"/>
      <c r="T100" s="204"/>
      <c r="U100" s="204"/>
      <c r="V100" s="204"/>
      <c r="W100" s="204"/>
      <c r="X100" s="204"/>
      <c r="Y100" s="187">
        <v>4</v>
      </c>
      <c r="Z100" s="188"/>
      <c r="AA100" s="188"/>
      <c r="AB100" s="189"/>
      <c r="AC100" s="205" t="s">
        <v>138</v>
      </c>
      <c r="AD100" s="206"/>
      <c r="AE100" s="206"/>
      <c r="AF100" s="206"/>
      <c r="AG100" s="206"/>
      <c r="AH100" s="174" t="s">
        <v>250</v>
      </c>
      <c r="AI100" s="175"/>
      <c r="AJ100" s="175"/>
      <c r="AK100" s="176"/>
      <c r="AL100" s="174" t="s">
        <v>250</v>
      </c>
      <c r="AM100" s="175"/>
      <c r="AN100" s="175"/>
      <c r="AO100" s="176"/>
      <c r="AP100" s="177"/>
      <c r="AQ100" s="177"/>
      <c r="AR100" s="177"/>
      <c r="AS100" s="177"/>
      <c r="AT100" s="177"/>
      <c r="AU100" s="177"/>
      <c r="AV100" s="177"/>
      <c r="AW100" s="177"/>
      <c r="AX100" s="177"/>
      <c r="AY100">
        <f>COUNTA($C$100)</f>
        <v>1</v>
      </c>
    </row>
    <row r="101" spans="1:51" ht="24.75" customHeight="1" x14ac:dyDescent="0.15">
      <c r="A101" s="184">
        <v>5</v>
      </c>
      <c r="B101" s="184">
        <v>1</v>
      </c>
      <c r="C101" s="202" t="s">
        <v>686</v>
      </c>
      <c r="D101" s="196"/>
      <c r="E101" s="196"/>
      <c r="F101" s="196"/>
      <c r="G101" s="196"/>
      <c r="H101" s="196"/>
      <c r="I101" s="196"/>
      <c r="J101" s="185">
        <v>2011101045039</v>
      </c>
      <c r="K101" s="186"/>
      <c r="L101" s="186"/>
      <c r="M101" s="186"/>
      <c r="N101" s="186"/>
      <c r="O101" s="186"/>
      <c r="P101" s="203" t="s">
        <v>687</v>
      </c>
      <c r="Q101" s="204"/>
      <c r="R101" s="204"/>
      <c r="S101" s="204"/>
      <c r="T101" s="204"/>
      <c r="U101" s="204"/>
      <c r="V101" s="204"/>
      <c r="W101" s="204"/>
      <c r="X101" s="204"/>
      <c r="Y101" s="187">
        <v>2</v>
      </c>
      <c r="Z101" s="188"/>
      <c r="AA101" s="188"/>
      <c r="AB101" s="189"/>
      <c r="AC101" s="205" t="s">
        <v>204</v>
      </c>
      <c r="AD101" s="206"/>
      <c r="AE101" s="206"/>
      <c r="AF101" s="206"/>
      <c r="AG101" s="206"/>
      <c r="AH101" s="207">
        <v>1</v>
      </c>
      <c r="AI101" s="208"/>
      <c r="AJ101" s="208"/>
      <c r="AK101" s="208"/>
      <c r="AL101" s="174" t="s">
        <v>250</v>
      </c>
      <c r="AM101" s="175"/>
      <c r="AN101" s="175"/>
      <c r="AO101" s="176"/>
      <c r="AP101" s="177"/>
      <c r="AQ101" s="177"/>
      <c r="AR101" s="177"/>
      <c r="AS101" s="177"/>
      <c r="AT101" s="177"/>
      <c r="AU101" s="177"/>
      <c r="AV101" s="177"/>
      <c r="AW101" s="177"/>
      <c r="AX101" s="177"/>
      <c r="AY101">
        <f>COUNTA($C$101)</f>
        <v>1</v>
      </c>
    </row>
    <row r="102" spans="1:51" ht="24.75" customHeight="1" x14ac:dyDescent="0.15">
      <c r="A102" s="184">
        <v>6</v>
      </c>
      <c r="B102" s="184">
        <v>1</v>
      </c>
      <c r="C102" s="202" t="s">
        <v>688</v>
      </c>
      <c r="D102" s="196"/>
      <c r="E102" s="196"/>
      <c r="F102" s="196"/>
      <c r="G102" s="196"/>
      <c r="H102" s="196"/>
      <c r="I102" s="196"/>
      <c r="J102" s="185">
        <v>5011101006649</v>
      </c>
      <c r="K102" s="186"/>
      <c r="L102" s="186"/>
      <c r="M102" s="186"/>
      <c r="N102" s="186"/>
      <c r="O102" s="186"/>
      <c r="P102" s="203" t="s">
        <v>689</v>
      </c>
      <c r="Q102" s="204"/>
      <c r="R102" s="204"/>
      <c r="S102" s="204"/>
      <c r="T102" s="204"/>
      <c r="U102" s="204"/>
      <c r="V102" s="204"/>
      <c r="W102" s="204"/>
      <c r="X102" s="204"/>
      <c r="Y102" s="187">
        <v>2</v>
      </c>
      <c r="Z102" s="188"/>
      <c r="AA102" s="188"/>
      <c r="AB102" s="189"/>
      <c r="AC102" s="205" t="s">
        <v>204</v>
      </c>
      <c r="AD102" s="206"/>
      <c r="AE102" s="206"/>
      <c r="AF102" s="206"/>
      <c r="AG102" s="206"/>
      <c r="AH102" s="207">
        <v>2</v>
      </c>
      <c r="AI102" s="208"/>
      <c r="AJ102" s="208"/>
      <c r="AK102" s="208"/>
      <c r="AL102" s="174" t="s">
        <v>250</v>
      </c>
      <c r="AM102" s="175"/>
      <c r="AN102" s="175"/>
      <c r="AO102" s="176"/>
      <c r="AP102" s="177"/>
      <c r="AQ102" s="177"/>
      <c r="AR102" s="177"/>
      <c r="AS102" s="177"/>
      <c r="AT102" s="177"/>
      <c r="AU102" s="177"/>
      <c r="AV102" s="177"/>
      <c r="AW102" s="177"/>
      <c r="AX102" s="177"/>
      <c r="AY102">
        <f>COUNTA($C$102)</f>
        <v>1</v>
      </c>
    </row>
    <row r="103" spans="1:51" ht="24.75" customHeight="1" x14ac:dyDescent="0.15">
      <c r="A103" s="184">
        <v>7</v>
      </c>
      <c r="B103" s="184">
        <v>1</v>
      </c>
      <c r="C103" s="202" t="s">
        <v>690</v>
      </c>
      <c r="D103" s="196"/>
      <c r="E103" s="196"/>
      <c r="F103" s="196"/>
      <c r="G103" s="196"/>
      <c r="H103" s="196"/>
      <c r="I103" s="196"/>
      <c r="J103" s="185" t="s">
        <v>250</v>
      </c>
      <c r="K103" s="186"/>
      <c r="L103" s="186"/>
      <c r="M103" s="186"/>
      <c r="N103" s="186"/>
      <c r="O103" s="186"/>
      <c r="P103" s="203" t="s">
        <v>691</v>
      </c>
      <c r="Q103" s="204"/>
      <c r="R103" s="204"/>
      <c r="S103" s="204"/>
      <c r="T103" s="204"/>
      <c r="U103" s="204"/>
      <c r="V103" s="204"/>
      <c r="W103" s="204"/>
      <c r="X103" s="204"/>
      <c r="Y103" s="187">
        <v>2</v>
      </c>
      <c r="Z103" s="188"/>
      <c r="AA103" s="188"/>
      <c r="AB103" s="189"/>
      <c r="AC103" s="205" t="s">
        <v>138</v>
      </c>
      <c r="AD103" s="206"/>
      <c r="AE103" s="206"/>
      <c r="AF103" s="206"/>
      <c r="AG103" s="206"/>
      <c r="AH103" s="174" t="s">
        <v>250</v>
      </c>
      <c r="AI103" s="175"/>
      <c r="AJ103" s="175"/>
      <c r="AK103" s="176"/>
      <c r="AL103" s="174" t="s">
        <v>250</v>
      </c>
      <c r="AM103" s="175"/>
      <c r="AN103" s="175"/>
      <c r="AO103" s="176"/>
      <c r="AP103" s="177"/>
      <c r="AQ103" s="177"/>
      <c r="AR103" s="177"/>
      <c r="AS103" s="177"/>
      <c r="AT103" s="177"/>
      <c r="AU103" s="177"/>
      <c r="AV103" s="177"/>
      <c r="AW103" s="177"/>
      <c r="AX103" s="177"/>
      <c r="AY103">
        <f>COUNTA($C$103)</f>
        <v>1</v>
      </c>
    </row>
    <row r="104" spans="1:51" ht="24.75" customHeight="1" x14ac:dyDescent="0.15">
      <c r="A104" s="184">
        <v>8</v>
      </c>
      <c r="B104" s="184">
        <v>1</v>
      </c>
      <c r="C104" s="202" t="s">
        <v>692</v>
      </c>
      <c r="D104" s="196"/>
      <c r="E104" s="196"/>
      <c r="F104" s="196"/>
      <c r="G104" s="196"/>
      <c r="H104" s="196"/>
      <c r="I104" s="196"/>
      <c r="J104" s="185" t="s">
        <v>250</v>
      </c>
      <c r="K104" s="186"/>
      <c r="L104" s="186"/>
      <c r="M104" s="186"/>
      <c r="N104" s="186"/>
      <c r="O104" s="186"/>
      <c r="P104" s="203" t="s">
        <v>691</v>
      </c>
      <c r="Q104" s="204"/>
      <c r="R104" s="204"/>
      <c r="S104" s="204"/>
      <c r="T104" s="204"/>
      <c r="U104" s="204"/>
      <c r="V104" s="204"/>
      <c r="W104" s="204"/>
      <c r="X104" s="204"/>
      <c r="Y104" s="187">
        <v>2</v>
      </c>
      <c r="Z104" s="188"/>
      <c r="AA104" s="188"/>
      <c r="AB104" s="189"/>
      <c r="AC104" s="205" t="s">
        <v>138</v>
      </c>
      <c r="AD104" s="206"/>
      <c r="AE104" s="206"/>
      <c r="AF104" s="206"/>
      <c r="AG104" s="206"/>
      <c r="AH104" s="174" t="s">
        <v>250</v>
      </c>
      <c r="AI104" s="175"/>
      <c r="AJ104" s="175"/>
      <c r="AK104" s="176"/>
      <c r="AL104" s="174" t="s">
        <v>250</v>
      </c>
      <c r="AM104" s="175"/>
      <c r="AN104" s="175"/>
      <c r="AO104" s="176"/>
      <c r="AP104" s="177"/>
      <c r="AQ104" s="177"/>
      <c r="AR104" s="177"/>
      <c r="AS104" s="177"/>
      <c r="AT104" s="177"/>
      <c r="AU104" s="177"/>
      <c r="AV104" s="177"/>
      <c r="AW104" s="177"/>
      <c r="AX104" s="177"/>
      <c r="AY104">
        <f>COUNTA($C$104)</f>
        <v>1</v>
      </c>
    </row>
    <row r="105" spans="1:51" ht="24.75" customHeight="1" x14ac:dyDescent="0.15">
      <c r="A105" s="184">
        <v>9</v>
      </c>
      <c r="B105" s="184">
        <v>1</v>
      </c>
      <c r="C105" s="202" t="s">
        <v>693</v>
      </c>
      <c r="D105" s="196"/>
      <c r="E105" s="196"/>
      <c r="F105" s="196"/>
      <c r="G105" s="196"/>
      <c r="H105" s="196"/>
      <c r="I105" s="196"/>
      <c r="J105" s="185" t="s">
        <v>250</v>
      </c>
      <c r="K105" s="186"/>
      <c r="L105" s="186"/>
      <c r="M105" s="186"/>
      <c r="N105" s="186"/>
      <c r="O105" s="186"/>
      <c r="P105" s="203" t="s">
        <v>691</v>
      </c>
      <c r="Q105" s="204"/>
      <c r="R105" s="204"/>
      <c r="S105" s="204"/>
      <c r="T105" s="204"/>
      <c r="U105" s="204"/>
      <c r="V105" s="204"/>
      <c r="W105" s="204"/>
      <c r="X105" s="204"/>
      <c r="Y105" s="187">
        <v>2</v>
      </c>
      <c r="Z105" s="188"/>
      <c r="AA105" s="188"/>
      <c r="AB105" s="189"/>
      <c r="AC105" s="205" t="s">
        <v>138</v>
      </c>
      <c r="AD105" s="206"/>
      <c r="AE105" s="206"/>
      <c r="AF105" s="206"/>
      <c r="AG105" s="206"/>
      <c r="AH105" s="174" t="s">
        <v>250</v>
      </c>
      <c r="AI105" s="175"/>
      <c r="AJ105" s="175"/>
      <c r="AK105" s="176"/>
      <c r="AL105" s="174" t="s">
        <v>250</v>
      </c>
      <c r="AM105" s="175"/>
      <c r="AN105" s="175"/>
      <c r="AO105" s="176"/>
      <c r="AP105" s="177"/>
      <c r="AQ105" s="177"/>
      <c r="AR105" s="177"/>
      <c r="AS105" s="177"/>
      <c r="AT105" s="177"/>
      <c r="AU105" s="177"/>
      <c r="AV105" s="177"/>
      <c r="AW105" s="177"/>
      <c r="AX105" s="177"/>
      <c r="AY105">
        <f>COUNTA($C$105)</f>
        <v>1</v>
      </c>
    </row>
    <row r="106" spans="1:51" ht="30" customHeight="1" x14ac:dyDescent="0.15">
      <c r="A106" s="184">
        <v>10</v>
      </c>
      <c r="B106" s="184">
        <v>1</v>
      </c>
      <c r="C106" s="202" t="s">
        <v>694</v>
      </c>
      <c r="D106" s="196"/>
      <c r="E106" s="196"/>
      <c r="F106" s="196"/>
      <c r="G106" s="196"/>
      <c r="H106" s="196"/>
      <c r="I106" s="196"/>
      <c r="J106" s="185">
        <v>8430001022439</v>
      </c>
      <c r="K106" s="186"/>
      <c r="L106" s="186"/>
      <c r="M106" s="186"/>
      <c r="N106" s="186"/>
      <c r="O106" s="186"/>
      <c r="P106" s="203" t="s">
        <v>695</v>
      </c>
      <c r="Q106" s="204"/>
      <c r="R106" s="204"/>
      <c r="S106" s="204"/>
      <c r="T106" s="204"/>
      <c r="U106" s="204"/>
      <c r="V106" s="204"/>
      <c r="W106" s="204"/>
      <c r="X106" s="204"/>
      <c r="Y106" s="187">
        <v>1</v>
      </c>
      <c r="Z106" s="188"/>
      <c r="AA106" s="188"/>
      <c r="AB106" s="189"/>
      <c r="AC106" s="205" t="s">
        <v>210</v>
      </c>
      <c r="AD106" s="206"/>
      <c r="AE106" s="206"/>
      <c r="AF106" s="206"/>
      <c r="AG106" s="206"/>
      <c r="AH106" s="174" t="s">
        <v>250</v>
      </c>
      <c r="AI106" s="175"/>
      <c r="AJ106" s="175"/>
      <c r="AK106" s="176"/>
      <c r="AL106" s="174" t="s">
        <v>250</v>
      </c>
      <c r="AM106" s="175"/>
      <c r="AN106" s="175"/>
      <c r="AO106" s="176"/>
      <c r="AP106" s="177"/>
      <c r="AQ106" s="177"/>
      <c r="AR106" s="177"/>
      <c r="AS106" s="177"/>
      <c r="AT106" s="177"/>
      <c r="AU106" s="177"/>
      <c r="AV106" s="177"/>
      <c r="AW106" s="177"/>
      <c r="AX106" s="177"/>
      <c r="AY106">
        <f>COUNTA($C$106)</f>
        <v>1</v>
      </c>
    </row>
    <row r="107" spans="1:51" ht="24.75" customHeight="1" x14ac:dyDescent="0.15">
      <c r="A107" s="193" t="s">
        <v>71</v>
      </c>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5"/>
      <c r="AL107" s="197" t="s">
        <v>191</v>
      </c>
      <c r="AM107" s="198"/>
      <c r="AN107" s="198"/>
      <c r="AO107" s="56" t="s">
        <v>187</v>
      </c>
      <c r="AP107" s="22"/>
      <c r="AQ107" s="22"/>
      <c r="AR107" s="22"/>
      <c r="AS107" s="22"/>
      <c r="AT107" s="22"/>
      <c r="AU107" s="22"/>
      <c r="AV107" s="22"/>
      <c r="AW107" s="22"/>
      <c r="AX107" s="23"/>
      <c r="AY107">
        <f>COUNTIF($AO$107,"☑")</f>
        <v>0</v>
      </c>
    </row>
  </sheetData>
  <sheetProtection formatRows="0"/>
  <dataConsolidate/>
  <mergeCells count="439">
    <mergeCell ref="AQ35:AX35"/>
    <mergeCell ref="A35:F37"/>
    <mergeCell ref="G35:X35"/>
    <mergeCell ref="Y35:AA35"/>
    <mergeCell ref="AB35:AD35"/>
    <mergeCell ref="Y36:AA36"/>
    <mergeCell ref="AB36:AD36"/>
    <mergeCell ref="Y37:AA37"/>
    <mergeCell ref="AB37:AD37"/>
    <mergeCell ref="AI37:AL37"/>
    <mergeCell ref="AM37:AP37"/>
    <mergeCell ref="AQ37:AX37"/>
    <mergeCell ref="AW39:AX39"/>
    <mergeCell ref="AQ42:AT42"/>
    <mergeCell ref="AU42:AX42"/>
    <mergeCell ref="A32:F34"/>
    <mergeCell ref="Y32:AA32"/>
    <mergeCell ref="AB32:AD32"/>
    <mergeCell ref="AE32:AH32"/>
    <mergeCell ref="AI32:AL32"/>
    <mergeCell ref="R27:W27"/>
    <mergeCell ref="C28:K28"/>
    <mergeCell ref="L28:Q28"/>
    <mergeCell ref="R28:W28"/>
    <mergeCell ref="C29:K29"/>
    <mergeCell ref="L29:Q29"/>
    <mergeCell ref="R29:W29"/>
    <mergeCell ref="C30:K30"/>
    <mergeCell ref="L30:Q30"/>
    <mergeCell ref="R30:W30"/>
    <mergeCell ref="Y42:AA42"/>
    <mergeCell ref="AB42:AD42"/>
    <mergeCell ref="AE42:AH42"/>
    <mergeCell ref="AI42:AL42"/>
    <mergeCell ref="A31:F31"/>
    <mergeCell ref="G31:AX31"/>
    <mergeCell ref="G32:O32"/>
    <mergeCell ref="P32:X32"/>
    <mergeCell ref="G33:O34"/>
    <mergeCell ref="P33:X34"/>
    <mergeCell ref="G38:O39"/>
    <mergeCell ref="P38:X39"/>
    <mergeCell ref="Y38:AA39"/>
    <mergeCell ref="AB38:AD39"/>
    <mergeCell ref="AM42:AP42"/>
    <mergeCell ref="A24:B30"/>
    <mergeCell ref="L26:Q26"/>
    <mergeCell ref="R26:W26"/>
    <mergeCell ref="C27:K27"/>
    <mergeCell ref="L27:Q27"/>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C25:K25"/>
    <mergeCell ref="L25:Q25"/>
    <mergeCell ref="R25:W25"/>
    <mergeCell ref="X25:AX30"/>
    <mergeCell ref="C26:K26"/>
    <mergeCell ref="AQ39:AR39"/>
    <mergeCell ref="AS39:AT39"/>
    <mergeCell ref="AU39:AV39"/>
    <mergeCell ref="AI34:AL34"/>
    <mergeCell ref="AM34:AP34"/>
    <mergeCell ref="A38:F4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33:AT33"/>
    <mergeCell ref="AU33:AX33"/>
    <mergeCell ref="AQ34:AT34"/>
    <mergeCell ref="AU34:AX34"/>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8:AH39"/>
    <mergeCell ref="AI38:AL39"/>
    <mergeCell ref="AM38:AP39"/>
    <mergeCell ref="AR21:AX21"/>
    <mergeCell ref="AQ38:AT38"/>
    <mergeCell ref="AQ32:AT32"/>
    <mergeCell ref="AU32:AX32"/>
    <mergeCell ref="AD23:AJ23"/>
    <mergeCell ref="AM32:AP32"/>
    <mergeCell ref="Y33:AA33"/>
    <mergeCell ref="AB33:AD33"/>
    <mergeCell ref="AE33:AH33"/>
    <mergeCell ref="AI33:AL33"/>
    <mergeCell ref="AM33:AP33"/>
    <mergeCell ref="Y34:AA34"/>
    <mergeCell ref="AB34:AD34"/>
    <mergeCell ref="AE34:AH34"/>
    <mergeCell ref="AE36:AH36"/>
    <mergeCell ref="AI36:AL36"/>
    <mergeCell ref="AM36:AP36"/>
    <mergeCell ref="AQ36:AX36"/>
    <mergeCell ref="AE37:AH37"/>
    <mergeCell ref="AE35:AH35"/>
    <mergeCell ref="AI35:AL35"/>
    <mergeCell ref="AM35:AP35"/>
    <mergeCell ref="G36:X37"/>
    <mergeCell ref="AU38:AX38"/>
    <mergeCell ref="AD55:AF55"/>
    <mergeCell ref="AG55:AX55"/>
    <mergeCell ref="A45:AX45"/>
    <mergeCell ref="C46:AC46"/>
    <mergeCell ref="AD46:AF46"/>
    <mergeCell ref="AG46:AX46"/>
    <mergeCell ref="A47:B49"/>
    <mergeCell ref="C47:AC47"/>
    <mergeCell ref="AD47:AF47"/>
    <mergeCell ref="AG47:AX47"/>
    <mergeCell ref="C48:AC48"/>
    <mergeCell ref="AD48:AF48"/>
    <mergeCell ref="A72:F87"/>
    <mergeCell ref="A88:F91"/>
    <mergeCell ref="G88:AB88"/>
    <mergeCell ref="AC88:AX88"/>
    <mergeCell ref="G89:K89"/>
    <mergeCell ref="L89:X89"/>
    <mergeCell ref="Y89:AB89"/>
    <mergeCell ref="AG57:AX57"/>
    <mergeCell ref="AG48:AX48"/>
    <mergeCell ref="C49:AC49"/>
    <mergeCell ref="AD49:AF49"/>
    <mergeCell ref="AG49:AX49"/>
    <mergeCell ref="C50:AC50"/>
    <mergeCell ref="AD50:AF50"/>
    <mergeCell ref="AG50:AX52"/>
    <mergeCell ref="C51:D52"/>
    <mergeCell ref="E51:AC51"/>
    <mergeCell ref="AG58:AX58"/>
    <mergeCell ref="C59:AC59"/>
    <mergeCell ref="AD59:AF59"/>
    <mergeCell ref="AG59:AX59"/>
    <mergeCell ref="C56:AC56"/>
    <mergeCell ref="AD56:AF56"/>
    <mergeCell ref="AG56:AX56"/>
    <mergeCell ref="C53:AC53"/>
    <mergeCell ref="AD53:AF53"/>
    <mergeCell ref="AG53:AX53"/>
    <mergeCell ref="AD54:AF54"/>
    <mergeCell ref="AG54:AX54"/>
    <mergeCell ref="A50:B57"/>
    <mergeCell ref="C54:AC54"/>
    <mergeCell ref="C55:AC55"/>
    <mergeCell ref="C58:AC58"/>
    <mergeCell ref="AD58:AF58"/>
    <mergeCell ref="A69:B70"/>
    <mergeCell ref="C69:F69"/>
    <mergeCell ref="G69:AX69"/>
    <mergeCell ref="C70:F70"/>
    <mergeCell ref="G70:AX70"/>
    <mergeCell ref="A71:B71"/>
    <mergeCell ref="C71:AX71"/>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A92:AK92"/>
    <mergeCell ref="A96:B96"/>
    <mergeCell ref="C96:I96"/>
    <mergeCell ref="J96:O96"/>
    <mergeCell ref="P96:X96"/>
    <mergeCell ref="Y96:AB96"/>
    <mergeCell ref="AC96:AG96"/>
    <mergeCell ref="AH96:AK96"/>
    <mergeCell ref="AL92:AN92"/>
    <mergeCell ref="AP92:AX92"/>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L100:AO100"/>
    <mergeCell ref="AP100:AX100"/>
    <mergeCell ref="A101:B101"/>
    <mergeCell ref="C101:I101"/>
    <mergeCell ref="J101:O101"/>
    <mergeCell ref="P101:X101"/>
    <mergeCell ref="Y101:AB101"/>
    <mergeCell ref="AC101:AG101"/>
    <mergeCell ref="AH101:AK101"/>
    <mergeCell ref="AL101:AO101"/>
    <mergeCell ref="AH99:AK99"/>
    <mergeCell ref="AL99:AO99"/>
    <mergeCell ref="AP99:AX99"/>
    <mergeCell ref="A100:B100"/>
    <mergeCell ref="C100:I100"/>
    <mergeCell ref="J100:O100"/>
    <mergeCell ref="P100:X100"/>
    <mergeCell ref="Y100:AB100"/>
    <mergeCell ref="AC100:AG100"/>
    <mergeCell ref="AH100:AK100"/>
    <mergeCell ref="A99:B99"/>
    <mergeCell ref="C99:I99"/>
    <mergeCell ref="J99:O99"/>
    <mergeCell ref="P99:X99"/>
    <mergeCell ref="Y99:AB99"/>
    <mergeCell ref="AC99:AG99"/>
    <mergeCell ref="AH103:AK103"/>
    <mergeCell ref="AL103:AO103"/>
    <mergeCell ref="AP103:AX103"/>
    <mergeCell ref="A104:B104"/>
    <mergeCell ref="C104:I104"/>
    <mergeCell ref="J104:O104"/>
    <mergeCell ref="P104:X104"/>
    <mergeCell ref="Y104:AB104"/>
    <mergeCell ref="AC104:AG104"/>
    <mergeCell ref="AH104:AK104"/>
    <mergeCell ref="A103:B103"/>
    <mergeCell ref="C103:I103"/>
    <mergeCell ref="J103:O103"/>
    <mergeCell ref="P103:X103"/>
    <mergeCell ref="Y103:AB103"/>
    <mergeCell ref="AC103:AG103"/>
    <mergeCell ref="AP101:AX101"/>
    <mergeCell ref="A102:B102"/>
    <mergeCell ref="C102:I102"/>
    <mergeCell ref="J102:O102"/>
    <mergeCell ref="P102:X102"/>
    <mergeCell ref="Y102:AB102"/>
    <mergeCell ref="AC102:AG102"/>
    <mergeCell ref="AH102:AK102"/>
    <mergeCell ref="AL102:AO102"/>
    <mergeCell ref="AP102:AX102"/>
    <mergeCell ref="AP105:AX105"/>
    <mergeCell ref="A106:B106"/>
    <mergeCell ref="C106:I106"/>
    <mergeCell ref="J106:O106"/>
    <mergeCell ref="P106:X106"/>
    <mergeCell ref="Y106:AB106"/>
    <mergeCell ref="AC106:AG106"/>
    <mergeCell ref="AH106:AK106"/>
    <mergeCell ref="AL106:AO106"/>
    <mergeCell ref="AP106:AX106"/>
    <mergeCell ref="AL104:AO104"/>
    <mergeCell ref="AP104:AX104"/>
    <mergeCell ref="A105:B105"/>
    <mergeCell ref="C105:I105"/>
    <mergeCell ref="J105:O105"/>
    <mergeCell ref="P105:X105"/>
    <mergeCell ref="Y105:AB105"/>
    <mergeCell ref="AC105:AG105"/>
    <mergeCell ref="AH105:AK105"/>
    <mergeCell ref="AL105:AO105"/>
    <mergeCell ref="A107:AK107"/>
    <mergeCell ref="AL107:AN107"/>
    <mergeCell ref="AG61:AX61"/>
    <mergeCell ref="C57:AC57"/>
    <mergeCell ref="AD57:AF57"/>
    <mergeCell ref="C63:N63"/>
    <mergeCell ref="O63:AF63"/>
    <mergeCell ref="C64:D64"/>
    <mergeCell ref="E64:G64"/>
    <mergeCell ref="H64:I64"/>
    <mergeCell ref="A43:F44"/>
    <mergeCell ref="G43:AX44"/>
    <mergeCell ref="A58:B61"/>
    <mergeCell ref="A62:B68"/>
    <mergeCell ref="C62:AC62"/>
    <mergeCell ref="AD62:AF62"/>
    <mergeCell ref="AG62:AX68"/>
    <mergeCell ref="AD51:AF51"/>
    <mergeCell ref="E52:AC52"/>
    <mergeCell ref="AD52:AF52"/>
    <mergeCell ref="C60:AC60"/>
    <mergeCell ref="AD60:AF60"/>
    <mergeCell ref="AG60:AX60"/>
    <mergeCell ref="C61:AC61"/>
    <mergeCell ref="AD61:AF61"/>
    <mergeCell ref="C68:D68"/>
    <mergeCell ref="E68:G68"/>
    <mergeCell ref="H68:I68"/>
    <mergeCell ref="J68:L68"/>
    <mergeCell ref="M68:N68"/>
    <mergeCell ref="O68:AF68"/>
    <mergeCell ref="J64:L64"/>
    <mergeCell ref="M64:N64"/>
    <mergeCell ref="O64:AF64"/>
    <mergeCell ref="C65:D65"/>
    <mergeCell ref="E65:G65"/>
    <mergeCell ref="H65:I65"/>
    <mergeCell ref="J65:L65"/>
    <mergeCell ref="M65:N65"/>
    <mergeCell ref="O65:AF65"/>
    <mergeCell ref="C66:D66"/>
    <mergeCell ref="E66:G66"/>
    <mergeCell ref="H66:I66"/>
    <mergeCell ref="J66:L66"/>
    <mergeCell ref="M66:N66"/>
    <mergeCell ref="O66:AF66"/>
    <mergeCell ref="C67:D67"/>
    <mergeCell ref="E67:G67"/>
    <mergeCell ref="H67:I67"/>
    <mergeCell ref="J67:L67"/>
    <mergeCell ref="M67:N67"/>
    <mergeCell ref="O67:AF67"/>
  </mergeCells>
  <phoneticPr fontId="6"/>
  <conditionalFormatting sqref="AE40:AE42 AI40:AI42 AQ40:AQ42 AU40 P22:AJ22 P14:AX18 AU42 P21:AX21 Y90:Y91 AU90:AU91 L25:L30 R25:R30">
    <cfRule type="expression" dxfId="73" priority="1081">
      <formula>IF(RIGHT(TEXT(L14,"0.#"),1)=".",FALSE,TRUE)</formula>
    </cfRule>
    <cfRule type="expression" dxfId="72" priority="1082">
      <formula>IF(RIGHT(TEXT(L14,"0.#"),1)=".",TRUE,FALSE)</formula>
    </cfRule>
  </conditionalFormatting>
  <conditionalFormatting sqref="AE34">
    <cfRule type="expression" dxfId="71" priority="515">
      <formula>IF(RIGHT(TEXT(AE34,"0.#"),1)=".",FALSE,TRUE)</formula>
    </cfRule>
    <cfRule type="expression" dxfId="70" priority="516">
      <formula>IF(RIGHT(TEXT(AE34,"0.#"),1)=".",TRUE,FALSE)</formula>
    </cfRule>
  </conditionalFormatting>
  <conditionalFormatting sqref="AI34">
    <cfRule type="expression" dxfId="69" priority="513">
      <formula>IF(RIGHT(TEXT(AI34,"0.#"),1)=".",FALSE,TRUE)</formula>
    </cfRule>
    <cfRule type="expression" dxfId="68" priority="514">
      <formula>IF(RIGHT(TEXT(AI34,"0.#"),1)=".",TRUE,FALSE)</formula>
    </cfRule>
  </conditionalFormatting>
  <conditionalFormatting sqref="AE33">
    <cfRule type="expression" dxfId="67" priority="521">
      <formula>IF(RIGHT(TEXT(AE33,"0.#"),1)=".",FALSE,TRUE)</formula>
    </cfRule>
    <cfRule type="expression" dxfId="66" priority="522">
      <formula>IF(RIGHT(TEXT(AE33,"0.#"),1)=".",TRUE,FALSE)</formula>
    </cfRule>
  </conditionalFormatting>
  <conditionalFormatting sqref="AE36:AE37">
    <cfRule type="expression" dxfId="65" priority="65">
      <formula>IF(RIGHT(TEXT(AE36,"0.#"),1)=".",FALSE,TRUE)</formula>
    </cfRule>
    <cfRule type="expression" dxfId="64" priority="66">
      <formula>IF(RIGHT(TEXT(AE36,"0.#"),1)=".",TRUE,FALSE)</formula>
    </cfRule>
  </conditionalFormatting>
  <conditionalFormatting sqref="AI36:AI37">
    <cfRule type="expression" dxfId="63" priority="63">
      <formula>IF(RIGHT(TEXT(AI36,"0.#"),1)=".",FALSE,TRUE)</formula>
    </cfRule>
    <cfRule type="expression" dxfId="62" priority="64">
      <formula>IF(RIGHT(TEXT(AI36,"0.#"),1)=".",TRUE,FALSE)</formula>
    </cfRule>
  </conditionalFormatting>
  <conditionalFormatting sqref="AM34">
    <cfRule type="expression" dxfId="61" priority="61">
      <formula>IF(RIGHT(TEXT(AM34,"0.#"),1)=".",FALSE,TRUE)</formula>
    </cfRule>
    <cfRule type="expression" dxfId="60" priority="62">
      <formula>IF(RIGHT(TEXT(AM34,"0.#"),1)=".",TRUE,FALSE)</formula>
    </cfRule>
  </conditionalFormatting>
  <conditionalFormatting sqref="AI33">
    <cfRule type="expression" dxfId="59" priority="59">
      <formula>IF(RIGHT(TEXT(AI33,"0.#"),1)=".",FALSE,TRUE)</formula>
    </cfRule>
    <cfRule type="expression" dxfId="58" priority="60">
      <formula>IF(RIGHT(TEXT(AI33,"0.#"),1)=".",TRUE,FALSE)</formula>
    </cfRule>
  </conditionalFormatting>
  <conditionalFormatting sqref="AM41">
    <cfRule type="expression" dxfId="57" priority="57">
      <formula>IF(RIGHT(TEXT(AM41,"0.#"),1)=".",FALSE,TRUE)</formula>
    </cfRule>
    <cfRule type="expression" dxfId="56" priority="58">
      <formula>IF(RIGHT(TEXT(AM41,"0.#"),1)=".",TRUE,FALSE)</formula>
    </cfRule>
  </conditionalFormatting>
  <conditionalFormatting sqref="AU33">
    <cfRule type="expression" dxfId="55" priority="55">
      <formula>IF(RIGHT(TEXT(AU33,"0.#"),1)=".",FALSE,TRUE)</formula>
    </cfRule>
    <cfRule type="expression" dxfId="54" priority="56">
      <formula>IF(RIGHT(TEXT(AU33,"0.#"),1)=".",TRUE,FALSE)</formula>
    </cfRule>
  </conditionalFormatting>
  <conditionalFormatting sqref="AU34">
    <cfRule type="expression" dxfId="53" priority="53">
      <formula>IF(RIGHT(TEXT(AU34,"0.#"),1)=".",FALSE,TRUE)</formula>
    </cfRule>
    <cfRule type="expression" dxfId="52" priority="54">
      <formula>IF(RIGHT(TEXT(AU34,"0.#"),1)=".",TRUE,FALSE)</formula>
    </cfRule>
  </conditionalFormatting>
  <conditionalFormatting sqref="AQ33">
    <cfRule type="expression" dxfId="51" priority="51">
      <formula>IF(RIGHT(TEXT(AQ33,"0.#"),1)=".",FALSE,TRUE)</formula>
    </cfRule>
    <cfRule type="expression" dxfId="50" priority="52">
      <formula>IF(RIGHT(TEXT(AQ33,"0.#"),1)=".",TRUE,FALSE)</formula>
    </cfRule>
  </conditionalFormatting>
  <conditionalFormatting sqref="AM33">
    <cfRule type="expression" dxfId="49" priority="49">
      <formula>IF(RIGHT(TEXT(AM33,"0.#"),1)=".",FALSE,TRUE)</formula>
    </cfRule>
    <cfRule type="expression" dxfId="48" priority="50">
      <formula>IF(RIGHT(TEXT(AM33,"0.#"),1)=".",TRUE,FALSE)</formula>
    </cfRule>
  </conditionalFormatting>
  <conditionalFormatting sqref="AQ34">
    <cfRule type="expression" dxfId="47" priority="47">
      <formula>IF(RIGHT(TEXT(AQ34,"0.#"),1)=".",FALSE,TRUE)</formula>
    </cfRule>
    <cfRule type="expression" dxfId="46" priority="48">
      <formula>IF(RIGHT(TEXT(AQ34,"0.#"),1)=".",TRUE,FALSE)</formula>
    </cfRule>
  </conditionalFormatting>
  <conditionalFormatting sqref="AM36:AM37">
    <cfRule type="expression" dxfId="45" priority="45">
      <formula>IF(RIGHT(TEXT(AM36,"0.#"),1)=".",FALSE,TRUE)</formula>
    </cfRule>
    <cfRule type="expression" dxfId="44" priority="46">
      <formula>IF(RIGHT(TEXT(AM36,"0.#"),1)=".",TRUE,FALSE)</formula>
    </cfRule>
  </conditionalFormatting>
  <conditionalFormatting sqref="AQ36:AQ37">
    <cfRule type="expression" dxfId="43" priority="43">
      <formula>IF(RIGHT(TEXT(AQ36,"0.#"),1)=".",FALSE,TRUE)</formula>
    </cfRule>
    <cfRule type="expression" dxfId="42" priority="44">
      <formula>IF(RIGHT(TEXT(AQ36,"0.#"),1)=".",TRUE,FALSE)</formula>
    </cfRule>
  </conditionalFormatting>
  <conditionalFormatting sqref="AM40">
    <cfRule type="expression" dxfId="41" priority="41">
      <formula>IF(RIGHT(TEXT(AM40,"0.#"),1)=".",FALSE,TRUE)</formula>
    </cfRule>
    <cfRule type="expression" dxfId="40" priority="42">
      <formula>IF(RIGHT(TEXT(AM40,"0.#"),1)=".",TRUE,FALSE)</formula>
    </cfRule>
  </conditionalFormatting>
  <conditionalFormatting sqref="AM42">
    <cfRule type="expression" dxfId="39" priority="39">
      <formula>IF(RIGHT(TEXT(AM42,"0.#"),1)=".",FALSE,TRUE)</formula>
    </cfRule>
    <cfRule type="expression" dxfId="38" priority="40">
      <formula>IF(RIGHT(TEXT(AM42,"0.#"),1)=".",TRUE,FALSE)</formula>
    </cfRule>
  </conditionalFormatting>
  <conditionalFormatting sqref="AU41">
    <cfRule type="expression" dxfId="37" priority="37">
      <formula>IF(RIGHT(TEXT(AU41,"0.#"),1)=".",FALSE,TRUE)</formula>
    </cfRule>
    <cfRule type="expression" dxfId="36" priority="38">
      <formula>IF(RIGHT(TEXT(AU41,"0.#"),1)=".",TRUE,FALSE)</formula>
    </cfRule>
  </conditionalFormatting>
  <conditionalFormatting sqref="Y99:Y106">
    <cfRule type="expression" dxfId="35" priority="35">
      <formula>IF(RIGHT(TEXT(Y99,"0.#"),1)=".",FALSE,TRUE)</formula>
    </cfRule>
    <cfRule type="expression" dxfId="34" priority="36">
      <formula>IF(RIGHT(TEXT(Y99,"0.#"),1)=".",TRUE,FALSE)</formula>
    </cfRule>
  </conditionalFormatting>
  <conditionalFormatting sqref="Y97:Y98">
    <cfRule type="expression" dxfId="33" priority="33">
      <formula>IF(RIGHT(TEXT(Y97,"0.#"),1)=".",FALSE,TRUE)</formula>
    </cfRule>
    <cfRule type="expression" dxfId="32" priority="34">
      <formula>IF(RIGHT(TEXT(Y97,"0.#"),1)=".",TRUE,FALSE)</formula>
    </cfRule>
  </conditionalFormatting>
  <conditionalFormatting sqref="AL97:AO97">
    <cfRule type="expression" dxfId="31" priority="29">
      <formula>IF(AND(AL97&gt;=0, RIGHT(TEXT(AL97,"0.#"),1)&lt;&gt;"."),TRUE,FALSE)</formula>
    </cfRule>
    <cfRule type="expression" dxfId="30" priority="30">
      <formula>IF(AND(AL97&gt;=0, RIGHT(TEXT(AL97,"0.#"),1)="."),TRUE,FALSE)</formula>
    </cfRule>
    <cfRule type="expression" dxfId="29" priority="31">
      <formula>IF(AND(AL97&lt;0, RIGHT(TEXT(AL97,"0.#"),1)&lt;&gt;"."),TRUE,FALSE)</formula>
    </cfRule>
    <cfRule type="expression" dxfId="28" priority="32">
      <formula>IF(AND(AL97&lt;0, RIGHT(TEXT(AL97,"0.#"),1)="."),TRUE,FALSE)</formula>
    </cfRule>
  </conditionalFormatting>
  <conditionalFormatting sqref="AL98:AO105">
    <cfRule type="expression" dxfId="27" priority="25">
      <formula>IF(AND(AL98&gt;=0, RIGHT(TEXT(AL98,"0.#"),1)&lt;&gt;"."),TRUE,FALSE)</formula>
    </cfRule>
    <cfRule type="expression" dxfId="26" priority="26">
      <formula>IF(AND(AL98&gt;=0, RIGHT(TEXT(AL98,"0.#"),1)="."),TRUE,FALSE)</formula>
    </cfRule>
    <cfRule type="expression" dxfId="25" priority="27">
      <formula>IF(AND(AL98&lt;0, RIGHT(TEXT(AL98,"0.#"),1)&lt;&gt;"."),TRUE,FALSE)</formula>
    </cfRule>
    <cfRule type="expression" dxfId="24" priority="28">
      <formula>IF(AND(AL98&lt;0, RIGHT(TEXT(AL98,"0.#"),1)="."),TRUE,FALSE)</formula>
    </cfRule>
  </conditionalFormatting>
  <conditionalFormatting sqref="AL106:AO106">
    <cfRule type="expression" dxfId="23" priority="21">
      <formula>IF(AND(AL106&gt;=0, RIGHT(TEXT(AL106,"0.#"),1)&lt;&gt;"."),TRUE,FALSE)</formula>
    </cfRule>
    <cfRule type="expression" dxfId="22" priority="22">
      <formula>IF(AND(AL106&gt;=0, RIGHT(TEXT(AL106,"0.#"),1)="."),TRUE,FALSE)</formula>
    </cfRule>
    <cfRule type="expression" dxfId="21" priority="23">
      <formula>IF(AND(AL106&lt;0, RIGHT(TEXT(AL106,"0.#"),1)&lt;&gt;"."),TRUE,FALSE)</formula>
    </cfRule>
    <cfRule type="expression" dxfId="20" priority="24">
      <formula>IF(AND(AL106&lt;0, RIGHT(TEXT(AL106,"0.#"),1)="."),TRUE,FALSE)</formula>
    </cfRule>
  </conditionalFormatting>
  <conditionalFormatting sqref="AH97:AK97">
    <cfRule type="expression" dxfId="19" priority="17">
      <formula>IF(AND(AH97&gt;=0, RIGHT(TEXT(AH97,"0.#"),1)&lt;&gt;"."),TRUE,FALSE)</formula>
    </cfRule>
    <cfRule type="expression" dxfId="18" priority="18">
      <formula>IF(AND(AH97&gt;=0, RIGHT(TEXT(AH97,"0.#"),1)="."),TRUE,FALSE)</formula>
    </cfRule>
    <cfRule type="expression" dxfId="17" priority="19">
      <formula>IF(AND(AH97&lt;0, RIGHT(TEXT(AH97,"0.#"),1)&lt;&gt;"."),TRUE,FALSE)</formula>
    </cfRule>
    <cfRule type="expression" dxfId="16" priority="20">
      <formula>IF(AND(AH97&lt;0, RIGHT(TEXT(AH97,"0.#"),1)="."),TRUE,FALSE)</formula>
    </cfRule>
  </conditionalFormatting>
  <conditionalFormatting sqref="AH99:AK99">
    <cfRule type="expression" dxfId="15" priority="13">
      <formula>IF(AND(AH99&gt;=0, RIGHT(TEXT(AH99,"0.#"),1)&lt;&gt;"."),TRUE,FALSE)</formula>
    </cfRule>
    <cfRule type="expression" dxfId="14" priority="14">
      <formula>IF(AND(AH99&gt;=0, RIGHT(TEXT(AH99,"0.#"),1)="."),TRUE,FALSE)</formula>
    </cfRule>
    <cfRule type="expression" dxfId="13" priority="15">
      <formula>IF(AND(AH99&lt;0, RIGHT(TEXT(AH99,"0.#"),1)&lt;&gt;"."),TRUE,FALSE)</formula>
    </cfRule>
    <cfRule type="expression" dxfId="12" priority="16">
      <formula>IF(AND(AH99&lt;0, RIGHT(TEXT(AH99,"0.#"),1)="."),TRUE,FALSE)</formula>
    </cfRule>
  </conditionalFormatting>
  <conditionalFormatting sqref="AH100:AK100">
    <cfRule type="expression" dxfId="11" priority="9">
      <formula>IF(AND(AH100&gt;=0, RIGHT(TEXT(AH100,"0.#"),1)&lt;&gt;"."),TRUE,FALSE)</formula>
    </cfRule>
    <cfRule type="expression" dxfId="10" priority="10">
      <formula>IF(AND(AH100&gt;=0, RIGHT(TEXT(AH100,"0.#"),1)="."),TRUE,FALSE)</formula>
    </cfRule>
    <cfRule type="expression" dxfId="9" priority="11">
      <formula>IF(AND(AH100&lt;0, RIGHT(TEXT(AH100,"0.#"),1)&lt;&gt;"."),TRUE,FALSE)</formula>
    </cfRule>
    <cfRule type="expression" dxfId="8" priority="12">
      <formula>IF(AND(AH100&lt;0, RIGHT(TEXT(AH100,"0.#"),1)="."),TRUE,FALSE)</formula>
    </cfRule>
  </conditionalFormatting>
  <conditionalFormatting sqref="AH103:AK105">
    <cfRule type="expression" dxfId="7" priority="5">
      <formula>IF(AND(AH103&gt;=0, RIGHT(TEXT(AH103,"0.#"),1)&lt;&gt;"."),TRUE,FALSE)</formula>
    </cfRule>
    <cfRule type="expression" dxfId="6" priority="6">
      <formula>IF(AND(AH103&gt;=0, RIGHT(TEXT(AH103,"0.#"),1)="."),TRUE,FALSE)</formula>
    </cfRule>
    <cfRule type="expression" dxfId="5" priority="7">
      <formula>IF(AND(AH103&lt;0, RIGHT(TEXT(AH103,"0.#"),1)&lt;&gt;"."),TRUE,FALSE)</formula>
    </cfRule>
    <cfRule type="expression" dxfId="4" priority="8">
      <formula>IF(AND(AH103&lt;0, RIGHT(TEXT(AH103,"0.#"),1)="."),TRUE,FALSE)</formula>
    </cfRule>
  </conditionalFormatting>
  <conditionalFormatting sqref="AH106:AK106">
    <cfRule type="expression" dxfId="3" priority="1">
      <formula>IF(AND(AH106&gt;=0, RIGHT(TEXT(AH106,"0.#"),1)&lt;&gt;"."),TRUE,FALSE)</formula>
    </cfRule>
    <cfRule type="expression" dxfId="2" priority="2">
      <formula>IF(AND(AH106&gt;=0, RIGHT(TEXT(AH106,"0.#"),1)="."),TRUE,FALSE)</formula>
    </cfRule>
    <cfRule type="expression" dxfId="1" priority="3">
      <formula>IF(AND(AH106&lt;0, RIGHT(TEXT(AH106,"0.#"),1)&lt;&gt;"."),TRUE,FALSE)</formula>
    </cfRule>
    <cfRule type="expression" dxfId="0" priority="4">
      <formula>IF(AND(AH106&lt;0, RIGHT(TEXT(AH106,"0.#"),1)="."),TRUE,FALSE)</formula>
    </cfRule>
  </conditionalFormatting>
  <dataValidations count="10">
    <dataValidation type="list" allowBlank="1" showInputMessage="1" showErrorMessage="1" error="プルダウンリストから選択してください。" sqref="AD62:AF62">
      <formula1>"○,△,×,‐"</formula1>
    </dataValidation>
    <dataValidation type="list" imeMode="disabled" allowBlank="1" showInputMessage="1" showErrorMessage="1" sqref="AD51:AF52">
      <formula1>"有, 無"</formula1>
    </dataValidation>
    <dataValidation type="list" imeMode="disabled" allowBlank="1" showInputMessage="1" showErrorMessage="1" sqref="AD47:AF50 AE53:AF53 AD53:AD54 AD55:AF61">
      <formula1>"○, △, ×, -"</formula1>
    </dataValidation>
    <dataValidation type="list" imeMode="disabled" allowBlank="1" showInputMessage="1" showErrorMessage="1" sqref="AO92">
      <formula1>"　, ☑"</formula1>
    </dataValidation>
    <dataValidation type="list" allowBlank="1" showInputMessage="1" showErrorMessage="1" sqref="AO107">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Q39:AR39 AU39:AV39 AE40:AP41 AQ41:AX41 AE33:AX34 AE36:AX36 Y90:AB90 AU90:AX90 Y97:AB106 AL97:AO106 L30:W30">
      <formula1>OR(ISNUMBER(L25), L25="-")</formula1>
    </dataValidation>
    <dataValidation type="custom" imeMode="disabled" allowBlank="1" showInputMessage="1" showErrorMessage="1" sqref="AH97:AK106">
      <formula1>OR(AND(MOD(IF(ISNUMBER(AH97), AH97, 0.5),1)=0, 0&lt;=AH97), AH97="-")</formula1>
    </dataValidation>
    <dataValidation type="whole" allowBlank="1" showInputMessage="1" showErrorMessage="1" sqref="J64:J68">
      <formula1>0</formula1>
      <formula2>9999</formula2>
    </dataValidation>
    <dataValidation type="custom" allowBlank="1" showInputMessage="1" showErrorMessage="1" errorTitle="法人番号チェック" error="法人番号は13桁の数字で入力してください。" sqref="J97:O106">
      <formula1>OR(J97="-",AND(LEN(J97)=13,IFERROR(SEARCH("-",J97),"")="",IFERROR(SEARCH(".",J97),"")="",ISNUMBER(J97)))</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37" max="49" man="1"/>
    <brk id="71"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入力規則等!$U$8:$U$10</xm:f>
          </x14:formula1>
          <xm:sqref>AO2:AQ2 H64:I68</xm:sqref>
        </x14:dataValidation>
        <x14:dataValidation type="list" allowBlank="1" showInputMessage="1" showErrorMessage="1">
          <x14:formula1>
            <xm:f>入力規則等!$U$15:$U$37</xm:f>
          </x14:formula1>
          <xm:sqref>AJ2:AM2 E64:G68</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AC97:AG106</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C64:D68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26" customWidth="1"/>
    <col min="4" max="5" width="4" style="26" customWidth="1"/>
    <col min="6" max="6" width="32.5" customWidth="1"/>
    <col min="7" max="7" width="10.125" style="6" customWidth="1"/>
    <col min="8" max="8" width="17" style="26" hidden="1" customWidth="1"/>
    <col min="9" max="9" width="4" style="26" hidden="1" customWidth="1"/>
    <col min="10" max="10" width="4" style="26" customWidth="1"/>
    <col min="11" max="11" width="15.375" customWidth="1"/>
    <col min="12" max="12" width="8.75"/>
    <col min="13" max="13" width="12" style="26" hidden="1" customWidth="1"/>
    <col min="14" max="14" width="4" style="26" hidden="1" customWidth="1"/>
    <col min="15" max="15" width="3.625" customWidth="1"/>
    <col min="16" max="16" width="8.375" customWidth="1"/>
    <col min="17" max="17" width="8.75" style="6" customWidth="1"/>
    <col min="18" max="18" width="9.5" style="26" hidden="1" customWidth="1"/>
    <col min="19" max="19" width="4" style="26" hidden="1" customWidth="1"/>
    <col min="20" max="20" width="8.75"/>
    <col min="21" max="21" width="9" style="30"/>
    <col min="22" max="22" width="3.375" style="30" customWidth="1"/>
    <col min="23" max="23" width="19.625" style="30" customWidth="1"/>
    <col min="24" max="24" width="3.625" style="30" customWidth="1"/>
    <col min="25" max="25" width="12.5" style="44" bestFit="1" customWidth="1"/>
    <col min="26" max="26" width="12.375" style="30" customWidth="1"/>
    <col min="27" max="27" width="11.375" style="44" bestFit="1" customWidth="1"/>
    <col min="28" max="28" width="12.25" style="44" customWidth="1"/>
    <col min="29" max="29" width="24.125" style="44" bestFit="1" customWidth="1"/>
    <col min="30" max="30" width="3.75" style="44" customWidth="1"/>
    <col min="31" max="31" width="33.75" style="44" bestFit="1" customWidth="1"/>
    <col min="32" max="32" width="3" style="30" customWidth="1"/>
    <col min="33" max="33" width="30.625" style="30" customWidth="1"/>
    <col min="34" max="34" width="9" style="30"/>
    <col min="35" max="35" width="14.625" style="30" customWidth="1"/>
    <col min="36" max="41" width="9" style="30"/>
    <col min="42" max="42" width="15" style="30" customWidth="1"/>
    <col min="43" max="16384" width="9" style="30"/>
  </cols>
  <sheetData>
    <row r="1" spans="1:42" x14ac:dyDescent="0.15">
      <c r="A1" s="25" t="s">
        <v>85</v>
      </c>
      <c r="B1" s="25" t="s">
        <v>86</v>
      </c>
      <c r="F1" s="27" t="s">
        <v>4</v>
      </c>
      <c r="G1" s="27" t="s">
        <v>87</v>
      </c>
      <c r="K1" s="28" t="s">
        <v>88</v>
      </c>
      <c r="L1" s="25" t="s">
        <v>86</v>
      </c>
      <c r="O1" s="26"/>
      <c r="P1" s="27" t="s">
        <v>5</v>
      </c>
      <c r="Q1" s="27" t="s">
        <v>87</v>
      </c>
      <c r="T1" s="26"/>
      <c r="U1" s="29" t="s">
        <v>89</v>
      </c>
      <c r="W1" s="29" t="s">
        <v>215</v>
      </c>
      <c r="Y1" s="29" t="s">
        <v>90</v>
      </c>
      <c r="Z1" s="29" t="s">
        <v>388</v>
      </c>
      <c r="AA1" s="29" t="s">
        <v>91</v>
      </c>
      <c r="AB1" s="29" t="s">
        <v>389</v>
      </c>
      <c r="AC1" s="29" t="s">
        <v>92</v>
      </c>
      <c r="AD1" s="30"/>
      <c r="AE1" s="29" t="s">
        <v>93</v>
      </c>
      <c r="AF1" s="31"/>
      <c r="AG1" s="33" t="s">
        <v>50</v>
      </c>
      <c r="AI1" s="33" t="s">
        <v>94</v>
      </c>
      <c r="AK1" s="33" t="s">
        <v>95</v>
      </c>
      <c r="AM1" s="50" t="s">
        <v>195</v>
      </c>
      <c r="AP1" s="30" t="s">
        <v>196</v>
      </c>
    </row>
    <row r="2" spans="1:42" ht="13.5" customHeight="1" x14ac:dyDescent="0.15">
      <c r="A2" s="34" t="s">
        <v>96</v>
      </c>
      <c r="B2" s="35"/>
      <c r="C2" s="26" t="str">
        <f>IF(B2="","",A2)</f>
        <v/>
      </c>
      <c r="D2" s="26" t="str">
        <f>IF(C2="","",IF(D1&lt;&gt;"",CONCATENATE(D1,"、",C2),C2))</f>
        <v/>
      </c>
      <c r="F2" s="36" t="s">
        <v>97</v>
      </c>
      <c r="G2" s="37" t="s">
        <v>635</v>
      </c>
      <c r="H2" s="26" t="str">
        <f>IF(G2="","",F2)</f>
        <v>一般会計</v>
      </c>
      <c r="I2" s="26" t="str">
        <f>IF(H2="","",IF(I1&lt;&gt;"",CONCATENATE(I1,"、",H2),H2))</f>
        <v>一般会計</v>
      </c>
      <c r="K2" s="34" t="s">
        <v>98</v>
      </c>
      <c r="L2" s="35"/>
      <c r="M2" s="26" t="str">
        <f>IF(L2="","",K2)</f>
        <v/>
      </c>
      <c r="N2" s="26" t="str">
        <f>IF(M2="","",IF(N1&lt;&gt;"",CONCATENATE(N1,"、",M2),M2))</f>
        <v/>
      </c>
      <c r="O2" s="26"/>
      <c r="P2" s="36" t="s">
        <v>99</v>
      </c>
      <c r="Q2" s="37"/>
      <c r="R2" s="26" t="str">
        <f>IF(Q2="","",P2)</f>
        <v/>
      </c>
      <c r="S2" s="26" t="str">
        <f>IF(R2="","",IF(S1&lt;&gt;"",CONCATENATE(S1,"、",R2),R2))</f>
        <v/>
      </c>
      <c r="T2" s="26"/>
      <c r="U2" s="38" t="s">
        <v>513</v>
      </c>
      <c r="W2" s="38" t="s">
        <v>100</v>
      </c>
      <c r="Y2" s="38" t="s">
        <v>101</v>
      </c>
      <c r="Z2" s="38" t="s">
        <v>101</v>
      </c>
      <c r="AA2" s="38" t="s">
        <v>257</v>
      </c>
      <c r="AB2" s="38" t="s">
        <v>390</v>
      </c>
      <c r="AC2" s="39" t="s">
        <v>102</v>
      </c>
      <c r="AD2" s="30"/>
      <c r="AE2" s="40" t="s">
        <v>103</v>
      </c>
      <c r="AF2" s="31"/>
      <c r="AG2" s="42" t="s">
        <v>204</v>
      </c>
      <c r="AI2" s="33" t="s">
        <v>250</v>
      </c>
      <c r="AK2" s="33" t="s">
        <v>105</v>
      </c>
      <c r="AM2" s="48"/>
      <c r="AN2" s="48"/>
      <c r="AP2" s="42" t="s">
        <v>204</v>
      </c>
    </row>
    <row r="3" spans="1:42" ht="13.5" customHeight="1" x14ac:dyDescent="0.15">
      <c r="A3" s="34" t="s">
        <v>106</v>
      </c>
      <c r="B3" s="35"/>
      <c r="C3" s="26" t="str">
        <f t="shared" ref="C3:C23" si="0">IF(B3="","",A3)</f>
        <v/>
      </c>
      <c r="D3" s="26" t="str">
        <f>IF(C3="",D2,IF(D2&lt;&gt;"",CONCATENATE(D2,"、",C3),C3))</f>
        <v/>
      </c>
      <c r="F3" s="41" t="s">
        <v>107</v>
      </c>
      <c r="G3" s="37"/>
      <c r="H3" s="26" t="str">
        <f t="shared" ref="H3:H37" si="1">IF(G3="","",F3)</f>
        <v/>
      </c>
      <c r="I3" s="26" t="str">
        <f>IF(H3="",I2,IF(I2&lt;&gt;"",CONCATENATE(I2,"、",H3),H3))</f>
        <v>一般会計</v>
      </c>
      <c r="K3" s="34" t="s">
        <v>108</v>
      </c>
      <c r="L3" s="35"/>
      <c r="M3" s="26" t="str">
        <f t="shared" ref="M3:M11" si="2">IF(L3="","",K3)</f>
        <v/>
      </c>
      <c r="N3" s="26" t="str">
        <f>IF(M3="",N2,IF(N2&lt;&gt;"",CONCATENATE(N2,"、",M3),M3))</f>
        <v/>
      </c>
      <c r="O3" s="26"/>
      <c r="P3" s="36" t="s">
        <v>109</v>
      </c>
      <c r="Q3" s="37"/>
      <c r="R3" s="26" t="str">
        <f t="shared" ref="R3:R8" si="3">IF(Q3="","",P3)</f>
        <v/>
      </c>
      <c r="S3" s="26" t="str">
        <f t="shared" ref="S3:S8" si="4">IF(R3="",S2,IF(S2&lt;&gt;"",CONCATENATE(S2,"、",R3),R3))</f>
        <v/>
      </c>
      <c r="T3" s="26"/>
      <c r="U3" s="38" t="s">
        <v>258</v>
      </c>
      <c r="W3" s="38" t="s">
        <v>537</v>
      </c>
      <c r="Y3" s="38" t="s">
        <v>110</v>
      </c>
      <c r="Z3" s="38" t="s">
        <v>386</v>
      </c>
      <c r="AA3" s="38" t="s">
        <v>355</v>
      </c>
      <c r="AB3" s="38" t="s">
        <v>391</v>
      </c>
      <c r="AC3" s="39" t="s">
        <v>111</v>
      </c>
      <c r="AD3" s="30"/>
      <c r="AE3" s="40" t="s">
        <v>112</v>
      </c>
      <c r="AF3" s="31"/>
      <c r="AG3" s="42" t="s">
        <v>205</v>
      </c>
      <c r="AI3" s="33" t="s">
        <v>104</v>
      </c>
      <c r="AK3" s="33" t="str">
        <f>CHAR(CODE(AK2)+1)</f>
        <v>B</v>
      </c>
      <c r="AM3" s="48"/>
      <c r="AN3" s="48"/>
      <c r="AP3" s="42" t="s">
        <v>205</v>
      </c>
    </row>
    <row r="4" spans="1:42" ht="13.5" customHeight="1" x14ac:dyDescent="0.15">
      <c r="A4" s="34" t="s">
        <v>113</v>
      </c>
      <c r="B4" s="35"/>
      <c r="C4" s="26" t="str">
        <f t="shared" si="0"/>
        <v/>
      </c>
      <c r="D4" s="26" t="str">
        <f>IF(C4="",D3,IF(D3&lt;&gt;"",CONCATENATE(D3,"、",C4),C4))</f>
        <v/>
      </c>
      <c r="F4" s="41" t="s">
        <v>114</v>
      </c>
      <c r="G4" s="37"/>
      <c r="H4" s="26" t="str">
        <f t="shared" si="1"/>
        <v/>
      </c>
      <c r="I4" s="26" t="str">
        <f t="shared" ref="I4:I37" si="5">IF(H4="",I3,IF(I3&lt;&gt;"",CONCATENATE(I3,"、",H4),H4))</f>
        <v>一般会計</v>
      </c>
      <c r="K4" s="34" t="s">
        <v>115</v>
      </c>
      <c r="L4" s="35"/>
      <c r="M4" s="26" t="str">
        <f t="shared" si="2"/>
        <v/>
      </c>
      <c r="N4" s="26" t="str">
        <f t="shared" ref="N4:N11" si="6">IF(M4="",N3,IF(N3&lt;&gt;"",CONCATENATE(N3,"、",M4),M4))</f>
        <v/>
      </c>
      <c r="O4" s="26"/>
      <c r="P4" s="36" t="s">
        <v>116</v>
      </c>
      <c r="Q4" s="37"/>
      <c r="R4" s="26" t="str">
        <f t="shared" si="3"/>
        <v/>
      </c>
      <c r="S4" s="26" t="str">
        <f t="shared" si="4"/>
        <v/>
      </c>
      <c r="T4" s="26"/>
      <c r="U4" s="38" t="s">
        <v>259</v>
      </c>
      <c r="W4" s="38" t="s">
        <v>538</v>
      </c>
      <c r="Y4" s="38" t="s">
        <v>262</v>
      </c>
      <c r="Z4" s="38" t="s">
        <v>387</v>
      </c>
      <c r="AA4" s="38" t="s">
        <v>356</v>
      </c>
      <c r="AB4" s="38" t="s">
        <v>392</v>
      </c>
      <c r="AC4" s="38" t="s">
        <v>117</v>
      </c>
      <c r="AD4" s="30"/>
      <c r="AE4" s="40" t="s">
        <v>118</v>
      </c>
      <c r="AF4" s="31"/>
      <c r="AG4" s="42" t="s">
        <v>206</v>
      </c>
      <c r="AI4" s="33" t="s">
        <v>251</v>
      </c>
      <c r="AK4" s="33" t="str">
        <f t="shared" ref="AK4:AK49" si="7">CHAR(CODE(AK3)+1)</f>
        <v>C</v>
      </c>
      <c r="AM4" s="48"/>
      <c r="AN4" s="48"/>
      <c r="AP4" s="42" t="s">
        <v>206</v>
      </c>
    </row>
    <row r="5" spans="1:42" ht="13.5" customHeight="1" x14ac:dyDescent="0.15">
      <c r="A5" s="34" t="s">
        <v>119</v>
      </c>
      <c r="B5" s="35"/>
      <c r="C5" s="26" t="str">
        <f t="shared" si="0"/>
        <v/>
      </c>
      <c r="D5" s="26" t="str">
        <f>IF(C5="",D4,IF(D4&lt;&gt;"",CONCATENATE(D4,"、",C5),C5))</f>
        <v/>
      </c>
      <c r="F5" s="41" t="s">
        <v>120</v>
      </c>
      <c r="G5" s="37"/>
      <c r="H5" s="26" t="str">
        <f t="shared" si="1"/>
        <v/>
      </c>
      <c r="I5" s="26" t="str">
        <f t="shared" si="5"/>
        <v>一般会計</v>
      </c>
      <c r="K5" s="34" t="s">
        <v>121</v>
      </c>
      <c r="L5" s="35"/>
      <c r="M5" s="26" t="str">
        <f t="shared" si="2"/>
        <v/>
      </c>
      <c r="N5" s="26" t="str">
        <f t="shared" si="6"/>
        <v/>
      </c>
      <c r="O5" s="26"/>
      <c r="P5" s="36" t="s">
        <v>122</v>
      </c>
      <c r="Q5" s="37"/>
      <c r="R5" s="26" t="str">
        <f t="shared" si="3"/>
        <v/>
      </c>
      <c r="S5" s="26" t="str">
        <f t="shared" si="4"/>
        <v/>
      </c>
      <c r="T5" s="26"/>
      <c r="W5" s="38" t="s">
        <v>539</v>
      </c>
      <c r="Y5" s="38" t="s">
        <v>263</v>
      </c>
      <c r="Z5" s="38" t="s">
        <v>420</v>
      </c>
      <c r="AA5" s="38" t="s">
        <v>357</v>
      </c>
      <c r="AB5" s="38" t="s">
        <v>393</v>
      </c>
      <c r="AC5" s="38" t="s">
        <v>123</v>
      </c>
      <c r="AD5" s="32"/>
      <c r="AE5" s="40" t="s">
        <v>124</v>
      </c>
      <c r="AF5" s="31"/>
      <c r="AG5" s="42" t="s">
        <v>207</v>
      </c>
      <c r="AI5" s="33" t="s">
        <v>260</v>
      </c>
      <c r="AK5" s="33" t="str">
        <f t="shared" si="7"/>
        <v>D</v>
      </c>
      <c r="AP5" s="42" t="s">
        <v>207</v>
      </c>
    </row>
    <row r="6" spans="1:42" ht="13.5" customHeight="1" x14ac:dyDescent="0.15">
      <c r="A6" s="34" t="s">
        <v>125</v>
      </c>
      <c r="B6" s="35"/>
      <c r="C6" s="26" t="str">
        <f t="shared" si="0"/>
        <v/>
      </c>
      <c r="D6" s="26" t="str">
        <f t="shared" ref="D6:D23" si="8">IF(C6="",D5,IF(D5&lt;&gt;"",CONCATENATE(D5,"、",C6),C6))</f>
        <v/>
      </c>
      <c r="F6" s="41" t="s">
        <v>126</v>
      </c>
      <c r="G6" s="37"/>
      <c r="H6" s="26" t="str">
        <f t="shared" si="1"/>
        <v/>
      </c>
      <c r="I6" s="26" t="str">
        <f t="shared" si="5"/>
        <v>一般会計</v>
      </c>
      <c r="K6" s="34" t="s">
        <v>127</v>
      </c>
      <c r="L6" s="35"/>
      <c r="M6" s="26" t="str">
        <f t="shared" si="2"/>
        <v/>
      </c>
      <c r="N6" s="26" t="str">
        <f t="shared" si="6"/>
        <v/>
      </c>
      <c r="O6" s="26"/>
      <c r="P6" s="36" t="s">
        <v>128</v>
      </c>
      <c r="Q6" s="37" t="s">
        <v>635</v>
      </c>
      <c r="R6" s="26" t="str">
        <f t="shared" si="3"/>
        <v>交付</v>
      </c>
      <c r="S6" s="26" t="str">
        <f t="shared" si="4"/>
        <v>交付</v>
      </c>
      <c r="T6" s="26"/>
      <c r="W6" s="38" t="s">
        <v>540</v>
      </c>
      <c r="Y6" s="38" t="s">
        <v>264</v>
      </c>
      <c r="Z6" s="38" t="s">
        <v>421</v>
      </c>
      <c r="AA6" s="38" t="s">
        <v>358</v>
      </c>
      <c r="AB6" s="38" t="s">
        <v>394</v>
      </c>
      <c r="AC6" s="38" t="s">
        <v>129</v>
      </c>
      <c r="AD6" s="32"/>
      <c r="AE6" s="40" t="s">
        <v>130</v>
      </c>
      <c r="AF6" s="31"/>
      <c r="AG6" s="42" t="s">
        <v>208</v>
      </c>
      <c r="AI6" s="33" t="s">
        <v>261</v>
      </c>
      <c r="AK6" s="33" t="str">
        <f t="shared" si="7"/>
        <v>E</v>
      </c>
      <c r="AP6" s="42" t="s">
        <v>208</v>
      </c>
    </row>
    <row r="7" spans="1:42" ht="13.5" customHeight="1" x14ac:dyDescent="0.15">
      <c r="A7" s="34" t="s">
        <v>131</v>
      </c>
      <c r="B7" s="35"/>
      <c r="C7" s="26" t="str">
        <f t="shared" si="0"/>
        <v/>
      </c>
      <c r="D7" s="26" t="str">
        <f t="shared" si="8"/>
        <v/>
      </c>
      <c r="F7" s="41" t="s">
        <v>132</v>
      </c>
      <c r="G7" s="37"/>
      <c r="H7" s="26" t="str">
        <f t="shared" si="1"/>
        <v/>
      </c>
      <c r="I7" s="26" t="str">
        <f t="shared" si="5"/>
        <v>一般会計</v>
      </c>
      <c r="K7" s="34" t="s">
        <v>133</v>
      </c>
      <c r="L7" s="35"/>
      <c r="M7" s="26" t="str">
        <f t="shared" si="2"/>
        <v/>
      </c>
      <c r="N7" s="26" t="str">
        <f t="shared" si="6"/>
        <v/>
      </c>
      <c r="O7" s="26"/>
      <c r="P7" s="36" t="s">
        <v>134</v>
      </c>
      <c r="Q7" s="37"/>
      <c r="R7" s="26" t="str">
        <f t="shared" si="3"/>
        <v/>
      </c>
      <c r="S7" s="26" t="str">
        <f t="shared" si="4"/>
        <v>交付</v>
      </c>
      <c r="T7" s="26"/>
      <c r="U7" s="29" t="s">
        <v>89</v>
      </c>
      <c r="W7" s="38" t="s">
        <v>541</v>
      </c>
      <c r="Y7" s="38" t="s">
        <v>265</v>
      </c>
      <c r="Z7" s="38" t="s">
        <v>422</v>
      </c>
      <c r="AA7" s="38" t="s">
        <v>359</v>
      </c>
      <c r="AB7" s="38" t="s">
        <v>395</v>
      </c>
      <c r="AC7" s="32"/>
      <c r="AD7" s="32"/>
      <c r="AE7" s="32"/>
      <c r="AF7" s="31"/>
      <c r="AG7" s="42" t="s">
        <v>209</v>
      </c>
      <c r="AI7" s="42" t="s">
        <v>252</v>
      </c>
      <c r="AK7" s="33" t="str">
        <f t="shared" si="7"/>
        <v>F</v>
      </c>
      <c r="AP7" s="42" t="s">
        <v>209</v>
      </c>
    </row>
    <row r="8" spans="1:42" ht="13.5" customHeight="1" x14ac:dyDescent="0.15">
      <c r="A8" s="34" t="s">
        <v>135</v>
      </c>
      <c r="B8" s="35"/>
      <c r="C8" s="26" t="str">
        <f t="shared" si="0"/>
        <v/>
      </c>
      <c r="D8" s="26" t="str">
        <f t="shared" si="8"/>
        <v/>
      </c>
      <c r="F8" s="41" t="s">
        <v>136</v>
      </c>
      <c r="G8" s="37"/>
      <c r="H8" s="26" t="str">
        <f t="shared" si="1"/>
        <v/>
      </c>
      <c r="I8" s="26" t="str">
        <f t="shared" si="5"/>
        <v>一般会計</v>
      </c>
      <c r="K8" s="34" t="s">
        <v>137</v>
      </c>
      <c r="L8" s="35"/>
      <c r="M8" s="26" t="str">
        <f t="shared" si="2"/>
        <v/>
      </c>
      <c r="N8" s="26" t="str">
        <f t="shared" si="6"/>
        <v/>
      </c>
      <c r="O8" s="26"/>
      <c r="P8" s="36" t="s">
        <v>138</v>
      </c>
      <c r="Q8" s="37"/>
      <c r="R8" s="26" t="str">
        <f t="shared" si="3"/>
        <v/>
      </c>
      <c r="S8" s="26" t="str">
        <f t="shared" si="4"/>
        <v>交付</v>
      </c>
      <c r="T8" s="26"/>
      <c r="U8" s="55">
        <v>21</v>
      </c>
      <c r="W8" s="38" t="s">
        <v>542</v>
      </c>
      <c r="Y8" s="38" t="s">
        <v>266</v>
      </c>
      <c r="Z8" s="38" t="s">
        <v>423</v>
      </c>
      <c r="AA8" s="38" t="s">
        <v>360</v>
      </c>
      <c r="AB8" s="38" t="s">
        <v>396</v>
      </c>
      <c r="AC8" s="32"/>
      <c r="AD8" s="32"/>
      <c r="AE8" s="32"/>
      <c r="AF8" s="31"/>
      <c r="AG8" s="42" t="s">
        <v>210</v>
      </c>
      <c r="AI8" s="33" t="s">
        <v>253</v>
      </c>
      <c r="AK8" s="33" t="str">
        <f t="shared" si="7"/>
        <v>G</v>
      </c>
      <c r="AP8" s="42" t="s">
        <v>210</v>
      </c>
    </row>
    <row r="9" spans="1:42" ht="13.5" customHeight="1" x14ac:dyDescent="0.15">
      <c r="A9" s="34" t="s">
        <v>139</v>
      </c>
      <c r="B9" s="35"/>
      <c r="C9" s="26" t="str">
        <f t="shared" si="0"/>
        <v/>
      </c>
      <c r="D9" s="26" t="str">
        <f t="shared" si="8"/>
        <v/>
      </c>
      <c r="F9" s="41" t="s">
        <v>140</v>
      </c>
      <c r="G9" s="37"/>
      <c r="H9" s="26" t="str">
        <f t="shared" si="1"/>
        <v/>
      </c>
      <c r="I9" s="26" t="str">
        <f t="shared" si="5"/>
        <v>一般会計</v>
      </c>
      <c r="K9" s="34" t="s">
        <v>141</v>
      </c>
      <c r="L9" s="35"/>
      <c r="M9" s="26" t="str">
        <f t="shared" si="2"/>
        <v/>
      </c>
      <c r="N9" s="26" t="str">
        <f t="shared" si="6"/>
        <v/>
      </c>
      <c r="O9" s="26"/>
      <c r="P9" s="26"/>
      <c r="Q9" s="43"/>
      <c r="T9" s="26"/>
      <c r="U9" s="38" t="s">
        <v>514</v>
      </c>
      <c r="W9" s="38" t="s">
        <v>543</v>
      </c>
      <c r="Y9" s="38" t="s">
        <v>267</v>
      </c>
      <c r="Z9" s="38" t="s">
        <v>424</v>
      </c>
      <c r="AA9" s="38" t="s">
        <v>361</v>
      </c>
      <c r="AB9" s="38" t="s">
        <v>397</v>
      </c>
      <c r="AC9" s="32"/>
      <c r="AD9" s="32"/>
      <c r="AE9" s="32"/>
      <c r="AF9" s="31"/>
      <c r="AG9" s="42" t="s">
        <v>211</v>
      </c>
      <c r="AK9" s="33" t="str">
        <f t="shared" si="7"/>
        <v>H</v>
      </c>
      <c r="AP9" s="42" t="s">
        <v>211</v>
      </c>
    </row>
    <row r="10" spans="1:42" ht="13.5" customHeight="1" x14ac:dyDescent="0.15">
      <c r="A10" s="34" t="s">
        <v>142</v>
      </c>
      <c r="B10" s="35"/>
      <c r="C10" s="26" t="str">
        <f t="shared" si="0"/>
        <v/>
      </c>
      <c r="D10" s="26" t="str">
        <f t="shared" si="8"/>
        <v/>
      </c>
      <c r="F10" s="41" t="s">
        <v>143</v>
      </c>
      <c r="G10" s="37"/>
      <c r="H10" s="26" t="str">
        <f t="shared" si="1"/>
        <v/>
      </c>
      <c r="I10" s="26" t="str">
        <f t="shared" si="5"/>
        <v>一般会計</v>
      </c>
      <c r="K10" s="34" t="s">
        <v>144</v>
      </c>
      <c r="L10" s="35"/>
      <c r="M10" s="26" t="str">
        <f t="shared" si="2"/>
        <v/>
      </c>
      <c r="N10" s="26" t="str">
        <f t="shared" si="6"/>
        <v/>
      </c>
      <c r="O10" s="26"/>
      <c r="P10" s="26" t="str">
        <f>S8</f>
        <v>交付</v>
      </c>
      <c r="Q10" s="43"/>
      <c r="T10" s="26"/>
      <c r="U10" s="38" t="s">
        <v>627</v>
      </c>
      <c r="W10" s="38" t="s">
        <v>544</v>
      </c>
      <c r="Y10" s="38" t="s">
        <v>268</v>
      </c>
      <c r="Z10" s="38" t="s">
        <v>425</v>
      </c>
      <c r="AA10" s="38" t="s">
        <v>362</v>
      </c>
      <c r="AB10" s="38" t="s">
        <v>398</v>
      </c>
      <c r="AC10" s="32"/>
      <c r="AD10" s="32"/>
      <c r="AE10" s="32"/>
      <c r="AF10" s="31"/>
      <c r="AG10" s="42" t="s">
        <v>201</v>
      </c>
      <c r="AK10" s="33" t="str">
        <f t="shared" si="7"/>
        <v>I</v>
      </c>
      <c r="AP10" s="33" t="s">
        <v>197</v>
      </c>
    </row>
    <row r="11" spans="1:42" ht="13.5" customHeight="1" x14ac:dyDescent="0.15">
      <c r="A11" s="34" t="s">
        <v>145</v>
      </c>
      <c r="B11" s="35"/>
      <c r="C11" s="26" t="str">
        <f t="shared" si="0"/>
        <v/>
      </c>
      <c r="D11" s="26" t="str">
        <f t="shared" si="8"/>
        <v/>
      </c>
      <c r="F11" s="41" t="s">
        <v>146</v>
      </c>
      <c r="G11" s="37"/>
      <c r="H11" s="26" t="str">
        <f t="shared" si="1"/>
        <v/>
      </c>
      <c r="I11" s="26" t="str">
        <f t="shared" si="5"/>
        <v>一般会計</v>
      </c>
      <c r="K11" s="34" t="s">
        <v>147</v>
      </c>
      <c r="L11" s="35" t="s">
        <v>635</v>
      </c>
      <c r="M11" s="26" t="str">
        <f t="shared" si="2"/>
        <v>その他の事項経費</v>
      </c>
      <c r="N11" s="26" t="str">
        <f t="shared" si="6"/>
        <v>その他の事項経費</v>
      </c>
      <c r="O11" s="26"/>
      <c r="P11" s="26"/>
      <c r="Q11" s="43"/>
      <c r="T11" s="26"/>
      <c r="W11" s="38" t="s">
        <v>545</v>
      </c>
      <c r="Y11" s="38" t="s">
        <v>269</v>
      </c>
      <c r="Z11" s="38" t="s">
        <v>426</v>
      </c>
      <c r="AA11" s="38" t="s">
        <v>363</v>
      </c>
      <c r="AB11" s="38" t="s">
        <v>399</v>
      </c>
      <c r="AC11" s="32"/>
      <c r="AD11" s="32"/>
      <c r="AE11" s="32"/>
      <c r="AF11" s="31"/>
      <c r="AG11" s="33" t="s">
        <v>202</v>
      </c>
      <c r="AK11" s="33" t="str">
        <f t="shared" si="7"/>
        <v>J</v>
      </c>
    </row>
    <row r="12" spans="1:42" ht="13.5" customHeight="1" x14ac:dyDescent="0.15">
      <c r="A12" s="34" t="s">
        <v>149</v>
      </c>
      <c r="B12" s="35"/>
      <c r="C12" s="26" t="str">
        <f t="shared" si="0"/>
        <v/>
      </c>
      <c r="D12" s="26" t="str">
        <f t="shared" si="8"/>
        <v/>
      </c>
      <c r="F12" s="41" t="s">
        <v>148</v>
      </c>
      <c r="G12" s="37"/>
      <c r="H12" s="26" t="str">
        <f t="shared" si="1"/>
        <v/>
      </c>
      <c r="I12" s="26" t="str">
        <f t="shared" si="5"/>
        <v>一般会計</v>
      </c>
      <c r="K12" s="26"/>
      <c r="L12" s="26"/>
      <c r="O12" s="26"/>
      <c r="P12" s="26"/>
      <c r="Q12" s="43"/>
      <c r="T12" s="26"/>
      <c r="W12" s="38" t="s">
        <v>546</v>
      </c>
      <c r="Y12" s="38" t="s">
        <v>270</v>
      </c>
      <c r="Z12" s="38" t="s">
        <v>427</v>
      </c>
      <c r="AA12" s="38" t="s">
        <v>364</v>
      </c>
      <c r="AB12" s="38" t="s">
        <v>400</v>
      </c>
      <c r="AC12" s="32"/>
      <c r="AD12" s="32"/>
      <c r="AE12" s="32"/>
      <c r="AF12" s="31"/>
      <c r="AG12" s="33" t="s">
        <v>203</v>
      </c>
      <c r="AK12" s="33" t="str">
        <f t="shared" si="7"/>
        <v>K</v>
      </c>
    </row>
    <row r="13" spans="1:42" ht="13.5" customHeight="1" x14ac:dyDescent="0.15">
      <c r="A13" s="34" t="s">
        <v>151</v>
      </c>
      <c r="B13" s="35"/>
      <c r="C13" s="26" t="str">
        <f t="shared" si="0"/>
        <v/>
      </c>
      <c r="D13" s="26" t="str">
        <f t="shared" si="8"/>
        <v/>
      </c>
      <c r="F13" s="41" t="s">
        <v>150</v>
      </c>
      <c r="G13" s="37"/>
      <c r="H13" s="26" t="str">
        <f t="shared" si="1"/>
        <v/>
      </c>
      <c r="I13" s="26" t="str">
        <f t="shared" si="5"/>
        <v>一般会計</v>
      </c>
      <c r="K13" s="26" t="str">
        <f>N11</f>
        <v>その他の事項経費</v>
      </c>
      <c r="L13" s="26"/>
      <c r="O13" s="26"/>
      <c r="P13" s="26"/>
      <c r="Q13" s="43"/>
      <c r="T13" s="26"/>
      <c r="W13" s="38" t="s">
        <v>547</v>
      </c>
      <c r="Y13" s="38" t="s">
        <v>271</v>
      </c>
      <c r="Z13" s="38" t="s">
        <v>428</v>
      </c>
      <c r="AA13" s="38" t="s">
        <v>365</v>
      </c>
      <c r="AB13" s="38" t="s">
        <v>401</v>
      </c>
      <c r="AC13" s="32"/>
      <c r="AD13" s="32"/>
      <c r="AE13" s="32"/>
      <c r="AF13" s="31"/>
      <c r="AG13" s="33" t="s">
        <v>138</v>
      </c>
      <c r="AK13" s="33" t="str">
        <f t="shared" si="7"/>
        <v>L</v>
      </c>
    </row>
    <row r="14" spans="1:42" ht="13.5" customHeight="1" x14ac:dyDescent="0.15">
      <c r="A14" s="34" t="s">
        <v>153</v>
      </c>
      <c r="B14" s="35"/>
      <c r="C14" s="26" t="str">
        <f t="shared" si="0"/>
        <v/>
      </c>
      <c r="D14" s="26" t="str">
        <f t="shared" si="8"/>
        <v/>
      </c>
      <c r="F14" s="41" t="s">
        <v>152</v>
      </c>
      <c r="G14" s="37"/>
      <c r="H14" s="26" t="str">
        <f t="shared" si="1"/>
        <v/>
      </c>
      <c r="I14" s="26" t="str">
        <f t="shared" si="5"/>
        <v>一般会計</v>
      </c>
      <c r="K14" s="26"/>
      <c r="L14" s="26"/>
      <c r="O14" s="26"/>
      <c r="P14" s="26"/>
      <c r="Q14" s="43"/>
      <c r="T14" s="26"/>
      <c r="U14" s="29" t="s">
        <v>515</v>
      </c>
      <c r="W14" s="38" t="s">
        <v>548</v>
      </c>
      <c r="Y14" s="38" t="s">
        <v>272</v>
      </c>
      <c r="Z14" s="38" t="s">
        <v>429</v>
      </c>
      <c r="AA14" s="38" t="s">
        <v>366</v>
      </c>
      <c r="AB14" s="38" t="s">
        <v>402</v>
      </c>
      <c r="AC14" s="32"/>
      <c r="AD14" s="32"/>
      <c r="AE14" s="32"/>
      <c r="AF14" s="31"/>
      <c r="AG14" s="47"/>
      <c r="AK14" s="33" t="str">
        <f t="shared" si="7"/>
        <v>M</v>
      </c>
    </row>
    <row r="15" spans="1:42" ht="13.5" customHeight="1" x14ac:dyDescent="0.15">
      <c r="A15" s="34" t="s">
        <v>155</v>
      </c>
      <c r="B15" s="35"/>
      <c r="C15" s="26" t="str">
        <f t="shared" si="0"/>
        <v/>
      </c>
      <c r="D15" s="26" t="str">
        <f t="shared" si="8"/>
        <v/>
      </c>
      <c r="F15" s="41" t="s">
        <v>154</v>
      </c>
      <c r="G15" s="37"/>
      <c r="H15" s="26" t="str">
        <f t="shared" si="1"/>
        <v/>
      </c>
      <c r="I15" s="26" t="str">
        <f t="shared" si="5"/>
        <v>一般会計</v>
      </c>
      <c r="K15" s="26"/>
      <c r="L15" s="26"/>
      <c r="O15" s="26"/>
      <c r="P15" s="26"/>
      <c r="Q15" s="43"/>
      <c r="T15" s="26"/>
      <c r="U15" s="38" t="s">
        <v>100</v>
      </c>
      <c r="W15" s="38" t="s">
        <v>216</v>
      </c>
      <c r="Y15" s="38" t="s">
        <v>273</v>
      </c>
      <c r="Z15" s="38" t="s">
        <v>430</v>
      </c>
      <c r="AA15" s="38" t="s">
        <v>367</v>
      </c>
      <c r="AB15" s="38" t="s">
        <v>403</v>
      </c>
      <c r="AC15" s="32"/>
      <c r="AD15" s="32"/>
      <c r="AE15" s="32"/>
      <c r="AF15" s="31"/>
      <c r="AG15" s="48"/>
      <c r="AK15" s="33" t="str">
        <f t="shared" si="7"/>
        <v>N</v>
      </c>
    </row>
    <row r="16" spans="1:42" ht="13.5" customHeight="1" x14ac:dyDescent="0.15">
      <c r="A16" s="34" t="s">
        <v>157</v>
      </c>
      <c r="B16" s="35"/>
      <c r="C16" s="26" t="str">
        <f t="shared" si="0"/>
        <v/>
      </c>
      <c r="D16" s="26" t="str">
        <f t="shared" si="8"/>
        <v/>
      </c>
      <c r="F16" s="41" t="s">
        <v>156</v>
      </c>
      <c r="G16" s="37"/>
      <c r="H16" s="26" t="str">
        <f t="shared" si="1"/>
        <v/>
      </c>
      <c r="I16" s="26" t="str">
        <f t="shared" si="5"/>
        <v>一般会計</v>
      </c>
      <c r="K16" s="26"/>
      <c r="L16" s="26"/>
      <c r="O16" s="26"/>
      <c r="P16" s="26"/>
      <c r="Q16" s="43"/>
      <c r="T16" s="26"/>
      <c r="U16" s="38" t="s">
        <v>516</v>
      </c>
      <c r="W16" s="38" t="s">
        <v>217</v>
      </c>
      <c r="Y16" s="38" t="s">
        <v>274</v>
      </c>
      <c r="Z16" s="38" t="s">
        <v>431</v>
      </c>
      <c r="AA16" s="38" t="s">
        <v>368</v>
      </c>
      <c r="AB16" s="38" t="s">
        <v>404</v>
      </c>
      <c r="AC16" s="32"/>
      <c r="AD16" s="32"/>
      <c r="AE16" s="32"/>
      <c r="AF16" s="31"/>
      <c r="AG16" s="48"/>
      <c r="AK16" s="33" t="str">
        <f t="shared" si="7"/>
        <v>O</v>
      </c>
    </row>
    <row r="17" spans="1:37" ht="13.5" customHeight="1" x14ac:dyDescent="0.15">
      <c r="A17" s="34" t="s">
        <v>159</v>
      </c>
      <c r="B17" s="35"/>
      <c r="C17" s="26" t="str">
        <f t="shared" si="0"/>
        <v/>
      </c>
      <c r="D17" s="26" t="str">
        <f t="shared" si="8"/>
        <v/>
      </c>
      <c r="F17" s="41" t="s">
        <v>158</v>
      </c>
      <c r="G17" s="37"/>
      <c r="H17" s="26" t="str">
        <f t="shared" si="1"/>
        <v/>
      </c>
      <c r="I17" s="26" t="str">
        <f t="shared" si="5"/>
        <v>一般会計</v>
      </c>
      <c r="K17" s="26"/>
      <c r="L17" s="26"/>
      <c r="O17" s="26"/>
      <c r="P17" s="26"/>
      <c r="Q17" s="43"/>
      <c r="T17" s="26"/>
      <c r="U17" s="38" t="s">
        <v>517</v>
      </c>
      <c r="W17" s="38" t="s">
        <v>218</v>
      </c>
      <c r="Y17" s="38" t="s">
        <v>275</v>
      </c>
      <c r="Z17" s="38" t="s">
        <v>432</v>
      </c>
      <c r="AA17" s="38" t="s">
        <v>369</v>
      </c>
      <c r="AB17" s="38" t="s">
        <v>405</v>
      </c>
      <c r="AC17" s="32"/>
      <c r="AD17" s="32"/>
      <c r="AE17" s="32"/>
      <c r="AF17" s="31"/>
      <c r="AG17" s="48"/>
      <c r="AK17" s="33" t="str">
        <f t="shared" si="7"/>
        <v>P</v>
      </c>
    </row>
    <row r="18" spans="1:37" ht="13.5" customHeight="1" x14ac:dyDescent="0.15">
      <c r="A18" s="34" t="s">
        <v>162</v>
      </c>
      <c r="B18" s="35"/>
      <c r="C18" s="26" t="str">
        <f t="shared" si="0"/>
        <v/>
      </c>
      <c r="D18" s="26" t="str">
        <f t="shared" si="8"/>
        <v/>
      </c>
      <c r="F18" s="41" t="s">
        <v>160</v>
      </c>
      <c r="G18" s="37"/>
      <c r="H18" s="26" t="str">
        <f t="shared" si="1"/>
        <v/>
      </c>
      <c r="I18" s="26" t="str">
        <f t="shared" si="5"/>
        <v>一般会計</v>
      </c>
      <c r="K18" s="26"/>
      <c r="L18" s="26"/>
      <c r="O18" s="26"/>
      <c r="P18" s="26"/>
      <c r="Q18" s="43"/>
      <c r="T18" s="26"/>
      <c r="U18" s="38" t="s">
        <v>518</v>
      </c>
      <c r="W18" s="38" t="s">
        <v>219</v>
      </c>
      <c r="Y18" s="38" t="s">
        <v>276</v>
      </c>
      <c r="Z18" s="38" t="s">
        <v>433</v>
      </c>
      <c r="AA18" s="38" t="s">
        <v>370</v>
      </c>
      <c r="AB18" s="38" t="s">
        <v>406</v>
      </c>
      <c r="AC18" s="32"/>
      <c r="AD18" s="32"/>
      <c r="AE18" s="32"/>
      <c r="AF18" s="31"/>
      <c r="AK18" s="33" t="str">
        <f t="shared" si="7"/>
        <v>Q</v>
      </c>
    </row>
    <row r="19" spans="1:37" ht="13.5" customHeight="1" x14ac:dyDescent="0.15">
      <c r="A19" s="34" t="s">
        <v>164</v>
      </c>
      <c r="B19" s="35"/>
      <c r="C19" s="26" t="str">
        <f t="shared" si="0"/>
        <v/>
      </c>
      <c r="D19" s="26" t="str">
        <f t="shared" si="8"/>
        <v/>
      </c>
      <c r="F19" s="41" t="s">
        <v>161</v>
      </c>
      <c r="G19" s="37"/>
      <c r="H19" s="26" t="str">
        <f t="shared" si="1"/>
        <v/>
      </c>
      <c r="I19" s="26" t="str">
        <f t="shared" si="5"/>
        <v>一般会計</v>
      </c>
      <c r="K19" s="26"/>
      <c r="L19" s="26"/>
      <c r="O19" s="26"/>
      <c r="P19" s="26"/>
      <c r="Q19" s="43"/>
      <c r="T19" s="26"/>
      <c r="U19" s="38" t="s">
        <v>536</v>
      </c>
      <c r="W19" s="38" t="s">
        <v>220</v>
      </c>
      <c r="Y19" s="38" t="s">
        <v>277</v>
      </c>
      <c r="Z19" s="38" t="s">
        <v>434</v>
      </c>
      <c r="AA19" s="38" t="s">
        <v>371</v>
      </c>
      <c r="AB19" s="38" t="s">
        <v>407</v>
      </c>
      <c r="AC19" s="32"/>
      <c r="AD19" s="32"/>
      <c r="AE19" s="32"/>
      <c r="AF19" s="31"/>
      <c r="AK19" s="33" t="str">
        <f t="shared" si="7"/>
        <v>R</v>
      </c>
    </row>
    <row r="20" spans="1:37" ht="13.5" customHeight="1" x14ac:dyDescent="0.15">
      <c r="A20" s="34" t="s">
        <v>166</v>
      </c>
      <c r="B20" s="35"/>
      <c r="C20" s="26" t="str">
        <f t="shared" si="0"/>
        <v/>
      </c>
      <c r="D20" s="26" t="str">
        <f t="shared" si="8"/>
        <v/>
      </c>
      <c r="F20" s="41" t="s">
        <v>163</v>
      </c>
      <c r="G20" s="37"/>
      <c r="H20" s="26" t="str">
        <f t="shared" si="1"/>
        <v/>
      </c>
      <c r="I20" s="26" t="str">
        <f t="shared" si="5"/>
        <v>一般会計</v>
      </c>
      <c r="K20" s="26"/>
      <c r="L20" s="26"/>
      <c r="O20" s="26"/>
      <c r="P20" s="26"/>
      <c r="Q20" s="43"/>
      <c r="T20" s="26"/>
      <c r="U20" s="38" t="s">
        <v>519</v>
      </c>
      <c r="W20" s="38" t="s">
        <v>221</v>
      </c>
      <c r="Y20" s="38" t="s">
        <v>278</v>
      </c>
      <c r="Z20" s="38" t="s">
        <v>435</v>
      </c>
      <c r="AA20" s="38" t="s">
        <v>372</v>
      </c>
      <c r="AB20" s="38" t="s">
        <v>408</v>
      </c>
      <c r="AC20" s="32"/>
      <c r="AD20" s="32"/>
      <c r="AE20" s="32"/>
      <c r="AF20" s="31"/>
      <c r="AK20" s="33" t="str">
        <f t="shared" si="7"/>
        <v>S</v>
      </c>
    </row>
    <row r="21" spans="1:37" ht="13.5" customHeight="1" x14ac:dyDescent="0.15">
      <c r="A21" s="34" t="s">
        <v>168</v>
      </c>
      <c r="B21" s="35"/>
      <c r="C21" s="26" t="str">
        <f t="shared" si="0"/>
        <v/>
      </c>
      <c r="D21" s="26" t="str">
        <f t="shared" si="8"/>
        <v/>
      </c>
      <c r="F21" s="41" t="s">
        <v>165</v>
      </c>
      <c r="G21" s="37"/>
      <c r="H21" s="26" t="str">
        <f t="shared" si="1"/>
        <v/>
      </c>
      <c r="I21" s="26" t="str">
        <f t="shared" si="5"/>
        <v>一般会計</v>
      </c>
      <c r="K21" s="26"/>
      <c r="L21" s="26"/>
      <c r="O21" s="26"/>
      <c r="P21" s="26"/>
      <c r="Q21" s="43"/>
      <c r="T21" s="26"/>
      <c r="U21" s="38" t="s">
        <v>520</v>
      </c>
      <c r="W21" s="38" t="s">
        <v>222</v>
      </c>
      <c r="Y21" s="38" t="s">
        <v>279</v>
      </c>
      <c r="Z21" s="38" t="s">
        <v>436</v>
      </c>
      <c r="AA21" s="38" t="s">
        <v>373</v>
      </c>
      <c r="AB21" s="38" t="s">
        <v>409</v>
      </c>
      <c r="AC21" s="32"/>
      <c r="AD21" s="32"/>
      <c r="AE21" s="32"/>
      <c r="AF21" s="31"/>
      <c r="AK21" s="33" t="str">
        <f t="shared" si="7"/>
        <v>T</v>
      </c>
    </row>
    <row r="22" spans="1:37" ht="13.5" customHeight="1" x14ac:dyDescent="0.15">
      <c r="A22" s="34" t="s">
        <v>170</v>
      </c>
      <c r="B22" s="35"/>
      <c r="C22" s="26" t="str">
        <f t="shared" si="0"/>
        <v/>
      </c>
      <c r="D22" s="26" t="str">
        <f>IF(C22="",D21,IF(D21&lt;&gt;"",CONCATENATE(D21,"、",C22),C22))</f>
        <v/>
      </c>
      <c r="F22" s="41" t="s">
        <v>167</v>
      </c>
      <c r="G22" s="37"/>
      <c r="H22" s="26" t="str">
        <f t="shared" si="1"/>
        <v/>
      </c>
      <c r="I22" s="26" t="str">
        <f t="shared" si="5"/>
        <v>一般会計</v>
      </c>
      <c r="K22" s="26"/>
      <c r="L22" s="26"/>
      <c r="O22" s="26"/>
      <c r="P22" s="26"/>
      <c r="Q22" s="43"/>
      <c r="T22" s="26"/>
      <c r="U22" s="38" t="s">
        <v>521</v>
      </c>
      <c r="W22" s="38" t="s">
        <v>223</v>
      </c>
      <c r="Y22" s="38" t="s">
        <v>280</v>
      </c>
      <c r="Z22" s="38" t="s">
        <v>437</v>
      </c>
      <c r="AA22" s="38" t="s">
        <v>374</v>
      </c>
      <c r="AB22" s="38" t="s">
        <v>410</v>
      </c>
      <c r="AC22" s="32"/>
      <c r="AD22" s="32"/>
      <c r="AE22" s="32"/>
      <c r="AF22" s="31"/>
      <c r="AK22" s="33" t="str">
        <f t="shared" si="7"/>
        <v>U</v>
      </c>
    </row>
    <row r="23" spans="1:37" ht="13.5" customHeight="1" x14ac:dyDescent="0.15">
      <c r="A23" s="36" t="s">
        <v>249</v>
      </c>
      <c r="B23" s="35"/>
      <c r="C23" s="26" t="str">
        <f t="shared" si="0"/>
        <v/>
      </c>
      <c r="D23" s="26" t="str">
        <f t="shared" si="8"/>
        <v/>
      </c>
      <c r="F23" s="41" t="s">
        <v>169</v>
      </c>
      <c r="G23" s="37"/>
      <c r="H23" s="26" t="str">
        <f t="shared" si="1"/>
        <v/>
      </c>
      <c r="I23" s="26" t="str">
        <f t="shared" si="5"/>
        <v>一般会計</v>
      </c>
      <c r="K23" s="26"/>
      <c r="L23" s="26"/>
      <c r="O23" s="26"/>
      <c r="P23" s="26"/>
      <c r="Q23" s="43"/>
      <c r="T23" s="26"/>
      <c r="U23" s="38" t="s">
        <v>522</v>
      </c>
      <c r="W23" s="38" t="s">
        <v>224</v>
      </c>
      <c r="Y23" s="38" t="s">
        <v>281</v>
      </c>
      <c r="Z23" s="38" t="s">
        <v>438</v>
      </c>
      <c r="AA23" s="38" t="s">
        <v>375</v>
      </c>
      <c r="AB23" s="38" t="s">
        <v>411</v>
      </c>
      <c r="AC23" s="32"/>
      <c r="AD23" s="32"/>
      <c r="AE23" s="32"/>
      <c r="AF23" s="31"/>
      <c r="AK23" s="33" t="str">
        <f t="shared" si="7"/>
        <v>V</v>
      </c>
    </row>
    <row r="24" spans="1:37" ht="13.5" customHeight="1" x14ac:dyDescent="0.15">
      <c r="A24" s="45"/>
      <c r="B24" s="57"/>
      <c r="F24" s="41" t="s">
        <v>254</v>
      </c>
      <c r="G24" s="37"/>
      <c r="H24" s="26" t="str">
        <f t="shared" si="1"/>
        <v/>
      </c>
      <c r="I24" s="26" t="str">
        <f t="shared" si="5"/>
        <v>一般会計</v>
      </c>
      <c r="K24" s="26"/>
      <c r="L24" s="26"/>
      <c r="O24" s="26"/>
      <c r="P24" s="26"/>
      <c r="Q24" s="43"/>
      <c r="T24" s="26"/>
      <c r="U24" s="38" t="s">
        <v>626</v>
      </c>
      <c r="W24" s="38" t="s">
        <v>225</v>
      </c>
      <c r="Y24" s="38" t="s">
        <v>282</v>
      </c>
      <c r="Z24" s="38" t="s">
        <v>439</v>
      </c>
      <c r="AA24" s="38" t="s">
        <v>376</v>
      </c>
      <c r="AB24" s="38" t="s">
        <v>412</v>
      </c>
      <c r="AC24" s="32"/>
      <c r="AD24" s="32"/>
      <c r="AE24" s="32"/>
      <c r="AF24" s="31"/>
      <c r="AK24" s="33" t="str">
        <f>CHAR(CODE(AK23)+1)</f>
        <v>W</v>
      </c>
    </row>
    <row r="25" spans="1:37" ht="13.5" customHeight="1" x14ac:dyDescent="0.15">
      <c r="A25" s="26" t="str">
        <f>IF(D23="", "-", D23)</f>
        <v>-</v>
      </c>
      <c r="B25" s="26"/>
      <c r="F25" s="41" t="s">
        <v>171</v>
      </c>
      <c r="G25" s="37"/>
      <c r="H25" s="26" t="str">
        <f t="shared" si="1"/>
        <v/>
      </c>
      <c r="I25" s="26" t="str">
        <f t="shared" si="5"/>
        <v>一般会計</v>
      </c>
      <c r="K25" s="26"/>
      <c r="L25" s="26"/>
      <c r="O25" s="26"/>
      <c r="P25" s="26"/>
      <c r="Q25" s="43"/>
      <c r="T25" s="26"/>
      <c r="U25" s="38" t="s">
        <v>523</v>
      </c>
      <c r="W25" s="38" t="s">
        <v>549</v>
      </c>
      <c r="Y25" s="38" t="s">
        <v>283</v>
      </c>
      <c r="Z25" s="38" t="s">
        <v>440</v>
      </c>
      <c r="AA25" s="38" t="s">
        <v>377</v>
      </c>
      <c r="AB25" s="38" t="s">
        <v>413</v>
      </c>
      <c r="AC25" s="32"/>
      <c r="AD25" s="32"/>
      <c r="AE25" s="32"/>
      <c r="AF25" s="31"/>
      <c r="AK25" s="33" t="str">
        <f t="shared" si="7"/>
        <v>X</v>
      </c>
    </row>
    <row r="26" spans="1:37" ht="13.5" customHeight="1" x14ac:dyDescent="0.15">
      <c r="B26" s="26"/>
      <c r="F26" s="41" t="s">
        <v>172</v>
      </c>
      <c r="G26" s="37"/>
      <c r="H26" s="26" t="str">
        <f t="shared" si="1"/>
        <v/>
      </c>
      <c r="I26" s="26" t="str">
        <f t="shared" si="5"/>
        <v>一般会計</v>
      </c>
      <c r="K26" s="26"/>
      <c r="L26" s="26"/>
      <c r="O26" s="26"/>
      <c r="P26" s="26"/>
      <c r="Q26" s="43"/>
      <c r="T26" s="26"/>
      <c r="U26" s="38" t="s">
        <v>524</v>
      </c>
      <c r="W26" s="38" t="s">
        <v>226</v>
      </c>
      <c r="Y26" s="38" t="s">
        <v>284</v>
      </c>
      <c r="Z26" s="38" t="s">
        <v>441</v>
      </c>
      <c r="AA26" s="38" t="s">
        <v>378</v>
      </c>
      <c r="AB26" s="38" t="s">
        <v>414</v>
      </c>
      <c r="AC26" s="32"/>
      <c r="AD26" s="32"/>
      <c r="AE26" s="32"/>
      <c r="AF26" s="31"/>
      <c r="AK26" s="33" t="str">
        <f t="shared" si="7"/>
        <v>Y</v>
      </c>
    </row>
    <row r="27" spans="1:37" ht="13.5" customHeight="1" x14ac:dyDescent="0.15">
      <c r="A27" s="26"/>
      <c r="B27" s="26"/>
      <c r="F27" s="41" t="s">
        <v>173</v>
      </c>
      <c r="G27" s="37"/>
      <c r="H27" s="26" t="str">
        <f t="shared" si="1"/>
        <v/>
      </c>
      <c r="I27" s="26" t="str">
        <f t="shared" si="5"/>
        <v>一般会計</v>
      </c>
      <c r="K27" s="26"/>
      <c r="L27" s="26"/>
      <c r="O27" s="26"/>
      <c r="P27" s="26"/>
      <c r="Q27" s="43"/>
      <c r="T27" s="26"/>
      <c r="U27" s="38" t="s">
        <v>525</v>
      </c>
      <c r="W27" s="38" t="s">
        <v>227</v>
      </c>
      <c r="Y27" s="38" t="s">
        <v>285</v>
      </c>
      <c r="Z27" s="38" t="s">
        <v>442</v>
      </c>
      <c r="AA27" s="38" t="s">
        <v>379</v>
      </c>
      <c r="AB27" s="38" t="s">
        <v>415</v>
      </c>
      <c r="AC27" s="32"/>
      <c r="AD27" s="32"/>
      <c r="AE27" s="32"/>
      <c r="AF27" s="31"/>
      <c r="AK27" s="33" t="str">
        <f>CHAR(CODE(AK26)+1)</f>
        <v>Z</v>
      </c>
    </row>
    <row r="28" spans="1:37" ht="13.5" customHeight="1" x14ac:dyDescent="0.15">
      <c r="A28" s="26"/>
      <c r="B28" s="26"/>
      <c r="F28" s="41" t="s">
        <v>174</v>
      </c>
      <c r="G28" s="37"/>
      <c r="H28" s="26" t="str">
        <f t="shared" si="1"/>
        <v/>
      </c>
      <c r="I28" s="26" t="str">
        <f t="shared" si="5"/>
        <v>一般会計</v>
      </c>
      <c r="K28" s="26"/>
      <c r="L28" s="26"/>
      <c r="O28" s="26"/>
      <c r="P28" s="26"/>
      <c r="Q28" s="43"/>
      <c r="T28" s="26"/>
      <c r="U28" s="38" t="s">
        <v>526</v>
      </c>
      <c r="W28" s="38" t="s">
        <v>228</v>
      </c>
      <c r="Y28" s="38" t="s">
        <v>286</v>
      </c>
      <c r="Z28" s="38" t="s">
        <v>443</v>
      </c>
      <c r="AA28" s="38" t="s">
        <v>380</v>
      </c>
      <c r="AB28" s="38" t="s">
        <v>416</v>
      </c>
      <c r="AC28" s="32"/>
      <c r="AD28" s="32"/>
      <c r="AE28" s="32"/>
      <c r="AF28" s="31"/>
      <c r="AK28" s="33" t="s">
        <v>175</v>
      </c>
    </row>
    <row r="29" spans="1:37" ht="13.5" customHeight="1" x14ac:dyDescent="0.15">
      <c r="A29" s="26"/>
      <c r="B29" s="26"/>
      <c r="F29" s="41" t="s">
        <v>176</v>
      </c>
      <c r="G29" s="37"/>
      <c r="H29" s="26" t="str">
        <f t="shared" si="1"/>
        <v/>
      </c>
      <c r="I29" s="26" t="str">
        <f t="shared" si="5"/>
        <v>一般会計</v>
      </c>
      <c r="K29" s="26"/>
      <c r="L29" s="26"/>
      <c r="O29" s="26"/>
      <c r="P29" s="26"/>
      <c r="Q29" s="43"/>
      <c r="T29" s="26"/>
      <c r="U29" s="38" t="s">
        <v>527</v>
      </c>
      <c r="W29" s="38" t="s">
        <v>229</v>
      </c>
      <c r="Y29" s="38" t="s">
        <v>287</v>
      </c>
      <c r="Z29" s="38" t="s">
        <v>444</v>
      </c>
      <c r="AA29" s="38" t="s">
        <v>381</v>
      </c>
      <c r="AB29" s="38" t="s">
        <v>417</v>
      </c>
      <c r="AC29" s="32"/>
      <c r="AD29" s="32"/>
      <c r="AE29" s="32"/>
      <c r="AF29" s="31"/>
      <c r="AK29" s="33" t="str">
        <f t="shared" si="7"/>
        <v>b</v>
      </c>
    </row>
    <row r="30" spans="1:37" ht="13.5" customHeight="1" x14ac:dyDescent="0.15">
      <c r="A30" s="26"/>
      <c r="B30" s="26"/>
      <c r="F30" s="41" t="s">
        <v>177</v>
      </c>
      <c r="G30" s="37"/>
      <c r="H30" s="26" t="str">
        <f t="shared" si="1"/>
        <v/>
      </c>
      <c r="I30" s="26" t="str">
        <f t="shared" si="5"/>
        <v>一般会計</v>
      </c>
      <c r="K30" s="26"/>
      <c r="L30" s="26"/>
      <c r="O30" s="26"/>
      <c r="P30" s="26"/>
      <c r="Q30" s="43"/>
      <c r="T30" s="26"/>
      <c r="U30" s="38" t="s">
        <v>528</v>
      </c>
      <c r="W30" s="38" t="s">
        <v>230</v>
      </c>
      <c r="Y30" s="38" t="s">
        <v>288</v>
      </c>
      <c r="Z30" s="38" t="s">
        <v>445</v>
      </c>
      <c r="AA30" s="38" t="s">
        <v>382</v>
      </c>
      <c r="AB30" s="38" t="s">
        <v>418</v>
      </c>
      <c r="AC30" s="32"/>
      <c r="AD30" s="32"/>
      <c r="AE30" s="32"/>
      <c r="AF30" s="31"/>
      <c r="AK30" s="33" t="str">
        <f t="shared" si="7"/>
        <v>c</v>
      </c>
    </row>
    <row r="31" spans="1:37" ht="13.5" customHeight="1" x14ac:dyDescent="0.15">
      <c r="A31" s="26"/>
      <c r="B31" s="26"/>
      <c r="F31" s="41" t="s">
        <v>178</v>
      </c>
      <c r="G31" s="37"/>
      <c r="H31" s="26" t="str">
        <f t="shared" si="1"/>
        <v/>
      </c>
      <c r="I31" s="26" t="str">
        <f t="shared" si="5"/>
        <v>一般会計</v>
      </c>
      <c r="K31" s="26"/>
      <c r="L31" s="26"/>
      <c r="O31" s="26"/>
      <c r="P31" s="26"/>
      <c r="Q31" s="43"/>
      <c r="T31" s="26"/>
      <c r="U31" s="38" t="s">
        <v>529</v>
      </c>
      <c r="W31" s="38" t="s">
        <v>231</v>
      </c>
      <c r="Y31" s="38" t="s">
        <v>289</v>
      </c>
      <c r="Z31" s="38" t="s">
        <v>446</v>
      </c>
      <c r="AA31" s="38" t="s">
        <v>383</v>
      </c>
      <c r="AB31" s="38" t="s">
        <v>419</v>
      </c>
      <c r="AC31" s="32"/>
      <c r="AD31" s="32"/>
      <c r="AE31" s="32"/>
      <c r="AF31" s="31"/>
      <c r="AK31" s="33" t="str">
        <f t="shared" si="7"/>
        <v>d</v>
      </c>
    </row>
    <row r="32" spans="1:37" ht="13.5" customHeight="1" x14ac:dyDescent="0.15">
      <c r="A32" s="26"/>
      <c r="B32" s="26"/>
      <c r="F32" s="41" t="s">
        <v>179</v>
      </c>
      <c r="G32" s="37"/>
      <c r="H32" s="26" t="str">
        <f t="shared" si="1"/>
        <v/>
      </c>
      <c r="I32" s="26" t="str">
        <f t="shared" si="5"/>
        <v>一般会計</v>
      </c>
      <c r="K32" s="26"/>
      <c r="L32" s="26"/>
      <c r="O32" s="26"/>
      <c r="P32" s="26"/>
      <c r="Q32" s="43"/>
      <c r="T32" s="26"/>
      <c r="U32" s="38" t="s">
        <v>530</v>
      </c>
      <c r="W32" s="38" t="s">
        <v>232</v>
      </c>
      <c r="Y32" s="38" t="s">
        <v>290</v>
      </c>
      <c r="Z32" s="38" t="s">
        <v>447</v>
      </c>
      <c r="AA32" s="38" t="s">
        <v>182</v>
      </c>
      <c r="AB32" s="38" t="s">
        <v>182</v>
      </c>
      <c r="AC32" s="32"/>
      <c r="AD32" s="32"/>
      <c r="AE32" s="32"/>
      <c r="AF32" s="31"/>
      <c r="AK32" s="33" t="str">
        <f t="shared" si="7"/>
        <v>e</v>
      </c>
    </row>
    <row r="33" spans="1:37" ht="13.5" customHeight="1" x14ac:dyDescent="0.15">
      <c r="A33" s="26"/>
      <c r="B33" s="26"/>
      <c r="F33" s="41" t="s">
        <v>180</v>
      </c>
      <c r="G33" s="37"/>
      <c r="H33" s="26" t="str">
        <f t="shared" si="1"/>
        <v/>
      </c>
      <c r="I33" s="26" t="str">
        <f t="shared" si="5"/>
        <v>一般会計</v>
      </c>
      <c r="K33" s="26"/>
      <c r="L33" s="26"/>
      <c r="O33" s="26"/>
      <c r="P33" s="26"/>
      <c r="Q33" s="43"/>
      <c r="T33" s="26"/>
      <c r="U33" s="38" t="s">
        <v>531</v>
      </c>
      <c r="W33" s="38" t="s">
        <v>233</v>
      </c>
      <c r="Y33" s="38" t="s">
        <v>291</v>
      </c>
      <c r="Z33" s="38" t="s">
        <v>448</v>
      </c>
      <c r="AB33" s="32"/>
      <c r="AC33" s="32"/>
      <c r="AD33" s="32"/>
      <c r="AE33" s="32"/>
      <c r="AF33" s="31"/>
      <c r="AK33" s="33" t="str">
        <f t="shared" si="7"/>
        <v>f</v>
      </c>
    </row>
    <row r="34" spans="1:37" ht="13.5" customHeight="1" x14ac:dyDescent="0.15">
      <c r="A34" s="26"/>
      <c r="B34" s="26"/>
      <c r="F34" s="41" t="s">
        <v>181</v>
      </c>
      <c r="G34" s="37"/>
      <c r="H34" s="26" t="str">
        <f t="shared" si="1"/>
        <v/>
      </c>
      <c r="I34" s="26" t="str">
        <f t="shared" si="5"/>
        <v>一般会計</v>
      </c>
      <c r="K34" s="26"/>
      <c r="L34" s="26"/>
      <c r="O34" s="26"/>
      <c r="P34" s="26"/>
      <c r="Q34" s="43"/>
      <c r="T34" s="26"/>
      <c r="U34" s="38" t="s">
        <v>532</v>
      </c>
      <c r="W34" s="38" t="s">
        <v>234</v>
      </c>
      <c r="Y34" s="38" t="s">
        <v>292</v>
      </c>
      <c r="Z34" s="38" t="s">
        <v>449</v>
      </c>
      <c r="AB34" s="32"/>
      <c r="AC34" s="32"/>
      <c r="AD34" s="32"/>
      <c r="AE34" s="32"/>
      <c r="AF34" s="31"/>
      <c r="AK34" s="33" t="str">
        <f t="shared" si="7"/>
        <v>g</v>
      </c>
    </row>
    <row r="35" spans="1:37" ht="13.5" customHeight="1" x14ac:dyDescent="0.15">
      <c r="A35" s="26"/>
      <c r="B35" s="26"/>
      <c r="F35" s="41" t="s">
        <v>183</v>
      </c>
      <c r="G35" s="37"/>
      <c r="H35" s="26" t="str">
        <f t="shared" si="1"/>
        <v/>
      </c>
      <c r="I35" s="26" t="str">
        <f t="shared" si="5"/>
        <v>一般会計</v>
      </c>
      <c r="K35" s="26"/>
      <c r="L35" s="26"/>
      <c r="O35" s="26"/>
      <c r="P35" s="26"/>
      <c r="Q35" s="43"/>
      <c r="T35" s="26"/>
      <c r="U35" s="38" t="s">
        <v>533</v>
      </c>
      <c r="W35" s="38" t="s">
        <v>235</v>
      </c>
      <c r="Y35" s="38" t="s">
        <v>293</v>
      </c>
      <c r="Z35" s="38" t="s">
        <v>450</v>
      </c>
      <c r="AC35" s="32"/>
      <c r="AF35" s="31"/>
      <c r="AK35" s="33" t="str">
        <f t="shared" si="7"/>
        <v>h</v>
      </c>
    </row>
    <row r="36" spans="1:37" ht="13.5" customHeight="1" x14ac:dyDescent="0.15">
      <c r="A36" s="26"/>
      <c r="B36" s="26"/>
      <c r="F36" s="41" t="s">
        <v>184</v>
      </c>
      <c r="G36" s="37"/>
      <c r="H36" s="26" t="str">
        <f t="shared" si="1"/>
        <v/>
      </c>
      <c r="I36" s="26" t="str">
        <f t="shared" si="5"/>
        <v>一般会計</v>
      </c>
      <c r="K36" s="26"/>
      <c r="L36" s="26"/>
      <c r="O36" s="26"/>
      <c r="P36" s="26"/>
      <c r="Q36" s="43"/>
      <c r="T36" s="26"/>
      <c r="U36" s="38" t="s">
        <v>534</v>
      </c>
      <c r="W36" s="38" t="s">
        <v>236</v>
      </c>
      <c r="Y36" s="38" t="s">
        <v>294</v>
      </c>
      <c r="Z36" s="38" t="s">
        <v>451</v>
      </c>
      <c r="AF36" s="31"/>
      <c r="AK36" s="33" t="str">
        <f t="shared" si="7"/>
        <v>i</v>
      </c>
    </row>
    <row r="37" spans="1:37" ht="13.5" customHeight="1" x14ac:dyDescent="0.15">
      <c r="A37" s="26"/>
      <c r="B37" s="26"/>
      <c r="F37" s="26"/>
      <c r="G37" s="43"/>
      <c r="H37" s="26" t="str">
        <f t="shared" si="1"/>
        <v/>
      </c>
      <c r="I37" s="26" t="str">
        <f t="shared" si="5"/>
        <v>一般会計</v>
      </c>
      <c r="K37" s="26"/>
      <c r="L37" s="26"/>
      <c r="O37" s="26"/>
      <c r="P37" s="26"/>
      <c r="Q37" s="43"/>
      <c r="T37" s="26"/>
      <c r="U37" s="38" t="s">
        <v>535</v>
      </c>
      <c r="W37" s="38" t="s">
        <v>550</v>
      </c>
      <c r="Y37" s="38" t="s">
        <v>295</v>
      </c>
      <c r="Z37" s="38" t="s">
        <v>452</v>
      </c>
      <c r="AF37" s="31"/>
      <c r="AK37" s="33" t="str">
        <f t="shared" si="7"/>
        <v>j</v>
      </c>
    </row>
    <row r="38" spans="1:37" x14ac:dyDescent="0.15">
      <c r="A38" s="26"/>
      <c r="B38" s="26"/>
      <c r="F38" s="26"/>
      <c r="G38" s="43"/>
      <c r="K38" s="26"/>
      <c r="L38" s="26"/>
      <c r="O38" s="26"/>
      <c r="P38" s="26"/>
      <c r="Q38" s="43"/>
      <c r="T38" s="26"/>
      <c r="W38" s="38" t="s">
        <v>237</v>
      </c>
      <c r="Y38" s="38" t="s">
        <v>296</v>
      </c>
      <c r="Z38" s="38" t="s">
        <v>453</v>
      </c>
      <c r="AF38" s="31"/>
      <c r="AK38" s="33" t="str">
        <f t="shared" si="7"/>
        <v>k</v>
      </c>
    </row>
    <row r="39" spans="1:37" x14ac:dyDescent="0.15">
      <c r="A39" s="26"/>
      <c r="B39" s="26"/>
      <c r="F39" s="26" t="str">
        <f>I37</f>
        <v>一般会計</v>
      </c>
      <c r="G39" s="43"/>
      <c r="K39" s="26"/>
      <c r="L39" s="26"/>
      <c r="O39" s="26"/>
      <c r="P39" s="26"/>
      <c r="Q39" s="43"/>
      <c r="T39" s="26"/>
      <c r="W39" s="38" t="s">
        <v>238</v>
      </c>
      <c r="Y39" s="38" t="s">
        <v>297</v>
      </c>
      <c r="Z39" s="38" t="s">
        <v>454</v>
      </c>
      <c r="AF39" s="31"/>
      <c r="AK39" s="33" t="str">
        <f t="shared" si="7"/>
        <v>l</v>
      </c>
    </row>
    <row r="40" spans="1:37" x14ac:dyDescent="0.15">
      <c r="A40" s="26"/>
      <c r="B40" s="26"/>
      <c r="F40" s="26"/>
      <c r="G40" s="43"/>
      <c r="K40" s="26"/>
      <c r="L40" s="26"/>
      <c r="O40" s="26"/>
      <c r="P40" s="26"/>
      <c r="Q40" s="43"/>
      <c r="T40" s="26"/>
      <c r="W40" s="38" t="s">
        <v>551</v>
      </c>
      <c r="Y40" s="38" t="s">
        <v>298</v>
      </c>
      <c r="Z40" s="38" t="s">
        <v>455</v>
      </c>
      <c r="AF40" s="31"/>
      <c r="AK40" s="33" t="str">
        <f t="shared" si="7"/>
        <v>m</v>
      </c>
    </row>
    <row r="41" spans="1:37" x14ac:dyDescent="0.15">
      <c r="A41" s="26"/>
      <c r="B41" s="26"/>
      <c r="F41" s="26"/>
      <c r="G41" s="43"/>
      <c r="K41" s="26"/>
      <c r="L41" s="26"/>
      <c r="O41" s="26"/>
      <c r="P41" s="26"/>
      <c r="Q41" s="43"/>
      <c r="T41" s="26"/>
      <c r="W41" s="38" t="s">
        <v>239</v>
      </c>
      <c r="Y41" s="38" t="s">
        <v>299</v>
      </c>
      <c r="Z41" s="38" t="s">
        <v>456</v>
      </c>
      <c r="AF41" s="31"/>
      <c r="AK41" s="33" t="str">
        <f t="shared" si="7"/>
        <v>n</v>
      </c>
    </row>
    <row r="42" spans="1:37" x14ac:dyDescent="0.15">
      <c r="A42" s="26"/>
      <c r="B42" s="26"/>
      <c r="F42" s="26"/>
      <c r="G42" s="43"/>
      <c r="K42" s="26"/>
      <c r="L42" s="26"/>
      <c r="O42" s="26"/>
      <c r="P42" s="26"/>
      <c r="Q42" s="43"/>
      <c r="T42" s="26"/>
      <c r="W42" s="38" t="s">
        <v>552</v>
      </c>
      <c r="Y42" s="38" t="s">
        <v>300</v>
      </c>
      <c r="Z42" s="38" t="s">
        <v>457</v>
      </c>
      <c r="AF42" s="31"/>
      <c r="AK42" s="33" t="str">
        <f t="shared" si="7"/>
        <v>o</v>
      </c>
    </row>
    <row r="43" spans="1:37" x14ac:dyDescent="0.15">
      <c r="A43" s="26"/>
      <c r="B43" s="26"/>
      <c r="F43" s="26"/>
      <c r="G43" s="43"/>
      <c r="K43" s="26"/>
      <c r="L43" s="26"/>
      <c r="O43" s="26"/>
      <c r="P43" s="26"/>
      <c r="Q43" s="43"/>
      <c r="T43" s="26"/>
      <c r="W43" s="38" t="s">
        <v>240</v>
      </c>
      <c r="Y43" s="38" t="s">
        <v>301</v>
      </c>
      <c r="Z43" s="38" t="s">
        <v>458</v>
      </c>
      <c r="AF43" s="31"/>
      <c r="AK43" s="33" t="str">
        <f t="shared" si="7"/>
        <v>p</v>
      </c>
    </row>
    <row r="44" spans="1:37" x14ac:dyDescent="0.15">
      <c r="A44" s="26"/>
      <c r="B44" s="26"/>
      <c r="F44" s="26"/>
      <c r="G44" s="43"/>
      <c r="K44" s="26"/>
      <c r="L44" s="26"/>
      <c r="O44" s="26"/>
      <c r="P44" s="26"/>
      <c r="Q44" s="43"/>
      <c r="T44" s="26"/>
      <c r="U44" s="55">
        <v>2021</v>
      </c>
      <c r="W44" s="38" t="s">
        <v>553</v>
      </c>
      <c r="Y44" s="38" t="s">
        <v>302</v>
      </c>
      <c r="Z44" s="38" t="s">
        <v>459</v>
      </c>
      <c r="AF44" s="31"/>
      <c r="AK44" s="33" t="str">
        <f t="shared" si="7"/>
        <v>q</v>
      </c>
    </row>
    <row r="45" spans="1:37" x14ac:dyDescent="0.15">
      <c r="A45" s="26"/>
      <c r="B45" s="26"/>
      <c r="F45" s="26"/>
      <c r="G45" s="43"/>
      <c r="K45" s="26"/>
      <c r="L45" s="26"/>
      <c r="O45" s="26"/>
      <c r="P45" s="26"/>
      <c r="Q45" s="43"/>
      <c r="T45" s="26"/>
      <c r="U45" s="55">
        <v>2022</v>
      </c>
      <c r="W45" s="38" t="s">
        <v>554</v>
      </c>
      <c r="Y45" s="38" t="s">
        <v>303</v>
      </c>
      <c r="Z45" s="38" t="s">
        <v>460</v>
      </c>
      <c r="AF45" s="31"/>
      <c r="AK45" s="33" t="str">
        <f t="shared" si="7"/>
        <v>r</v>
      </c>
    </row>
    <row r="46" spans="1:37" x14ac:dyDescent="0.15">
      <c r="A46" s="26"/>
      <c r="B46" s="26"/>
      <c r="F46" s="26"/>
      <c r="G46" s="43"/>
      <c r="K46" s="26"/>
      <c r="L46" s="26"/>
      <c r="O46" s="26"/>
      <c r="P46" s="26"/>
      <c r="Q46" s="43"/>
      <c r="T46" s="26"/>
      <c r="U46" s="55">
        <v>2023</v>
      </c>
      <c r="W46" s="38" t="s">
        <v>247</v>
      </c>
      <c r="Y46" s="38" t="s">
        <v>304</v>
      </c>
      <c r="Z46" s="38" t="s">
        <v>461</v>
      </c>
      <c r="AF46" s="31"/>
      <c r="AK46" s="33" t="str">
        <f t="shared" si="7"/>
        <v>s</v>
      </c>
    </row>
    <row r="47" spans="1:37" x14ac:dyDescent="0.15">
      <c r="A47" s="26"/>
      <c r="B47" s="26"/>
      <c r="F47" s="26"/>
      <c r="G47" s="43"/>
      <c r="K47" s="26"/>
      <c r="L47" s="26"/>
      <c r="O47" s="26"/>
      <c r="P47" s="26"/>
      <c r="Q47" s="43"/>
      <c r="T47" s="26"/>
      <c r="U47" s="55">
        <v>2024</v>
      </c>
      <c r="W47" s="38" t="s">
        <v>555</v>
      </c>
      <c r="Y47" s="38" t="s">
        <v>305</v>
      </c>
      <c r="Z47" s="38" t="s">
        <v>462</v>
      </c>
      <c r="AF47" s="31"/>
      <c r="AK47" s="33" t="str">
        <f t="shared" si="7"/>
        <v>t</v>
      </c>
    </row>
    <row r="48" spans="1:37" x14ac:dyDescent="0.15">
      <c r="A48" s="26"/>
      <c r="B48" s="26"/>
      <c r="F48" s="26"/>
      <c r="G48" s="43"/>
      <c r="K48" s="26"/>
      <c r="L48" s="26"/>
      <c r="O48" s="26"/>
      <c r="P48" s="26"/>
      <c r="Q48" s="43"/>
      <c r="T48" s="26"/>
      <c r="U48" s="55">
        <v>2025</v>
      </c>
      <c r="W48" s="38" t="s">
        <v>248</v>
      </c>
      <c r="Y48" s="38" t="s">
        <v>306</v>
      </c>
      <c r="Z48" s="38" t="s">
        <v>463</v>
      </c>
      <c r="AF48" s="31"/>
      <c r="AK48" s="33" t="str">
        <f t="shared" si="7"/>
        <v>u</v>
      </c>
    </row>
    <row r="49" spans="1:37" x14ac:dyDescent="0.15">
      <c r="A49" s="26"/>
      <c r="B49" s="26"/>
      <c r="F49" s="26"/>
      <c r="G49" s="43"/>
      <c r="K49" s="26"/>
      <c r="L49" s="26"/>
      <c r="O49" s="26"/>
      <c r="P49" s="26"/>
      <c r="Q49" s="43"/>
      <c r="T49" s="26"/>
      <c r="U49" s="55">
        <v>2026</v>
      </c>
      <c r="W49" s="38" t="s">
        <v>556</v>
      </c>
      <c r="Y49" s="38" t="s">
        <v>307</v>
      </c>
      <c r="Z49" s="38" t="s">
        <v>464</v>
      </c>
      <c r="AF49" s="31"/>
      <c r="AK49" s="33" t="str">
        <f t="shared" si="7"/>
        <v>v</v>
      </c>
    </row>
    <row r="50" spans="1:37" x14ac:dyDescent="0.15">
      <c r="A50" s="26"/>
      <c r="B50" s="26"/>
      <c r="F50" s="26"/>
      <c r="G50" s="43"/>
      <c r="K50" s="26"/>
      <c r="L50" s="26"/>
      <c r="O50" s="26"/>
      <c r="P50" s="26"/>
      <c r="Q50" s="43"/>
      <c r="T50" s="26"/>
      <c r="W50" s="38" t="s">
        <v>557</v>
      </c>
      <c r="Y50" s="38" t="s">
        <v>308</v>
      </c>
      <c r="Z50" s="38" t="s">
        <v>465</v>
      </c>
      <c r="AF50" s="31"/>
    </row>
    <row r="51" spans="1:37" x14ac:dyDescent="0.15">
      <c r="A51" s="26"/>
      <c r="B51" s="26"/>
      <c r="F51" s="26"/>
      <c r="G51" s="43"/>
      <c r="K51" s="26"/>
      <c r="L51" s="26"/>
      <c r="O51" s="26"/>
      <c r="P51" s="26"/>
      <c r="Q51" s="43"/>
      <c r="T51" s="26"/>
      <c r="W51" s="38" t="s">
        <v>558</v>
      </c>
      <c r="Y51" s="38" t="s">
        <v>309</v>
      </c>
      <c r="Z51" s="38" t="s">
        <v>466</v>
      </c>
      <c r="AF51" s="31"/>
    </row>
    <row r="52" spans="1:37" x14ac:dyDescent="0.15">
      <c r="A52" s="26"/>
      <c r="B52" s="26"/>
      <c r="F52" s="26"/>
      <c r="G52" s="43"/>
      <c r="K52" s="26"/>
      <c r="L52" s="26"/>
      <c r="O52" s="26"/>
      <c r="P52" s="26"/>
      <c r="Q52" s="43"/>
      <c r="T52" s="26"/>
      <c r="W52" s="38" t="s">
        <v>559</v>
      </c>
      <c r="Y52" s="38" t="s">
        <v>310</v>
      </c>
      <c r="Z52" s="38" t="s">
        <v>467</v>
      </c>
      <c r="AF52" s="31"/>
    </row>
    <row r="53" spans="1:37" x14ac:dyDescent="0.15">
      <c r="A53" s="26"/>
      <c r="B53" s="26"/>
      <c r="F53" s="26"/>
      <c r="G53" s="43"/>
      <c r="K53" s="26"/>
      <c r="L53" s="26"/>
      <c r="O53" s="26"/>
      <c r="P53" s="26"/>
      <c r="Q53" s="43"/>
      <c r="T53" s="26"/>
      <c r="W53" s="38" t="s">
        <v>560</v>
      </c>
      <c r="Y53" s="38" t="s">
        <v>311</v>
      </c>
      <c r="Z53" s="38" t="s">
        <v>468</v>
      </c>
      <c r="AF53" s="31"/>
    </row>
    <row r="54" spans="1:37" x14ac:dyDescent="0.15">
      <c r="A54" s="26"/>
      <c r="B54" s="26"/>
      <c r="F54" s="26"/>
      <c r="G54" s="43"/>
      <c r="K54" s="26"/>
      <c r="L54" s="26"/>
      <c r="O54" s="26"/>
      <c r="P54" s="45"/>
      <c r="Q54" s="43"/>
      <c r="T54" s="26"/>
      <c r="W54" s="38" t="s">
        <v>561</v>
      </c>
      <c r="Y54" s="38" t="s">
        <v>312</v>
      </c>
      <c r="Z54" s="38" t="s">
        <v>469</v>
      </c>
      <c r="AF54" s="31"/>
    </row>
    <row r="55" spans="1:37" x14ac:dyDescent="0.15">
      <c r="A55" s="26"/>
      <c r="B55" s="26"/>
      <c r="F55" s="26"/>
      <c r="G55" s="43"/>
      <c r="K55" s="26"/>
      <c r="L55" s="26"/>
      <c r="O55" s="26"/>
      <c r="P55" s="26"/>
      <c r="Q55" s="43"/>
      <c r="T55" s="26"/>
      <c r="W55" s="38" t="s">
        <v>562</v>
      </c>
      <c r="Y55" s="38" t="s">
        <v>313</v>
      </c>
      <c r="Z55" s="38" t="s">
        <v>470</v>
      </c>
      <c r="AF55" s="31"/>
    </row>
    <row r="56" spans="1:37" x14ac:dyDescent="0.15">
      <c r="A56" s="26"/>
      <c r="B56" s="26"/>
      <c r="F56" s="26"/>
      <c r="G56" s="43"/>
      <c r="K56" s="26"/>
      <c r="L56" s="26"/>
      <c r="O56" s="26"/>
      <c r="P56" s="26"/>
      <c r="Q56" s="43"/>
      <c r="T56" s="26"/>
      <c r="W56" s="38" t="s">
        <v>241</v>
      </c>
      <c r="Y56" s="38" t="s">
        <v>314</v>
      </c>
      <c r="Z56" s="38" t="s">
        <v>471</v>
      </c>
      <c r="AF56" s="31"/>
    </row>
    <row r="57" spans="1:37" x14ac:dyDescent="0.15">
      <c r="A57" s="26"/>
      <c r="B57" s="26"/>
      <c r="F57" s="26"/>
      <c r="G57" s="43"/>
      <c r="K57" s="26"/>
      <c r="L57" s="26"/>
      <c r="O57" s="26"/>
      <c r="P57" s="26"/>
      <c r="Q57" s="43"/>
      <c r="T57" s="26"/>
      <c r="W57" s="38" t="s">
        <v>563</v>
      </c>
      <c r="Y57" s="38" t="s">
        <v>315</v>
      </c>
      <c r="Z57" s="38" t="s">
        <v>472</v>
      </c>
      <c r="AF57" s="31"/>
    </row>
    <row r="58" spans="1:37" x14ac:dyDescent="0.15">
      <c r="A58" s="26"/>
      <c r="B58" s="26"/>
      <c r="F58" s="26"/>
      <c r="G58" s="43"/>
      <c r="K58" s="26"/>
      <c r="L58" s="26"/>
      <c r="O58" s="26"/>
      <c r="P58" s="26"/>
      <c r="Q58" s="43"/>
      <c r="T58" s="26"/>
      <c r="W58" s="38" t="s">
        <v>564</v>
      </c>
      <c r="Y58" s="38" t="s">
        <v>316</v>
      </c>
      <c r="Z58" s="38" t="s">
        <v>473</v>
      </c>
      <c r="AF58" s="31"/>
    </row>
    <row r="59" spans="1:37" x14ac:dyDescent="0.15">
      <c r="A59" s="26"/>
      <c r="B59" s="26"/>
      <c r="F59" s="26"/>
      <c r="G59" s="43"/>
      <c r="K59" s="26"/>
      <c r="L59" s="26"/>
      <c r="O59" s="26"/>
      <c r="P59" s="26"/>
      <c r="Q59" s="43"/>
      <c r="T59" s="26"/>
      <c r="W59" s="38" t="s">
        <v>565</v>
      </c>
      <c r="Y59" s="38" t="s">
        <v>317</v>
      </c>
      <c r="Z59" s="38" t="s">
        <v>474</v>
      </c>
      <c r="AF59" s="31"/>
    </row>
    <row r="60" spans="1:37" x14ac:dyDescent="0.15">
      <c r="A60" s="26"/>
      <c r="B60" s="26"/>
      <c r="F60" s="26"/>
      <c r="G60" s="43"/>
      <c r="K60" s="26"/>
      <c r="L60" s="26"/>
      <c r="O60" s="26"/>
      <c r="P60" s="26"/>
      <c r="Q60" s="43"/>
      <c r="T60" s="26"/>
      <c r="W60" s="38" t="s">
        <v>566</v>
      </c>
      <c r="Y60" s="38" t="s">
        <v>318</v>
      </c>
      <c r="Z60" s="38" t="s">
        <v>475</v>
      </c>
      <c r="AF60" s="31"/>
    </row>
    <row r="61" spans="1:37" x14ac:dyDescent="0.15">
      <c r="A61" s="26"/>
      <c r="B61" s="26"/>
      <c r="F61" s="26"/>
      <c r="G61" s="43"/>
      <c r="K61" s="26"/>
      <c r="L61" s="26"/>
      <c r="O61" s="26"/>
      <c r="P61" s="26"/>
      <c r="Q61" s="43"/>
      <c r="T61" s="26"/>
      <c r="W61" s="38" t="s">
        <v>567</v>
      </c>
      <c r="Y61" s="38" t="s">
        <v>319</v>
      </c>
      <c r="Z61" s="38" t="s">
        <v>476</v>
      </c>
      <c r="AF61" s="31"/>
    </row>
    <row r="62" spans="1:37" x14ac:dyDescent="0.15">
      <c r="A62" s="26"/>
      <c r="B62" s="26"/>
      <c r="F62" s="26"/>
      <c r="G62" s="43"/>
      <c r="K62" s="26"/>
      <c r="L62" s="26"/>
      <c r="O62" s="26"/>
      <c r="P62" s="26"/>
      <c r="Q62" s="43"/>
      <c r="T62" s="26"/>
      <c r="W62" s="38" t="s">
        <v>568</v>
      </c>
      <c r="Y62" s="38" t="s">
        <v>320</v>
      </c>
      <c r="Z62" s="38" t="s">
        <v>477</v>
      </c>
      <c r="AF62" s="31"/>
    </row>
    <row r="63" spans="1:37" x14ac:dyDescent="0.15">
      <c r="A63" s="26"/>
      <c r="B63" s="26"/>
      <c r="F63" s="26"/>
      <c r="G63" s="43"/>
      <c r="K63" s="26"/>
      <c r="L63" s="26"/>
      <c r="O63" s="26"/>
      <c r="P63" s="26"/>
      <c r="Q63" s="43"/>
      <c r="T63" s="26"/>
      <c r="W63" s="38" t="s">
        <v>569</v>
      </c>
      <c r="Y63" s="38" t="s">
        <v>321</v>
      </c>
      <c r="Z63" s="38" t="s">
        <v>478</v>
      </c>
      <c r="AF63" s="31"/>
    </row>
    <row r="64" spans="1:37" x14ac:dyDescent="0.15">
      <c r="A64" s="26"/>
      <c r="B64" s="26"/>
      <c r="F64" s="26"/>
      <c r="G64" s="43"/>
      <c r="K64" s="26"/>
      <c r="L64" s="26"/>
      <c r="O64" s="26"/>
      <c r="P64" s="26"/>
      <c r="Q64" s="43"/>
      <c r="T64" s="26"/>
      <c r="W64" s="38" t="s">
        <v>570</v>
      </c>
      <c r="Y64" s="38" t="s">
        <v>322</v>
      </c>
      <c r="Z64" s="38" t="s">
        <v>479</v>
      </c>
      <c r="AF64" s="31"/>
    </row>
    <row r="65" spans="1:32" x14ac:dyDescent="0.15">
      <c r="A65" s="26"/>
      <c r="B65" s="26"/>
      <c r="F65" s="26"/>
      <c r="G65" s="43"/>
      <c r="K65" s="26"/>
      <c r="L65" s="26"/>
      <c r="O65" s="26"/>
      <c r="P65" s="26"/>
      <c r="Q65" s="43"/>
      <c r="T65" s="26"/>
      <c r="W65" s="38" t="s">
        <v>571</v>
      </c>
      <c r="Y65" s="38" t="s">
        <v>323</v>
      </c>
      <c r="Z65" s="38" t="s">
        <v>480</v>
      </c>
      <c r="AF65" s="31"/>
    </row>
    <row r="66" spans="1:32" x14ac:dyDescent="0.15">
      <c r="A66" s="26"/>
      <c r="B66" s="26"/>
      <c r="F66" s="26"/>
      <c r="G66" s="43"/>
      <c r="K66" s="26"/>
      <c r="L66" s="26"/>
      <c r="O66" s="26"/>
      <c r="P66" s="26"/>
      <c r="Q66" s="43"/>
      <c r="T66" s="26"/>
      <c r="W66" s="38" t="s">
        <v>572</v>
      </c>
      <c r="Y66" s="38" t="s">
        <v>185</v>
      </c>
      <c r="Z66" s="38" t="s">
        <v>481</v>
      </c>
      <c r="AF66" s="31"/>
    </row>
    <row r="67" spans="1:32" x14ac:dyDescent="0.15">
      <c r="A67" s="26"/>
      <c r="B67" s="26"/>
      <c r="F67" s="26"/>
      <c r="G67" s="43"/>
      <c r="K67" s="26"/>
      <c r="L67" s="26"/>
      <c r="O67" s="26"/>
      <c r="P67" s="26"/>
      <c r="Q67" s="43"/>
      <c r="T67" s="26"/>
      <c r="W67" s="38" t="s">
        <v>573</v>
      </c>
      <c r="Y67" s="38" t="s">
        <v>324</v>
      </c>
      <c r="Z67" s="38" t="s">
        <v>482</v>
      </c>
      <c r="AF67" s="31"/>
    </row>
    <row r="68" spans="1:32" x14ac:dyDescent="0.15">
      <c r="A68" s="26"/>
      <c r="B68" s="26"/>
      <c r="F68" s="26"/>
      <c r="G68" s="43"/>
      <c r="K68" s="26"/>
      <c r="L68" s="26"/>
      <c r="O68" s="26"/>
      <c r="P68" s="26"/>
      <c r="Q68" s="43"/>
      <c r="T68" s="26"/>
      <c r="W68" s="38" t="s">
        <v>574</v>
      </c>
      <c r="Y68" s="38" t="s">
        <v>325</v>
      </c>
      <c r="Z68" s="38" t="s">
        <v>483</v>
      </c>
      <c r="AF68" s="31"/>
    </row>
    <row r="69" spans="1:32" x14ac:dyDescent="0.15">
      <c r="F69" s="26"/>
      <c r="G69" s="43"/>
      <c r="K69" s="26"/>
      <c r="L69" s="26"/>
      <c r="O69" s="26"/>
      <c r="P69" s="26"/>
      <c r="Q69" s="43"/>
      <c r="T69" s="26"/>
      <c r="W69" s="38" t="s">
        <v>575</v>
      </c>
      <c r="Y69" s="38" t="s">
        <v>326</v>
      </c>
      <c r="Z69" s="38" t="s">
        <v>484</v>
      </c>
      <c r="AF69" s="31"/>
    </row>
    <row r="70" spans="1:32" x14ac:dyDescent="0.15">
      <c r="W70" s="38" t="s">
        <v>576</v>
      </c>
      <c r="Y70" s="38" t="s">
        <v>327</v>
      </c>
      <c r="Z70" s="38" t="s">
        <v>485</v>
      </c>
    </row>
    <row r="71" spans="1:32" x14ac:dyDescent="0.15">
      <c r="W71" s="38" t="s">
        <v>577</v>
      </c>
      <c r="Y71" s="38" t="s">
        <v>328</v>
      </c>
      <c r="Z71" s="38" t="s">
        <v>486</v>
      </c>
    </row>
    <row r="72" spans="1:32" x14ac:dyDescent="0.15">
      <c r="W72" s="38" t="s">
        <v>578</v>
      </c>
      <c r="Y72" s="38" t="s">
        <v>329</v>
      </c>
      <c r="Z72" s="38" t="s">
        <v>487</v>
      </c>
    </row>
    <row r="73" spans="1:32" x14ac:dyDescent="0.15">
      <c r="W73" s="38" t="s">
        <v>579</v>
      </c>
      <c r="Y73" s="38" t="s">
        <v>330</v>
      </c>
      <c r="Z73" s="38" t="s">
        <v>488</v>
      </c>
    </row>
    <row r="74" spans="1:32" x14ac:dyDescent="0.15">
      <c r="W74" s="38" t="s">
        <v>580</v>
      </c>
      <c r="Y74" s="38" t="s">
        <v>331</v>
      </c>
      <c r="Z74" s="38" t="s">
        <v>489</v>
      </c>
    </row>
    <row r="75" spans="1:32" x14ac:dyDescent="0.15">
      <c r="W75" s="38" t="s">
        <v>581</v>
      </c>
      <c r="Y75" s="38" t="s">
        <v>332</v>
      </c>
      <c r="Z75" s="38" t="s">
        <v>490</v>
      </c>
    </row>
    <row r="76" spans="1:32" x14ac:dyDescent="0.15">
      <c r="W76" s="38" t="s">
        <v>242</v>
      </c>
      <c r="Y76" s="38" t="s">
        <v>333</v>
      </c>
      <c r="Z76" s="38" t="s">
        <v>491</v>
      </c>
    </row>
    <row r="77" spans="1:32" x14ac:dyDescent="0.15">
      <c r="W77" s="38" t="s">
        <v>582</v>
      </c>
      <c r="Y77" s="38" t="s">
        <v>334</v>
      </c>
      <c r="Z77" s="38" t="s">
        <v>492</v>
      </c>
    </row>
    <row r="78" spans="1:32" x14ac:dyDescent="0.15">
      <c r="W78" s="38" t="s">
        <v>243</v>
      </c>
      <c r="Y78" s="38" t="s">
        <v>335</v>
      </c>
      <c r="Z78" s="38" t="s">
        <v>493</v>
      </c>
    </row>
    <row r="79" spans="1:32" x14ac:dyDescent="0.15">
      <c r="W79" s="38" t="s">
        <v>583</v>
      </c>
      <c r="Y79" s="38" t="s">
        <v>336</v>
      </c>
      <c r="Z79" s="38" t="s">
        <v>494</v>
      </c>
    </row>
    <row r="80" spans="1:32" x14ac:dyDescent="0.15">
      <c r="W80" s="38" t="s">
        <v>244</v>
      </c>
      <c r="Y80" s="38" t="s">
        <v>337</v>
      </c>
      <c r="Z80" s="38" t="s">
        <v>495</v>
      </c>
    </row>
    <row r="81" spans="23:26" x14ac:dyDescent="0.15">
      <c r="W81" s="38" t="s">
        <v>584</v>
      </c>
      <c r="Y81" s="38" t="s">
        <v>338</v>
      </c>
      <c r="Z81" s="38" t="s">
        <v>496</v>
      </c>
    </row>
    <row r="82" spans="23:26" x14ac:dyDescent="0.15">
      <c r="W82" s="38" t="s">
        <v>585</v>
      </c>
      <c r="Y82" s="38" t="s">
        <v>339</v>
      </c>
      <c r="Z82" s="38" t="s">
        <v>497</v>
      </c>
    </row>
    <row r="83" spans="23:26" x14ac:dyDescent="0.15">
      <c r="W83" s="38" t="s">
        <v>245</v>
      </c>
      <c r="Y83" s="38" t="s">
        <v>340</v>
      </c>
      <c r="Z83" s="38" t="s">
        <v>498</v>
      </c>
    </row>
    <row r="84" spans="23:26" x14ac:dyDescent="0.15">
      <c r="W84" s="38" t="s">
        <v>586</v>
      </c>
      <c r="Y84" s="38" t="s">
        <v>341</v>
      </c>
      <c r="Z84" s="38" t="s">
        <v>499</v>
      </c>
    </row>
    <row r="85" spans="23:26" x14ac:dyDescent="0.15">
      <c r="W85" s="38" t="s">
        <v>587</v>
      </c>
      <c r="Y85" s="38" t="s">
        <v>342</v>
      </c>
      <c r="Z85" s="38" t="s">
        <v>500</v>
      </c>
    </row>
    <row r="86" spans="23:26" x14ac:dyDescent="0.15">
      <c r="W86" s="38" t="s">
        <v>246</v>
      </c>
      <c r="Y86" s="38" t="s">
        <v>343</v>
      </c>
      <c r="Z86" s="38" t="s">
        <v>501</v>
      </c>
    </row>
    <row r="87" spans="23:26" x14ac:dyDescent="0.15">
      <c r="W87" s="38" t="s">
        <v>588</v>
      </c>
      <c r="Y87" s="38" t="s">
        <v>344</v>
      </c>
      <c r="Z87" s="38" t="s">
        <v>502</v>
      </c>
    </row>
    <row r="88" spans="23:26" x14ac:dyDescent="0.15">
      <c r="W88" s="38" t="s">
        <v>589</v>
      </c>
      <c r="Y88" s="38" t="s">
        <v>345</v>
      </c>
      <c r="Z88" s="38" t="s">
        <v>503</v>
      </c>
    </row>
    <row r="89" spans="23:26" x14ac:dyDescent="0.15">
      <c r="W89" s="38" t="s">
        <v>590</v>
      </c>
      <c r="Y89" s="38" t="s">
        <v>346</v>
      </c>
      <c r="Z89" s="38" t="s">
        <v>504</v>
      </c>
    </row>
    <row r="90" spans="23:26" x14ac:dyDescent="0.15">
      <c r="W90" s="38" t="s">
        <v>591</v>
      </c>
      <c r="Y90" s="38" t="s">
        <v>347</v>
      </c>
      <c r="Z90" s="38" t="s">
        <v>505</v>
      </c>
    </row>
    <row r="91" spans="23:26" x14ac:dyDescent="0.15">
      <c r="Y91" s="38" t="s">
        <v>348</v>
      </c>
      <c r="Z91" s="38" t="s">
        <v>506</v>
      </c>
    </row>
    <row r="92" spans="23:26" x14ac:dyDescent="0.15">
      <c r="W92" s="38" t="s">
        <v>255</v>
      </c>
      <c r="Y92" s="38" t="s">
        <v>349</v>
      </c>
      <c r="Z92" s="38" t="s">
        <v>507</v>
      </c>
    </row>
    <row r="93" spans="23:26" x14ac:dyDescent="0.15">
      <c r="W93" s="38" t="s">
        <v>256</v>
      </c>
      <c r="Y93" s="38" t="s">
        <v>350</v>
      </c>
      <c r="Z93" s="38" t="s">
        <v>508</v>
      </c>
    </row>
    <row r="94" spans="23:26" x14ac:dyDescent="0.15">
      <c r="W94" s="38" t="s">
        <v>592</v>
      </c>
      <c r="Y94" s="38" t="s">
        <v>351</v>
      </c>
      <c r="Z94" s="38" t="s">
        <v>509</v>
      </c>
    </row>
    <row r="95" spans="23:26" x14ac:dyDescent="0.15">
      <c r="W95" s="38" t="s">
        <v>593</v>
      </c>
      <c r="Y95" s="38" t="s">
        <v>352</v>
      </c>
      <c r="Z95" s="38" t="s">
        <v>510</v>
      </c>
    </row>
    <row r="96" spans="23:26" x14ac:dyDescent="0.15">
      <c r="W96" s="38" t="s">
        <v>594</v>
      </c>
      <c r="Y96" s="38" t="s">
        <v>257</v>
      </c>
      <c r="Z96" s="38" t="s">
        <v>390</v>
      </c>
    </row>
    <row r="97" spans="23:26" x14ac:dyDescent="0.15">
      <c r="W97" s="38" t="s">
        <v>595</v>
      </c>
      <c r="Y97" s="38" t="s">
        <v>353</v>
      </c>
      <c r="Z97" s="38" t="s">
        <v>391</v>
      </c>
    </row>
    <row r="98" spans="23:26" x14ac:dyDescent="0.15">
      <c r="W98" s="38" t="s">
        <v>596</v>
      </c>
      <c r="Y98" s="38" t="s">
        <v>354</v>
      </c>
      <c r="Z98" s="38" t="s">
        <v>392</v>
      </c>
    </row>
    <row r="99" spans="23:26" x14ac:dyDescent="0.15">
      <c r="W99" s="38" t="s">
        <v>597</v>
      </c>
      <c r="Y99" s="38" t="s">
        <v>384</v>
      </c>
      <c r="Z99" s="38" t="s">
        <v>393</v>
      </c>
    </row>
    <row r="100" spans="23:26" x14ac:dyDescent="0.15">
      <c r="W100" s="38" t="s">
        <v>598</v>
      </c>
      <c r="Y100" s="38" t="s">
        <v>629</v>
      </c>
      <c r="Z100" s="38" t="s">
        <v>394</v>
      </c>
    </row>
    <row r="101" spans="23:26" x14ac:dyDescent="0.15">
      <c r="W101" s="38" t="s">
        <v>599</v>
      </c>
    </row>
    <row r="102" spans="23:26" x14ac:dyDescent="0.15">
      <c r="W102" s="38" t="s">
        <v>600</v>
      </c>
    </row>
    <row r="103" spans="23:26" x14ac:dyDescent="0.15">
      <c r="W103" s="38" t="s">
        <v>601</v>
      </c>
    </row>
    <row r="104" spans="23:26" x14ac:dyDescent="0.15">
      <c r="W104" s="38" t="s">
        <v>602</v>
      </c>
    </row>
    <row r="105" spans="23:26" x14ac:dyDescent="0.15">
      <c r="W105" s="38" t="s">
        <v>603</v>
      </c>
    </row>
    <row r="106" spans="23:26" x14ac:dyDescent="0.15">
      <c r="W106" s="38" t="s">
        <v>604</v>
      </c>
    </row>
    <row r="107" spans="23:26" x14ac:dyDescent="0.15">
      <c r="W107" s="38" t="s">
        <v>605</v>
      </c>
    </row>
    <row r="108" spans="23:26" x14ac:dyDescent="0.15">
      <c r="W108" s="38" t="s">
        <v>606</v>
      </c>
    </row>
    <row r="109" spans="23:26" x14ac:dyDescent="0.15">
      <c r="W109" s="38" t="s">
        <v>607</v>
      </c>
    </row>
    <row r="110" spans="23:26" x14ac:dyDescent="0.15">
      <c r="W110" s="38" t="s">
        <v>608</v>
      </c>
    </row>
    <row r="111" spans="23:26" x14ac:dyDescent="0.15">
      <c r="W111" s="38" t="s">
        <v>609</v>
      </c>
    </row>
    <row r="112" spans="23:26" x14ac:dyDescent="0.15">
      <c r="W112" s="38" t="s">
        <v>611</v>
      </c>
    </row>
  </sheetData>
  <sheetProtection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2022-08-25T17:36:33Z</dcterms:created>
  <dcterms:modified xsi:type="dcterms:W3CDTF">2022-08-25T17:37:38Z</dcterms:modified>
</cp:coreProperties>
</file>