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行政事業レビューシート!$A$2:$BG$1047915</definedName>
    <definedName name="_xlnm.Print_Area" localSheetId="0">行政事業レビューシート!$A$1:$AX$158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6" i="11" l="1"/>
  <c r="AI50" i="11" l="1"/>
  <c r="AM50" i="11"/>
  <c r="AE50" i="11"/>
  <c r="W16" i="11" l="1"/>
  <c r="P16" i="11"/>
  <c r="AD15" i="11"/>
  <c r="W15" i="11"/>
  <c r="P15" i="11"/>
  <c r="AY146" i="11" l="1"/>
  <c r="AY149" i="11" s="1"/>
  <c r="AY134" i="11"/>
  <c r="AY148" i="11" l="1"/>
  <c r="AY147" i="11"/>
  <c r="AY136" i="11"/>
  <c r="AY138" i="11"/>
  <c r="AY139" i="11"/>
  <c r="AY135" i="11"/>
  <c r="AY137" i="11"/>
  <c r="AY41" i="11" l="1"/>
  <c r="AY49" i="11" s="1"/>
  <c r="AY46" i="11" l="1"/>
  <c r="AY50" i="11"/>
  <c r="AY43" i="11"/>
  <c r="AY47" i="11"/>
  <c r="AY42" i="11"/>
  <c r="AY44" i="11"/>
  <c r="AY48" i="11"/>
  <c r="AY45" i="11"/>
  <c r="AW103" i="11" l="1"/>
  <c r="AT103" i="11"/>
  <c r="AQ103" i="11"/>
  <c r="AL103" i="11"/>
  <c r="AI103" i="11"/>
  <c r="AF103" i="11"/>
  <c r="Z103" i="11"/>
  <c r="W103" i="11"/>
  <c r="T103" i="11"/>
  <c r="N103" i="11"/>
  <c r="AW102" i="11"/>
  <c r="AT102" i="11"/>
  <c r="AQ102" i="11"/>
  <c r="AL102" i="11"/>
  <c r="AI102" i="11"/>
  <c r="AF102" i="11"/>
  <c r="Z102" i="11"/>
  <c r="W102" i="11"/>
  <c r="T102" i="11"/>
  <c r="N102" i="11"/>
  <c r="K102" i="11"/>
  <c r="H102" i="11"/>
  <c r="AY159" i="11" l="1"/>
  <c r="AY158" i="11"/>
  <c r="AY154" i="11"/>
  <c r="AY156" i="11" s="1"/>
  <c r="AY150" i="11"/>
  <c r="AY153" i="11" s="1"/>
  <c r="AY140" i="11"/>
  <c r="AU139" i="11"/>
  <c r="Y139" i="11"/>
  <c r="AU133" i="11"/>
  <c r="Y133" i="11"/>
  <c r="P26" i="11"/>
  <c r="AD21" i="11"/>
  <c r="W21" i="11"/>
  <c r="P21" i="11"/>
  <c r="AR18" i="11"/>
  <c r="AK18" i="11"/>
  <c r="AD18" i="11"/>
  <c r="AD20" i="11" s="1"/>
  <c r="W18" i="11"/>
  <c r="W20" i="11" s="1"/>
  <c r="P18" i="11"/>
  <c r="P20" i="11" s="1"/>
  <c r="AV2" i="11"/>
  <c r="AY157" i="11" l="1"/>
  <c r="AY155" i="11"/>
  <c r="AY152" i="11"/>
  <c r="AY151"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<sst xmlns="http://schemas.openxmlformats.org/spreadsheetml/2006/main" count="847" uniqueCount="660">
  <si>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</si>
  <si>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</si>
  <si>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</si>
  <si>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</si>
  <si>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</si>
  <si>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</si>
  <si>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</si>
  <si>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</si>
  <si>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</si>
  <si>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</si>
  <si>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</si>
  <si>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</si>
  <si>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</si>
  <si>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</si>
  <si>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</si>
  <si>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</si>
  <si>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</si>
  <si>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</si>
  <si>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</si>
  <si>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</si>
  <si>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</si>
  <si>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</si>
  <si>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</si>
  <si>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</si>
  <si>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</si>
  <si>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</si>
  <si>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</si>
  <si>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</si>
  <si>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</si>
  <si>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</si>
  <si>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</si>
  <si>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</si>
  <si>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</si>
  <si>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</si>
  <si>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</si>
  <si>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</si>
  <si>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</si>
  <si>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</si>
  <si>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</si>
  <si>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</si>
  <si>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</si>
  <si>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</si>
  <si>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</si>
  <si>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</si>
  <si>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</si>
  <si>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</si>
  <si>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</si>
  <si>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</si>
  <si>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</si>
  <si>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</si>
  <si>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</si>
  <si>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</si>
  <si>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</si>
  <si>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</si>
  <si>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</si>
  <si>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</si>
  <si>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</si>
  <si>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</si>
  <si>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</si>
  <si>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</si>
  <si>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</si>
  <si>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</si>
  <si>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</si>
  <si>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</si>
  <si>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</si>
  <si>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</si>
  <si>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</si>
  <si>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</si>
  <si>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</si>
  <si>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</si>
  <si>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</si>
  <si>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</si>
  <si>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</si>
  <si>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</si>
  <si>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</si>
  <si>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</si>
  <si>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</si>
  <si>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</si>
  <si>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</si>
  <si>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</si>
  <si>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</si>
  <si>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</si>
  <si>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</si>
  <si>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</si>
  <si>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</si>
  <si>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</si>
  <si>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</si>
  <si>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</si>
  <si>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</si>
  <si>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</si>
  <si>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</si>
  <si>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</si>
  <si>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</si>
  <si>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</si>
  <si>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</si>
  <si>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</si>
  <si>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</si>
  <si>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</si>
  <si>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</si>
  <si>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</si>
  <si>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</si>
  <si>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</si>
  <si>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</si>
  <si>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</si>
  <si>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</si>
  <si>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</si>
  <si>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</si>
  <si>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</si>
  <si>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</si>
  <si>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</si>
  <si>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</si>
  <si>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</si>
  <si>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</si>
  <si>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</si>
  <si>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</si>
  <si>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</si>
  <si>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</si>
  <si>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</si>
  <si>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</si>
  <si>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</si>
  <si>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</si>
  <si>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</si>
  <si>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</si>
  <si>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</si>
  <si>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</si>
  <si>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</si>
  <si>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</si>
  <si>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</si>
  <si>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</si>
  <si>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</si>
  <si>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</si>
  <si>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</si>
  <si>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</si>
  <si>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</si>
  <si>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</si>
  <si>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</si>
  <si>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</si>
  <si>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</si>
  <si>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</si>
  <si>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</si>
  <si>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</si>
  <si>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</si>
  <si>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</si>
  <si>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</si>
  <si>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</si>
  <si>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</si>
  <si>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</si>
  <si>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</si>
  <si>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</si>
  <si>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</si>
  <si>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</si>
  <si>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</si>
  <si>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</si>
  <si>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</si>
  <si>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</si>
  <si>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</si>
  <si>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</si>
  <si>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</si>
  <si>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</si>
  <si>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</si>
  <si>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</si>
  <si>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</si>
  <si>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</si>
  <si>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</si>
  <si>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</si>
  <si>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</si>
  <si>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</si>
  <si>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</si>
  <si>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</si>
  <si>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</si>
  <si>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</si>
  <si>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</si>
  <si>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</si>
  <si>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</si>
  <si>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</si>
  <si>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</si>
  <si>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</si>
  <si>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</si>
  <si>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</si>
  <si>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</si>
  <si>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</si>
  <si>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</si>
  <si>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</si>
  <si>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</si>
  <si>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</si>
  <si>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</si>
  <si>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</si>
  <si>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</si>
  <si>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</si>
  <si>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</si>
  <si>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</si>
  <si>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</si>
  <si>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</si>
  <si>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</si>
  <si>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</si>
  <si>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</si>
  <si>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</si>
  <si>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</si>
  <si>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</si>
  <si>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</si>
  <si>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</si>
  <si>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</si>
  <si>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</si>
  <si>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</si>
  <si>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</si>
  <si>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</si>
  <si>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</si>
  <si>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</si>
  <si>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</si>
  <si>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</si>
  <si>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</si>
  <si>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</si>
  <si>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</si>
  <si>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</si>
  <si>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</si>
  <si>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</si>
  <si>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</si>
  <si>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</si>
  <si>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</si>
  <si>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</si>
  <si>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</si>
  <si>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</si>
  <si>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</si>
  <si>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</si>
  <si>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</si>
  <si>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</si>
  <si>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</si>
  <si>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</si>
  <si>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</si>
  <si>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</si>
  <si>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</si>
  <si>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</si>
  <si>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</si>
  <si>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</si>
  <si>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</si>
  <si>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</si>
  <si>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</si>
  <si>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</si>
  <si>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</si>
  <si>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</si>
  <si>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</si>
  <si>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</si>
  <si>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</si>
  <si>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</si>
  <si>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</si>
  <si>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</si>
  <si>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</si>
  <si>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</si>
  <si>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</si>
  <si>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</si>
  <si>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</si>
  <si>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</si>
  <si>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</si>
  <si>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</si>
  <si>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</si>
  <si>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</si>
  <si>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</si>
  <si>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</si>
  <si>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</si>
  <si>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</si>
  <si>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</si>
  <si>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</si>
  <si>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</si>
  <si>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</si>
  <si>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</si>
  <si>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</si>
  <si>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</si>
  <si>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</si>
  <si>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</si>
  <si>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</si>
  <si>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</si>
  <si>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</si>
  <si>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</si>
  <si>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</si>
  <si>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</si>
  <si>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</si>
  <si>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</si>
  <si>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</si>
  <si>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</si>
  <si>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</si>
  <si>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</si>
  <si>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</si>
  <si>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</si>
  <si>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</si>
  <si>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</si>
  <si>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</si>
  <si>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</si>
  <si>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</si>
  <si>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</si>
  <si>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</si>
  <si>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</si>
  <si>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</si>
  <si>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</si>
  <si>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</si>
  <si>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</si>
  <si>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</si>
  <si>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</si>
  <si>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</si>
  <si>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</si>
  <si>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</si>
  <si>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</si>
  <si>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</si>
  <si>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</si>
  <si>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</si>
  <si>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</si>
  <si>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</si>
  <si>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</si>
  <si>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</si>
  <si>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</si>
  <si>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</si>
  <si>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</si>
  <si>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</si>
  <si>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</si>
  <si>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</si>
  <si>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</si>
  <si>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</si>
  <si>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</si>
  <si>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</si>
  <si>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</si>
  <si>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</si>
  <si>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</si>
  <si>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</si>
  <si>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</si>
  <si>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</si>
  <si>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</si>
  <si>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</si>
  <si>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</si>
  <si>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</si>
  <si>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</si>
  <si>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</si>
  <si>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</si>
  <si>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</si>
  <si>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</si>
  <si>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</si>
  <si>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</si>
  <si>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</si>
  <si>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</si>
  <si>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</si>
  <si>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</si>
  <si>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</si>
  <si>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</si>
  <si>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</si>
  <si>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</si>
  <si>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</si>
  <si>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</si>
  <si>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</si>
  <si>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</si>
  <si>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</si>
  <si>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</si>
  <si>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</si>
  <si>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</si>
  <si>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</si>
  <si>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</si>
  <si>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</si>
  <si>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</si>
  <si>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</si>
  <si>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</si>
  <si>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</si>
  <si>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</si>
  <si>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</si>
  <si>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</si>
  <si>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</si>
  <si>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</si>
  <si>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</si>
  <si>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</si>
  <si>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</si>
  <si>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</si>
  <si>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</si>
  <si>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</si>
  <si>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</si>
  <si>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</si>
  <si>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</si>
  <si>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</si>
  <si>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</si>
  <si>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</si>
  <si>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</si>
  <si>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</si>
  <si>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</si>
  <si>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</si>
  <si>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</si>
  <si>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</si>
  <si>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</si>
  <si>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</si>
  <si>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</si>
  <si>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</si>
  <si>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</si>
  <si>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</si>
  <si>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</si>
  <si>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</si>
  <si>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</si>
  <si>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</si>
  <si>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</si>
  <si>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</si>
  <si>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</si>
  <si>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</si>
  <si>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</si>
  <si>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</si>
  <si>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</si>
  <si>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</si>
  <si>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</si>
  <si>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</si>
  <si>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</si>
  <si>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</si>
  <si>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</si>
  <si>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</si>
  <si>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</si>
  <si>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</si>
  <si>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</si>
  <si>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</si>
  <si>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</si>
  <si>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</si>
  <si>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</si>
  <si>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</si>
  <si>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</si>
  <si>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</si>
  <si>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</si>
  <si>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</si>
  <si>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</si>
  <si>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</si>
  <si>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</si>
  <si>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</si>
  <si>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</si>
  <si>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</si>
  <si>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</si>
  <si>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</si>
  <si>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</si>
  <si>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</si>
  <si>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</si>
  <si>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</si>
  <si>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</si>
  <si>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</si>
  <si>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</si>
  <si>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</si>
  <si>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</si>
  <si>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</si>
  <si>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</si>
  <si>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</si>
  <si>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</si>
  <si>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</si>
  <si>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</si>
  <si>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</si>
  <si>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</si>
  <si>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</si>
  <si>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</si>
  <si>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</si>
  <si>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</si>
  <si>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</si>
  <si>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</si>
  <si>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</si>
  <si>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</si>
  <si>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</si>
  <si>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</si>
  <si>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</si>
  <si>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</si>
  <si>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</si>
  <si>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</si>
  <si>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</si>
  <si>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</si>
  <si>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</si>
  <si>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</si>
  <si>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</si>
  <si>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</si>
  <si>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</si>
  <si>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</si>
  <si>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</si>
  <si>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</si>
  <si>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</si>
  <si>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</si>
  <si>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</si>
  <si>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</si>
  <si>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</si>
  <si>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</si>
  <si>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</si>
  <si>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</si>
  <si>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</si>
  <si>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</si>
  <si>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</si>
  <si>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</si>
  <si>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</si>
  <si>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</si>
  <si>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</si>
  <si>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</si>
  <si>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</si>
  <si>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</si>
  <si>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</si>
  <si>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</si>
  <si>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</si>
  <si>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</si>
  <si>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</si>
  <si>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</si>
  <si>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</si>
  <si>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</si>
  <si>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</si>
  <si>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</si>
  <si>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</si>
  <si>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</si>
  <si>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</si>
  <si>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</si>
  <si>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</si>
  <si>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</si>
  <si>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</si>
  <si>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</si>
  <si>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</si>
  <si>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</si>
  <si>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</si>
  <si>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</si>
  <si>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</si>
  <si>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</si>
  <si>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</si>
  <si>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</si>
  <si>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</si>
  <si>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</si>
  <si>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</si>
  <si>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</si>
  <si>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</si>
  <si>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</si>
  <si>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</si>
  <si>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</si>
  <si>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</si>
  <si>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</si>
  <si>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</si>
  <si>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</si>
  <si>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</si>
  <si>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</si>
  <si>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</si>
  <si>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</si>
  <si>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</si>
  <si>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</si>
  <si>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</si>
  <si>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</si>
  <si>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</si>
  <si>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</si>
  <si>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</si>
  <si>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</si>
  <si>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</si>
  <si>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</si>
  <si>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</si>
  <si>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</si>
  <si>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</si>
  <si>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</si>
  <si>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</si>
  <si>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</si>
  <si>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</si>
  <si>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</si>
  <si>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</si>
  <si>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</si>
  <si>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</si>
  <si>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</si>
  <si>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</si>
  <si>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</si>
  <si>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</si>
  <si>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</si>
  <si>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</si>
  <si>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</si>
  <si>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</si>
  <si>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</si>
  <si>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</si>
  <si>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</si>
  <si>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</si>
  <si>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</si>
  <si>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</si>
  <si>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</si>
  <si>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</si>
  <si>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</si>
  <si>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</si>
  <si>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</si>
  <si>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</si>
  <si>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</si>
  <si>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</si>
  <si>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</si>
  <si>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</si>
  <si>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</si>
  <si>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</si>
  <si>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</si>
  <si>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</si>
  <si>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</si>
  <si>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</si>
  <si>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</si>
  <si>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</si>
  <si>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</si>
  <si>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内閣本府庁舎等施設の整備に必要な経費</t>
  </si>
  <si>
    <t>平成13年度</t>
    <rPh sb="0" eb="2">
      <t>ヘイセイ</t>
    </rPh>
    <rPh sb="4" eb="5">
      <t>ネン</t>
    </rPh>
    <rPh sb="5" eb="6">
      <t>ド</t>
    </rPh>
    <phoneticPr fontId="5"/>
  </si>
  <si>
    <t>終了予定なし</t>
    <rPh sb="0" eb="2">
      <t>シュウリョウ</t>
    </rPh>
    <rPh sb="2" eb="4">
      <t>ヨテイ</t>
    </rPh>
    <phoneticPr fontId="5"/>
  </si>
  <si>
    <t>大臣官房</t>
    <rPh sb="0" eb="2">
      <t>ダイジン</t>
    </rPh>
    <rPh sb="2" eb="4">
      <t>カンボウ</t>
    </rPh>
    <phoneticPr fontId="5"/>
  </si>
  <si>
    <t>会計課</t>
    <rPh sb="0" eb="3">
      <t>カイケイカ</t>
    </rPh>
    <phoneticPr fontId="5"/>
  </si>
  <si>
    <t>大臣官房参事官
山本　元一</t>
    <rPh sb="8" eb="10">
      <t>ヤマモト</t>
    </rPh>
    <rPh sb="11" eb="13">
      <t>モトカズ</t>
    </rPh>
    <phoneticPr fontId="5"/>
  </si>
  <si>
    <t>○</t>
  </si>
  <si>
    <t>官公庁施設の建設等に関する法律（昭和26年6月1日法律第181号）</t>
    <phoneticPr fontId="5"/>
  </si>
  <si>
    <t>官公庁施設の建設等に関する法律第九条に基づく営繕計画</t>
    <phoneticPr fontId="5"/>
  </si>
  <si>
    <t>内閣府所属の庁舎等について、経年により老朽化した設備等の改修・整備を行い、公務の能率増進を図ることを目的とする。</t>
    <phoneticPr fontId="5"/>
  </si>
  <si>
    <t>内閣府所属の庁舎等の老朽化の進行が著しい状況にある。このような状況を踏まえ、「内閣府インフラ長寿命化計画」に基づき次のような考え方により、改修工事を実施している。
　① 管理する施設の経年進行に合わせ、中長期にわたるトータルコストの低減を考慮したうえで、維持管理・修繕（改修）を行っている。
　② 厳しい財政状況の下、毎年度の予算要求に際し、重要性・緊急性の精査を行っている。
　③ ①及び②により効果的・効率的・計画的な予算執行に努めている。</t>
    <phoneticPr fontId="5"/>
  </si>
  <si>
    <t>-</t>
  </si>
  <si>
    <t>施設整備費</t>
    <rPh sb="0" eb="2">
      <t>シセツ</t>
    </rPh>
    <rPh sb="2" eb="5">
      <t>セイビヒ</t>
    </rPh>
    <phoneticPr fontId="5"/>
  </si>
  <si>
    <t>施設施工庁費</t>
    <rPh sb="0" eb="2">
      <t>シセツ</t>
    </rPh>
    <rPh sb="2" eb="4">
      <t>セコウ</t>
    </rPh>
    <rPh sb="4" eb="6">
      <t>チョウヒ</t>
    </rPh>
    <phoneticPr fontId="5"/>
  </si>
  <si>
    <t>施設の改修等整備に要する経費であり、庁舎等の適正な維持管理のために行うものであるため。</t>
    <phoneticPr fontId="5"/>
  </si>
  <si>
    <t>従来より緊急度、不具合の頻度（耐用年数）等を考慮し、必要最小限の改修等を行っており、今後も内閣府所属の庁舎等の機能を維持するために必要最小限の改修等を行っていく。</t>
    <phoneticPr fontId="5"/>
  </si>
  <si>
    <t>内閣府の業務の遂行及び行政サービスを適切に行えるよう事業を効率的に行うことにより、費用対効果の向上を図り、計画的に整備を進める。</t>
    <phoneticPr fontId="5"/>
  </si>
  <si>
    <t>‐</t>
  </si>
  <si>
    <t>有</t>
  </si>
  <si>
    <t>‐</t>
    <phoneticPr fontId="5"/>
  </si>
  <si>
    <t>内閣府の行政サービスを提供する場として、来訪者の安全確保や、職員の業務に支障をきたすことのないよう緊急度の高い施設の整備等を行っている。</t>
  </si>
  <si>
    <t>内閣府所属の庁舎等に係る設備等の改修及び新設であり、地方自治体、民間等に委ねる事業ではない。</t>
  </si>
  <si>
    <t>国土交通省大臣官房官庁営繕部の公共建築工事積算基準などに基づき各契約ごとに費用算出していることから「妥当」としているもの。</t>
    <phoneticPr fontId="5"/>
  </si>
  <si>
    <t>事業目的に即し真に必要なものに限定されている。</t>
    <phoneticPr fontId="5"/>
  </si>
  <si>
    <t>事業の実施にあたっては一般競争入札を実施している。</t>
    <phoneticPr fontId="5"/>
  </si>
  <si>
    <t>事業実施に当たっては、工法等の比較検討を行い、適切な手段を選定している。</t>
    <phoneticPr fontId="5"/>
  </si>
  <si>
    <t>妥当である。</t>
    <phoneticPr fontId="5"/>
  </si>
  <si>
    <t>整備された施設においては、来訪者の安全確保や職員の業務に支障をきたすことなく適切に運用されている。</t>
    <phoneticPr fontId="5"/>
  </si>
  <si>
    <t>0002</t>
    <phoneticPr fontId="5"/>
  </si>
  <si>
    <t>0117</t>
    <phoneticPr fontId="5"/>
  </si>
  <si>
    <t>0115</t>
    <phoneticPr fontId="5"/>
  </si>
  <si>
    <t>0126</t>
    <phoneticPr fontId="5"/>
  </si>
  <si>
    <t>0122</t>
    <phoneticPr fontId="5"/>
  </si>
  <si>
    <t>0127</t>
    <phoneticPr fontId="5"/>
  </si>
  <si>
    <t>0134</t>
    <phoneticPr fontId="5"/>
  </si>
  <si>
    <t>【随意契約（その他）】</t>
    <rPh sb="1" eb="3">
      <t>ズイイ</t>
    </rPh>
    <rPh sb="3" eb="5">
      <t>ケイヤク</t>
    </rPh>
    <rPh sb="8" eb="9">
      <t>タ</t>
    </rPh>
    <phoneticPr fontId="5"/>
  </si>
  <si>
    <t>【一般競争入札】</t>
    <rPh sb="1" eb="3">
      <t>イッパン</t>
    </rPh>
    <rPh sb="3" eb="5">
      <t>キョウソウ</t>
    </rPh>
    <rPh sb="5" eb="7">
      <t>ニュウサツ</t>
    </rPh>
    <phoneticPr fontId="5"/>
  </si>
  <si>
    <t>【支出委任】</t>
    <rPh sb="1" eb="3">
      <t>シシュツ</t>
    </rPh>
    <rPh sb="3" eb="5">
      <t>イニン</t>
    </rPh>
    <phoneticPr fontId="5"/>
  </si>
  <si>
    <t>【随意契約（少額）】</t>
    <rPh sb="1" eb="3">
      <t>ズイイ</t>
    </rPh>
    <rPh sb="3" eb="5">
      <t>ケイヤク</t>
    </rPh>
    <rPh sb="6" eb="8">
      <t>ショウガク</t>
    </rPh>
    <phoneticPr fontId="5"/>
  </si>
  <si>
    <t>施設整備費</t>
    <rPh sb="0" eb="2">
      <t>シセツ</t>
    </rPh>
    <rPh sb="2" eb="5">
      <t>セイビヒ</t>
    </rPh>
    <phoneticPr fontId="5"/>
  </si>
  <si>
    <t>役務費</t>
    <rPh sb="0" eb="3">
      <t>エキムヒ</t>
    </rPh>
    <phoneticPr fontId="5"/>
  </si>
  <si>
    <t>中央合同庁舎第８号館等の維持管理・運営業務（ＰＦＩ事業）に伴うレイアウト変更対応業務</t>
    <phoneticPr fontId="5"/>
  </si>
  <si>
    <t xml:space="preserve">東海建設株式会社 </t>
    <phoneticPr fontId="5"/>
  </si>
  <si>
    <t>８号館PFI株式会社</t>
    <rPh sb="1" eb="3">
      <t>ゴウカン</t>
    </rPh>
    <rPh sb="6" eb="10">
      <t>カブシキガイシャ</t>
    </rPh>
    <phoneticPr fontId="5"/>
  </si>
  <si>
    <t xml:space="preserve">PwCアドバイザリー合同会社 </t>
    <phoneticPr fontId="5"/>
  </si>
  <si>
    <t>株式会社クリマテック</t>
    <rPh sb="0" eb="4">
      <t>カブシキガイシャ</t>
    </rPh>
    <phoneticPr fontId="5"/>
  </si>
  <si>
    <t>株式会社四電工東京本部</t>
    <rPh sb="0" eb="4">
      <t>カブシキガイシャ</t>
    </rPh>
    <rPh sb="4" eb="7">
      <t>ヨンデンコウ</t>
    </rPh>
    <rPh sb="7" eb="9">
      <t>トウキョウ</t>
    </rPh>
    <rPh sb="9" eb="11">
      <t>ホンブ</t>
    </rPh>
    <phoneticPr fontId="5"/>
  </si>
  <si>
    <t>内閣府本府庁舎の電灯・受変電設備の改修工事</t>
  </si>
  <si>
    <t>内閣府本府庁舎の空調設備等の改修工事</t>
    <rPh sb="0" eb="2">
      <t>ナイカク</t>
    </rPh>
    <rPh sb="2" eb="3">
      <t>フ</t>
    </rPh>
    <rPh sb="3" eb="4">
      <t>ホン</t>
    </rPh>
    <rPh sb="4" eb="5">
      <t>フ</t>
    </rPh>
    <rPh sb="5" eb="7">
      <t>チョウシャ</t>
    </rPh>
    <rPh sb="8" eb="10">
      <t>クウチョウ</t>
    </rPh>
    <rPh sb="10" eb="12">
      <t>セツビ</t>
    </rPh>
    <rPh sb="12" eb="13">
      <t>トウ</t>
    </rPh>
    <rPh sb="14" eb="16">
      <t>カイシュウ</t>
    </rPh>
    <rPh sb="16" eb="18">
      <t>コウジ</t>
    </rPh>
    <phoneticPr fontId="5"/>
  </si>
  <si>
    <t>－</t>
  </si>
  <si>
    <t>財務アドバイザリー業務</t>
    <rPh sb="0" eb="2">
      <t>ザイム</t>
    </rPh>
    <rPh sb="9" eb="11">
      <t>ギョウム</t>
    </rPh>
    <phoneticPr fontId="5"/>
  </si>
  <si>
    <t>中央合同庁舎第８号館等の維持管理・運営業務（ＰＦＩ事業）に伴うレイアウト変更対応業務</t>
    <rPh sb="0" eb="2">
      <t>チュウオウ</t>
    </rPh>
    <rPh sb="2" eb="4">
      <t>ゴウドウ</t>
    </rPh>
    <rPh sb="4" eb="6">
      <t>チョウシャ</t>
    </rPh>
    <rPh sb="6" eb="7">
      <t>ダイ</t>
    </rPh>
    <rPh sb="8" eb="10">
      <t>ゴウカン</t>
    </rPh>
    <rPh sb="10" eb="11">
      <t>トウ</t>
    </rPh>
    <rPh sb="12" eb="14">
      <t>イジ</t>
    </rPh>
    <rPh sb="14" eb="16">
      <t>カンリ</t>
    </rPh>
    <rPh sb="17" eb="19">
      <t>ウンエイ</t>
    </rPh>
    <rPh sb="19" eb="21">
      <t>ギョウム</t>
    </rPh>
    <rPh sb="25" eb="27">
      <t>ジギョウ</t>
    </rPh>
    <rPh sb="29" eb="30">
      <t>トモナ</t>
    </rPh>
    <rPh sb="36" eb="38">
      <t>ヘンコウ</t>
    </rPh>
    <rPh sb="38" eb="40">
      <t>タイオウ</t>
    </rPh>
    <rPh sb="40" eb="42">
      <t>ギョウム</t>
    </rPh>
    <phoneticPr fontId="25"/>
  </si>
  <si>
    <t>執行額（ｘ）／件数（ｙ）　　</t>
  </si>
  <si>
    <t>施設の改修及び新設</t>
    <phoneticPr fontId="5"/>
  </si>
  <si>
    <t>件</t>
    <rPh sb="0" eb="1">
      <t>ケン</t>
    </rPh>
    <phoneticPr fontId="5"/>
  </si>
  <si>
    <t>171÷4</t>
  </si>
  <si>
    <t>1009÷4</t>
  </si>
  <si>
    <t>百万円</t>
  </si>
  <si>
    <t>281÷4</t>
    <phoneticPr fontId="5"/>
  </si>
  <si>
    <t>356（4年度予算額）
÷
4</t>
    <rPh sb="5" eb="7">
      <t>ネンド</t>
    </rPh>
    <rPh sb="7" eb="10">
      <t>ヨサンガク</t>
    </rPh>
    <phoneticPr fontId="5"/>
  </si>
  <si>
    <t>「内閣府本府インフラ長寿命化計画」に基づき、庁舎等の適正な維持管理のための整備が実施された。</t>
  </si>
  <si>
    <t>-</t>
    <phoneticPr fontId="5"/>
  </si>
  <si>
    <t>A.　８号館ＰＦＩ株式会社</t>
    <phoneticPr fontId="5"/>
  </si>
  <si>
    <t>B.　PwCアドバイザリー合同会社</t>
    <phoneticPr fontId="5"/>
  </si>
  <si>
    <t>D.株式会社クリマテック</t>
    <phoneticPr fontId="5"/>
  </si>
  <si>
    <t>内閣府本府庁舎の空調設備等の改修工事</t>
    <phoneticPr fontId="5"/>
  </si>
  <si>
    <t>C.東海建設株式会社</t>
    <rPh sb="2" eb="4">
      <t>トウカイ</t>
    </rPh>
    <rPh sb="4" eb="6">
      <t>ケンセツ</t>
    </rPh>
    <rPh sb="6" eb="10">
      <t>カブシキガイシャ</t>
    </rPh>
    <phoneticPr fontId="5"/>
  </si>
  <si>
    <t>内閣府本府庁舎１階光庭防水改修工事</t>
    <phoneticPr fontId="5"/>
  </si>
  <si>
    <t>-</t>
    <phoneticPr fontId="5"/>
  </si>
  <si>
    <t>内閣府所属の庁舎等を対象に、経年により老朽化した設備等の改修・整備を行い、公務の能率増進を図る</t>
    <rPh sb="0" eb="2">
      <t>ナイカク</t>
    </rPh>
    <rPh sb="2" eb="3">
      <t>フ</t>
    </rPh>
    <rPh sb="3" eb="5">
      <t>ショゾク</t>
    </rPh>
    <rPh sb="6" eb="8">
      <t>チョウシャ</t>
    </rPh>
    <rPh sb="8" eb="9">
      <t>トウ</t>
    </rPh>
    <rPh sb="10" eb="12">
      <t>タイショウ</t>
    </rPh>
    <phoneticPr fontId="5"/>
  </si>
  <si>
    <t>施設の改修及び新設</t>
    <phoneticPr fontId="5"/>
  </si>
  <si>
    <t>内閣府本府庁舎の光庭防水改修工事</t>
    <phoneticPr fontId="5"/>
  </si>
  <si>
    <t>事業の実施にあたっては原則一般競争入札を実施し、競争性を確保している。競争性のない随意契約については、随意契約審査委員会などを通じて、内容を精査した上で、契約を締結している。一者応札となったものについては、入札に参入可能な事業者の事前調査を実施し、複数の事業者に対して見積もりを聴取した。</t>
    <rPh sb="11" eb="13">
      <t>ゲンソク</t>
    </rPh>
    <rPh sb="35" eb="37">
      <t>キョウソウ</t>
    </rPh>
    <rPh sb="37" eb="38">
      <t>セイ</t>
    </rPh>
    <rPh sb="41" eb="43">
      <t>ズイイ</t>
    </rPh>
    <rPh sb="43" eb="45">
      <t>ケイヤク</t>
    </rPh>
    <rPh sb="51" eb="53">
      <t>ズイイ</t>
    </rPh>
    <rPh sb="53" eb="55">
      <t>ケイヤク</t>
    </rPh>
    <rPh sb="55" eb="57">
      <t>シンサ</t>
    </rPh>
    <rPh sb="57" eb="60">
      <t>イインカイ</t>
    </rPh>
    <rPh sb="63" eb="64">
      <t>ツウ</t>
    </rPh>
    <rPh sb="67" eb="69">
      <t>ナイヨウ</t>
    </rPh>
    <rPh sb="70" eb="72">
      <t>セイサ</t>
    </rPh>
    <rPh sb="74" eb="75">
      <t>ウエ</t>
    </rPh>
    <rPh sb="77" eb="79">
      <t>ケイヤク</t>
    </rPh>
    <rPh sb="80" eb="82">
      <t>テイケツ</t>
    </rPh>
    <rPh sb="87" eb="88">
      <t>イチ</t>
    </rPh>
    <rPh sb="88" eb="89">
      <t>モノ</t>
    </rPh>
    <rPh sb="89" eb="91">
      <t>オウサツ</t>
    </rPh>
    <rPh sb="103" eb="105">
      <t>ニュウサツ</t>
    </rPh>
    <rPh sb="106" eb="108">
      <t>サンニュウ</t>
    </rPh>
    <rPh sb="108" eb="110">
      <t>カノウ</t>
    </rPh>
    <rPh sb="111" eb="114">
      <t>ジギョウシャ</t>
    </rPh>
    <rPh sb="115" eb="117">
      <t>ジゼン</t>
    </rPh>
    <rPh sb="117" eb="119">
      <t>チョウサ</t>
    </rPh>
    <rPh sb="120" eb="122">
      <t>ジッシ</t>
    </rPh>
    <rPh sb="124" eb="126">
      <t>フクスウ</t>
    </rPh>
    <rPh sb="127" eb="130">
      <t>ジギョウシャ</t>
    </rPh>
    <rPh sb="131" eb="132">
      <t>タイ</t>
    </rPh>
    <rPh sb="134" eb="136">
      <t>ミツ</t>
    </rPh>
    <rPh sb="139" eb="141">
      <t>チョウシュ</t>
    </rPh>
    <phoneticPr fontId="5"/>
  </si>
  <si>
    <t>施設施工旅費</t>
    <phoneticPr fontId="5"/>
  </si>
  <si>
    <t>点検対象外</t>
    <rPh sb="0" eb="2">
      <t>テンケン</t>
    </rPh>
    <rPh sb="2" eb="4">
      <t>タイショウ</t>
    </rPh>
    <rPh sb="4" eb="5">
      <t>ガイ</t>
    </rPh>
    <phoneticPr fontId="5"/>
  </si>
  <si>
    <t>一者応札となった要因を検証し、競争性が確保されるよう事業の実施に努め、引き続き、効果的･効率的な事業の実施に努めるとともに、効率的な執行の実績を概算要求に反映させること。</t>
    <phoneticPr fontId="5"/>
  </si>
  <si>
    <t>「内閣府インフラ長寿命化計画」に基づき、施設の整備を実施しているが、既存施設の老朽化は進んでおり引き続き緊急度の高いものから実施する必要がある。</t>
  </si>
  <si>
    <t>引き続き、「内閣府インフラ長寿命化計画」に基づき、入札等経費削減を図りつつ、施設の整備を行っていく。</t>
  </si>
  <si>
    <t>本府庁舎等改修費用の増（458百万の増）
庁舎等の適切な維持管理を実施するために必要不可欠な施設の改修及び新設に係る費用等を中長期の整備計画に基づき要求している。</t>
    <rPh sb="0" eb="2">
      <t>ホンプ</t>
    </rPh>
    <rPh sb="2" eb="4">
      <t>チョウシャ</t>
    </rPh>
    <rPh sb="4" eb="5">
      <t>トウ</t>
    </rPh>
    <rPh sb="5" eb="7">
      <t>カイシュウ</t>
    </rPh>
    <rPh sb="7" eb="9">
      <t>ヒヨウ</t>
    </rPh>
    <rPh sb="10" eb="11">
      <t>ゾウ</t>
    </rPh>
    <rPh sb="15" eb="17">
      <t>ヒャクマン</t>
    </rPh>
    <rPh sb="18" eb="19">
      <t>ゾウ</t>
    </rPh>
    <phoneticPr fontId="5"/>
  </si>
  <si>
    <t>引き続き、中長期の整備計画に基づく、効果的かつ効率的な整備を行う。
また、後年度における負担も考慮しつつ、改修等の必要性が高い場合に適切な整備を行う。
一者応札については、複数社が入札に参加できるよう、公告期間を従前より確保するとともに、入札に参加可能な事業者に対して市場価格調査や公告後の声掛けを実施し、競争性を確保する。</t>
    <rPh sb="78" eb="80">
      <t>オウサツ</t>
    </rPh>
    <rPh sb="131" eb="132">
      <t>タイ</t>
    </rPh>
    <rPh sb="141" eb="143">
      <t>コウコク</t>
    </rPh>
    <rPh sb="143" eb="144">
      <t>ゴ</t>
    </rPh>
    <rPh sb="145" eb="147">
      <t>コエカ</t>
    </rPh>
    <rPh sb="153" eb="156">
      <t>キョウソウセイ</t>
    </rPh>
    <rPh sb="157" eb="159">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</si>
</sst>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5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30"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11" fillId="0" borderId="0" xfId="1" applyFont="1" applyFill="1" applyBorder="1" applyAlignment="1" applyProtection="1">
      <alignment horizontal="center"/>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49" fontId="0" fillId="5" borderId="9" xfId="0" applyNumberFormat="1" applyFont="1" applyFill="1" applyBorder="1" applyAlignment="1" applyProtection="1">
      <alignment horizontal="left" vertical="center" wrapText="1"/>
      <protection locked="0"/>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2" xfId="0" applyFont="1" applyFill="1" applyBorder="1" applyAlignment="1">
      <alignment vertical="center" wrapText="1"/>
    </xf>
    <xf numFmtId="0" fontId="0" fillId="5" borderId="103" xfId="0" applyFont="1" applyFill="1" applyBorder="1" applyAlignment="1">
      <alignment vertical="center" wrapText="1"/>
    </xf>
    <xf numFmtId="0" fontId="0" fillId="5" borderId="124"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wrapText="1"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31" xfId="3" applyFont="1" applyFill="1" applyBorder="1" applyAlignment="1" applyProtection="1">
      <alignment horizontal="left" vertical="center" wrapText="1" shrinkToFit="1"/>
      <protection locked="0"/>
    </xf>
    <xf numFmtId="0" fontId="0" fillId="5" borderId="23" xfId="3" applyFont="1" applyFill="1" applyBorder="1" applyAlignment="1" applyProtection="1">
      <alignment horizontal="left" vertical="center" wrapText="1" shrinkToFit="1"/>
      <protection locked="0"/>
    </xf>
    <xf numFmtId="0" fontId="0" fillId="5" borderId="24"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105</xdr:row>
      <xdr:rowOff>200025</xdr:rowOff>
    </xdr:from>
    <xdr:to>
      <xdr:col>17</xdr:col>
      <xdr:colOff>65559</xdr:colOff>
      <xdr:row>107</xdr:row>
      <xdr:rowOff>268941</xdr:rowOff>
    </xdr:to>
    <xdr:sp macro="" textlink="">
      <xdr:nvSpPr>
        <xdr:cNvPr id="2" name="角丸四角形 1"/>
        <xdr:cNvSpPr/>
      </xdr:nvSpPr>
      <xdr:spPr>
        <a:xfrm>
          <a:off x="2017059" y="88502378"/>
          <a:ext cx="1477500" cy="618004"/>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内閣府</a:t>
          </a:r>
          <a:endParaRPr kumimoji="1" lang="en-US" altLang="ja-JP" sz="1100">
            <a:solidFill>
              <a:sysClr val="windowText" lastClr="000000"/>
            </a:solidFill>
            <a:latin typeface="+mn-ea"/>
            <a:ea typeface="+mn-ea"/>
          </a:endParaRPr>
        </a:p>
        <a:p>
          <a:pPr algn="ctr">
            <a:lnSpc>
              <a:spcPts val="1200"/>
            </a:lnSpc>
          </a:pPr>
          <a:r>
            <a:rPr kumimoji="1" lang="ja-JP" altLang="en-US" sz="1100">
              <a:solidFill>
                <a:sysClr val="windowText" lastClr="000000"/>
              </a:solidFill>
              <a:latin typeface="+mn-ea"/>
              <a:ea typeface="+mn-ea"/>
            </a:rPr>
            <a:t>２８１百万円</a:t>
          </a:r>
          <a:endParaRPr kumimoji="1" lang="en-US" altLang="ja-JP" sz="1100">
            <a:solidFill>
              <a:sysClr val="windowText" lastClr="000000"/>
            </a:solidFill>
            <a:latin typeface="+mn-ea"/>
            <a:ea typeface="+mn-ea"/>
          </a:endParaRPr>
        </a:p>
      </xdr:txBody>
    </xdr:sp>
    <xdr:clientData/>
  </xdr:twoCellAnchor>
  <xdr:twoCellAnchor>
    <xdr:from>
      <xdr:col>17</xdr:col>
      <xdr:colOff>65559</xdr:colOff>
      <xdr:row>106</xdr:row>
      <xdr:rowOff>307321</xdr:rowOff>
    </xdr:from>
    <xdr:to>
      <xdr:col>26</xdr:col>
      <xdr:colOff>43180</xdr:colOff>
      <xdr:row>106</xdr:row>
      <xdr:rowOff>308256</xdr:rowOff>
    </xdr:to>
    <xdr:cxnSp macro="">
      <xdr:nvCxnSpPr>
        <xdr:cNvPr id="3" name="直線矢印コネクタ 2"/>
        <xdr:cNvCxnSpPr>
          <a:stCxn id="2" idx="3"/>
          <a:endCxn id="11" idx="1"/>
        </xdr:cNvCxnSpPr>
      </xdr:nvCxnSpPr>
      <xdr:spPr>
        <a:xfrm>
          <a:off x="3494559" y="88811380"/>
          <a:ext cx="1792974" cy="935"/>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53340</xdr:colOff>
      <xdr:row>112</xdr:row>
      <xdr:rowOff>0</xdr:rowOff>
    </xdr:from>
    <xdr:to>
      <xdr:col>39</xdr:col>
      <xdr:colOff>2540</xdr:colOff>
      <xdr:row>113</xdr:row>
      <xdr:rowOff>274320</xdr:rowOff>
    </xdr:to>
    <xdr:sp macro="" textlink="">
      <xdr:nvSpPr>
        <xdr:cNvPr id="4" name="角丸四角形 3"/>
        <xdr:cNvSpPr/>
      </xdr:nvSpPr>
      <xdr:spPr>
        <a:xfrm>
          <a:off x="5253990" y="40071675"/>
          <a:ext cx="2549525" cy="626745"/>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B. PwC</a:t>
          </a:r>
          <a:r>
            <a:rPr kumimoji="1" lang="ja-JP" altLang="en-US" sz="1100">
              <a:solidFill>
                <a:sysClr val="windowText" lastClr="000000"/>
              </a:solidFill>
              <a:latin typeface="+mn-ea"/>
              <a:ea typeface="+mn-ea"/>
            </a:rPr>
            <a:t>アドバイザリー合同会社</a:t>
          </a:r>
          <a:r>
            <a:rPr kumimoji="1" lang="en-US" altLang="ja-JP" sz="1100">
              <a:solidFill>
                <a:sysClr val="windowText" lastClr="000000"/>
              </a:solidFill>
              <a:latin typeface="+mn-ea"/>
              <a:ea typeface="+mn-ea"/>
            </a:rPr>
            <a:t> </a:t>
          </a:r>
        </a:p>
        <a:p>
          <a:pPr algn="ctr">
            <a:lnSpc>
              <a:spcPts val="1300"/>
            </a:lnSpc>
          </a:pPr>
          <a:r>
            <a:rPr kumimoji="1" lang="ja-JP" altLang="en-US" sz="1100">
              <a:solidFill>
                <a:sysClr val="windowText" lastClr="000000"/>
              </a:solidFill>
              <a:latin typeface="+mn-ea"/>
              <a:ea typeface="+mn-ea"/>
            </a:rPr>
            <a:t>６百万円</a:t>
          </a:r>
          <a:endParaRPr kumimoji="1" lang="en-US" altLang="ja-JP" sz="1100">
            <a:solidFill>
              <a:sysClr val="windowText" lastClr="000000"/>
            </a:solidFill>
            <a:latin typeface="+mn-ea"/>
            <a:ea typeface="+mn-ea"/>
          </a:endParaRPr>
        </a:p>
      </xdr:txBody>
    </xdr:sp>
    <xdr:clientData/>
  </xdr:twoCellAnchor>
  <xdr:twoCellAnchor>
    <xdr:from>
      <xdr:col>26</xdr:col>
      <xdr:colOff>73959</xdr:colOff>
      <xdr:row>113</xdr:row>
      <xdr:rowOff>332702</xdr:rowOff>
    </xdr:from>
    <xdr:to>
      <xdr:col>42</xdr:col>
      <xdr:colOff>5379</xdr:colOff>
      <xdr:row>115</xdr:row>
      <xdr:rowOff>179293</xdr:rowOff>
    </xdr:to>
    <xdr:sp macro="" textlink="">
      <xdr:nvSpPr>
        <xdr:cNvPr id="5" name="大かっこ 4"/>
        <xdr:cNvSpPr/>
      </xdr:nvSpPr>
      <xdr:spPr>
        <a:xfrm>
          <a:off x="5318312" y="42657320"/>
          <a:ext cx="3158714" cy="54135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mn-ea"/>
              <a:ea typeface="+mn-ea"/>
            </a:rPr>
            <a:t>中央合同庁舎第８号館整備等事業財務アドバイザリー業務</a:t>
          </a:r>
        </a:p>
      </xdr:txBody>
    </xdr:sp>
    <xdr:clientData/>
  </xdr:twoCellAnchor>
  <xdr:twoCellAnchor>
    <xdr:from>
      <xdr:col>13</xdr:col>
      <xdr:colOff>133633</xdr:colOff>
      <xdr:row>107</xdr:row>
      <xdr:rowOff>268941</xdr:rowOff>
    </xdr:from>
    <xdr:to>
      <xdr:col>13</xdr:col>
      <xdr:colOff>144557</xdr:colOff>
      <xdr:row>119</xdr:row>
      <xdr:rowOff>228572</xdr:rowOff>
    </xdr:to>
    <xdr:cxnSp macro="">
      <xdr:nvCxnSpPr>
        <xdr:cNvPr id="6" name="直線矢印コネクタ 5"/>
        <xdr:cNvCxnSpPr>
          <a:stCxn id="2" idx="2"/>
          <a:endCxn id="7" idx="0"/>
        </xdr:cNvCxnSpPr>
      </xdr:nvCxnSpPr>
      <xdr:spPr>
        <a:xfrm>
          <a:off x="2755809" y="89120382"/>
          <a:ext cx="10924" cy="3836866"/>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8965</xdr:colOff>
      <xdr:row>119</xdr:row>
      <xdr:rowOff>228572</xdr:rowOff>
    </xdr:from>
    <xdr:to>
      <xdr:col>17</xdr:col>
      <xdr:colOff>78441</xdr:colOff>
      <xdr:row>121</xdr:row>
      <xdr:rowOff>100069</xdr:rowOff>
    </xdr:to>
    <xdr:sp macro="" textlink="">
      <xdr:nvSpPr>
        <xdr:cNvPr id="7" name="角丸四角形 6"/>
        <xdr:cNvSpPr/>
      </xdr:nvSpPr>
      <xdr:spPr>
        <a:xfrm>
          <a:off x="2026024" y="92957248"/>
          <a:ext cx="1481417" cy="566262"/>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lnSpc>
              <a:spcPts val="1300"/>
            </a:lnSpc>
          </a:pPr>
          <a:r>
            <a:rPr kumimoji="1" lang="ja-JP" altLang="en-US" sz="1100">
              <a:solidFill>
                <a:sysClr val="windowText" lastClr="000000"/>
              </a:solidFill>
              <a:effectLst/>
              <a:latin typeface="+mn-ea"/>
              <a:ea typeface="+mn-ea"/>
              <a:cs typeface="+mn-cs"/>
            </a:rPr>
            <a:t>１５１百</a:t>
          </a:r>
          <a:r>
            <a:rPr kumimoji="1" lang="ja-JP" altLang="ja-JP" sz="1100">
              <a:solidFill>
                <a:sysClr val="windowText" lastClr="000000"/>
              </a:solidFill>
              <a:effectLst/>
              <a:latin typeface="+mn-ea"/>
              <a:ea typeface="+mn-ea"/>
              <a:cs typeface="+mn-cs"/>
            </a:rPr>
            <a:t>万円</a:t>
          </a:r>
          <a:endParaRPr lang="ja-JP" altLang="ja-JP">
            <a:solidFill>
              <a:sysClr val="windowText" lastClr="000000"/>
            </a:solidFill>
            <a:effectLst/>
            <a:latin typeface="+mn-ea"/>
            <a:ea typeface="+mn-ea"/>
          </a:endParaRPr>
        </a:p>
      </xdr:txBody>
    </xdr:sp>
    <xdr:clientData/>
  </xdr:twoCellAnchor>
  <xdr:twoCellAnchor>
    <xdr:from>
      <xdr:col>13</xdr:col>
      <xdr:colOff>156883</xdr:colOff>
      <xdr:row>121</xdr:row>
      <xdr:rowOff>98276</xdr:rowOff>
    </xdr:from>
    <xdr:to>
      <xdr:col>13</xdr:col>
      <xdr:colOff>157389</xdr:colOff>
      <xdr:row>123</xdr:row>
      <xdr:rowOff>15689</xdr:rowOff>
    </xdr:to>
    <xdr:cxnSp macro="">
      <xdr:nvCxnSpPr>
        <xdr:cNvPr id="8" name="直線矢印コネクタ 7"/>
        <xdr:cNvCxnSpPr/>
      </xdr:nvCxnSpPr>
      <xdr:spPr>
        <a:xfrm flipH="1">
          <a:off x="2779059" y="93521717"/>
          <a:ext cx="506" cy="1060413"/>
        </a:xfrm>
        <a:prstGeom prst="straightConnector1">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106</xdr:row>
      <xdr:rowOff>302559</xdr:rowOff>
    </xdr:from>
    <xdr:to>
      <xdr:col>21</xdr:col>
      <xdr:colOff>11205</xdr:colOff>
      <xdr:row>118</xdr:row>
      <xdr:rowOff>0</xdr:rowOff>
    </xdr:to>
    <xdr:cxnSp macro="">
      <xdr:nvCxnSpPr>
        <xdr:cNvPr id="9" name="直線矢印コネクタ 8"/>
        <xdr:cNvCxnSpPr/>
      </xdr:nvCxnSpPr>
      <xdr:spPr>
        <a:xfrm>
          <a:off x="4235824" y="88806618"/>
          <a:ext cx="11205" cy="3574676"/>
        </a:xfrm>
        <a:prstGeom prst="straightConnector1">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112</xdr:row>
      <xdr:rowOff>327660</xdr:rowOff>
    </xdr:from>
    <xdr:to>
      <xdr:col>26</xdr:col>
      <xdr:colOff>45720</xdr:colOff>
      <xdr:row>112</xdr:row>
      <xdr:rowOff>327660</xdr:rowOff>
    </xdr:to>
    <xdr:cxnSp macro="">
      <xdr:nvCxnSpPr>
        <xdr:cNvPr id="10" name="直線矢印コネクタ 9"/>
        <xdr:cNvCxnSpPr/>
      </xdr:nvCxnSpPr>
      <xdr:spPr>
        <a:xfrm>
          <a:off x="4200525" y="40399335"/>
          <a:ext cx="1045845" cy="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43180</xdr:colOff>
      <xdr:row>106</xdr:row>
      <xdr:rowOff>2540</xdr:rowOff>
    </xdr:from>
    <xdr:to>
      <xdr:col>37</xdr:col>
      <xdr:colOff>56441</xdr:colOff>
      <xdr:row>107</xdr:row>
      <xdr:rowOff>266590</xdr:rowOff>
    </xdr:to>
    <xdr:sp macro="" textlink="">
      <xdr:nvSpPr>
        <xdr:cNvPr id="11" name="角丸四角形 10"/>
        <xdr:cNvSpPr/>
      </xdr:nvSpPr>
      <xdr:spPr>
        <a:xfrm>
          <a:off x="5243830" y="37959665"/>
          <a:ext cx="2213536" cy="616475"/>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８号館ＰＦＩ株式会社</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１２２百万円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0</xdr:colOff>
      <xdr:row>107</xdr:row>
      <xdr:rowOff>347980</xdr:rowOff>
    </xdr:from>
    <xdr:to>
      <xdr:col>43</xdr:col>
      <xdr:colOff>0</xdr:colOff>
      <xdr:row>110</xdr:row>
      <xdr:rowOff>66403</xdr:rowOff>
    </xdr:to>
    <xdr:sp macro="" textlink="">
      <xdr:nvSpPr>
        <xdr:cNvPr id="12" name="大かっこ 11"/>
        <xdr:cNvSpPr/>
      </xdr:nvSpPr>
      <xdr:spPr>
        <a:xfrm>
          <a:off x="5200650" y="38657530"/>
          <a:ext cx="3400425" cy="77569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ＭＳ Ｐゴシック" panose="020B0600070205080204" pitchFamily="50" charset="-128"/>
              <a:ea typeface="+mn-ea"/>
            </a:rPr>
            <a:t>中央合同庁舎第８号館等の維持管理・運営業務（ＰＦＩ事業）に伴うレイアウト変更対応業務</a:t>
          </a:r>
          <a:endParaRPr kumimoji="1" lang="en-US" altLang="ja-JP" sz="1100">
            <a:latin typeface="ＭＳ Ｐゴシック" panose="020B0600070205080204" pitchFamily="50" charset="-128"/>
            <a:ea typeface="+mn-ea"/>
          </a:endParaRPr>
        </a:p>
        <a:p>
          <a:pPr algn="ctr">
            <a:lnSpc>
              <a:spcPts val="1300"/>
            </a:lnSpc>
          </a:pPr>
          <a:r>
            <a:rPr kumimoji="1" lang="en-US" altLang="ja-JP" sz="1100">
              <a:latin typeface="ＭＳ Ｐゴシック" panose="020B0600070205080204" pitchFamily="50" charset="-128"/>
              <a:ea typeface="+mn-ea"/>
            </a:rPr>
            <a:t>( </a:t>
          </a:r>
          <a:r>
            <a:rPr kumimoji="1" lang="ja-JP" altLang="en-US" sz="1100">
              <a:latin typeface="ＭＳ Ｐゴシック" panose="020B0600070205080204" pitchFamily="50" charset="-128"/>
              <a:ea typeface="+mn-ea"/>
            </a:rPr>
            <a:t>内閣本府庁舎事務室内装改修工事 </a:t>
          </a:r>
          <a:r>
            <a:rPr kumimoji="1" lang="en-US" altLang="ja-JP" sz="1100">
              <a:latin typeface="ＭＳ Ｐゴシック" panose="020B0600070205080204" pitchFamily="50" charset="-128"/>
              <a:ea typeface="+mn-ea"/>
            </a:rPr>
            <a:t>)</a:t>
          </a:r>
        </a:p>
      </xdr:txBody>
    </xdr:sp>
    <xdr:clientData/>
  </xdr:twoCellAnchor>
  <xdr:twoCellAnchor>
    <xdr:from>
      <xdr:col>13</xdr:col>
      <xdr:colOff>159124</xdr:colOff>
      <xdr:row>123</xdr:row>
      <xdr:rowOff>9711</xdr:rowOff>
    </xdr:from>
    <xdr:to>
      <xdr:col>26</xdr:col>
      <xdr:colOff>58270</xdr:colOff>
      <xdr:row>123</xdr:row>
      <xdr:rowOff>9711</xdr:rowOff>
    </xdr:to>
    <xdr:cxnSp macro="">
      <xdr:nvCxnSpPr>
        <xdr:cNvPr id="13" name="直線矢印コネクタ 12"/>
        <xdr:cNvCxnSpPr/>
      </xdr:nvCxnSpPr>
      <xdr:spPr>
        <a:xfrm>
          <a:off x="2781300" y="95214887"/>
          <a:ext cx="2521323" cy="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64993</xdr:colOff>
      <xdr:row>122</xdr:row>
      <xdr:rowOff>184524</xdr:rowOff>
    </xdr:from>
    <xdr:to>
      <xdr:col>37</xdr:col>
      <xdr:colOff>96372</xdr:colOff>
      <xdr:row>123</xdr:row>
      <xdr:rowOff>445549</xdr:rowOff>
    </xdr:to>
    <xdr:sp macro="" textlink="">
      <xdr:nvSpPr>
        <xdr:cNvPr id="14" name="角丸四角形 13"/>
        <xdr:cNvSpPr/>
      </xdr:nvSpPr>
      <xdr:spPr>
        <a:xfrm>
          <a:off x="5309346" y="94717348"/>
          <a:ext cx="2250144" cy="933377"/>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D. </a:t>
          </a:r>
          <a:r>
            <a:rPr kumimoji="1" lang="ja-JP" altLang="en-US" sz="1100">
              <a:solidFill>
                <a:sysClr val="windowText" lastClr="000000"/>
              </a:solidFill>
              <a:latin typeface="+mn-ea"/>
              <a:ea typeface="+mn-ea"/>
            </a:rPr>
            <a:t>民間企業　２社</a:t>
          </a:r>
          <a:endParaRPr kumimoji="1" lang="en-US" altLang="ja-JP" sz="1100">
            <a:solidFill>
              <a:sysClr val="windowText" lastClr="000000"/>
            </a:solidFill>
            <a:latin typeface="+mn-ea"/>
            <a:ea typeface="+mn-ea"/>
          </a:endParaRPr>
        </a:p>
        <a:p>
          <a:pPr algn="ctr">
            <a:lnSpc>
              <a:spcPts val="1300"/>
            </a:lnSpc>
          </a:pPr>
          <a:r>
            <a:rPr kumimoji="1" lang="ja-JP" altLang="en-US" sz="1100">
              <a:solidFill>
                <a:sysClr val="windowText" lastClr="000000"/>
              </a:solidFill>
              <a:latin typeface="+mn-ea"/>
              <a:ea typeface="+mn-ea"/>
            </a:rPr>
            <a:t>１５１百万円</a:t>
          </a:r>
          <a:endParaRPr kumimoji="1" lang="en-US" altLang="ja-JP" sz="1100">
            <a:solidFill>
              <a:sysClr val="windowText" lastClr="000000"/>
            </a:solidFill>
            <a:latin typeface="+mn-ea"/>
            <a:ea typeface="+mn-ea"/>
          </a:endParaRPr>
        </a:p>
      </xdr:txBody>
    </xdr:sp>
    <xdr:clientData/>
  </xdr:twoCellAnchor>
  <xdr:twoCellAnchor>
    <xdr:from>
      <xdr:col>26</xdr:col>
      <xdr:colOff>83482</xdr:colOff>
      <xdr:row>123</xdr:row>
      <xdr:rowOff>599701</xdr:rowOff>
    </xdr:from>
    <xdr:to>
      <xdr:col>44</xdr:col>
      <xdr:colOff>49788</xdr:colOff>
      <xdr:row>126</xdr:row>
      <xdr:rowOff>10189</xdr:rowOff>
    </xdr:to>
    <xdr:sp macro="" textlink="">
      <xdr:nvSpPr>
        <xdr:cNvPr id="15" name="大かっこ 14"/>
        <xdr:cNvSpPr/>
      </xdr:nvSpPr>
      <xdr:spPr>
        <a:xfrm>
          <a:off x="5327835" y="95804877"/>
          <a:ext cx="3597012" cy="67675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mn-ea"/>
              <a:ea typeface="+mn-ea"/>
            </a:rPr>
            <a:t>内閣府庁舎改修（１８）機械設備その他工事　　　その他</a:t>
          </a:r>
        </a:p>
      </xdr:txBody>
    </xdr:sp>
    <xdr:clientData/>
  </xdr:twoCellAnchor>
  <xdr:twoCellAnchor>
    <xdr:from>
      <xdr:col>21</xdr:col>
      <xdr:colOff>0</xdr:colOff>
      <xdr:row>118</xdr:row>
      <xdr:rowOff>-1</xdr:rowOff>
    </xdr:from>
    <xdr:to>
      <xdr:col>26</xdr:col>
      <xdr:colOff>45720</xdr:colOff>
      <xdr:row>118</xdr:row>
      <xdr:rowOff>-1</xdr:rowOff>
    </xdr:to>
    <xdr:cxnSp macro="">
      <xdr:nvCxnSpPr>
        <xdr:cNvPr id="19" name="直線矢印コネクタ 18"/>
        <xdr:cNvCxnSpPr/>
      </xdr:nvCxnSpPr>
      <xdr:spPr>
        <a:xfrm>
          <a:off x="4235824" y="92818323"/>
          <a:ext cx="1054249" cy="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33618</xdr:colOff>
      <xdr:row>117</xdr:row>
      <xdr:rowOff>56029</xdr:rowOff>
    </xdr:from>
    <xdr:to>
      <xdr:col>38</xdr:col>
      <xdr:colOff>184523</xdr:colOff>
      <xdr:row>118</xdr:row>
      <xdr:rowOff>330349</xdr:rowOff>
    </xdr:to>
    <xdr:sp macro="" textlink="">
      <xdr:nvSpPr>
        <xdr:cNvPr id="22" name="角丸四角形 21"/>
        <xdr:cNvSpPr/>
      </xdr:nvSpPr>
      <xdr:spPr>
        <a:xfrm>
          <a:off x="5277971" y="92526970"/>
          <a:ext cx="2571376" cy="621703"/>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C. </a:t>
          </a:r>
          <a:r>
            <a:rPr kumimoji="1" lang="ja-JP" altLang="en-US" sz="1100">
              <a:solidFill>
                <a:sysClr val="windowText" lastClr="000000"/>
              </a:solidFill>
              <a:latin typeface="+mn-ea"/>
              <a:ea typeface="+mn-ea"/>
            </a:rPr>
            <a:t>東海建設株式会社</a:t>
          </a:r>
          <a:r>
            <a:rPr kumimoji="1" lang="en-US" altLang="ja-JP" sz="1100">
              <a:solidFill>
                <a:sysClr val="windowText" lastClr="000000"/>
              </a:solidFill>
              <a:latin typeface="+mn-ea"/>
              <a:ea typeface="+mn-ea"/>
            </a:rPr>
            <a:t> </a:t>
          </a:r>
        </a:p>
        <a:p>
          <a:pPr algn="ctr">
            <a:lnSpc>
              <a:spcPts val="1300"/>
            </a:lnSpc>
          </a:pPr>
          <a:r>
            <a:rPr kumimoji="1" lang="ja-JP" altLang="en-US" sz="1100">
              <a:solidFill>
                <a:sysClr val="windowText" lastClr="000000"/>
              </a:solidFill>
              <a:latin typeface="+mn-ea"/>
              <a:ea typeface="+mn-ea"/>
            </a:rPr>
            <a:t>２百万円</a:t>
          </a:r>
          <a:endParaRPr kumimoji="1" lang="en-US" altLang="ja-JP" sz="1100">
            <a:solidFill>
              <a:sysClr val="windowText" lastClr="000000"/>
            </a:solidFill>
            <a:latin typeface="+mn-ea"/>
            <a:ea typeface="+mn-ea"/>
          </a:endParaRPr>
        </a:p>
      </xdr:txBody>
    </xdr:sp>
    <xdr:clientData/>
  </xdr:twoCellAnchor>
  <xdr:twoCellAnchor>
    <xdr:from>
      <xdr:col>26</xdr:col>
      <xdr:colOff>0</xdr:colOff>
      <xdr:row>119</xdr:row>
      <xdr:rowOff>0</xdr:rowOff>
    </xdr:from>
    <xdr:to>
      <xdr:col>41</xdr:col>
      <xdr:colOff>133126</xdr:colOff>
      <xdr:row>120</xdr:row>
      <xdr:rowOff>124497</xdr:rowOff>
    </xdr:to>
    <xdr:sp macro="" textlink="">
      <xdr:nvSpPr>
        <xdr:cNvPr id="23" name="大かっこ 22"/>
        <xdr:cNvSpPr/>
      </xdr:nvSpPr>
      <xdr:spPr>
        <a:xfrm>
          <a:off x="5244353" y="92896765"/>
          <a:ext cx="3158714" cy="4718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mn-ea"/>
              <a:ea typeface="+mn-ea"/>
            </a:rPr>
            <a:t>内閣府本府庁舎の光庭防水改修工事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5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76">
        <v>2022</v>
      </c>
      <c r="AE2" s="676"/>
      <c r="AF2" s="676"/>
      <c r="AG2" s="676"/>
      <c r="AH2" s="676"/>
      <c r="AI2" s="66" t="s">
        <v>258</v>
      </c>
      <c r="AJ2" s="676" t="s">
        <v>578</v>
      </c>
      <c r="AK2" s="676"/>
      <c r="AL2" s="676"/>
      <c r="AM2" s="676"/>
      <c r="AN2" s="66" t="s">
        <v>258</v>
      </c>
      <c r="AO2" s="676">
        <v>21</v>
      </c>
      <c r="AP2" s="676"/>
      <c r="AQ2" s="676"/>
      <c r="AR2" s="67" t="s">
        <v>258</v>
      </c>
      <c r="AS2" s="677">
        <v>160</v>
      </c>
      <c r="AT2" s="677"/>
      <c r="AU2" s="677"/>
      <c r="AV2" s="66" t="str">
        <f>IF(AW2="","","-")</f>
        <v/>
      </c>
      <c r="AW2" s="678"/>
      <c r="AX2" s="678"/>
    </row>
    <row r="3" spans="1:50" ht="21" customHeight="1" thickBot="1" x14ac:dyDescent="0.2">
      <c r="A3" s="679" t="s">
        <v>568</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23" t="s">
        <v>59</v>
      </c>
      <c r="AJ3" s="681" t="s">
        <v>579</v>
      </c>
      <c r="AK3" s="681"/>
      <c r="AL3" s="681"/>
      <c r="AM3" s="681"/>
      <c r="AN3" s="681"/>
      <c r="AO3" s="681"/>
      <c r="AP3" s="681"/>
      <c r="AQ3" s="681"/>
      <c r="AR3" s="681"/>
      <c r="AS3" s="681"/>
      <c r="AT3" s="681"/>
      <c r="AU3" s="681"/>
      <c r="AV3" s="681"/>
      <c r="AW3" s="681"/>
      <c r="AX3" s="24" t="s">
        <v>60</v>
      </c>
    </row>
    <row r="4" spans="1:50" ht="24.75" customHeight="1" x14ac:dyDescent="0.15">
      <c r="A4" s="651" t="s">
        <v>23</v>
      </c>
      <c r="B4" s="652"/>
      <c r="C4" s="652"/>
      <c r="D4" s="652"/>
      <c r="E4" s="652"/>
      <c r="F4" s="652"/>
      <c r="G4" s="653" t="s">
        <v>580</v>
      </c>
      <c r="H4" s="654"/>
      <c r="I4" s="654"/>
      <c r="J4" s="654"/>
      <c r="K4" s="654"/>
      <c r="L4" s="654"/>
      <c r="M4" s="654"/>
      <c r="N4" s="654"/>
      <c r="O4" s="654"/>
      <c r="P4" s="654"/>
      <c r="Q4" s="654"/>
      <c r="R4" s="654"/>
      <c r="S4" s="654"/>
      <c r="T4" s="654"/>
      <c r="U4" s="654"/>
      <c r="V4" s="654"/>
      <c r="W4" s="654"/>
      <c r="X4" s="654"/>
      <c r="Y4" s="655" t="s">
        <v>1</v>
      </c>
      <c r="Z4" s="656"/>
      <c r="AA4" s="656"/>
      <c r="AB4" s="656"/>
      <c r="AC4" s="656"/>
      <c r="AD4" s="657"/>
      <c r="AE4" s="658" t="s">
        <v>583</v>
      </c>
      <c r="AF4" s="659"/>
      <c r="AG4" s="659"/>
      <c r="AH4" s="659"/>
      <c r="AI4" s="659"/>
      <c r="AJ4" s="659"/>
      <c r="AK4" s="659"/>
      <c r="AL4" s="659"/>
      <c r="AM4" s="659"/>
      <c r="AN4" s="659"/>
      <c r="AO4" s="659"/>
      <c r="AP4" s="660"/>
      <c r="AQ4" s="661" t="s">
        <v>2</v>
      </c>
      <c r="AR4" s="656"/>
      <c r="AS4" s="656"/>
      <c r="AT4" s="656"/>
      <c r="AU4" s="656"/>
      <c r="AV4" s="656"/>
      <c r="AW4" s="656"/>
      <c r="AX4" s="662"/>
    </row>
    <row r="5" spans="1:50" ht="30" customHeight="1" x14ac:dyDescent="0.15">
      <c r="A5" s="663" t="s">
        <v>62</v>
      </c>
      <c r="B5" s="664"/>
      <c r="C5" s="664"/>
      <c r="D5" s="664"/>
      <c r="E5" s="664"/>
      <c r="F5" s="665"/>
      <c r="G5" s="666" t="s">
        <v>581</v>
      </c>
      <c r="H5" s="667"/>
      <c r="I5" s="667"/>
      <c r="J5" s="667"/>
      <c r="K5" s="667"/>
      <c r="L5" s="667"/>
      <c r="M5" s="668" t="s">
        <v>61</v>
      </c>
      <c r="N5" s="669"/>
      <c r="O5" s="669"/>
      <c r="P5" s="669"/>
      <c r="Q5" s="669"/>
      <c r="R5" s="670"/>
      <c r="S5" s="671" t="s">
        <v>582</v>
      </c>
      <c r="T5" s="667"/>
      <c r="U5" s="667"/>
      <c r="V5" s="667"/>
      <c r="W5" s="667"/>
      <c r="X5" s="672"/>
      <c r="Y5" s="673" t="s">
        <v>3</v>
      </c>
      <c r="Z5" s="674"/>
      <c r="AA5" s="674"/>
      <c r="AB5" s="674"/>
      <c r="AC5" s="674"/>
      <c r="AD5" s="675"/>
      <c r="AE5" s="696" t="s">
        <v>584</v>
      </c>
      <c r="AF5" s="696"/>
      <c r="AG5" s="696"/>
      <c r="AH5" s="696"/>
      <c r="AI5" s="696"/>
      <c r="AJ5" s="696"/>
      <c r="AK5" s="696"/>
      <c r="AL5" s="696"/>
      <c r="AM5" s="696"/>
      <c r="AN5" s="696"/>
      <c r="AO5" s="696"/>
      <c r="AP5" s="697"/>
      <c r="AQ5" s="698" t="s">
        <v>585</v>
      </c>
      <c r="AR5" s="699"/>
      <c r="AS5" s="699"/>
      <c r="AT5" s="699"/>
      <c r="AU5" s="699"/>
      <c r="AV5" s="699"/>
      <c r="AW5" s="699"/>
      <c r="AX5" s="700"/>
    </row>
    <row r="6" spans="1:50" ht="39" customHeight="1" x14ac:dyDescent="0.15">
      <c r="A6" s="701" t="s">
        <v>4</v>
      </c>
      <c r="B6" s="702"/>
      <c r="C6" s="702"/>
      <c r="D6" s="702"/>
      <c r="E6" s="702"/>
      <c r="F6" s="702"/>
      <c r="G6" s="703" t="str">
        <f>入力規則等!F39</f>
        <v>一般会計</v>
      </c>
      <c r="H6" s="704"/>
      <c r="I6" s="704"/>
      <c r="J6" s="704"/>
      <c r="K6" s="704"/>
      <c r="L6" s="704"/>
      <c r="M6" s="704"/>
      <c r="N6" s="704"/>
      <c r="O6" s="704"/>
      <c r="P6" s="704"/>
      <c r="Q6" s="704"/>
      <c r="R6" s="704"/>
      <c r="S6" s="704"/>
      <c r="T6" s="704"/>
      <c r="U6" s="704"/>
      <c r="V6" s="704"/>
      <c r="W6" s="704"/>
      <c r="X6" s="704"/>
      <c r="Y6" s="704"/>
      <c r="Z6" s="704"/>
      <c r="AA6" s="704"/>
      <c r="AB6" s="704"/>
      <c r="AC6" s="704"/>
      <c r="AD6" s="704"/>
      <c r="AE6" s="704"/>
      <c r="AF6" s="704"/>
      <c r="AG6" s="704"/>
      <c r="AH6" s="704"/>
      <c r="AI6" s="704"/>
      <c r="AJ6" s="704"/>
      <c r="AK6" s="704"/>
      <c r="AL6" s="704"/>
      <c r="AM6" s="704"/>
      <c r="AN6" s="704"/>
      <c r="AO6" s="704"/>
      <c r="AP6" s="704"/>
      <c r="AQ6" s="704"/>
      <c r="AR6" s="704"/>
      <c r="AS6" s="704"/>
      <c r="AT6" s="704"/>
      <c r="AU6" s="704"/>
      <c r="AV6" s="704"/>
      <c r="AW6" s="704"/>
      <c r="AX6" s="705"/>
    </row>
    <row r="7" spans="1:50" ht="49.5" customHeight="1" x14ac:dyDescent="0.15">
      <c r="A7" s="682" t="s">
        <v>20</v>
      </c>
      <c r="B7" s="683"/>
      <c r="C7" s="683"/>
      <c r="D7" s="683"/>
      <c r="E7" s="683"/>
      <c r="F7" s="684"/>
      <c r="G7" s="706" t="s">
        <v>587</v>
      </c>
      <c r="H7" s="707"/>
      <c r="I7" s="707"/>
      <c r="J7" s="707"/>
      <c r="K7" s="707"/>
      <c r="L7" s="707"/>
      <c r="M7" s="707"/>
      <c r="N7" s="707"/>
      <c r="O7" s="707"/>
      <c r="P7" s="707"/>
      <c r="Q7" s="707"/>
      <c r="R7" s="707"/>
      <c r="S7" s="707"/>
      <c r="T7" s="707"/>
      <c r="U7" s="707"/>
      <c r="V7" s="707"/>
      <c r="W7" s="707"/>
      <c r="X7" s="708"/>
      <c r="Y7" s="709" t="s">
        <v>243</v>
      </c>
      <c r="Z7" s="462"/>
      <c r="AA7" s="462"/>
      <c r="AB7" s="462"/>
      <c r="AC7" s="462"/>
      <c r="AD7" s="710"/>
      <c r="AE7" s="638" t="s">
        <v>588</v>
      </c>
      <c r="AF7" s="639"/>
      <c r="AG7" s="639"/>
      <c r="AH7" s="639"/>
      <c r="AI7" s="639"/>
      <c r="AJ7" s="639"/>
      <c r="AK7" s="639"/>
      <c r="AL7" s="639"/>
      <c r="AM7" s="639"/>
      <c r="AN7" s="639"/>
      <c r="AO7" s="639"/>
      <c r="AP7" s="639"/>
      <c r="AQ7" s="639"/>
      <c r="AR7" s="639"/>
      <c r="AS7" s="639"/>
      <c r="AT7" s="639"/>
      <c r="AU7" s="639"/>
      <c r="AV7" s="639"/>
      <c r="AW7" s="639"/>
      <c r="AX7" s="640"/>
    </row>
    <row r="8" spans="1:50" ht="53.25" customHeight="1" x14ac:dyDescent="0.15">
      <c r="A8" s="682" t="s">
        <v>178</v>
      </c>
      <c r="B8" s="683"/>
      <c r="C8" s="683"/>
      <c r="D8" s="683"/>
      <c r="E8" s="683"/>
      <c r="F8" s="684"/>
      <c r="G8" s="685" t="str">
        <f>入力規則等!A27</f>
        <v>-</v>
      </c>
      <c r="H8" s="686"/>
      <c r="I8" s="686"/>
      <c r="J8" s="686"/>
      <c r="K8" s="686"/>
      <c r="L8" s="686"/>
      <c r="M8" s="686"/>
      <c r="N8" s="686"/>
      <c r="O8" s="686"/>
      <c r="P8" s="686"/>
      <c r="Q8" s="686"/>
      <c r="R8" s="686"/>
      <c r="S8" s="686"/>
      <c r="T8" s="686"/>
      <c r="U8" s="686"/>
      <c r="V8" s="686"/>
      <c r="W8" s="686"/>
      <c r="X8" s="687"/>
      <c r="Y8" s="688" t="s">
        <v>179</v>
      </c>
      <c r="Z8" s="689"/>
      <c r="AA8" s="689"/>
      <c r="AB8" s="689"/>
      <c r="AC8" s="689"/>
      <c r="AD8" s="690"/>
      <c r="AE8" s="691" t="str">
        <f>入力規則等!K13</f>
        <v>その他の事項経費</v>
      </c>
      <c r="AF8" s="686"/>
      <c r="AG8" s="686"/>
      <c r="AH8" s="686"/>
      <c r="AI8" s="686"/>
      <c r="AJ8" s="686"/>
      <c r="AK8" s="686"/>
      <c r="AL8" s="686"/>
      <c r="AM8" s="686"/>
      <c r="AN8" s="686"/>
      <c r="AO8" s="686"/>
      <c r="AP8" s="686"/>
      <c r="AQ8" s="686"/>
      <c r="AR8" s="686"/>
      <c r="AS8" s="686"/>
      <c r="AT8" s="686"/>
      <c r="AU8" s="686"/>
      <c r="AV8" s="686"/>
      <c r="AW8" s="686"/>
      <c r="AX8" s="692"/>
    </row>
    <row r="9" spans="1:50" ht="58.5" customHeight="1" x14ac:dyDescent="0.15">
      <c r="A9" s="611" t="s">
        <v>21</v>
      </c>
      <c r="B9" s="612"/>
      <c r="C9" s="612"/>
      <c r="D9" s="612"/>
      <c r="E9" s="612"/>
      <c r="F9" s="612"/>
      <c r="G9" s="693" t="s">
        <v>589</v>
      </c>
      <c r="H9" s="694"/>
      <c r="I9" s="694"/>
      <c r="J9" s="694"/>
      <c r="K9" s="694"/>
      <c r="L9" s="694"/>
      <c r="M9" s="694"/>
      <c r="N9" s="694"/>
      <c r="O9" s="694"/>
      <c r="P9" s="694"/>
      <c r="Q9" s="694"/>
      <c r="R9" s="694"/>
      <c r="S9" s="694"/>
      <c r="T9" s="694"/>
      <c r="U9" s="694"/>
      <c r="V9" s="694"/>
      <c r="W9" s="694"/>
      <c r="X9" s="694"/>
      <c r="Y9" s="694"/>
      <c r="Z9" s="694"/>
      <c r="AA9" s="694"/>
      <c r="AB9" s="694"/>
      <c r="AC9" s="694"/>
      <c r="AD9" s="694"/>
      <c r="AE9" s="694"/>
      <c r="AF9" s="694"/>
      <c r="AG9" s="694"/>
      <c r="AH9" s="694"/>
      <c r="AI9" s="694"/>
      <c r="AJ9" s="694"/>
      <c r="AK9" s="694"/>
      <c r="AL9" s="694"/>
      <c r="AM9" s="694"/>
      <c r="AN9" s="694"/>
      <c r="AO9" s="694"/>
      <c r="AP9" s="694"/>
      <c r="AQ9" s="694"/>
      <c r="AR9" s="694"/>
      <c r="AS9" s="694"/>
      <c r="AT9" s="694"/>
      <c r="AU9" s="694"/>
      <c r="AV9" s="694"/>
      <c r="AW9" s="694"/>
      <c r="AX9" s="695"/>
    </row>
    <row r="10" spans="1:50" ht="80.25" customHeight="1" x14ac:dyDescent="0.15">
      <c r="A10" s="599" t="s">
        <v>27</v>
      </c>
      <c r="B10" s="600"/>
      <c r="C10" s="600"/>
      <c r="D10" s="600"/>
      <c r="E10" s="600"/>
      <c r="F10" s="600"/>
      <c r="G10" s="601" t="s">
        <v>590</v>
      </c>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602"/>
      <c r="AV10" s="602"/>
      <c r="AW10" s="602"/>
      <c r="AX10" s="603"/>
    </row>
    <row r="11" spans="1:50" ht="42" customHeight="1" x14ac:dyDescent="0.15">
      <c r="A11" s="599" t="s">
        <v>5</v>
      </c>
      <c r="B11" s="600"/>
      <c r="C11" s="600"/>
      <c r="D11" s="600"/>
      <c r="E11" s="600"/>
      <c r="F11" s="604"/>
      <c r="G11" s="605" t="str">
        <f>入力規則等!P10</f>
        <v>直接実施、委託・請負</v>
      </c>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6"/>
      <c r="AK11" s="606"/>
      <c r="AL11" s="606"/>
      <c r="AM11" s="606"/>
      <c r="AN11" s="606"/>
      <c r="AO11" s="606"/>
      <c r="AP11" s="606"/>
      <c r="AQ11" s="606"/>
      <c r="AR11" s="606"/>
      <c r="AS11" s="606"/>
      <c r="AT11" s="606"/>
      <c r="AU11" s="606"/>
      <c r="AV11" s="606"/>
      <c r="AW11" s="606"/>
      <c r="AX11" s="607"/>
    </row>
    <row r="12" spans="1:50" ht="21" customHeight="1" x14ac:dyDescent="0.15">
      <c r="A12" s="608" t="s">
        <v>22</v>
      </c>
      <c r="B12" s="609"/>
      <c r="C12" s="609"/>
      <c r="D12" s="609"/>
      <c r="E12" s="609"/>
      <c r="F12" s="610"/>
      <c r="G12" s="614"/>
      <c r="H12" s="615"/>
      <c r="I12" s="615"/>
      <c r="J12" s="615"/>
      <c r="K12" s="615"/>
      <c r="L12" s="615"/>
      <c r="M12" s="615"/>
      <c r="N12" s="615"/>
      <c r="O12" s="615"/>
      <c r="P12" s="430" t="s">
        <v>390</v>
      </c>
      <c r="Q12" s="431"/>
      <c r="R12" s="431"/>
      <c r="S12" s="431"/>
      <c r="T12" s="431"/>
      <c r="U12" s="431"/>
      <c r="V12" s="432"/>
      <c r="W12" s="430" t="s">
        <v>542</v>
      </c>
      <c r="X12" s="431"/>
      <c r="Y12" s="431"/>
      <c r="Z12" s="431"/>
      <c r="AA12" s="431"/>
      <c r="AB12" s="431"/>
      <c r="AC12" s="432"/>
      <c r="AD12" s="430" t="s">
        <v>544</v>
      </c>
      <c r="AE12" s="431"/>
      <c r="AF12" s="431"/>
      <c r="AG12" s="431"/>
      <c r="AH12" s="431"/>
      <c r="AI12" s="431"/>
      <c r="AJ12" s="432"/>
      <c r="AK12" s="430" t="s">
        <v>559</v>
      </c>
      <c r="AL12" s="431"/>
      <c r="AM12" s="431"/>
      <c r="AN12" s="431"/>
      <c r="AO12" s="431"/>
      <c r="AP12" s="431"/>
      <c r="AQ12" s="432"/>
      <c r="AR12" s="430" t="s">
        <v>560</v>
      </c>
      <c r="AS12" s="431"/>
      <c r="AT12" s="431"/>
      <c r="AU12" s="431"/>
      <c r="AV12" s="431"/>
      <c r="AW12" s="431"/>
      <c r="AX12" s="644"/>
    </row>
    <row r="13" spans="1:50" ht="21" customHeight="1" x14ac:dyDescent="0.15">
      <c r="A13" s="241"/>
      <c r="B13" s="242"/>
      <c r="C13" s="242"/>
      <c r="D13" s="242"/>
      <c r="E13" s="242"/>
      <c r="F13" s="243"/>
      <c r="G13" s="628" t="s">
        <v>6</v>
      </c>
      <c r="H13" s="629"/>
      <c r="I13" s="645" t="s">
        <v>7</v>
      </c>
      <c r="J13" s="646"/>
      <c r="K13" s="646"/>
      <c r="L13" s="646"/>
      <c r="M13" s="646"/>
      <c r="N13" s="646"/>
      <c r="O13" s="647"/>
      <c r="P13" s="596">
        <v>962</v>
      </c>
      <c r="Q13" s="597"/>
      <c r="R13" s="597"/>
      <c r="S13" s="597"/>
      <c r="T13" s="597"/>
      <c r="U13" s="597"/>
      <c r="V13" s="598"/>
      <c r="W13" s="596">
        <v>759</v>
      </c>
      <c r="X13" s="597"/>
      <c r="Y13" s="597"/>
      <c r="Z13" s="597"/>
      <c r="AA13" s="597"/>
      <c r="AB13" s="597"/>
      <c r="AC13" s="598"/>
      <c r="AD13" s="596">
        <v>315</v>
      </c>
      <c r="AE13" s="597"/>
      <c r="AF13" s="597"/>
      <c r="AG13" s="597"/>
      <c r="AH13" s="597"/>
      <c r="AI13" s="597"/>
      <c r="AJ13" s="598"/>
      <c r="AK13" s="596">
        <v>356</v>
      </c>
      <c r="AL13" s="597"/>
      <c r="AM13" s="597"/>
      <c r="AN13" s="597"/>
      <c r="AO13" s="597"/>
      <c r="AP13" s="597"/>
      <c r="AQ13" s="598"/>
      <c r="AR13" s="570">
        <v>805</v>
      </c>
      <c r="AS13" s="571"/>
      <c r="AT13" s="571"/>
      <c r="AU13" s="571"/>
      <c r="AV13" s="571"/>
      <c r="AW13" s="571"/>
      <c r="AX13" s="648"/>
    </row>
    <row r="14" spans="1:50" ht="21" customHeight="1" x14ac:dyDescent="0.15">
      <c r="A14" s="241"/>
      <c r="B14" s="242"/>
      <c r="C14" s="242"/>
      <c r="D14" s="242"/>
      <c r="E14" s="242"/>
      <c r="F14" s="243"/>
      <c r="G14" s="630"/>
      <c r="H14" s="631"/>
      <c r="I14" s="623" t="s">
        <v>8</v>
      </c>
      <c r="J14" s="624"/>
      <c r="K14" s="624"/>
      <c r="L14" s="624"/>
      <c r="M14" s="624"/>
      <c r="N14" s="624"/>
      <c r="O14" s="625"/>
      <c r="P14" s="596">
        <v>800</v>
      </c>
      <c r="Q14" s="597"/>
      <c r="R14" s="597"/>
      <c r="S14" s="597"/>
      <c r="T14" s="597"/>
      <c r="U14" s="597"/>
      <c r="V14" s="598"/>
      <c r="W14" s="596" t="s">
        <v>591</v>
      </c>
      <c r="X14" s="597"/>
      <c r="Y14" s="597"/>
      <c r="Z14" s="597"/>
      <c r="AA14" s="597"/>
      <c r="AB14" s="597"/>
      <c r="AC14" s="598"/>
      <c r="AD14" s="596" t="s">
        <v>591</v>
      </c>
      <c r="AE14" s="597"/>
      <c r="AF14" s="597"/>
      <c r="AG14" s="597"/>
      <c r="AH14" s="597"/>
      <c r="AI14" s="597"/>
      <c r="AJ14" s="598"/>
      <c r="AK14" s="596" t="s">
        <v>591</v>
      </c>
      <c r="AL14" s="597"/>
      <c r="AM14" s="597"/>
      <c r="AN14" s="597"/>
      <c r="AO14" s="597"/>
      <c r="AP14" s="597"/>
      <c r="AQ14" s="598"/>
      <c r="AR14" s="634"/>
      <c r="AS14" s="634"/>
      <c r="AT14" s="634"/>
      <c r="AU14" s="634"/>
      <c r="AV14" s="634"/>
      <c r="AW14" s="634"/>
      <c r="AX14" s="635"/>
    </row>
    <row r="15" spans="1:50" ht="21" customHeight="1" x14ac:dyDescent="0.15">
      <c r="A15" s="241"/>
      <c r="B15" s="242"/>
      <c r="C15" s="242"/>
      <c r="D15" s="242"/>
      <c r="E15" s="242"/>
      <c r="F15" s="243"/>
      <c r="G15" s="630"/>
      <c r="H15" s="631"/>
      <c r="I15" s="623" t="s">
        <v>47</v>
      </c>
      <c r="J15" s="636"/>
      <c r="K15" s="636"/>
      <c r="L15" s="636"/>
      <c r="M15" s="636"/>
      <c r="N15" s="636"/>
      <c r="O15" s="637"/>
      <c r="P15" s="596">
        <f>ROUND(93.8784/1,0)</f>
        <v>94</v>
      </c>
      <c r="Q15" s="597"/>
      <c r="R15" s="597"/>
      <c r="S15" s="597"/>
      <c r="T15" s="597"/>
      <c r="U15" s="597"/>
      <c r="V15" s="598"/>
      <c r="W15" s="596">
        <f>ROUND(1514.374/1,0)</f>
        <v>1514</v>
      </c>
      <c r="X15" s="597"/>
      <c r="Y15" s="597"/>
      <c r="Z15" s="597"/>
      <c r="AA15" s="597"/>
      <c r="AB15" s="597"/>
      <c r="AC15" s="598"/>
      <c r="AD15" s="596">
        <f>ROUND(134.453/1,0)</f>
        <v>134</v>
      </c>
      <c r="AE15" s="597"/>
      <c r="AF15" s="597"/>
      <c r="AG15" s="597"/>
      <c r="AH15" s="597"/>
      <c r="AI15" s="597"/>
      <c r="AJ15" s="598"/>
      <c r="AK15" s="596" t="s">
        <v>591</v>
      </c>
      <c r="AL15" s="597"/>
      <c r="AM15" s="597"/>
      <c r="AN15" s="597"/>
      <c r="AO15" s="597"/>
      <c r="AP15" s="597"/>
      <c r="AQ15" s="598"/>
      <c r="AR15" s="596"/>
      <c r="AS15" s="597"/>
      <c r="AT15" s="597"/>
      <c r="AU15" s="597"/>
      <c r="AV15" s="597"/>
      <c r="AW15" s="597"/>
      <c r="AX15" s="649"/>
    </row>
    <row r="16" spans="1:50" ht="21" customHeight="1" x14ac:dyDescent="0.15">
      <c r="A16" s="241"/>
      <c r="B16" s="242"/>
      <c r="C16" s="242"/>
      <c r="D16" s="242"/>
      <c r="E16" s="242"/>
      <c r="F16" s="243"/>
      <c r="G16" s="630"/>
      <c r="H16" s="631"/>
      <c r="I16" s="623" t="s">
        <v>48</v>
      </c>
      <c r="J16" s="636"/>
      <c r="K16" s="636"/>
      <c r="L16" s="636"/>
      <c r="M16" s="636"/>
      <c r="N16" s="636"/>
      <c r="O16" s="637"/>
      <c r="P16" s="596">
        <f>ROUND(-1514.374/1,0)</f>
        <v>-1514</v>
      </c>
      <c r="Q16" s="597"/>
      <c r="R16" s="597"/>
      <c r="S16" s="597"/>
      <c r="T16" s="597"/>
      <c r="U16" s="597"/>
      <c r="V16" s="598"/>
      <c r="W16" s="596">
        <f>ROUND(-134.453/1,0)</f>
        <v>-134</v>
      </c>
      <c r="X16" s="597"/>
      <c r="Y16" s="597"/>
      <c r="Z16" s="597"/>
      <c r="AA16" s="597"/>
      <c r="AB16" s="597"/>
      <c r="AC16" s="598"/>
      <c r="AD16" s="596" t="s">
        <v>591</v>
      </c>
      <c r="AE16" s="597"/>
      <c r="AF16" s="597"/>
      <c r="AG16" s="597"/>
      <c r="AH16" s="597"/>
      <c r="AI16" s="597"/>
      <c r="AJ16" s="598"/>
      <c r="AK16" s="596" t="s">
        <v>591</v>
      </c>
      <c r="AL16" s="597"/>
      <c r="AM16" s="597"/>
      <c r="AN16" s="597"/>
      <c r="AO16" s="597"/>
      <c r="AP16" s="597"/>
      <c r="AQ16" s="598"/>
      <c r="AR16" s="641"/>
      <c r="AS16" s="642"/>
      <c r="AT16" s="642"/>
      <c r="AU16" s="642"/>
      <c r="AV16" s="642"/>
      <c r="AW16" s="642"/>
      <c r="AX16" s="643"/>
    </row>
    <row r="17" spans="1:50" ht="24.75" customHeight="1" x14ac:dyDescent="0.15">
      <c r="A17" s="241"/>
      <c r="B17" s="242"/>
      <c r="C17" s="242"/>
      <c r="D17" s="242"/>
      <c r="E17" s="242"/>
      <c r="F17" s="243"/>
      <c r="G17" s="630"/>
      <c r="H17" s="631"/>
      <c r="I17" s="623" t="s">
        <v>46</v>
      </c>
      <c r="J17" s="624"/>
      <c r="K17" s="624"/>
      <c r="L17" s="624"/>
      <c r="M17" s="624"/>
      <c r="N17" s="624"/>
      <c r="O17" s="625"/>
      <c r="P17" s="596" t="s">
        <v>258</v>
      </c>
      <c r="Q17" s="597"/>
      <c r="R17" s="597"/>
      <c r="S17" s="597"/>
      <c r="T17" s="597"/>
      <c r="U17" s="597"/>
      <c r="V17" s="598"/>
      <c r="W17" s="596" t="s">
        <v>591</v>
      </c>
      <c r="X17" s="597"/>
      <c r="Y17" s="597"/>
      <c r="Z17" s="597"/>
      <c r="AA17" s="597"/>
      <c r="AB17" s="597"/>
      <c r="AC17" s="598"/>
      <c r="AD17" s="596" t="s">
        <v>591</v>
      </c>
      <c r="AE17" s="597"/>
      <c r="AF17" s="597"/>
      <c r="AG17" s="597"/>
      <c r="AH17" s="597"/>
      <c r="AI17" s="597"/>
      <c r="AJ17" s="598"/>
      <c r="AK17" s="596" t="s">
        <v>591</v>
      </c>
      <c r="AL17" s="597"/>
      <c r="AM17" s="597"/>
      <c r="AN17" s="597"/>
      <c r="AO17" s="597"/>
      <c r="AP17" s="597"/>
      <c r="AQ17" s="598"/>
      <c r="AR17" s="626"/>
      <c r="AS17" s="626"/>
      <c r="AT17" s="626"/>
      <c r="AU17" s="626"/>
      <c r="AV17" s="626"/>
      <c r="AW17" s="626"/>
      <c r="AX17" s="627"/>
    </row>
    <row r="18" spans="1:50" ht="24.75" customHeight="1" x14ac:dyDescent="0.15">
      <c r="A18" s="241"/>
      <c r="B18" s="242"/>
      <c r="C18" s="242"/>
      <c r="D18" s="242"/>
      <c r="E18" s="242"/>
      <c r="F18" s="243"/>
      <c r="G18" s="632"/>
      <c r="H18" s="633"/>
      <c r="I18" s="616" t="s">
        <v>18</v>
      </c>
      <c r="J18" s="617"/>
      <c r="K18" s="617"/>
      <c r="L18" s="617"/>
      <c r="M18" s="617"/>
      <c r="N18" s="617"/>
      <c r="O18" s="618"/>
      <c r="P18" s="619">
        <f>SUM(P13:V17)</f>
        <v>342</v>
      </c>
      <c r="Q18" s="620"/>
      <c r="R18" s="620"/>
      <c r="S18" s="620"/>
      <c r="T18" s="620"/>
      <c r="U18" s="620"/>
      <c r="V18" s="621"/>
      <c r="W18" s="619">
        <f>SUM(W13:AC17)</f>
        <v>2139</v>
      </c>
      <c r="X18" s="620"/>
      <c r="Y18" s="620"/>
      <c r="Z18" s="620"/>
      <c r="AA18" s="620"/>
      <c r="AB18" s="620"/>
      <c r="AC18" s="621"/>
      <c r="AD18" s="619">
        <f>SUM(AD13:AJ17)</f>
        <v>449</v>
      </c>
      <c r="AE18" s="620"/>
      <c r="AF18" s="620"/>
      <c r="AG18" s="620"/>
      <c r="AH18" s="620"/>
      <c r="AI18" s="620"/>
      <c r="AJ18" s="621"/>
      <c r="AK18" s="619">
        <f>SUM(AK13:AQ17)</f>
        <v>356</v>
      </c>
      <c r="AL18" s="620"/>
      <c r="AM18" s="620"/>
      <c r="AN18" s="620"/>
      <c r="AO18" s="620"/>
      <c r="AP18" s="620"/>
      <c r="AQ18" s="621"/>
      <c r="AR18" s="619">
        <f>SUM(AR13:AX17)</f>
        <v>805</v>
      </c>
      <c r="AS18" s="620"/>
      <c r="AT18" s="620"/>
      <c r="AU18" s="620"/>
      <c r="AV18" s="620"/>
      <c r="AW18" s="620"/>
      <c r="AX18" s="622"/>
    </row>
    <row r="19" spans="1:50" ht="24.75" customHeight="1" x14ac:dyDescent="0.15">
      <c r="A19" s="241"/>
      <c r="B19" s="242"/>
      <c r="C19" s="242"/>
      <c r="D19" s="242"/>
      <c r="E19" s="242"/>
      <c r="F19" s="243"/>
      <c r="G19" s="588" t="s">
        <v>9</v>
      </c>
      <c r="H19" s="589"/>
      <c r="I19" s="589"/>
      <c r="J19" s="589"/>
      <c r="K19" s="589"/>
      <c r="L19" s="589"/>
      <c r="M19" s="589"/>
      <c r="N19" s="589"/>
      <c r="O19" s="589"/>
      <c r="P19" s="596">
        <v>171</v>
      </c>
      <c r="Q19" s="597"/>
      <c r="R19" s="597"/>
      <c r="S19" s="597"/>
      <c r="T19" s="597"/>
      <c r="U19" s="597"/>
      <c r="V19" s="598"/>
      <c r="W19" s="596">
        <v>1009</v>
      </c>
      <c r="X19" s="597"/>
      <c r="Y19" s="597"/>
      <c r="Z19" s="597"/>
      <c r="AA19" s="597"/>
      <c r="AB19" s="597"/>
      <c r="AC19" s="598"/>
      <c r="AD19" s="596">
        <v>281</v>
      </c>
      <c r="AE19" s="597"/>
      <c r="AF19" s="597"/>
      <c r="AG19" s="597"/>
      <c r="AH19" s="597"/>
      <c r="AI19" s="597"/>
      <c r="AJ19" s="598"/>
      <c r="AK19" s="585"/>
      <c r="AL19" s="585"/>
      <c r="AM19" s="585"/>
      <c r="AN19" s="585"/>
      <c r="AO19" s="585"/>
      <c r="AP19" s="585"/>
      <c r="AQ19" s="585"/>
      <c r="AR19" s="585"/>
      <c r="AS19" s="585"/>
      <c r="AT19" s="585"/>
      <c r="AU19" s="585"/>
      <c r="AV19" s="585"/>
      <c r="AW19" s="585"/>
      <c r="AX19" s="587"/>
    </row>
    <row r="20" spans="1:50" ht="24.75" customHeight="1" x14ac:dyDescent="0.15">
      <c r="A20" s="241"/>
      <c r="B20" s="242"/>
      <c r="C20" s="242"/>
      <c r="D20" s="242"/>
      <c r="E20" s="242"/>
      <c r="F20" s="243"/>
      <c r="G20" s="588" t="s">
        <v>10</v>
      </c>
      <c r="H20" s="589"/>
      <c r="I20" s="589"/>
      <c r="J20" s="589"/>
      <c r="K20" s="589"/>
      <c r="L20" s="589"/>
      <c r="M20" s="589"/>
      <c r="N20" s="589"/>
      <c r="O20" s="589"/>
      <c r="P20" s="584">
        <f>IF(P18=0, "-", SUM(P19)/P18)</f>
        <v>0.5</v>
      </c>
      <c r="Q20" s="584"/>
      <c r="R20" s="584"/>
      <c r="S20" s="584"/>
      <c r="T20" s="584"/>
      <c r="U20" s="584"/>
      <c r="V20" s="584"/>
      <c r="W20" s="584">
        <f>IF(W18=0, "-", SUM(W19)/W18)</f>
        <v>0.47171575502571295</v>
      </c>
      <c r="X20" s="584"/>
      <c r="Y20" s="584"/>
      <c r="Z20" s="584"/>
      <c r="AA20" s="584"/>
      <c r="AB20" s="584"/>
      <c r="AC20" s="584"/>
      <c r="AD20" s="584">
        <f>IF(AD18=0, "-", SUM(AD19)/AD18)</f>
        <v>0.62583518930957682</v>
      </c>
      <c r="AE20" s="584"/>
      <c r="AF20" s="584"/>
      <c r="AG20" s="584"/>
      <c r="AH20" s="584"/>
      <c r="AI20" s="584"/>
      <c r="AJ20" s="584"/>
      <c r="AK20" s="585"/>
      <c r="AL20" s="585"/>
      <c r="AM20" s="585"/>
      <c r="AN20" s="585"/>
      <c r="AO20" s="585"/>
      <c r="AP20" s="585"/>
      <c r="AQ20" s="586"/>
      <c r="AR20" s="586"/>
      <c r="AS20" s="586"/>
      <c r="AT20" s="586"/>
      <c r="AU20" s="585"/>
      <c r="AV20" s="585"/>
      <c r="AW20" s="585"/>
      <c r="AX20" s="587"/>
    </row>
    <row r="21" spans="1:50" ht="25.5" customHeight="1" x14ac:dyDescent="0.15">
      <c r="A21" s="611"/>
      <c r="B21" s="612"/>
      <c r="C21" s="612"/>
      <c r="D21" s="612"/>
      <c r="E21" s="612"/>
      <c r="F21" s="613"/>
      <c r="G21" s="582" t="s">
        <v>218</v>
      </c>
      <c r="H21" s="583"/>
      <c r="I21" s="583"/>
      <c r="J21" s="583"/>
      <c r="K21" s="583"/>
      <c r="L21" s="583"/>
      <c r="M21" s="583"/>
      <c r="N21" s="583"/>
      <c r="O21" s="583"/>
      <c r="P21" s="584">
        <f>IF(P19=0, "-", SUM(P19)/SUM(P13,P14))</f>
        <v>9.7048808172531212E-2</v>
      </c>
      <c r="Q21" s="584"/>
      <c r="R21" s="584"/>
      <c r="S21" s="584"/>
      <c r="T21" s="584"/>
      <c r="U21" s="584"/>
      <c r="V21" s="584"/>
      <c r="W21" s="584">
        <f>IF(W19=0, "-", SUM(W19)/SUM(W13,W14))</f>
        <v>1.3293807641633728</v>
      </c>
      <c r="X21" s="584"/>
      <c r="Y21" s="584"/>
      <c r="Z21" s="584"/>
      <c r="AA21" s="584"/>
      <c r="AB21" s="584"/>
      <c r="AC21" s="584"/>
      <c r="AD21" s="584">
        <f>IF(AD19=0, "-", SUM(AD19)/SUM(AD13,AD14))</f>
        <v>0.89206349206349211</v>
      </c>
      <c r="AE21" s="584"/>
      <c r="AF21" s="584"/>
      <c r="AG21" s="584"/>
      <c r="AH21" s="584"/>
      <c r="AI21" s="584"/>
      <c r="AJ21" s="584"/>
      <c r="AK21" s="585"/>
      <c r="AL21" s="585"/>
      <c r="AM21" s="585"/>
      <c r="AN21" s="585"/>
      <c r="AO21" s="585"/>
      <c r="AP21" s="585"/>
      <c r="AQ21" s="586"/>
      <c r="AR21" s="586"/>
      <c r="AS21" s="586"/>
      <c r="AT21" s="586"/>
      <c r="AU21" s="585"/>
      <c r="AV21" s="585"/>
      <c r="AW21" s="585"/>
      <c r="AX21" s="587"/>
    </row>
    <row r="22" spans="1:50" ht="18.75" customHeight="1" x14ac:dyDescent="0.15">
      <c r="A22" s="530" t="s">
        <v>563</v>
      </c>
      <c r="B22" s="531"/>
      <c r="C22" s="531"/>
      <c r="D22" s="531"/>
      <c r="E22" s="531"/>
      <c r="F22" s="532"/>
      <c r="G22" s="536" t="s">
        <v>210</v>
      </c>
      <c r="H22" s="537"/>
      <c r="I22" s="537"/>
      <c r="J22" s="537"/>
      <c r="K22" s="537"/>
      <c r="L22" s="537"/>
      <c r="M22" s="537"/>
      <c r="N22" s="537"/>
      <c r="O22" s="538"/>
      <c r="P22" s="539" t="s">
        <v>561</v>
      </c>
      <c r="Q22" s="537"/>
      <c r="R22" s="537"/>
      <c r="S22" s="537"/>
      <c r="T22" s="537"/>
      <c r="U22" s="537"/>
      <c r="V22" s="538"/>
      <c r="W22" s="539" t="s">
        <v>562</v>
      </c>
      <c r="X22" s="537"/>
      <c r="Y22" s="537"/>
      <c r="Z22" s="537"/>
      <c r="AA22" s="537"/>
      <c r="AB22" s="537"/>
      <c r="AC22" s="538"/>
      <c r="AD22" s="539" t="s">
        <v>209</v>
      </c>
      <c r="AE22" s="537"/>
      <c r="AF22" s="537"/>
      <c r="AG22" s="537"/>
      <c r="AH22" s="537"/>
      <c r="AI22" s="537"/>
      <c r="AJ22" s="537"/>
      <c r="AK22" s="537"/>
      <c r="AL22" s="537"/>
      <c r="AM22" s="537"/>
      <c r="AN22" s="537"/>
      <c r="AO22" s="537"/>
      <c r="AP22" s="537"/>
      <c r="AQ22" s="537"/>
      <c r="AR22" s="537"/>
      <c r="AS22" s="537"/>
      <c r="AT22" s="537"/>
      <c r="AU22" s="537"/>
      <c r="AV22" s="537"/>
      <c r="AW22" s="537"/>
      <c r="AX22" s="566"/>
    </row>
    <row r="23" spans="1:50" ht="25.5" customHeight="1" x14ac:dyDescent="0.15">
      <c r="A23" s="533"/>
      <c r="B23" s="534"/>
      <c r="C23" s="534"/>
      <c r="D23" s="534"/>
      <c r="E23" s="534"/>
      <c r="F23" s="535"/>
      <c r="G23" s="567" t="s">
        <v>592</v>
      </c>
      <c r="H23" s="568"/>
      <c r="I23" s="568"/>
      <c r="J23" s="568"/>
      <c r="K23" s="568"/>
      <c r="L23" s="568"/>
      <c r="M23" s="568"/>
      <c r="N23" s="568"/>
      <c r="O23" s="569"/>
      <c r="P23" s="570">
        <v>304</v>
      </c>
      <c r="Q23" s="571"/>
      <c r="R23" s="571"/>
      <c r="S23" s="571"/>
      <c r="T23" s="571"/>
      <c r="U23" s="571"/>
      <c r="V23" s="572"/>
      <c r="W23" s="570">
        <v>765</v>
      </c>
      <c r="X23" s="571"/>
      <c r="Y23" s="571"/>
      <c r="Z23" s="571"/>
      <c r="AA23" s="571"/>
      <c r="AB23" s="571"/>
      <c r="AC23" s="572"/>
      <c r="AD23" s="573" t="s">
        <v>658</v>
      </c>
      <c r="AE23" s="574"/>
      <c r="AF23" s="574"/>
      <c r="AG23" s="574"/>
      <c r="AH23" s="574"/>
      <c r="AI23" s="574"/>
      <c r="AJ23" s="574"/>
      <c r="AK23" s="574"/>
      <c r="AL23" s="574"/>
      <c r="AM23" s="574"/>
      <c r="AN23" s="574"/>
      <c r="AO23" s="574"/>
      <c r="AP23" s="574"/>
      <c r="AQ23" s="574"/>
      <c r="AR23" s="574"/>
      <c r="AS23" s="574"/>
      <c r="AT23" s="574"/>
      <c r="AU23" s="574"/>
      <c r="AV23" s="574"/>
      <c r="AW23" s="574"/>
      <c r="AX23" s="575"/>
    </row>
    <row r="24" spans="1:50" ht="25.5" customHeight="1" x14ac:dyDescent="0.15">
      <c r="A24" s="533"/>
      <c r="B24" s="534"/>
      <c r="C24" s="534"/>
      <c r="D24" s="534"/>
      <c r="E24" s="534"/>
      <c r="F24" s="535"/>
      <c r="G24" s="579" t="s">
        <v>593</v>
      </c>
      <c r="H24" s="580"/>
      <c r="I24" s="580"/>
      <c r="J24" s="580"/>
      <c r="K24" s="580"/>
      <c r="L24" s="580"/>
      <c r="M24" s="580"/>
      <c r="N24" s="580"/>
      <c r="O24" s="581"/>
      <c r="P24" s="596">
        <v>52</v>
      </c>
      <c r="Q24" s="597"/>
      <c r="R24" s="597"/>
      <c r="S24" s="597"/>
      <c r="T24" s="597"/>
      <c r="U24" s="597"/>
      <c r="V24" s="598"/>
      <c r="W24" s="596">
        <v>38</v>
      </c>
      <c r="X24" s="597"/>
      <c r="Y24" s="597"/>
      <c r="Z24" s="597"/>
      <c r="AA24" s="597"/>
      <c r="AB24" s="597"/>
      <c r="AC24" s="598"/>
      <c r="AD24" s="576"/>
      <c r="AE24" s="577"/>
      <c r="AF24" s="577"/>
      <c r="AG24" s="577"/>
      <c r="AH24" s="577"/>
      <c r="AI24" s="577"/>
      <c r="AJ24" s="577"/>
      <c r="AK24" s="577"/>
      <c r="AL24" s="577"/>
      <c r="AM24" s="577"/>
      <c r="AN24" s="577"/>
      <c r="AO24" s="577"/>
      <c r="AP24" s="577"/>
      <c r="AQ24" s="577"/>
      <c r="AR24" s="577"/>
      <c r="AS24" s="577"/>
      <c r="AT24" s="577"/>
      <c r="AU24" s="577"/>
      <c r="AV24" s="577"/>
      <c r="AW24" s="577"/>
      <c r="AX24" s="578"/>
    </row>
    <row r="25" spans="1:50" ht="25.5" customHeight="1" x14ac:dyDescent="0.15">
      <c r="A25" s="533"/>
      <c r="B25" s="534"/>
      <c r="C25" s="534"/>
      <c r="D25" s="534"/>
      <c r="E25" s="534"/>
      <c r="F25" s="535"/>
      <c r="G25" s="590" t="s">
        <v>653</v>
      </c>
      <c r="H25" s="591"/>
      <c r="I25" s="591"/>
      <c r="J25" s="591"/>
      <c r="K25" s="591"/>
      <c r="L25" s="591"/>
      <c r="M25" s="591"/>
      <c r="N25" s="591"/>
      <c r="O25" s="592"/>
      <c r="P25" s="593">
        <v>1</v>
      </c>
      <c r="Q25" s="594"/>
      <c r="R25" s="594"/>
      <c r="S25" s="594"/>
      <c r="T25" s="594"/>
      <c r="U25" s="594"/>
      <c r="V25" s="595"/>
      <c r="W25" s="593">
        <v>2</v>
      </c>
      <c r="X25" s="594"/>
      <c r="Y25" s="594"/>
      <c r="Z25" s="594"/>
      <c r="AA25" s="594"/>
      <c r="AB25" s="594"/>
      <c r="AC25" s="595"/>
      <c r="AD25" s="576"/>
      <c r="AE25" s="577"/>
      <c r="AF25" s="577"/>
      <c r="AG25" s="577"/>
      <c r="AH25" s="577"/>
      <c r="AI25" s="577"/>
      <c r="AJ25" s="577"/>
      <c r="AK25" s="577"/>
      <c r="AL25" s="577"/>
      <c r="AM25" s="577"/>
      <c r="AN25" s="577"/>
      <c r="AO25" s="577"/>
      <c r="AP25" s="577"/>
      <c r="AQ25" s="577"/>
      <c r="AR25" s="577"/>
      <c r="AS25" s="577"/>
      <c r="AT25" s="577"/>
      <c r="AU25" s="577"/>
      <c r="AV25" s="577"/>
      <c r="AW25" s="577"/>
      <c r="AX25" s="578"/>
    </row>
    <row r="26" spans="1:50" ht="25.5" customHeight="1" thickBot="1" x14ac:dyDescent="0.2">
      <c r="A26" s="533"/>
      <c r="B26" s="534"/>
      <c r="C26" s="534"/>
      <c r="D26" s="534"/>
      <c r="E26" s="534"/>
      <c r="F26" s="535"/>
      <c r="G26" s="232" t="s">
        <v>18</v>
      </c>
      <c r="H26" s="540"/>
      <c r="I26" s="540"/>
      <c r="J26" s="540"/>
      <c r="K26" s="540"/>
      <c r="L26" s="540"/>
      <c r="M26" s="540"/>
      <c r="N26" s="540"/>
      <c r="O26" s="541"/>
      <c r="P26" s="542">
        <f>AK13</f>
        <v>356</v>
      </c>
      <c r="Q26" s="543"/>
      <c r="R26" s="543"/>
      <c r="S26" s="543"/>
      <c r="T26" s="543"/>
      <c r="U26" s="543"/>
      <c r="V26" s="544"/>
      <c r="W26" s="545">
        <f>AR13</f>
        <v>805</v>
      </c>
      <c r="X26" s="546"/>
      <c r="Y26" s="546"/>
      <c r="Z26" s="546"/>
      <c r="AA26" s="546"/>
      <c r="AB26" s="546"/>
      <c r="AC26" s="547"/>
      <c r="AD26" s="577"/>
      <c r="AE26" s="577"/>
      <c r="AF26" s="577"/>
      <c r="AG26" s="577"/>
      <c r="AH26" s="577"/>
      <c r="AI26" s="577"/>
      <c r="AJ26" s="577"/>
      <c r="AK26" s="577"/>
      <c r="AL26" s="577"/>
      <c r="AM26" s="577"/>
      <c r="AN26" s="577"/>
      <c r="AO26" s="577"/>
      <c r="AP26" s="577"/>
      <c r="AQ26" s="577"/>
      <c r="AR26" s="577"/>
      <c r="AS26" s="577"/>
      <c r="AT26" s="577"/>
      <c r="AU26" s="577"/>
      <c r="AV26" s="577"/>
      <c r="AW26" s="577"/>
      <c r="AX26" s="578"/>
    </row>
    <row r="27" spans="1:50" ht="47.25" customHeight="1" x14ac:dyDescent="0.15">
      <c r="A27" s="548" t="s">
        <v>551</v>
      </c>
      <c r="B27" s="549"/>
      <c r="C27" s="549"/>
      <c r="D27" s="549"/>
      <c r="E27" s="549"/>
      <c r="F27" s="550"/>
      <c r="G27" s="551" t="s">
        <v>649</v>
      </c>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2"/>
      <c r="AI27" s="552"/>
      <c r="AJ27" s="552"/>
      <c r="AK27" s="552"/>
      <c r="AL27" s="552"/>
      <c r="AM27" s="552"/>
      <c r="AN27" s="552"/>
      <c r="AO27" s="552"/>
      <c r="AP27" s="552"/>
      <c r="AQ27" s="552"/>
      <c r="AR27" s="552"/>
      <c r="AS27" s="552"/>
      <c r="AT27" s="552"/>
      <c r="AU27" s="552"/>
      <c r="AV27" s="552"/>
      <c r="AW27" s="552"/>
      <c r="AX27" s="553"/>
    </row>
    <row r="28" spans="1:50" ht="31.5" customHeight="1" x14ac:dyDescent="0.15">
      <c r="A28" s="474" t="s">
        <v>552</v>
      </c>
      <c r="B28" s="98"/>
      <c r="C28" s="98"/>
      <c r="D28" s="98"/>
      <c r="E28" s="98"/>
      <c r="F28" s="99"/>
      <c r="G28" s="475" t="s">
        <v>546</v>
      </c>
      <c r="H28" s="476"/>
      <c r="I28" s="476"/>
      <c r="J28" s="476"/>
      <c r="K28" s="476"/>
      <c r="L28" s="476"/>
      <c r="M28" s="476"/>
      <c r="N28" s="476"/>
      <c r="O28" s="476"/>
      <c r="P28" s="477" t="s">
        <v>545</v>
      </c>
      <c r="Q28" s="476"/>
      <c r="R28" s="476"/>
      <c r="S28" s="476"/>
      <c r="T28" s="476"/>
      <c r="U28" s="476"/>
      <c r="V28" s="476"/>
      <c r="W28" s="476"/>
      <c r="X28" s="478"/>
      <c r="Y28" s="479"/>
      <c r="Z28" s="480"/>
      <c r="AA28" s="481"/>
      <c r="AB28" s="482" t="s">
        <v>11</v>
      </c>
      <c r="AC28" s="482"/>
      <c r="AD28" s="482"/>
      <c r="AE28" s="114" t="s">
        <v>390</v>
      </c>
      <c r="AF28" s="483"/>
      <c r="AG28" s="483"/>
      <c r="AH28" s="484"/>
      <c r="AI28" s="114" t="s">
        <v>542</v>
      </c>
      <c r="AJ28" s="483"/>
      <c r="AK28" s="483"/>
      <c r="AL28" s="484"/>
      <c r="AM28" s="114" t="s">
        <v>358</v>
      </c>
      <c r="AN28" s="483"/>
      <c r="AO28" s="483"/>
      <c r="AP28" s="484"/>
      <c r="AQ28" s="497" t="s">
        <v>389</v>
      </c>
      <c r="AR28" s="498"/>
      <c r="AS28" s="498"/>
      <c r="AT28" s="499"/>
      <c r="AU28" s="497" t="s">
        <v>564</v>
      </c>
      <c r="AV28" s="498"/>
      <c r="AW28" s="498"/>
      <c r="AX28" s="500"/>
    </row>
    <row r="29" spans="1:50" ht="23.25" customHeight="1" x14ac:dyDescent="0.15">
      <c r="A29" s="474"/>
      <c r="B29" s="98"/>
      <c r="C29" s="98"/>
      <c r="D29" s="98"/>
      <c r="E29" s="98"/>
      <c r="F29" s="99"/>
      <c r="G29" s="554" t="s">
        <v>650</v>
      </c>
      <c r="H29" s="555"/>
      <c r="I29" s="555"/>
      <c r="J29" s="555"/>
      <c r="K29" s="555"/>
      <c r="L29" s="555"/>
      <c r="M29" s="555"/>
      <c r="N29" s="555"/>
      <c r="O29" s="555"/>
      <c r="P29" s="316" t="s">
        <v>633</v>
      </c>
      <c r="Q29" s="558"/>
      <c r="R29" s="558"/>
      <c r="S29" s="558"/>
      <c r="T29" s="558"/>
      <c r="U29" s="558"/>
      <c r="V29" s="558"/>
      <c r="W29" s="558"/>
      <c r="X29" s="559"/>
      <c r="Y29" s="563" t="s">
        <v>51</v>
      </c>
      <c r="Z29" s="564"/>
      <c r="AA29" s="565"/>
      <c r="AB29" s="146" t="s">
        <v>634</v>
      </c>
      <c r="AC29" s="496"/>
      <c r="AD29" s="496"/>
      <c r="AE29" s="489">
        <v>4</v>
      </c>
      <c r="AF29" s="489"/>
      <c r="AG29" s="489"/>
      <c r="AH29" s="489"/>
      <c r="AI29" s="489">
        <v>4</v>
      </c>
      <c r="AJ29" s="489"/>
      <c r="AK29" s="489"/>
      <c r="AL29" s="489"/>
      <c r="AM29" s="489">
        <v>4</v>
      </c>
      <c r="AN29" s="489"/>
      <c r="AO29" s="489"/>
      <c r="AP29" s="489"/>
      <c r="AQ29" s="489" t="s">
        <v>591</v>
      </c>
      <c r="AR29" s="489"/>
      <c r="AS29" s="489"/>
      <c r="AT29" s="489"/>
      <c r="AU29" s="490" t="s">
        <v>591</v>
      </c>
      <c r="AV29" s="491"/>
      <c r="AW29" s="491"/>
      <c r="AX29" s="492"/>
    </row>
    <row r="30" spans="1:50" ht="23.25" customHeight="1" x14ac:dyDescent="0.15">
      <c r="A30" s="423"/>
      <c r="B30" s="149"/>
      <c r="C30" s="149"/>
      <c r="D30" s="149"/>
      <c r="E30" s="149"/>
      <c r="F30" s="150"/>
      <c r="G30" s="556"/>
      <c r="H30" s="557"/>
      <c r="I30" s="557"/>
      <c r="J30" s="557"/>
      <c r="K30" s="557"/>
      <c r="L30" s="557"/>
      <c r="M30" s="557"/>
      <c r="N30" s="557"/>
      <c r="O30" s="557"/>
      <c r="P30" s="560"/>
      <c r="Q30" s="561"/>
      <c r="R30" s="561"/>
      <c r="S30" s="561"/>
      <c r="T30" s="561"/>
      <c r="U30" s="561"/>
      <c r="V30" s="561"/>
      <c r="W30" s="561"/>
      <c r="X30" s="562"/>
      <c r="Y30" s="493" t="s">
        <v>52</v>
      </c>
      <c r="Z30" s="494"/>
      <c r="AA30" s="495"/>
      <c r="AB30" s="146" t="s">
        <v>634</v>
      </c>
      <c r="AC30" s="496"/>
      <c r="AD30" s="496"/>
      <c r="AE30" s="489">
        <v>4</v>
      </c>
      <c r="AF30" s="489"/>
      <c r="AG30" s="489"/>
      <c r="AH30" s="489"/>
      <c r="AI30" s="489">
        <v>4</v>
      </c>
      <c r="AJ30" s="489"/>
      <c r="AK30" s="489"/>
      <c r="AL30" s="489"/>
      <c r="AM30" s="489">
        <v>4</v>
      </c>
      <c r="AN30" s="489"/>
      <c r="AO30" s="489"/>
      <c r="AP30" s="489"/>
      <c r="AQ30" s="489">
        <v>4</v>
      </c>
      <c r="AR30" s="489"/>
      <c r="AS30" s="489"/>
      <c r="AT30" s="489"/>
      <c r="AU30" s="490" t="s">
        <v>591</v>
      </c>
      <c r="AV30" s="491"/>
      <c r="AW30" s="491"/>
      <c r="AX30" s="492"/>
    </row>
    <row r="31" spans="1:50" ht="23.25" customHeight="1" x14ac:dyDescent="0.15">
      <c r="A31" s="455" t="s">
        <v>553</v>
      </c>
      <c r="B31" s="456"/>
      <c r="C31" s="456"/>
      <c r="D31" s="456"/>
      <c r="E31" s="456"/>
      <c r="F31" s="457"/>
      <c r="G31" s="431" t="s">
        <v>554</v>
      </c>
      <c r="H31" s="431"/>
      <c r="I31" s="431"/>
      <c r="J31" s="431"/>
      <c r="K31" s="431"/>
      <c r="L31" s="431"/>
      <c r="M31" s="431"/>
      <c r="N31" s="431"/>
      <c r="O31" s="431"/>
      <c r="P31" s="431"/>
      <c r="Q31" s="431"/>
      <c r="R31" s="431"/>
      <c r="S31" s="431"/>
      <c r="T31" s="431"/>
      <c r="U31" s="431"/>
      <c r="V31" s="431"/>
      <c r="W31" s="431"/>
      <c r="X31" s="432"/>
      <c r="Y31" s="464"/>
      <c r="Z31" s="465"/>
      <c r="AA31" s="466"/>
      <c r="AB31" s="430" t="s">
        <v>11</v>
      </c>
      <c r="AC31" s="431"/>
      <c r="AD31" s="432"/>
      <c r="AE31" s="430" t="s">
        <v>390</v>
      </c>
      <c r="AF31" s="431"/>
      <c r="AG31" s="431"/>
      <c r="AH31" s="432"/>
      <c r="AI31" s="430" t="s">
        <v>542</v>
      </c>
      <c r="AJ31" s="431"/>
      <c r="AK31" s="431"/>
      <c r="AL31" s="432"/>
      <c r="AM31" s="430" t="s">
        <v>358</v>
      </c>
      <c r="AN31" s="431"/>
      <c r="AO31" s="431"/>
      <c r="AP31" s="432"/>
      <c r="AQ31" s="501" t="s">
        <v>565</v>
      </c>
      <c r="AR31" s="502"/>
      <c r="AS31" s="502"/>
      <c r="AT31" s="502"/>
      <c r="AU31" s="502"/>
      <c r="AV31" s="502"/>
      <c r="AW31" s="502"/>
      <c r="AX31" s="503"/>
    </row>
    <row r="32" spans="1:50" ht="23.25" customHeight="1" x14ac:dyDescent="0.15">
      <c r="A32" s="458"/>
      <c r="B32" s="459"/>
      <c r="C32" s="459"/>
      <c r="D32" s="459"/>
      <c r="E32" s="459"/>
      <c r="F32" s="460"/>
      <c r="G32" s="523" t="s">
        <v>632</v>
      </c>
      <c r="H32" s="524"/>
      <c r="I32" s="524"/>
      <c r="J32" s="524"/>
      <c r="K32" s="524"/>
      <c r="L32" s="524"/>
      <c r="M32" s="524"/>
      <c r="N32" s="524"/>
      <c r="O32" s="524"/>
      <c r="P32" s="524"/>
      <c r="Q32" s="524"/>
      <c r="R32" s="524"/>
      <c r="S32" s="524"/>
      <c r="T32" s="524"/>
      <c r="U32" s="524"/>
      <c r="V32" s="524"/>
      <c r="W32" s="524"/>
      <c r="X32" s="524"/>
      <c r="Y32" s="504" t="s">
        <v>553</v>
      </c>
      <c r="Z32" s="505"/>
      <c r="AA32" s="506"/>
      <c r="AB32" s="507" t="s">
        <v>637</v>
      </c>
      <c r="AC32" s="508"/>
      <c r="AD32" s="509"/>
      <c r="AE32" s="527">
        <v>43</v>
      </c>
      <c r="AF32" s="527"/>
      <c r="AG32" s="527"/>
      <c r="AH32" s="527"/>
      <c r="AI32" s="527">
        <v>252</v>
      </c>
      <c r="AJ32" s="527"/>
      <c r="AK32" s="527"/>
      <c r="AL32" s="527"/>
      <c r="AM32" s="527">
        <v>70</v>
      </c>
      <c r="AN32" s="527"/>
      <c r="AO32" s="527"/>
      <c r="AP32" s="527"/>
      <c r="AQ32" s="84">
        <v>89</v>
      </c>
      <c r="AR32" s="85"/>
      <c r="AS32" s="85"/>
      <c r="AT32" s="85"/>
      <c r="AU32" s="85"/>
      <c r="AV32" s="85"/>
      <c r="AW32" s="85"/>
      <c r="AX32" s="89"/>
    </row>
    <row r="33" spans="1:59" ht="46.5" customHeight="1" x14ac:dyDescent="0.15">
      <c r="A33" s="461"/>
      <c r="B33" s="462"/>
      <c r="C33" s="462"/>
      <c r="D33" s="462"/>
      <c r="E33" s="462"/>
      <c r="F33" s="463"/>
      <c r="G33" s="525"/>
      <c r="H33" s="526"/>
      <c r="I33" s="526"/>
      <c r="J33" s="526"/>
      <c r="K33" s="526"/>
      <c r="L33" s="526"/>
      <c r="M33" s="526"/>
      <c r="N33" s="526"/>
      <c r="O33" s="526"/>
      <c r="P33" s="526"/>
      <c r="Q33" s="526"/>
      <c r="R33" s="526"/>
      <c r="S33" s="526"/>
      <c r="T33" s="526"/>
      <c r="U33" s="526"/>
      <c r="V33" s="526"/>
      <c r="W33" s="526"/>
      <c r="X33" s="526"/>
      <c r="Y33" s="519" t="s">
        <v>555</v>
      </c>
      <c r="Z33" s="528"/>
      <c r="AA33" s="529"/>
      <c r="AB33" s="467" t="s">
        <v>556</v>
      </c>
      <c r="AC33" s="468"/>
      <c r="AD33" s="469"/>
      <c r="AE33" s="470" t="s">
        <v>635</v>
      </c>
      <c r="AF33" s="470"/>
      <c r="AG33" s="470"/>
      <c r="AH33" s="470"/>
      <c r="AI33" s="470" t="s">
        <v>636</v>
      </c>
      <c r="AJ33" s="470"/>
      <c r="AK33" s="470"/>
      <c r="AL33" s="470"/>
      <c r="AM33" s="470" t="s">
        <v>638</v>
      </c>
      <c r="AN33" s="470"/>
      <c r="AO33" s="470"/>
      <c r="AP33" s="470"/>
      <c r="AQ33" s="485" t="s">
        <v>639</v>
      </c>
      <c r="AR33" s="470"/>
      <c r="AS33" s="470"/>
      <c r="AT33" s="470"/>
      <c r="AU33" s="470"/>
      <c r="AV33" s="470"/>
      <c r="AW33" s="470"/>
      <c r="AX33" s="486"/>
    </row>
    <row r="34" spans="1:59" ht="18.75" customHeight="1" x14ac:dyDescent="0.15">
      <c r="A34" s="433" t="s">
        <v>216</v>
      </c>
      <c r="B34" s="434"/>
      <c r="C34" s="434"/>
      <c r="D34" s="434"/>
      <c r="E34" s="434"/>
      <c r="F34" s="435"/>
      <c r="G34" s="443" t="s">
        <v>139</v>
      </c>
      <c r="H34" s="151"/>
      <c r="I34" s="151"/>
      <c r="J34" s="151"/>
      <c r="K34" s="151"/>
      <c r="L34" s="151"/>
      <c r="M34" s="151"/>
      <c r="N34" s="151"/>
      <c r="O34" s="152"/>
      <c r="P34" s="153" t="s">
        <v>55</v>
      </c>
      <c r="Q34" s="151"/>
      <c r="R34" s="151"/>
      <c r="S34" s="151"/>
      <c r="T34" s="151"/>
      <c r="U34" s="151"/>
      <c r="V34" s="151"/>
      <c r="W34" s="151"/>
      <c r="X34" s="152"/>
      <c r="Y34" s="444"/>
      <c r="Z34" s="445"/>
      <c r="AA34" s="446"/>
      <c r="AB34" s="450" t="s">
        <v>11</v>
      </c>
      <c r="AC34" s="451"/>
      <c r="AD34" s="452"/>
      <c r="AE34" s="450" t="s">
        <v>390</v>
      </c>
      <c r="AF34" s="451"/>
      <c r="AG34" s="451"/>
      <c r="AH34" s="452"/>
      <c r="AI34" s="453" t="s">
        <v>542</v>
      </c>
      <c r="AJ34" s="453"/>
      <c r="AK34" s="453"/>
      <c r="AL34" s="450"/>
      <c r="AM34" s="453" t="s">
        <v>358</v>
      </c>
      <c r="AN34" s="453"/>
      <c r="AO34" s="453"/>
      <c r="AP34" s="450"/>
      <c r="AQ34" s="471" t="s">
        <v>169</v>
      </c>
      <c r="AR34" s="472"/>
      <c r="AS34" s="472"/>
      <c r="AT34" s="473"/>
      <c r="AU34" s="151" t="s">
        <v>128</v>
      </c>
      <c r="AV34" s="151"/>
      <c r="AW34" s="151"/>
      <c r="AX34" s="154"/>
    </row>
    <row r="35" spans="1:59" ht="18.75" customHeight="1" x14ac:dyDescent="0.15">
      <c r="A35" s="436"/>
      <c r="B35" s="437"/>
      <c r="C35" s="437"/>
      <c r="D35" s="437"/>
      <c r="E35" s="437"/>
      <c r="F35" s="438"/>
      <c r="G35" s="103"/>
      <c r="H35" s="104"/>
      <c r="I35" s="104"/>
      <c r="J35" s="104"/>
      <c r="K35" s="104"/>
      <c r="L35" s="104"/>
      <c r="M35" s="104"/>
      <c r="N35" s="104"/>
      <c r="O35" s="105"/>
      <c r="P35" s="107"/>
      <c r="Q35" s="104"/>
      <c r="R35" s="104"/>
      <c r="S35" s="104"/>
      <c r="T35" s="104"/>
      <c r="U35" s="104"/>
      <c r="V35" s="104"/>
      <c r="W35" s="104"/>
      <c r="X35" s="105"/>
      <c r="Y35" s="447"/>
      <c r="Z35" s="448"/>
      <c r="AA35" s="449"/>
      <c r="AB35" s="114"/>
      <c r="AC35" s="115"/>
      <c r="AD35" s="116"/>
      <c r="AE35" s="114"/>
      <c r="AF35" s="115"/>
      <c r="AG35" s="115"/>
      <c r="AH35" s="116"/>
      <c r="AI35" s="454"/>
      <c r="AJ35" s="454"/>
      <c r="AK35" s="454"/>
      <c r="AL35" s="114"/>
      <c r="AM35" s="454"/>
      <c r="AN35" s="454"/>
      <c r="AO35" s="454"/>
      <c r="AP35" s="114"/>
      <c r="AQ35" s="487" t="s">
        <v>648</v>
      </c>
      <c r="AR35" s="488"/>
      <c r="AS35" s="125" t="s">
        <v>170</v>
      </c>
      <c r="AT35" s="126"/>
      <c r="AU35" s="124" t="s">
        <v>648</v>
      </c>
      <c r="AV35" s="124"/>
      <c r="AW35" s="104" t="s">
        <v>166</v>
      </c>
      <c r="AX35" s="127"/>
    </row>
    <row r="36" spans="1:59" ht="23.25" customHeight="1" x14ac:dyDescent="0.15">
      <c r="A36" s="439"/>
      <c r="B36" s="437"/>
      <c r="C36" s="437"/>
      <c r="D36" s="437"/>
      <c r="E36" s="437"/>
      <c r="F36" s="438"/>
      <c r="G36" s="510" t="s">
        <v>591</v>
      </c>
      <c r="H36" s="511"/>
      <c r="I36" s="511"/>
      <c r="J36" s="511"/>
      <c r="K36" s="511"/>
      <c r="L36" s="511"/>
      <c r="M36" s="511"/>
      <c r="N36" s="511"/>
      <c r="O36" s="512"/>
      <c r="P36" s="129" t="s">
        <v>591</v>
      </c>
      <c r="Q36" s="129"/>
      <c r="R36" s="129"/>
      <c r="S36" s="129"/>
      <c r="T36" s="129"/>
      <c r="U36" s="129"/>
      <c r="V36" s="129"/>
      <c r="W36" s="129"/>
      <c r="X36" s="130"/>
      <c r="Y36" s="519" t="s">
        <v>12</v>
      </c>
      <c r="Z36" s="520"/>
      <c r="AA36" s="521"/>
      <c r="AB36" s="146" t="s">
        <v>641</v>
      </c>
      <c r="AC36" s="146"/>
      <c r="AD36" s="146"/>
      <c r="AE36" s="84" t="s">
        <v>641</v>
      </c>
      <c r="AF36" s="85"/>
      <c r="AG36" s="85"/>
      <c r="AH36" s="85"/>
      <c r="AI36" s="84" t="s">
        <v>641</v>
      </c>
      <c r="AJ36" s="85"/>
      <c r="AK36" s="85"/>
      <c r="AL36" s="85"/>
      <c r="AM36" s="84" t="s">
        <v>641</v>
      </c>
      <c r="AN36" s="85"/>
      <c r="AO36" s="85"/>
      <c r="AP36" s="85"/>
      <c r="AQ36" s="86" t="s">
        <v>258</v>
      </c>
      <c r="AR36" s="87"/>
      <c r="AS36" s="87"/>
      <c r="AT36" s="88"/>
      <c r="AU36" s="85" t="s">
        <v>258</v>
      </c>
      <c r="AV36" s="85"/>
      <c r="AW36" s="85"/>
      <c r="AX36" s="89"/>
    </row>
    <row r="37" spans="1:59" ht="23.25" customHeight="1" x14ac:dyDescent="0.15">
      <c r="A37" s="440"/>
      <c r="B37" s="441"/>
      <c r="C37" s="441"/>
      <c r="D37" s="441"/>
      <c r="E37" s="441"/>
      <c r="F37" s="442"/>
      <c r="G37" s="513"/>
      <c r="H37" s="514"/>
      <c r="I37" s="514"/>
      <c r="J37" s="514"/>
      <c r="K37" s="514"/>
      <c r="L37" s="514"/>
      <c r="M37" s="514"/>
      <c r="N37" s="514"/>
      <c r="O37" s="515"/>
      <c r="P37" s="132"/>
      <c r="Q37" s="132"/>
      <c r="R37" s="132"/>
      <c r="S37" s="132"/>
      <c r="T37" s="132"/>
      <c r="U37" s="132"/>
      <c r="V37" s="132"/>
      <c r="W37" s="132"/>
      <c r="X37" s="133"/>
      <c r="Y37" s="430" t="s">
        <v>50</v>
      </c>
      <c r="Z37" s="431"/>
      <c r="AA37" s="432"/>
      <c r="AB37" s="147" t="s">
        <v>641</v>
      </c>
      <c r="AC37" s="147"/>
      <c r="AD37" s="147"/>
      <c r="AE37" s="84" t="s">
        <v>641</v>
      </c>
      <c r="AF37" s="85"/>
      <c r="AG37" s="85"/>
      <c r="AH37" s="85"/>
      <c r="AI37" s="84" t="s">
        <v>641</v>
      </c>
      <c r="AJ37" s="85"/>
      <c r="AK37" s="85"/>
      <c r="AL37" s="85"/>
      <c r="AM37" s="84" t="s">
        <v>641</v>
      </c>
      <c r="AN37" s="85"/>
      <c r="AO37" s="85"/>
      <c r="AP37" s="85"/>
      <c r="AQ37" s="86" t="s">
        <v>258</v>
      </c>
      <c r="AR37" s="87"/>
      <c r="AS37" s="87"/>
      <c r="AT37" s="88"/>
      <c r="AU37" s="85" t="s">
        <v>648</v>
      </c>
      <c r="AV37" s="85"/>
      <c r="AW37" s="85"/>
      <c r="AX37" s="89"/>
    </row>
    <row r="38" spans="1:59" ht="23.25" customHeight="1" x14ac:dyDescent="0.15">
      <c r="A38" s="439"/>
      <c r="B38" s="437"/>
      <c r="C38" s="437"/>
      <c r="D38" s="437"/>
      <c r="E38" s="437"/>
      <c r="F38" s="438"/>
      <c r="G38" s="516"/>
      <c r="H38" s="517"/>
      <c r="I38" s="517"/>
      <c r="J38" s="517"/>
      <c r="K38" s="517"/>
      <c r="L38" s="517"/>
      <c r="M38" s="517"/>
      <c r="N38" s="517"/>
      <c r="O38" s="518"/>
      <c r="P38" s="135"/>
      <c r="Q38" s="135"/>
      <c r="R38" s="135"/>
      <c r="S38" s="135"/>
      <c r="T38" s="135"/>
      <c r="U38" s="135"/>
      <c r="V38" s="135"/>
      <c r="W38" s="135"/>
      <c r="X38" s="136"/>
      <c r="Y38" s="430" t="s">
        <v>13</v>
      </c>
      <c r="Z38" s="431"/>
      <c r="AA38" s="432"/>
      <c r="AB38" s="522" t="s">
        <v>14</v>
      </c>
      <c r="AC38" s="522"/>
      <c r="AD38" s="522"/>
      <c r="AE38" s="84" t="s">
        <v>641</v>
      </c>
      <c r="AF38" s="85"/>
      <c r="AG38" s="85"/>
      <c r="AH38" s="85"/>
      <c r="AI38" s="84" t="s">
        <v>641</v>
      </c>
      <c r="AJ38" s="85"/>
      <c r="AK38" s="85"/>
      <c r="AL38" s="85"/>
      <c r="AM38" s="84" t="s">
        <v>641</v>
      </c>
      <c r="AN38" s="85"/>
      <c r="AO38" s="85"/>
      <c r="AP38" s="85"/>
      <c r="AQ38" s="86" t="s">
        <v>258</v>
      </c>
      <c r="AR38" s="87"/>
      <c r="AS38" s="87"/>
      <c r="AT38" s="88"/>
      <c r="AU38" s="85" t="s">
        <v>648</v>
      </c>
      <c r="AV38" s="85"/>
      <c r="AW38" s="85"/>
      <c r="AX38" s="89"/>
    </row>
    <row r="39" spans="1:59" ht="23.25" customHeight="1" x14ac:dyDescent="0.15">
      <c r="A39" s="422" t="s">
        <v>235</v>
      </c>
      <c r="B39" s="95"/>
      <c r="C39" s="95"/>
      <c r="D39" s="95"/>
      <c r="E39" s="95"/>
      <c r="F39" s="96"/>
      <c r="G39" s="424" t="s">
        <v>591</v>
      </c>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425"/>
      <c r="AR39" s="425"/>
      <c r="AS39" s="425"/>
      <c r="AT39" s="425"/>
      <c r="AU39" s="425"/>
      <c r="AV39" s="425"/>
      <c r="AW39" s="425"/>
      <c r="AX39" s="426"/>
    </row>
    <row r="40" spans="1:59" ht="23.25" customHeight="1" x14ac:dyDescent="0.15">
      <c r="A40" s="423"/>
      <c r="B40" s="149"/>
      <c r="C40" s="149"/>
      <c r="D40" s="149"/>
      <c r="E40" s="149"/>
      <c r="F40" s="150"/>
      <c r="G40" s="427"/>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9"/>
    </row>
    <row r="41" spans="1:59" ht="18.75" customHeight="1" x14ac:dyDescent="0.15">
      <c r="A41" s="167" t="s">
        <v>547</v>
      </c>
      <c r="B41" s="97" t="s">
        <v>548</v>
      </c>
      <c r="C41" s="98"/>
      <c r="D41" s="98"/>
      <c r="E41" s="98"/>
      <c r="F41" s="99"/>
      <c r="G41" s="151" t="s">
        <v>549</v>
      </c>
      <c r="H41" s="151"/>
      <c r="I41" s="151"/>
      <c r="J41" s="151"/>
      <c r="K41" s="151"/>
      <c r="L41" s="151"/>
      <c r="M41" s="151"/>
      <c r="N41" s="151"/>
      <c r="O41" s="151"/>
      <c r="P41" s="151"/>
      <c r="Q41" s="151"/>
      <c r="R41" s="151"/>
      <c r="S41" s="151"/>
      <c r="T41" s="151"/>
      <c r="U41" s="151"/>
      <c r="V41" s="151"/>
      <c r="W41" s="151"/>
      <c r="X41" s="151"/>
      <c r="Y41" s="151"/>
      <c r="Z41" s="151"/>
      <c r="AA41" s="152"/>
      <c r="AB41" s="153" t="s">
        <v>566</v>
      </c>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4"/>
      <c r="AY41">
        <f>COUNTA($G$43)</f>
        <v>1</v>
      </c>
    </row>
    <row r="42" spans="1:59" ht="22.5" customHeight="1" x14ac:dyDescent="0.15">
      <c r="A42" s="168"/>
      <c r="B42" s="97"/>
      <c r="C42" s="98"/>
      <c r="D42" s="98"/>
      <c r="E42" s="98"/>
      <c r="F42" s="99"/>
      <c r="G42" s="104"/>
      <c r="H42" s="104"/>
      <c r="I42" s="104"/>
      <c r="J42" s="104"/>
      <c r="K42" s="104"/>
      <c r="L42" s="104"/>
      <c r="M42" s="104"/>
      <c r="N42" s="104"/>
      <c r="O42" s="104"/>
      <c r="P42" s="104"/>
      <c r="Q42" s="104"/>
      <c r="R42" s="104"/>
      <c r="S42" s="104"/>
      <c r="T42" s="104"/>
      <c r="U42" s="104"/>
      <c r="V42" s="104"/>
      <c r="W42" s="104"/>
      <c r="X42" s="104"/>
      <c r="Y42" s="104"/>
      <c r="Z42" s="104"/>
      <c r="AA42" s="105"/>
      <c r="AB42" s="107"/>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27"/>
      <c r="AY42">
        <f t="shared" ref="AY42:AY50" si="0">$AY$41</f>
        <v>1</v>
      </c>
    </row>
    <row r="43" spans="1:59" ht="22.5" customHeight="1" x14ac:dyDescent="0.15">
      <c r="A43" s="168"/>
      <c r="B43" s="97"/>
      <c r="C43" s="98"/>
      <c r="D43" s="98"/>
      <c r="E43" s="98"/>
      <c r="F43" s="99"/>
      <c r="G43" s="155" t="s">
        <v>594</v>
      </c>
      <c r="H43" s="155"/>
      <c r="I43" s="155"/>
      <c r="J43" s="155"/>
      <c r="K43" s="155"/>
      <c r="L43" s="155"/>
      <c r="M43" s="155"/>
      <c r="N43" s="155"/>
      <c r="O43" s="155"/>
      <c r="P43" s="155"/>
      <c r="Q43" s="155"/>
      <c r="R43" s="155"/>
      <c r="S43" s="155"/>
      <c r="T43" s="155"/>
      <c r="U43" s="155"/>
      <c r="V43" s="155"/>
      <c r="W43" s="155"/>
      <c r="X43" s="155"/>
      <c r="Y43" s="155"/>
      <c r="Z43" s="155"/>
      <c r="AA43" s="156"/>
      <c r="AB43" s="161" t="s">
        <v>595</v>
      </c>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62"/>
      <c r="AY43">
        <f t="shared" si="0"/>
        <v>1</v>
      </c>
    </row>
    <row r="44" spans="1:59" ht="22.5" customHeight="1" x14ac:dyDescent="0.15">
      <c r="A44" s="168"/>
      <c r="B44" s="97"/>
      <c r="C44" s="98"/>
      <c r="D44" s="98"/>
      <c r="E44" s="98"/>
      <c r="F44" s="99"/>
      <c r="G44" s="157"/>
      <c r="H44" s="157"/>
      <c r="I44" s="157"/>
      <c r="J44" s="157"/>
      <c r="K44" s="157"/>
      <c r="L44" s="157"/>
      <c r="M44" s="157"/>
      <c r="N44" s="157"/>
      <c r="O44" s="157"/>
      <c r="P44" s="157"/>
      <c r="Q44" s="157"/>
      <c r="R44" s="157"/>
      <c r="S44" s="157"/>
      <c r="T44" s="157"/>
      <c r="U44" s="157"/>
      <c r="V44" s="157"/>
      <c r="W44" s="157"/>
      <c r="X44" s="157"/>
      <c r="Y44" s="157"/>
      <c r="Z44" s="157"/>
      <c r="AA44" s="158"/>
      <c r="AB44" s="163"/>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64"/>
      <c r="AY44">
        <f t="shared" si="0"/>
        <v>1</v>
      </c>
    </row>
    <row r="45" spans="1:59" ht="19.5" customHeight="1" x14ac:dyDescent="0.15">
      <c r="A45" s="168"/>
      <c r="B45" s="148"/>
      <c r="C45" s="149"/>
      <c r="D45" s="149"/>
      <c r="E45" s="149"/>
      <c r="F45" s="150"/>
      <c r="G45" s="159"/>
      <c r="H45" s="159"/>
      <c r="I45" s="159"/>
      <c r="J45" s="159"/>
      <c r="K45" s="159"/>
      <c r="L45" s="159"/>
      <c r="M45" s="159"/>
      <c r="N45" s="159"/>
      <c r="O45" s="159"/>
      <c r="P45" s="159"/>
      <c r="Q45" s="159"/>
      <c r="R45" s="159"/>
      <c r="S45" s="159"/>
      <c r="T45" s="159"/>
      <c r="U45" s="159"/>
      <c r="V45" s="159"/>
      <c r="W45" s="159"/>
      <c r="X45" s="159"/>
      <c r="Y45" s="159"/>
      <c r="Z45" s="159"/>
      <c r="AA45" s="160"/>
      <c r="AB45" s="165"/>
      <c r="AC45" s="159"/>
      <c r="AD45" s="159"/>
      <c r="AE45" s="159"/>
      <c r="AF45" s="159"/>
      <c r="AG45" s="159"/>
      <c r="AH45" s="159"/>
      <c r="AI45" s="159"/>
      <c r="AJ45" s="159"/>
      <c r="AK45" s="159"/>
      <c r="AL45" s="159"/>
      <c r="AM45" s="159"/>
      <c r="AN45" s="159"/>
      <c r="AO45" s="159"/>
      <c r="AP45" s="159"/>
      <c r="AQ45" s="157"/>
      <c r="AR45" s="157"/>
      <c r="AS45" s="157"/>
      <c r="AT45" s="157"/>
      <c r="AU45" s="159"/>
      <c r="AV45" s="159"/>
      <c r="AW45" s="159"/>
      <c r="AX45" s="166"/>
      <c r="AY45">
        <f t="shared" si="0"/>
        <v>1</v>
      </c>
    </row>
    <row r="46" spans="1:59" ht="18.75" customHeight="1" x14ac:dyDescent="0.15">
      <c r="A46" s="168"/>
      <c r="B46" s="94" t="s">
        <v>138</v>
      </c>
      <c r="C46" s="95"/>
      <c r="D46" s="95"/>
      <c r="E46" s="95"/>
      <c r="F46" s="96"/>
      <c r="G46" s="100" t="s">
        <v>56</v>
      </c>
      <c r="H46" s="101"/>
      <c r="I46" s="101"/>
      <c r="J46" s="101"/>
      <c r="K46" s="101"/>
      <c r="L46" s="101"/>
      <c r="M46" s="101"/>
      <c r="N46" s="101"/>
      <c r="O46" s="102"/>
      <c r="P46" s="106" t="s">
        <v>58</v>
      </c>
      <c r="Q46" s="101"/>
      <c r="R46" s="101"/>
      <c r="S46" s="101"/>
      <c r="T46" s="101"/>
      <c r="U46" s="101"/>
      <c r="V46" s="101"/>
      <c r="W46" s="101"/>
      <c r="X46" s="102"/>
      <c r="Y46" s="108"/>
      <c r="Z46" s="109"/>
      <c r="AA46" s="110"/>
      <c r="AB46" s="111" t="s">
        <v>11</v>
      </c>
      <c r="AC46" s="112"/>
      <c r="AD46" s="113"/>
      <c r="AE46" s="117" t="s">
        <v>390</v>
      </c>
      <c r="AF46" s="117"/>
      <c r="AG46" s="117"/>
      <c r="AH46" s="117"/>
      <c r="AI46" s="117" t="s">
        <v>542</v>
      </c>
      <c r="AJ46" s="117"/>
      <c r="AK46" s="117"/>
      <c r="AL46" s="117"/>
      <c r="AM46" s="117" t="s">
        <v>358</v>
      </c>
      <c r="AN46" s="117"/>
      <c r="AO46" s="117"/>
      <c r="AP46" s="117"/>
      <c r="AQ46" s="118" t="s">
        <v>169</v>
      </c>
      <c r="AR46" s="119"/>
      <c r="AS46" s="119"/>
      <c r="AT46" s="120"/>
      <c r="AU46" s="121" t="s">
        <v>128</v>
      </c>
      <c r="AV46" s="121"/>
      <c r="AW46" s="121"/>
      <c r="AX46" s="122"/>
      <c r="AY46">
        <f t="shared" si="0"/>
        <v>1</v>
      </c>
      <c r="AZ46" s="10"/>
      <c r="BA46" s="10"/>
      <c r="BB46" s="10"/>
    </row>
    <row r="47" spans="1:59" ht="18.75" customHeight="1" x14ac:dyDescent="0.15">
      <c r="A47" s="168"/>
      <c r="B47" s="97"/>
      <c r="C47" s="98"/>
      <c r="D47" s="98"/>
      <c r="E47" s="98"/>
      <c r="F47" s="99"/>
      <c r="G47" s="103"/>
      <c r="H47" s="104"/>
      <c r="I47" s="104"/>
      <c r="J47" s="104"/>
      <c r="K47" s="104"/>
      <c r="L47" s="104"/>
      <c r="M47" s="104"/>
      <c r="N47" s="104"/>
      <c r="O47" s="105"/>
      <c r="P47" s="107"/>
      <c r="Q47" s="104"/>
      <c r="R47" s="104"/>
      <c r="S47" s="104"/>
      <c r="T47" s="104"/>
      <c r="U47" s="104"/>
      <c r="V47" s="104"/>
      <c r="W47" s="104"/>
      <c r="X47" s="105"/>
      <c r="Y47" s="108"/>
      <c r="Z47" s="109"/>
      <c r="AA47" s="110"/>
      <c r="AB47" s="114"/>
      <c r="AC47" s="115"/>
      <c r="AD47" s="116"/>
      <c r="AE47" s="117"/>
      <c r="AF47" s="117"/>
      <c r="AG47" s="117"/>
      <c r="AH47" s="117"/>
      <c r="AI47" s="117"/>
      <c r="AJ47" s="117"/>
      <c r="AK47" s="117"/>
      <c r="AL47" s="117"/>
      <c r="AM47" s="117"/>
      <c r="AN47" s="117"/>
      <c r="AO47" s="117"/>
      <c r="AP47" s="117"/>
      <c r="AQ47" s="123" t="s">
        <v>641</v>
      </c>
      <c r="AR47" s="124"/>
      <c r="AS47" s="125" t="s">
        <v>170</v>
      </c>
      <c r="AT47" s="126"/>
      <c r="AU47" s="124" t="s">
        <v>641</v>
      </c>
      <c r="AV47" s="124"/>
      <c r="AW47" s="104" t="s">
        <v>166</v>
      </c>
      <c r="AX47" s="127"/>
      <c r="AY47">
        <f t="shared" si="0"/>
        <v>1</v>
      </c>
      <c r="AZ47" s="10"/>
      <c r="BA47" s="10"/>
      <c r="BB47" s="10"/>
      <c r="BC47" s="10"/>
      <c r="BD47" s="10"/>
      <c r="BE47" s="10"/>
      <c r="BF47" s="10"/>
      <c r="BG47" s="10"/>
    </row>
    <row r="48" spans="1:59" ht="28.5" customHeight="1" x14ac:dyDescent="0.15">
      <c r="A48" s="168"/>
      <c r="B48" s="97"/>
      <c r="C48" s="98"/>
      <c r="D48" s="98"/>
      <c r="E48" s="98"/>
      <c r="F48" s="99"/>
      <c r="G48" s="128" t="s">
        <v>596</v>
      </c>
      <c r="H48" s="129"/>
      <c r="I48" s="129"/>
      <c r="J48" s="129"/>
      <c r="K48" s="129"/>
      <c r="L48" s="129"/>
      <c r="M48" s="129"/>
      <c r="N48" s="129"/>
      <c r="O48" s="130"/>
      <c r="P48" s="129" t="s">
        <v>640</v>
      </c>
      <c r="Q48" s="137"/>
      <c r="R48" s="137"/>
      <c r="S48" s="137"/>
      <c r="T48" s="137"/>
      <c r="U48" s="137"/>
      <c r="V48" s="137"/>
      <c r="W48" s="137"/>
      <c r="X48" s="138"/>
      <c r="Y48" s="143" t="s">
        <v>57</v>
      </c>
      <c r="Z48" s="144"/>
      <c r="AA48" s="145"/>
      <c r="AB48" s="146" t="s">
        <v>634</v>
      </c>
      <c r="AC48" s="146"/>
      <c r="AD48" s="146"/>
      <c r="AE48" s="84">
        <v>4</v>
      </c>
      <c r="AF48" s="85"/>
      <c r="AG48" s="85"/>
      <c r="AH48" s="85"/>
      <c r="AI48" s="84">
        <v>4</v>
      </c>
      <c r="AJ48" s="85"/>
      <c r="AK48" s="85"/>
      <c r="AL48" s="85"/>
      <c r="AM48" s="84">
        <v>4</v>
      </c>
      <c r="AN48" s="85"/>
      <c r="AO48" s="85"/>
      <c r="AP48" s="85"/>
      <c r="AQ48" s="86" t="s">
        <v>641</v>
      </c>
      <c r="AR48" s="87"/>
      <c r="AS48" s="87"/>
      <c r="AT48" s="88"/>
      <c r="AU48" s="85" t="s">
        <v>641</v>
      </c>
      <c r="AV48" s="85"/>
      <c r="AW48" s="85"/>
      <c r="AX48" s="89"/>
      <c r="AY48">
        <f t="shared" si="0"/>
        <v>1</v>
      </c>
    </row>
    <row r="49" spans="1:59" ht="28.5" customHeight="1" x14ac:dyDescent="0.15">
      <c r="A49" s="168"/>
      <c r="B49" s="97"/>
      <c r="C49" s="98"/>
      <c r="D49" s="98"/>
      <c r="E49" s="98"/>
      <c r="F49" s="99"/>
      <c r="G49" s="131"/>
      <c r="H49" s="132"/>
      <c r="I49" s="132"/>
      <c r="J49" s="132"/>
      <c r="K49" s="132"/>
      <c r="L49" s="132"/>
      <c r="M49" s="132"/>
      <c r="N49" s="132"/>
      <c r="O49" s="133"/>
      <c r="P49" s="139"/>
      <c r="Q49" s="139"/>
      <c r="R49" s="139"/>
      <c r="S49" s="139"/>
      <c r="T49" s="139"/>
      <c r="U49" s="139"/>
      <c r="V49" s="139"/>
      <c r="W49" s="139"/>
      <c r="X49" s="140"/>
      <c r="Y49" s="90" t="s">
        <v>50</v>
      </c>
      <c r="Z49" s="91"/>
      <c r="AA49" s="92"/>
      <c r="AB49" s="147" t="s">
        <v>634</v>
      </c>
      <c r="AC49" s="147"/>
      <c r="AD49" s="147"/>
      <c r="AE49" s="84">
        <v>4</v>
      </c>
      <c r="AF49" s="85"/>
      <c r="AG49" s="85"/>
      <c r="AH49" s="85"/>
      <c r="AI49" s="84">
        <v>4</v>
      </c>
      <c r="AJ49" s="85"/>
      <c r="AK49" s="85"/>
      <c r="AL49" s="85"/>
      <c r="AM49" s="84">
        <v>4</v>
      </c>
      <c r="AN49" s="85"/>
      <c r="AO49" s="85"/>
      <c r="AP49" s="85"/>
      <c r="AQ49" s="86" t="s">
        <v>641</v>
      </c>
      <c r="AR49" s="87"/>
      <c r="AS49" s="87"/>
      <c r="AT49" s="88"/>
      <c r="AU49" s="85" t="s">
        <v>648</v>
      </c>
      <c r="AV49" s="85"/>
      <c r="AW49" s="85"/>
      <c r="AX49" s="89"/>
      <c r="AY49">
        <f t="shared" si="0"/>
        <v>1</v>
      </c>
      <c r="AZ49" s="10"/>
      <c r="BA49" s="10"/>
      <c r="BB49" s="10"/>
    </row>
    <row r="50" spans="1:59" ht="28.5" customHeight="1" thickBot="1" x14ac:dyDescent="0.2">
      <c r="A50" s="168"/>
      <c r="B50" s="97"/>
      <c r="C50" s="98"/>
      <c r="D50" s="98"/>
      <c r="E50" s="98"/>
      <c r="F50" s="99"/>
      <c r="G50" s="134"/>
      <c r="H50" s="135"/>
      <c r="I50" s="135"/>
      <c r="J50" s="135"/>
      <c r="K50" s="135"/>
      <c r="L50" s="135"/>
      <c r="M50" s="135"/>
      <c r="N50" s="135"/>
      <c r="O50" s="136"/>
      <c r="P50" s="141"/>
      <c r="Q50" s="141"/>
      <c r="R50" s="141"/>
      <c r="S50" s="141"/>
      <c r="T50" s="141"/>
      <c r="U50" s="141"/>
      <c r="V50" s="141"/>
      <c r="W50" s="141"/>
      <c r="X50" s="142"/>
      <c r="Y50" s="90" t="s">
        <v>13</v>
      </c>
      <c r="Z50" s="91"/>
      <c r="AA50" s="92"/>
      <c r="AB50" s="93" t="s">
        <v>14</v>
      </c>
      <c r="AC50" s="93"/>
      <c r="AD50" s="93"/>
      <c r="AE50" s="84">
        <f t="shared" ref="AE50" si="1">AE48/AE49%</f>
        <v>100</v>
      </c>
      <c r="AF50" s="85"/>
      <c r="AG50" s="85"/>
      <c r="AH50" s="85"/>
      <c r="AI50" s="84">
        <f t="shared" ref="AI50:AM50" si="2">AI48/AI49%</f>
        <v>100</v>
      </c>
      <c r="AJ50" s="85"/>
      <c r="AK50" s="85"/>
      <c r="AL50" s="85"/>
      <c r="AM50" s="84">
        <f t="shared" si="2"/>
        <v>100</v>
      </c>
      <c r="AN50" s="85"/>
      <c r="AO50" s="85"/>
      <c r="AP50" s="85"/>
      <c r="AQ50" s="86" t="s">
        <v>641</v>
      </c>
      <c r="AR50" s="87"/>
      <c r="AS50" s="87"/>
      <c r="AT50" s="88"/>
      <c r="AU50" s="85" t="s">
        <v>648</v>
      </c>
      <c r="AV50" s="85"/>
      <c r="AW50" s="85"/>
      <c r="AX50" s="89"/>
      <c r="AY50">
        <f t="shared" si="0"/>
        <v>1</v>
      </c>
      <c r="AZ50" s="10"/>
      <c r="BA50" s="10"/>
      <c r="BB50" s="10"/>
      <c r="BC50" s="10"/>
      <c r="BD50" s="10"/>
      <c r="BE50" s="10"/>
      <c r="BF50" s="10"/>
      <c r="BG50" s="10"/>
    </row>
    <row r="51" spans="1:59" ht="45" hidden="1" customHeight="1" x14ac:dyDescent="0.15">
      <c r="A51" s="337" t="s">
        <v>257</v>
      </c>
      <c r="B51" s="338"/>
      <c r="C51" s="341" t="s">
        <v>171</v>
      </c>
      <c r="D51" s="338"/>
      <c r="E51" s="343" t="s">
        <v>184</v>
      </c>
      <c r="F51" s="344"/>
      <c r="G51" s="345"/>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7"/>
    </row>
    <row r="52" spans="1:59" ht="32.25" hidden="1" customHeight="1" x14ac:dyDescent="0.15">
      <c r="A52" s="339"/>
      <c r="B52" s="340"/>
      <c r="C52" s="342"/>
      <c r="D52" s="340"/>
      <c r="E52" s="94" t="s">
        <v>183</v>
      </c>
      <c r="F52" s="96"/>
      <c r="G52" s="128"/>
      <c r="H52" s="129"/>
      <c r="I52" s="129"/>
      <c r="J52" s="129"/>
      <c r="K52" s="129"/>
      <c r="L52" s="129"/>
      <c r="M52" s="129"/>
      <c r="N52" s="129"/>
      <c r="O52" s="129"/>
      <c r="P52" s="129"/>
      <c r="Q52" s="129"/>
      <c r="R52" s="129"/>
      <c r="S52" s="129"/>
      <c r="T52" s="129"/>
      <c r="U52" s="129"/>
      <c r="V52" s="130"/>
      <c r="W52" s="408" t="s">
        <v>557</v>
      </c>
      <c r="X52" s="409"/>
      <c r="Y52" s="409"/>
      <c r="Z52" s="409"/>
      <c r="AA52" s="410"/>
      <c r="AB52" s="411"/>
      <c r="AC52" s="412"/>
      <c r="AD52" s="412"/>
      <c r="AE52" s="412"/>
      <c r="AF52" s="412"/>
      <c r="AG52" s="412"/>
      <c r="AH52" s="412"/>
      <c r="AI52" s="412"/>
      <c r="AJ52" s="412"/>
      <c r="AK52" s="412"/>
      <c r="AL52" s="412"/>
      <c r="AM52" s="412"/>
      <c r="AN52" s="412"/>
      <c r="AO52" s="412"/>
      <c r="AP52" s="412"/>
      <c r="AQ52" s="412"/>
      <c r="AR52" s="412"/>
      <c r="AS52" s="412"/>
      <c r="AT52" s="412"/>
      <c r="AU52" s="412"/>
      <c r="AV52" s="412"/>
      <c r="AW52" s="412"/>
      <c r="AX52" s="413"/>
    </row>
    <row r="53" spans="1:59" ht="21" hidden="1" customHeight="1" x14ac:dyDescent="0.15">
      <c r="A53" s="339"/>
      <c r="B53" s="340"/>
      <c r="C53" s="342"/>
      <c r="D53" s="340"/>
      <c r="E53" s="148"/>
      <c r="F53" s="150"/>
      <c r="G53" s="134"/>
      <c r="H53" s="135"/>
      <c r="I53" s="135"/>
      <c r="J53" s="135"/>
      <c r="K53" s="135"/>
      <c r="L53" s="135"/>
      <c r="M53" s="135"/>
      <c r="N53" s="135"/>
      <c r="O53" s="135"/>
      <c r="P53" s="135"/>
      <c r="Q53" s="135"/>
      <c r="R53" s="135"/>
      <c r="S53" s="135"/>
      <c r="T53" s="135"/>
      <c r="U53" s="135"/>
      <c r="V53" s="136"/>
      <c r="W53" s="414" t="s">
        <v>558</v>
      </c>
      <c r="X53" s="415"/>
      <c r="Y53" s="415"/>
      <c r="Z53" s="415"/>
      <c r="AA53" s="416"/>
      <c r="AB53" s="411"/>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3"/>
    </row>
    <row r="54" spans="1:59" ht="34.5" hidden="1" customHeight="1" x14ac:dyDescent="0.15">
      <c r="A54" s="339"/>
      <c r="B54" s="340"/>
      <c r="C54" s="417" t="s">
        <v>570</v>
      </c>
      <c r="D54" s="418"/>
      <c r="E54" s="94" t="s">
        <v>253</v>
      </c>
      <c r="F54" s="96"/>
      <c r="G54" s="398" t="s">
        <v>174</v>
      </c>
      <c r="H54" s="399"/>
      <c r="I54" s="399"/>
      <c r="J54" s="419"/>
      <c r="K54" s="420"/>
      <c r="L54" s="420"/>
      <c r="M54" s="420"/>
      <c r="N54" s="420"/>
      <c r="O54" s="420"/>
      <c r="P54" s="420"/>
      <c r="Q54" s="420"/>
      <c r="R54" s="420"/>
      <c r="S54" s="420"/>
      <c r="T54" s="421"/>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7"/>
      <c r="AY54" s="61"/>
    </row>
    <row r="55" spans="1:59" ht="34.5" hidden="1" customHeight="1" x14ac:dyDescent="0.15">
      <c r="A55" s="339"/>
      <c r="B55" s="340"/>
      <c r="C55" s="342"/>
      <c r="D55" s="340"/>
      <c r="E55" s="97"/>
      <c r="F55" s="99"/>
      <c r="G55" s="398" t="s">
        <v>571</v>
      </c>
      <c r="H55" s="399"/>
      <c r="I55" s="399"/>
      <c r="J55" s="399"/>
      <c r="K55" s="399"/>
      <c r="L55" s="399"/>
      <c r="M55" s="399"/>
      <c r="N55" s="399"/>
      <c r="O55" s="399"/>
      <c r="P55" s="399"/>
      <c r="Q55" s="399"/>
      <c r="R55" s="399"/>
      <c r="S55" s="399"/>
      <c r="T55" s="399"/>
      <c r="U55" s="395"/>
      <c r="V55" s="396"/>
      <c r="W55" s="396"/>
      <c r="X55" s="396"/>
      <c r="Y55" s="396"/>
      <c r="Z55" s="396"/>
      <c r="AA55" s="396"/>
      <c r="AB55" s="396"/>
      <c r="AC55" s="396"/>
      <c r="AD55" s="396"/>
      <c r="AE55" s="396"/>
      <c r="AF55" s="396"/>
      <c r="AG55" s="396"/>
      <c r="AH55" s="396"/>
      <c r="AI55" s="396"/>
      <c r="AJ55" s="396"/>
      <c r="AK55" s="396"/>
      <c r="AL55" s="396"/>
      <c r="AM55" s="396"/>
      <c r="AN55" s="396"/>
      <c r="AO55" s="396"/>
      <c r="AP55" s="396"/>
      <c r="AQ55" s="396"/>
      <c r="AR55" s="396"/>
      <c r="AS55" s="396"/>
      <c r="AT55" s="396"/>
      <c r="AU55" s="396"/>
      <c r="AV55" s="396"/>
      <c r="AW55" s="396"/>
      <c r="AX55" s="397"/>
      <c r="AY55" s="61"/>
    </row>
    <row r="56" spans="1:59" ht="34.5" hidden="1" customHeight="1" thickBot="1" x14ac:dyDescent="0.2">
      <c r="A56" s="339"/>
      <c r="B56" s="340"/>
      <c r="C56" s="342"/>
      <c r="D56" s="340"/>
      <c r="E56" s="148"/>
      <c r="F56" s="150"/>
      <c r="G56" s="398" t="s">
        <v>558</v>
      </c>
      <c r="H56" s="399"/>
      <c r="I56" s="399"/>
      <c r="J56" s="399"/>
      <c r="K56" s="399"/>
      <c r="L56" s="399"/>
      <c r="M56" s="399"/>
      <c r="N56" s="399"/>
      <c r="O56" s="399"/>
      <c r="P56" s="399"/>
      <c r="Q56" s="399"/>
      <c r="R56" s="399"/>
      <c r="S56" s="399"/>
      <c r="T56" s="399"/>
      <c r="U56" s="650"/>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8"/>
      <c r="AY56" s="61"/>
    </row>
    <row r="57" spans="1:59" ht="27" customHeight="1" x14ac:dyDescent="0.15">
      <c r="A57" s="400" t="s">
        <v>44</v>
      </c>
      <c r="B57" s="401"/>
      <c r="C57" s="401"/>
      <c r="D57" s="401"/>
      <c r="E57" s="401"/>
      <c r="F57" s="401"/>
      <c r="G57" s="401"/>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2"/>
    </row>
    <row r="58" spans="1:59" ht="27" customHeight="1" x14ac:dyDescent="0.15">
      <c r="A58" s="5"/>
      <c r="B58" s="6"/>
      <c r="C58" s="403" t="s">
        <v>29</v>
      </c>
      <c r="D58" s="404"/>
      <c r="E58" s="404"/>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5"/>
      <c r="AD58" s="404" t="s">
        <v>33</v>
      </c>
      <c r="AE58" s="404"/>
      <c r="AF58" s="404"/>
      <c r="AG58" s="406" t="s">
        <v>28</v>
      </c>
      <c r="AH58" s="404"/>
      <c r="AI58" s="404"/>
      <c r="AJ58" s="404"/>
      <c r="AK58" s="404"/>
      <c r="AL58" s="404"/>
      <c r="AM58" s="404"/>
      <c r="AN58" s="404"/>
      <c r="AO58" s="404"/>
      <c r="AP58" s="404"/>
      <c r="AQ58" s="404"/>
      <c r="AR58" s="404"/>
      <c r="AS58" s="404"/>
      <c r="AT58" s="404"/>
      <c r="AU58" s="404"/>
      <c r="AV58" s="404"/>
      <c r="AW58" s="404"/>
      <c r="AX58" s="407"/>
    </row>
    <row r="59" spans="1:59" ht="27" customHeight="1" x14ac:dyDescent="0.15">
      <c r="A59" s="370" t="s">
        <v>133</v>
      </c>
      <c r="B59" s="371"/>
      <c r="C59" s="376" t="s">
        <v>134</v>
      </c>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8"/>
      <c r="AD59" s="379" t="s">
        <v>586</v>
      </c>
      <c r="AE59" s="380"/>
      <c r="AF59" s="380"/>
      <c r="AG59" s="381" t="s">
        <v>600</v>
      </c>
      <c r="AH59" s="382"/>
      <c r="AI59" s="382"/>
      <c r="AJ59" s="382"/>
      <c r="AK59" s="382"/>
      <c r="AL59" s="382"/>
      <c r="AM59" s="382"/>
      <c r="AN59" s="382"/>
      <c r="AO59" s="382"/>
      <c r="AP59" s="382"/>
      <c r="AQ59" s="382"/>
      <c r="AR59" s="382"/>
      <c r="AS59" s="382"/>
      <c r="AT59" s="382"/>
      <c r="AU59" s="382"/>
      <c r="AV59" s="382"/>
      <c r="AW59" s="382"/>
      <c r="AX59" s="383"/>
    </row>
    <row r="60" spans="1:59" ht="27" customHeight="1" x14ac:dyDescent="0.15">
      <c r="A60" s="372"/>
      <c r="B60" s="373"/>
      <c r="C60" s="384" t="s">
        <v>34</v>
      </c>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297"/>
      <c r="AD60" s="298" t="s">
        <v>586</v>
      </c>
      <c r="AE60" s="299"/>
      <c r="AF60" s="299"/>
      <c r="AG60" s="293" t="s">
        <v>601</v>
      </c>
      <c r="AH60" s="294"/>
      <c r="AI60" s="294"/>
      <c r="AJ60" s="294"/>
      <c r="AK60" s="294"/>
      <c r="AL60" s="294"/>
      <c r="AM60" s="294"/>
      <c r="AN60" s="294"/>
      <c r="AO60" s="294"/>
      <c r="AP60" s="294"/>
      <c r="AQ60" s="294"/>
      <c r="AR60" s="294"/>
      <c r="AS60" s="294"/>
      <c r="AT60" s="294"/>
      <c r="AU60" s="294"/>
      <c r="AV60" s="294"/>
      <c r="AW60" s="294"/>
      <c r="AX60" s="295"/>
    </row>
    <row r="61" spans="1:59" ht="27" customHeight="1" x14ac:dyDescent="0.15">
      <c r="A61" s="374"/>
      <c r="B61" s="375"/>
      <c r="C61" s="386" t="s">
        <v>135</v>
      </c>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8"/>
      <c r="AD61" s="332" t="s">
        <v>597</v>
      </c>
      <c r="AE61" s="333"/>
      <c r="AF61" s="333"/>
      <c r="AG61" s="318" t="s">
        <v>597</v>
      </c>
      <c r="AH61" s="132"/>
      <c r="AI61" s="132"/>
      <c r="AJ61" s="132"/>
      <c r="AK61" s="132"/>
      <c r="AL61" s="132"/>
      <c r="AM61" s="132"/>
      <c r="AN61" s="132"/>
      <c r="AO61" s="132"/>
      <c r="AP61" s="132"/>
      <c r="AQ61" s="132"/>
      <c r="AR61" s="132"/>
      <c r="AS61" s="132"/>
      <c r="AT61" s="132"/>
      <c r="AU61" s="132"/>
      <c r="AV61" s="132"/>
      <c r="AW61" s="132"/>
      <c r="AX61" s="319"/>
    </row>
    <row r="62" spans="1:59" ht="27" customHeight="1" x14ac:dyDescent="0.15">
      <c r="A62" s="273" t="s">
        <v>36</v>
      </c>
      <c r="B62" s="348"/>
      <c r="C62" s="350" t="s">
        <v>38</v>
      </c>
      <c r="D62" s="315"/>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2"/>
      <c r="AD62" s="353" t="s">
        <v>586</v>
      </c>
      <c r="AE62" s="354"/>
      <c r="AF62" s="354"/>
      <c r="AG62" s="316" t="s">
        <v>652</v>
      </c>
      <c r="AH62" s="129"/>
      <c r="AI62" s="129"/>
      <c r="AJ62" s="129"/>
      <c r="AK62" s="129"/>
      <c r="AL62" s="129"/>
      <c r="AM62" s="129"/>
      <c r="AN62" s="129"/>
      <c r="AO62" s="129"/>
      <c r="AP62" s="129"/>
      <c r="AQ62" s="129"/>
      <c r="AR62" s="129"/>
      <c r="AS62" s="129"/>
      <c r="AT62" s="129"/>
      <c r="AU62" s="129"/>
      <c r="AV62" s="129"/>
      <c r="AW62" s="129"/>
      <c r="AX62" s="317"/>
    </row>
    <row r="63" spans="1:59" ht="35.25" customHeight="1" x14ac:dyDescent="0.15">
      <c r="A63" s="275"/>
      <c r="B63" s="349"/>
      <c r="C63" s="355"/>
      <c r="D63" s="356"/>
      <c r="E63" s="359" t="s">
        <v>236</v>
      </c>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1"/>
      <c r="AD63" s="298" t="s">
        <v>598</v>
      </c>
      <c r="AE63" s="299"/>
      <c r="AF63" s="362"/>
      <c r="AG63" s="318"/>
      <c r="AH63" s="132"/>
      <c r="AI63" s="132"/>
      <c r="AJ63" s="132"/>
      <c r="AK63" s="132"/>
      <c r="AL63" s="132"/>
      <c r="AM63" s="132"/>
      <c r="AN63" s="132"/>
      <c r="AO63" s="132"/>
      <c r="AP63" s="132"/>
      <c r="AQ63" s="132"/>
      <c r="AR63" s="132"/>
      <c r="AS63" s="132"/>
      <c r="AT63" s="132"/>
      <c r="AU63" s="132"/>
      <c r="AV63" s="132"/>
      <c r="AW63" s="132"/>
      <c r="AX63" s="319"/>
    </row>
    <row r="64" spans="1:59" ht="26.25" customHeight="1" x14ac:dyDescent="0.15">
      <c r="A64" s="275"/>
      <c r="B64" s="349"/>
      <c r="C64" s="357"/>
      <c r="D64" s="358"/>
      <c r="E64" s="363" t="s">
        <v>203</v>
      </c>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5"/>
      <c r="AD64" s="366" t="s">
        <v>598</v>
      </c>
      <c r="AE64" s="367"/>
      <c r="AF64" s="367"/>
      <c r="AG64" s="318"/>
      <c r="AH64" s="132"/>
      <c r="AI64" s="132"/>
      <c r="AJ64" s="132"/>
      <c r="AK64" s="132"/>
      <c r="AL64" s="132"/>
      <c r="AM64" s="132"/>
      <c r="AN64" s="132"/>
      <c r="AO64" s="132"/>
      <c r="AP64" s="132"/>
      <c r="AQ64" s="132"/>
      <c r="AR64" s="132"/>
      <c r="AS64" s="132"/>
      <c r="AT64" s="132"/>
      <c r="AU64" s="132"/>
      <c r="AV64" s="132"/>
      <c r="AW64" s="132"/>
      <c r="AX64" s="319"/>
    </row>
    <row r="65" spans="1:50" ht="26.25" customHeight="1" x14ac:dyDescent="0.15">
      <c r="A65" s="275"/>
      <c r="B65" s="276"/>
      <c r="C65" s="368" t="s">
        <v>39</v>
      </c>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282" t="s">
        <v>597</v>
      </c>
      <c r="AE65" s="283"/>
      <c r="AF65" s="283"/>
      <c r="AG65" s="285" t="s">
        <v>597</v>
      </c>
      <c r="AH65" s="286"/>
      <c r="AI65" s="286"/>
      <c r="AJ65" s="286"/>
      <c r="AK65" s="286"/>
      <c r="AL65" s="286"/>
      <c r="AM65" s="286"/>
      <c r="AN65" s="286"/>
      <c r="AO65" s="286"/>
      <c r="AP65" s="286"/>
      <c r="AQ65" s="286"/>
      <c r="AR65" s="286"/>
      <c r="AS65" s="286"/>
      <c r="AT65" s="286"/>
      <c r="AU65" s="286"/>
      <c r="AV65" s="286"/>
      <c r="AW65" s="286"/>
      <c r="AX65" s="287"/>
    </row>
    <row r="66" spans="1:50" ht="26.25" customHeight="1" x14ac:dyDescent="0.15">
      <c r="A66" s="275"/>
      <c r="B66" s="276"/>
      <c r="C66" s="296" t="s">
        <v>136</v>
      </c>
      <c r="D66" s="297"/>
      <c r="E66" s="297"/>
      <c r="F66" s="297"/>
      <c r="G66" s="297"/>
      <c r="H66" s="297"/>
      <c r="I66" s="297"/>
      <c r="J66" s="297"/>
      <c r="K66" s="297"/>
      <c r="L66" s="297"/>
      <c r="M66" s="297"/>
      <c r="N66" s="297"/>
      <c r="O66" s="297"/>
      <c r="P66" s="297"/>
      <c r="Q66" s="297"/>
      <c r="R66" s="297"/>
      <c r="S66" s="297"/>
      <c r="T66" s="297"/>
      <c r="U66" s="297"/>
      <c r="V66" s="297"/>
      <c r="W66" s="297"/>
      <c r="X66" s="297"/>
      <c r="Y66" s="297"/>
      <c r="Z66" s="297"/>
      <c r="AA66" s="297"/>
      <c r="AB66" s="297"/>
      <c r="AC66" s="297"/>
      <c r="AD66" s="298" t="s">
        <v>586</v>
      </c>
      <c r="AE66" s="299"/>
      <c r="AF66" s="299"/>
      <c r="AG66" s="293" t="s">
        <v>602</v>
      </c>
      <c r="AH66" s="294"/>
      <c r="AI66" s="294"/>
      <c r="AJ66" s="294"/>
      <c r="AK66" s="294"/>
      <c r="AL66" s="294"/>
      <c r="AM66" s="294"/>
      <c r="AN66" s="294"/>
      <c r="AO66" s="294"/>
      <c r="AP66" s="294"/>
      <c r="AQ66" s="294"/>
      <c r="AR66" s="294"/>
      <c r="AS66" s="294"/>
      <c r="AT66" s="294"/>
      <c r="AU66" s="294"/>
      <c r="AV66" s="294"/>
      <c r="AW66" s="294"/>
      <c r="AX66" s="295"/>
    </row>
    <row r="67" spans="1:50" ht="26.25" customHeight="1" x14ac:dyDescent="0.15">
      <c r="A67" s="275"/>
      <c r="B67" s="276"/>
      <c r="C67" s="296" t="s">
        <v>35</v>
      </c>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8" t="s">
        <v>597</v>
      </c>
      <c r="AE67" s="299"/>
      <c r="AF67" s="299"/>
      <c r="AG67" s="293" t="s">
        <v>597</v>
      </c>
      <c r="AH67" s="294"/>
      <c r="AI67" s="294"/>
      <c r="AJ67" s="294"/>
      <c r="AK67" s="294"/>
      <c r="AL67" s="294"/>
      <c r="AM67" s="294"/>
      <c r="AN67" s="294"/>
      <c r="AO67" s="294"/>
      <c r="AP67" s="294"/>
      <c r="AQ67" s="294"/>
      <c r="AR67" s="294"/>
      <c r="AS67" s="294"/>
      <c r="AT67" s="294"/>
      <c r="AU67" s="294"/>
      <c r="AV67" s="294"/>
      <c r="AW67" s="294"/>
      <c r="AX67" s="295"/>
    </row>
    <row r="68" spans="1:50" ht="26.25" customHeight="1" x14ac:dyDescent="0.15">
      <c r="A68" s="275"/>
      <c r="B68" s="276"/>
      <c r="C68" s="296" t="s">
        <v>40</v>
      </c>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331"/>
      <c r="AD68" s="298" t="s">
        <v>586</v>
      </c>
      <c r="AE68" s="299"/>
      <c r="AF68" s="299"/>
      <c r="AG68" s="293" t="s">
        <v>603</v>
      </c>
      <c r="AH68" s="294"/>
      <c r="AI68" s="294"/>
      <c r="AJ68" s="294"/>
      <c r="AK68" s="294"/>
      <c r="AL68" s="294"/>
      <c r="AM68" s="294"/>
      <c r="AN68" s="294"/>
      <c r="AO68" s="294"/>
      <c r="AP68" s="294"/>
      <c r="AQ68" s="294"/>
      <c r="AR68" s="294"/>
      <c r="AS68" s="294"/>
      <c r="AT68" s="294"/>
      <c r="AU68" s="294"/>
      <c r="AV68" s="294"/>
      <c r="AW68" s="294"/>
      <c r="AX68" s="295"/>
    </row>
    <row r="69" spans="1:50" ht="26.25" customHeight="1" x14ac:dyDescent="0.15">
      <c r="A69" s="275"/>
      <c r="B69" s="276"/>
      <c r="C69" s="296" t="s">
        <v>214</v>
      </c>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331"/>
      <c r="AD69" s="332" t="s">
        <v>597</v>
      </c>
      <c r="AE69" s="333"/>
      <c r="AF69" s="333"/>
      <c r="AG69" s="334" t="s">
        <v>599</v>
      </c>
      <c r="AH69" s="335"/>
      <c r="AI69" s="335"/>
      <c r="AJ69" s="335"/>
      <c r="AK69" s="335"/>
      <c r="AL69" s="335"/>
      <c r="AM69" s="335"/>
      <c r="AN69" s="335"/>
      <c r="AO69" s="335"/>
      <c r="AP69" s="335"/>
      <c r="AQ69" s="335"/>
      <c r="AR69" s="335"/>
      <c r="AS69" s="335"/>
      <c r="AT69" s="335"/>
      <c r="AU69" s="335"/>
      <c r="AV69" s="335"/>
      <c r="AW69" s="335"/>
      <c r="AX69" s="336"/>
    </row>
    <row r="70" spans="1:50" ht="26.25" customHeight="1" x14ac:dyDescent="0.15">
      <c r="A70" s="275"/>
      <c r="B70" s="276"/>
      <c r="C70" s="389" t="s">
        <v>215</v>
      </c>
      <c r="D70" s="390"/>
      <c r="E70" s="390"/>
      <c r="F70" s="390"/>
      <c r="G70" s="390"/>
      <c r="H70" s="390"/>
      <c r="I70" s="390"/>
      <c r="J70" s="390"/>
      <c r="K70" s="390"/>
      <c r="L70" s="390"/>
      <c r="M70" s="390"/>
      <c r="N70" s="390"/>
      <c r="O70" s="390"/>
      <c r="P70" s="390"/>
      <c r="Q70" s="390"/>
      <c r="R70" s="390"/>
      <c r="S70" s="390"/>
      <c r="T70" s="390"/>
      <c r="U70" s="390"/>
      <c r="V70" s="390"/>
      <c r="W70" s="390"/>
      <c r="X70" s="390"/>
      <c r="Y70" s="390"/>
      <c r="Z70" s="390"/>
      <c r="AA70" s="390"/>
      <c r="AB70" s="390"/>
      <c r="AC70" s="391"/>
      <c r="AD70" s="298" t="s">
        <v>597</v>
      </c>
      <c r="AE70" s="299"/>
      <c r="AF70" s="362"/>
      <c r="AG70" s="293" t="s">
        <v>597</v>
      </c>
      <c r="AH70" s="294"/>
      <c r="AI70" s="294"/>
      <c r="AJ70" s="294"/>
      <c r="AK70" s="294"/>
      <c r="AL70" s="294"/>
      <c r="AM70" s="294"/>
      <c r="AN70" s="294"/>
      <c r="AO70" s="294"/>
      <c r="AP70" s="294"/>
      <c r="AQ70" s="294"/>
      <c r="AR70" s="294"/>
      <c r="AS70" s="294"/>
      <c r="AT70" s="294"/>
      <c r="AU70" s="294"/>
      <c r="AV70" s="294"/>
      <c r="AW70" s="294"/>
      <c r="AX70" s="295"/>
    </row>
    <row r="71" spans="1:50" ht="26.25" customHeight="1" x14ac:dyDescent="0.15">
      <c r="A71" s="277"/>
      <c r="B71" s="278"/>
      <c r="C71" s="392" t="s">
        <v>205</v>
      </c>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4"/>
      <c r="AD71" s="325" t="s">
        <v>586</v>
      </c>
      <c r="AE71" s="326"/>
      <c r="AF71" s="327"/>
      <c r="AG71" s="328" t="s">
        <v>604</v>
      </c>
      <c r="AH71" s="329"/>
      <c r="AI71" s="329"/>
      <c r="AJ71" s="329"/>
      <c r="AK71" s="329"/>
      <c r="AL71" s="329"/>
      <c r="AM71" s="329"/>
      <c r="AN71" s="329"/>
      <c r="AO71" s="329"/>
      <c r="AP71" s="329"/>
      <c r="AQ71" s="329"/>
      <c r="AR71" s="329"/>
      <c r="AS71" s="329"/>
      <c r="AT71" s="329"/>
      <c r="AU71" s="329"/>
      <c r="AV71" s="329"/>
      <c r="AW71" s="329"/>
      <c r="AX71" s="330"/>
    </row>
    <row r="72" spans="1:50" ht="27" customHeight="1" x14ac:dyDescent="0.15">
      <c r="A72" s="273" t="s">
        <v>37</v>
      </c>
      <c r="B72" s="274"/>
      <c r="C72" s="279" t="s">
        <v>206</v>
      </c>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1"/>
      <c r="AD72" s="282" t="s">
        <v>599</v>
      </c>
      <c r="AE72" s="283"/>
      <c r="AF72" s="284"/>
      <c r="AG72" s="285" t="s">
        <v>597</v>
      </c>
      <c r="AH72" s="286"/>
      <c r="AI72" s="286"/>
      <c r="AJ72" s="286"/>
      <c r="AK72" s="286"/>
      <c r="AL72" s="286"/>
      <c r="AM72" s="286"/>
      <c r="AN72" s="286"/>
      <c r="AO72" s="286"/>
      <c r="AP72" s="286"/>
      <c r="AQ72" s="286"/>
      <c r="AR72" s="286"/>
      <c r="AS72" s="286"/>
      <c r="AT72" s="286"/>
      <c r="AU72" s="286"/>
      <c r="AV72" s="286"/>
      <c r="AW72" s="286"/>
      <c r="AX72" s="287"/>
    </row>
    <row r="73" spans="1:50" ht="35.25" customHeight="1" x14ac:dyDescent="0.15">
      <c r="A73" s="275"/>
      <c r="B73" s="276"/>
      <c r="C73" s="288" t="s">
        <v>42</v>
      </c>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90"/>
      <c r="AD73" s="291" t="s">
        <v>586</v>
      </c>
      <c r="AE73" s="292"/>
      <c r="AF73" s="292"/>
      <c r="AG73" s="293" t="s">
        <v>605</v>
      </c>
      <c r="AH73" s="294"/>
      <c r="AI73" s="294"/>
      <c r="AJ73" s="294"/>
      <c r="AK73" s="294"/>
      <c r="AL73" s="294"/>
      <c r="AM73" s="294"/>
      <c r="AN73" s="294"/>
      <c r="AO73" s="294"/>
      <c r="AP73" s="294"/>
      <c r="AQ73" s="294"/>
      <c r="AR73" s="294"/>
      <c r="AS73" s="294"/>
      <c r="AT73" s="294"/>
      <c r="AU73" s="294"/>
      <c r="AV73" s="294"/>
      <c r="AW73" s="294"/>
      <c r="AX73" s="295"/>
    </row>
    <row r="74" spans="1:50" ht="27" customHeight="1" x14ac:dyDescent="0.15">
      <c r="A74" s="275"/>
      <c r="B74" s="276"/>
      <c r="C74" s="296" t="s">
        <v>172</v>
      </c>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8" t="s">
        <v>586</v>
      </c>
      <c r="AE74" s="299"/>
      <c r="AF74" s="299"/>
      <c r="AG74" s="293" t="s">
        <v>606</v>
      </c>
      <c r="AH74" s="294"/>
      <c r="AI74" s="294"/>
      <c r="AJ74" s="294"/>
      <c r="AK74" s="294"/>
      <c r="AL74" s="294"/>
      <c r="AM74" s="294"/>
      <c r="AN74" s="294"/>
      <c r="AO74" s="294"/>
      <c r="AP74" s="294"/>
      <c r="AQ74" s="294"/>
      <c r="AR74" s="294"/>
      <c r="AS74" s="294"/>
      <c r="AT74" s="294"/>
      <c r="AU74" s="294"/>
      <c r="AV74" s="294"/>
      <c r="AW74" s="294"/>
      <c r="AX74" s="295"/>
    </row>
    <row r="75" spans="1:50" ht="27" customHeight="1" x14ac:dyDescent="0.15">
      <c r="A75" s="277"/>
      <c r="B75" s="278"/>
      <c r="C75" s="296" t="s">
        <v>41</v>
      </c>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8" t="s">
        <v>586</v>
      </c>
      <c r="AE75" s="299"/>
      <c r="AF75" s="299"/>
      <c r="AG75" s="320" t="s">
        <v>607</v>
      </c>
      <c r="AH75" s="135"/>
      <c r="AI75" s="135"/>
      <c r="AJ75" s="135"/>
      <c r="AK75" s="135"/>
      <c r="AL75" s="135"/>
      <c r="AM75" s="135"/>
      <c r="AN75" s="135"/>
      <c r="AO75" s="135"/>
      <c r="AP75" s="135"/>
      <c r="AQ75" s="135"/>
      <c r="AR75" s="135"/>
      <c r="AS75" s="135"/>
      <c r="AT75" s="135"/>
      <c r="AU75" s="135"/>
      <c r="AV75" s="135"/>
      <c r="AW75" s="135"/>
      <c r="AX75" s="321"/>
    </row>
    <row r="76" spans="1:50" ht="41.25" customHeight="1" x14ac:dyDescent="0.15">
      <c r="A76" s="307" t="s">
        <v>54</v>
      </c>
      <c r="B76" s="308"/>
      <c r="C76" s="313" t="s">
        <v>137</v>
      </c>
      <c r="D76" s="314"/>
      <c r="E76" s="314"/>
      <c r="F76" s="314"/>
      <c r="G76" s="314"/>
      <c r="H76" s="314"/>
      <c r="I76" s="314"/>
      <c r="J76" s="314"/>
      <c r="K76" s="314"/>
      <c r="L76" s="314"/>
      <c r="M76" s="314"/>
      <c r="N76" s="314"/>
      <c r="O76" s="314"/>
      <c r="P76" s="314"/>
      <c r="Q76" s="314"/>
      <c r="R76" s="314"/>
      <c r="S76" s="314"/>
      <c r="T76" s="314"/>
      <c r="U76" s="314"/>
      <c r="V76" s="314"/>
      <c r="W76" s="314"/>
      <c r="X76" s="314"/>
      <c r="Y76" s="314"/>
      <c r="Z76" s="314"/>
      <c r="AA76" s="314"/>
      <c r="AB76" s="314"/>
      <c r="AC76" s="315"/>
      <c r="AD76" s="282" t="s">
        <v>597</v>
      </c>
      <c r="AE76" s="283"/>
      <c r="AF76" s="283"/>
      <c r="AG76" s="316"/>
      <c r="AH76" s="129"/>
      <c r="AI76" s="129"/>
      <c r="AJ76" s="129"/>
      <c r="AK76" s="129"/>
      <c r="AL76" s="129"/>
      <c r="AM76" s="129"/>
      <c r="AN76" s="129"/>
      <c r="AO76" s="129"/>
      <c r="AP76" s="129"/>
      <c r="AQ76" s="129"/>
      <c r="AR76" s="129"/>
      <c r="AS76" s="129"/>
      <c r="AT76" s="129"/>
      <c r="AU76" s="129"/>
      <c r="AV76" s="129"/>
      <c r="AW76" s="129"/>
      <c r="AX76" s="317"/>
    </row>
    <row r="77" spans="1:50" ht="19.7" customHeight="1" x14ac:dyDescent="0.15">
      <c r="A77" s="309"/>
      <c r="B77" s="310"/>
      <c r="C77" s="729" t="s">
        <v>0</v>
      </c>
      <c r="D77" s="730"/>
      <c r="E77" s="730"/>
      <c r="F77" s="730"/>
      <c r="G77" s="730"/>
      <c r="H77" s="730"/>
      <c r="I77" s="730"/>
      <c r="J77" s="730"/>
      <c r="K77" s="730"/>
      <c r="L77" s="730"/>
      <c r="M77" s="730"/>
      <c r="N77" s="730"/>
      <c r="O77" s="726" t="s">
        <v>576</v>
      </c>
      <c r="P77" s="727"/>
      <c r="Q77" s="727"/>
      <c r="R77" s="727"/>
      <c r="S77" s="727"/>
      <c r="T77" s="727"/>
      <c r="U77" s="727"/>
      <c r="V77" s="727"/>
      <c r="W77" s="727"/>
      <c r="X77" s="727"/>
      <c r="Y77" s="727"/>
      <c r="Z77" s="727"/>
      <c r="AA77" s="727"/>
      <c r="AB77" s="727"/>
      <c r="AC77" s="727"/>
      <c r="AD77" s="727"/>
      <c r="AE77" s="727"/>
      <c r="AF77" s="728"/>
      <c r="AG77" s="318"/>
      <c r="AH77" s="132"/>
      <c r="AI77" s="132"/>
      <c r="AJ77" s="132"/>
      <c r="AK77" s="132"/>
      <c r="AL77" s="132"/>
      <c r="AM77" s="132"/>
      <c r="AN77" s="132"/>
      <c r="AO77" s="132"/>
      <c r="AP77" s="132"/>
      <c r="AQ77" s="132"/>
      <c r="AR77" s="132"/>
      <c r="AS77" s="132"/>
      <c r="AT77" s="132"/>
      <c r="AU77" s="132"/>
      <c r="AV77" s="132"/>
      <c r="AW77" s="132"/>
      <c r="AX77" s="319"/>
    </row>
    <row r="78" spans="1:50" ht="24.75" customHeight="1" x14ac:dyDescent="0.15">
      <c r="A78" s="309"/>
      <c r="B78" s="310"/>
      <c r="C78" s="713"/>
      <c r="D78" s="714"/>
      <c r="E78" s="302"/>
      <c r="F78" s="302"/>
      <c r="G78" s="302"/>
      <c r="H78" s="303"/>
      <c r="I78" s="303"/>
      <c r="J78" s="715"/>
      <c r="K78" s="715"/>
      <c r="L78" s="715"/>
      <c r="M78" s="303"/>
      <c r="N78" s="716"/>
      <c r="O78" s="717"/>
      <c r="P78" s="718"/>
      <c r="Q78" s="718"/>
      <c r="R78" s="718"/>
      <c r="S78" s="718"/>
      <c r="T78" s="718"/>
      <c r="U78" s="718"/>
      <c r="V78" s="718"/>
      <c r="W78" s="718"/>
      <c r="X78" s="718"/>
      <c r="Y78" s="718"/>
      <c r="Z78" s="718"/>
      <c r="AA78" s="718"/>
      <c r="AB78" s="718"/>
      <c r="AC78" s="718"/>
      <c r="AD78" s="718"/>
      <c r="AE78" s="718"/>
      <c r="AF78" s="719"/>
      <c r="AG78" s="318"/>
      <c r="AH78" s="132"/>
      <c r="AI78" s="132"/>
      <c r="AJ78" s="132"/>
      <c r="AK78" s="132"/>
      <c r="AL78" s="132"/>
      <c r="AM78" s="132"/>
      <c r="AN78" s="132"/>
      <c r="AO78" s="132"/>
      <c r="AP78" s="132"/>
      <c r="AQ78" s="132"/>
      <c r="AR78" s="132"/>
      <c r="AS78" s="132"/>
      <c r="AT78" s="132"/>
      <c r="AU78" s="132"/>
      <c r="AV78" s="132"/>
      <c r="AW78" s="132"/>
      <c r="AX78" s="319"/>
    </row>
    <row r="79" spans="1:50" ht="24.75" customHeight="1" x14ac:dyDescent="0.15">
      <c r="A79" s="309"/>
      <c r="B79" s="310"/>
      <c r="C79" s="300"/>
      <c r="D79" s="301"/>
      <c r="E79" s="302"/>
      <c r="F79" s="302"/>
      <c r="G79" s="302"/>
      <c r="H79" s="303"/>
      <c r="I79" s="303"/>
      <c r="J79" s="304"/>
      <c r="K79" s="304"/>
      <c r="L79" s="304"/>
      <c r="M79" s="305"/>
      <c r="N79" s="306"/>
      <c r="O79" s="720"/>
      <c r="P79" s="721"/>
      <c r="Q79" s="721"/>
      <c r="R79" s="721"/>
      <c r="S79" s="721"/>
      <c r="T79" s="721"/>
      <c r="U79" s="721"/>
      <c r="V79" s="721"/>
      <c r="W79" s="721"/>
      <c r="X79" s="721"/>
      <c r="Y79" s="721"/>
      <c r="Z79" s="721"/>
      <c r="AA79" s="721"/>
      <c r="AB79" s="721"/>
      <c r="AC79" s="721"/>
      <c r="AD79" s="721"/>
      <c r="AE79" s="721"/>
      <c r="AF79" s="722"/>
      <c r="AG79" s="318"/>
      <c r="AH79" s="132"/>
      <c r="AI79" s="132"/>
      <c r="AJ79" s="132"/>
      <c r="AK79" s="132"/>
      <c r="AL79" s="132"/>
      <c r="AM79" s="132"/>
      <c r="AN79" s="132"/>
      <c r="AO79" s="132"/>
      <c r="AP79" s="132"/>
      <c r="AQ79" s="132"/>
      <c r="AR79" s="132"/>
      <c r="AS79" s="132"/>
      <c r="AT79" s="132"/>
      <c r="AU79" s="132"/>
      <c r="AV79" s="132"/>
      <c r="AW79" s="132"/>
      <c r="AX79" s="319"/>
    </row>
    <row r="80" spans="1:50" ht="24.75" customHeight="1" x14ac:dyDescent="0.15">
      <c r="A80" s="309"/>
      <c r="B80" s="310"/>
      <c r="C80" s="300"/>
      <c r="D80" s="301"/>
      <c r="E80" s="302"/>
      <c r="F80" s="302"/>
      <c r="G80" s="302"/>
      <c r="H80" s="303"/>
      <c r="I80" s="303"/>
      <c r="J80" s="304"/>
      <c r="K80" s="304"/>
      <c r="L80" s="304"/>
      <c r="M80" s="305"/>
      <c r="N80" s="306"/>
      <c r="O80" s="720"/>
      <c r="P80" s="721"/>
      <c r="Q80" s="721"/>
      <c r="R80" s="721"/>
      <c r="S80" s="721"/>
      <c r="T80" s="721"/>
      <c r="U80" s="721"/>
      <c r="V80" s="721"/>
      <c r="W80" s="721"/>
      <c r="X80" s="721"/>
      <c r="Y80" s="721"/>
      <c r="Z80" s="721"/>
      <c r="AA80" s="721"/>
      <c r="AB80" s="721"/>
      <c r="AC80" s="721"/>
      <c r="AD80" s="721"/>
      <c r="AE80" s="721"/>
      <c r="AF80" s="722"/>
      <c r="AG80" s="318"/>
      <c r="AH80" s="132"/>
      <c r="AI80" s="132"/>
      <c r="AJ80" s="132"/>
      <c r="AK80" s="132"/>
      <c r="AL80" s="132"/>
      <c r="AM80" s="132"/>
      <c r="AN80" s="132"/>
      <c r="AO80" s="132"/>
      <c r="AP80" s="132"/>
      <c r="AQ80" s="132"/>
      <c r="AR80" s="132"/>
      <c r="AS80" s="132"/>
      <c r="AT80" s="132"/>
      <c r="AU80" s="132"/>
      <c r="AV80" s="132"/>
      <c r="AW80" s="132"/>
      <c r="AX80" s="319"/>
    </row>
    <row r="81" spans="1:51" ht="24.75" customHeight="1" x14ac:dyDescent="0.15">
      <c r="A81" s="309"/>
      <c r="B81" s="310"/>
      <c r="C81" s="300"/>
      <c r="D81" s="301"/>
      <c r="E81" s="302"/>
      <c r="F81" s="302"/>
      <c r="G81" s="302"/>
      <c r="H81" s="303"/>
      <c r="I81" s="303"/>
      <c r="J81" s="304"/>
      <c r="K81" s="304"/>
      <c r="L81" s="304"/>
      <c r="M81" s="305"/>
      <c r="N81" s="306"/>
      <c r="O81" s="720"/>
      <c r="P81" s="721"/>
      <c r="Q81" s="721"/>
      <c r="R81" s="721"/>
      <c r="S81" s="721"/>
      <c r="T81" s="721"/>
      <c r="U81" s="721"/>
      <c r="V81" s="721"/>
      <c r="W81" s="721"/>
      <c r="X81" s="721"/>
      <c r="Y81" s="721"/>
      <c r="Z81" s="721"/>
      <c r="AA81" s="721"/>
      <c r="AB81" s="721"/>
      <c r="AC81" s="721"/>
      <c r="AD81" s="721"/>
      <c r="AE81" s="721"/>
      <c r="AF81" s="722"/>
      <c r="AG81" s="318"/>
      <c r="AH81" s="132"/>
      <c r="AI81" s="132"/>
      <c r="AJ81" s="132"/>
      <c r="AK81" s="132"/>
      <c r="AL81" s="132"/>
      <c r="AM81" s="132"/>
      <c r="AN81" s="132"/>
      <c r="AO81" s="132"/>
      <c r="AP81" s="132"/>
      <c r="AQ81" s="132"/>
      <c r="AR81" s="132"/>
      <c r="AS81" s="132"/>
      <c r="AT81" s="132"/>
      <c r="AU81" s="132"/>
      <c r="AV81" s="132"/>
      <c r="AW81" s="132"/>
      <c r="AX81" s="319"/>
    </row>
    <row r="82" spans="1:51" ht="24.75" customHeight="1" x14ac:dyDescent="0.15">
      <c r="A82" s="311"/>
      <c r="B82" s="312"/>
      <c r="C82" s="322"/>
      <c r="D82" s="323"/>
      <c r="E82" s="302"/>
      <c r="F82" s="302"/>
      <c r="G82" s="302"/>
      <c r="H82" s="303"/>
      <c r="I82" s="303"/>
      <c r="J82" s="324"/>
      <c r="K82" s="324"/>
      <c r="L82" s="324"/>
      <c r="M82" s="711"/>
      <c r="N82" s="712"/>
      <c r="O82" s="723"/>
      <c r="P82" s="724"/>
      <c r="Q82" s="724"/>
      <c r="R82" s="724"/>
      <c r="S82" s="724"/>
      <c r="T82" s="724"/>
      <c r="U82" s="724"/>
      <c r="V82" s="724"/>
      <c r="W82" s="724"/>
      <c r="X82" s="724"/>
      <c r="Y82" s="724"/>
      <c r="Z82" s="724"/>
      <c r="AA82" s="724"/>
      <c r="AB82" s="724"/>
      <c r="AC82" s="724"/>
      <c r="AD82" s="724"/>
      <c r="AE82" s="724"/>
      <c r="AF82" s="725"/>
      <c r="AG82" s="320"/>
      <c r="AH82" s="135"/>
      <c r="AI82" s="135"/>
      <c r="AJ82" s="135"/>
      <c r="AK82" s="135"/>
      <c r="AL82" s="135"/>
      <c r="AM82" s="135"/>
      <c r="AN82" s="135"/>
      <c r="AO82" s="135"/>
      <c r="AP82" s="135"/>
      <c r="AQ82" s="135"/>
      <c r="AR82" s="135"/>
      <c r="AS82" s="135"/>
      <c r="AT82" s="135"/>
      <c r="AU82" s="135"/>
      <c r="AV82" s="135"/>
      <c r="AW82" s="135"/>
      <c r="AX82" s="321"/>
    </row>
    <row r="83" spans="1:51" ht="67.5" customHeight="1" x14ac:dyDescent="0.15">
      <c r="A83" s="273" t="s">
        <v>45</v>
      </c>
      <c r="B83" s="741"/>
      <c r="C83" s="232" t="s">
        <v>49</v>
      </c>
      <c r="D83" s="540"/>
      <c r="E83" s="540"/>
      <c r="F83" s="541"/>
      <c r="G83" s="744" t="s">
        <v>656</v>
      </c>
      <c r="H83" s="744"/>
      <c r="I83" s="744"/>
      <c r="J83" s="744"/>
      <c r="K83" s="744"/>
      <c r="L83" s="744"/>
      <c r="M83" s="744"/>
      <c r="N83" s="744"/>
      <c r="O83" s="744"/>
      <c r="P83" s="744"/>
      <c r="Q83" s="744"/>
      <c r="R83" s="744"/>
      <c r="S83" s="744"/>
      <c r="T83" s="744"/>
      <c r="U83" s="744"/>
      <c r="V83" s="744"/>
      <c r="W83" s="744"/>
      <c r="X83" s="744"/>
      <c r="Y83" s="744"/>
      <c r="Z83" s="744"/>
      <c r="AA83" s="744"/>
      <c r="AB83" s="744"/>
      <c r="AC83" s="744"/>
      <c r="AD83" s="744"/>
      <c r="AE83" s="744"/>
      <c r="AF83" s="744"/>
      <c r="AG83" s="744"/>
      <c r="AH83" s="744"/>
      <c r="AI83" s="744"/>
      <c r="AJ83" s="744"/>
      <c r="AK83" s="744"/>
      <c r="AL83" s="744"/>
      <c r="AM83" s="744"/>
      <c r="AN83" s="744"/>
      <c r="AO83" s="744"/>
      <c r="AP83" s="744"/>
      <c r="AQ83" s="744"/>
      <c r="AR83" s="744"/>
      <c r="AS83" s="744"/>
      <c r="AT83" s="744"/>
      <c r="AU83" s="744"/>
      <c r="AV83" s="744"/>
      <c r="AW83" s="744"/>
      <c r="AX83" s="745"/>
    </row>
    <row r="84" spans="1:51" ht="67.5" customHeight="1" thickBot="1" x14ac:dyDescent="0.2">
      <c r="A84" s="742"/>
      <c r="B84" s="743"/>
      <c r="C84" s="746" t="s">
        <v>53</v>
      </c>
      <c r="D84" s="747"/>
      <c r="E84" s="747"/>
      <c r="F84" s="748"/>
      <c r="G84" s="749" t="s">
        <v>657</v>
      </c>
      <c r="H84" s="749"/>
      <c r="I84" s="749"/>
      <c r="J84" s="749"/>
      <c r="K84" s="749"/>
      <c r="L84" s="749"/>
      <c r="M84" s="749"/>
      <c r="N84" s="749"/>
      <c r="O84" s="749"/>
      <c r="P84" s="749"/>
      <c r="Q84" s="749"/>
      <c r="R84" s="749"/>
      <c r="S84" s="749"/>
      <c r="T84" s="749"/>
      <c r="U84" s="749"/>
      <c r="V84" s="749"/>
      <c r="W84" s="749"/>
      <c r="X84" s="749"/>
      <c r="Y84" s="749"/>
      <c r="Z84" s="749"/>
      <c r="AA84" s="749"/>
      <c r="AB84" s="749"/>
      <c r="AC84" s="749"/>
      <c r="AD84" s="749"/>
      <c r="AE84" s="749"/>
      <c r="AF84" s="749"/>
      <c r="AG84" s="749"/>
      <c r="AH84" s="749"/>
      <c r="AI84" s="749"/>
      <c r="AJ84" s="749"/>
      <c r="AK84" s="749"/>
      <c r="AL84" s="749"/>
      <c r="AM84" s="749"/>
      <c r="AN84" s="749"/>
      <c r="AO84" s="749"/>
      <c r="AP84" s="749"/>
      <c r="AQ84" s="749"/>
      <c r="AR84" s="749"/>
      <c r="AS84" s="749"/>
      <c r="AT84" s="749"/>
      <c r="AU84" s="749"/>
      <c r="AV84" s="749"/>
      <c r="AW84" s="749"/>
      <c r="AX84" s="750"/>
    </row>
    <row r="85" spans="1:51" ht="24" customHeight="1" x14ac:dyDescent="0.15">
      <c r="A85" s="731" t="s">
        <v>30</v>
      </c>
      <c r="B85" s="732"/>
      <c r="C85" s="732"/>
      <c r="D85" s="732"/>
      <c r="E85" s="732"/>
      <c r="F85" s="732"/>
      <c r="G85" s="732"/>
      <c r="H85" s="732"/>
      <c r="I85" s="732"/>
      <c r="J85" s="732"/>
      <c r="K85" s="732"/>
      <c r="L85" s="732"/>
      <c r="M85" s="732"/>
      <c r="N85" s="732"/>
      <c r="O85" s="732"/>
      <c r="P85" s="732"/>
      <c r="Q85" s="732"/>
      <c r="R85" s="732"/>
      <c r="S85" s="732"/>
      <c r="T85" s="732"/>
      <c r="U85" s="732"/>
      <c r="V85" s="732"/>
      <c r="W85" s="732"/>
      <c r="X85" s="732"/>
      <c r="Y85" s="732"/>
      <c r="Z85" s="732"/>
      <c r="AA85" s="732"/>
      <c r="AB85" s="732"/>
      <c r="AC85" s="732"/>
      <c r="AD85" s="732"/>
      <c r="AE85" s="732"/>
      <c r="AF85" s="732"/>
      <c r="AG85" s="732"/>
      <c r="AH85" s="732"/>
      <c r="AI85" s="732"/>
      <c r="AJ85" s="732"/>
      <c r="AK85" s="732"/>
      <c r="AL85" s="732"/>
      <c r="AM85" s="732"/>
      <c r="AN85" s="732"/>
      <c r="AO85" s="732"/>
      <c r="AP85" s="732"/>
      <c r="AQ85" s="732"/>
      <c r="AR85" s="732"/>
      <c r="AS85" s="732"/>
      <c r="AT85" s="732"/>
      <c r="AU85" s="732"/>
      <c r="AV85" s="732"/>
      <c r="AW85" s="732"/>
      <c r="AX85" s="733"/>
    </row>
    <row r="86" spans="1:51" ht="67.5" customHeight="1" thickBot="1" x14ac:dyDescent="0.2">
      <c r="A86" s="734" t="s">
        <v>654</v>
      </c>
      <c r="B86" s="735"/>
      <c r="C86" s="735"/>
      <c r="D86" s="735"/>
      <c r="E86" s="735"/>
      <c r="F86" s="735"/>
      <c r="G86" s="735"/>
      <c r="H86" s="735"/>
      <c r="I86" s="735"/>
      <c r="J86" s="735"/>
      <c r="K86" s="735"/>
      <c r="L86" s="735"/>
      <c r="M86" s="735"/>
      <c r="N86" s="735"/>
      <c r="O86" s="735"/>
      <c r="P86" s="735"/>
      <c r="Q86" s="735"/>
      <c r="R86" s="735"/>
      <c r="S86" s="735"/>
      <c r="T86" s="735"/>
      <c r="U86" s="735"/>
      <c r="V86" s="735"/>
      <c r="W86" s="735"/>
      <c r="X86" s="735"/>
      <c r="Y86" s="735"/>
      <c r="Z86" s="735"/>
      <c r="AA86" s="735"/>
      <c r="AB86" s="735"/>
      <c r="AC86" s="735"/>
      <c r="AD86" s="735"/>
      <c r="AE86" s="735"/>
      <c r="AF86" s="735"/>
      <c r="AG86" s="735"/>
      <c r="AH86" s="735"/>
      <c r="AI86" s="735"/>
      <c r="AJ86" s="735"/>
      <c r="AK86" s="735"/>
      <c r="AL86" s="735"/>
      <c r="AM86" s="735"/>
      <c r="AN86" s="735"/>
      <c r="AO86" s="735"/>
      <c r="AP86" s="735"/>
      <c r="AQ86" s="735"/>
      <c r="AR86" s="735"/>
      <c r="AS86" s="735"/>
      <c r="AT86" s="735"/>
      <c r="AU86" s="735"/>
      <c r="AV86" s="735"/>
      <c r="AW86" s="735"/>
      <c r="AX86" s="736"/>
    </row>
    <row r="87" spans="1:51" ht="24.75" customHeight="1" x14ac:dyDescent="0.15">
      <c r="A87" s="737" t="s">
        <v>31</v>
      </c>
      <c r="B87" s="738"/>
      <c r="C87" s="738"/>
      <c r="D87" s="738"/>
      <c r="E87" s="738"/>
      <c r="F87" s="738"/>
      <c r="G87" s="738"/>
      <c r="H87" s="738"/>
      <c r="I87" s="738"/>
      <c r="J87" s="738"/>
      <c r="K87" s="738"/>
      <c r="L87" s="738"/>
      <c r="M87" s="738"/>
      <c r="N87" s="738"/>
      <c r="O87" s="738"/>
      <c r="P87" s="738"/>
      <c r="Q87" s="738"/>
      <c r="R87" s="738"/>
      <c r="S87" s="738"/>
      <c r="T87" s="738"/>
      <c r="U87" s="738"/>
      <c r="V87" s="738"/>
      <c r="W87" s="738"/>
      <c r="X87" s="738"/>
      <c r="Y87" s="738"/>
      <c r="Z87" s="738"/>
      <c r="AA87" s="738"/>
      <c r="AB87" s="738"/>
      <c r="AC87" s="738"/>
      <c r="AD87" s="738"/>
      <c r="AE87" s="738"/>
      <c r="AF87" s="738"/>
      <c r="AG87" s="738"/>
      <c r="AH87" s="738"/>
      <c r="AI87" s="738"/>
      <c r="AJ87" s="738"/>
      <c r="AK87" s="738"/>
      <c r="AL87" s="738"/>
      <c r="AM87" s="738"/>
      <c r="AN87" s="738"/>
      <c r="AO87" s="738"/>
      <c r="AP87" s="738"/>
      <c r="AQ87" s="738"/>
      <c r="AR87" s="738"/>
      <c r="AS87" s="738"/>
      <c r="AT87" s="738"/>
      <c r="AU87" s="738"/>
      <c r="AV87" s="738"/>
      <c r="AW87" s="738"/>
      <c r="AX87" s="739"/>
    </row>
    <row r="88" spans="1:51" ht="67.5" customHeight="1" thickBot="1" x14ac:dyDescent="0.2">
      <c r="A88" s="257" t="s">
        <v>132</v>
      </c>
      <c r="B88" s="258"/>
      <c r="C88" s="258"/>
      <c r="D88" s="258"/>
      <c r="E88" s="259"/>
      <c r="F88" s="740" t="s">
        <v>655</v>
      </c>
      <c r="G88" s="735"/>
      <c r="H88" s="735"/>
      <c r="I88" s="735"/>
      <c r="J88" s="735"/>
      <c r="K88" s="735"/>
      <c r="L88" s="735"/>
      <c r="M88" s="735"/>
      <c r="N88" s="735"/>
      <c r="O88" s="735"/>
      <c r="P88" s="735"/>
      <c r="Q88" s="735"/>
      <c r="R88" s="735"/>
      <c r="S88" s="735"/>
      <c r="T88" s="735"/>
      <c r="U88" s="735"/>
      <c r="V88" s="735"/>
      <c r="W88" s="735"/>
      <c r="X88" s="735"/>
      <c r="Y88" s="735"/>
      <c r="Z88" s="735"/>
      <c r="AA88" s="735"/>
      <c r="AB88" s="735"/>
      <c r="AC88" s="735"/>
      <c r="AD88" s="735"/>
      <c r="AE88" s="735"/>
      <c r="AF88" s="735"/>
      <c r="AG88" s="735"/>
      <c r="AH88" s="735"/>
      <c r="AI88" s="735"/>
      <c r="AJ88" s="735"/>
      <c r="AK88" s="735"/>
      <c r="AL88" s="735"/>
      <c r="AM88" s="735"/>
      <c r="AN88" s="735"/>
      <c r="AO88" s="735"/>
      <c r="AP88" s="735"/>
      <c r="AQ88" s="735"/>
      <c r="AR88" s="735"/>
      <c r="AS88" s="735"/>
      <c r="AT88" s="735"/>
      <c r="AU88" s="735"/>
      <c r="AV88" s="735"/>
      <c r="AW88" s="735"/>
      <c r="AX88" s="736"/>
    </row>
    <row r="89" spans="1:51" ht="24.75" customHeight="1" x14ac:dyDescent="0.15">
      <c r="A89" s="737" t="s">
        <v>43</v>
      </c>
      <c r="B89" s="738"/>
      <c r="C89" s="738"/>
      <c r="D89" s="738"/>
      <c r="E89" s="738"/>
      <c r="F89" s="738"/>
      <c r="G89" s="738"/>
      <c r="H89" s="738"/>
      <c r="I89" s="738"/>
      <c r="J89" s="738"/>
      <c r="K89" s="738"/>
      <c r="L89" s="738"/>
      <c r="M89" s="738"/>
      <c r="N89" s="738"/>
      <c r="O89" s="738"/>
      <c r="P89" s="738"/>
      <c r="Q89" s="738"/>
      <c r="R89" s="738"/>
      <c r="S89" s="738"/>
      <c r="T89" s="738"/>
      <c r="U89" s="738"/>
      <c r="V89" s="738"/>
      <c r="W89" s="738"/>
      <c r="X89" s="738"/>
      <c r="Y89" s="738"/>
      <c r="Z89" s="738"/>
      <c r="AA89" s="738"/>
      <c r="AB89" s="738"/>
      <c r="AC89" s="738"/>
      <c r="AD89" s="738"/>
      <c r="AE89" s="738"/>
      <c r="AF89" s="738"/>
      <c r="AG89" s="738"/>
      <c r="AH89" s="738"/>
      <c r="AI89" s="738"/>
      <c r="AJ89" s="738"/>
      <c r="AK89" s="738"/>
      <c r="AL89" s="738"/>
      <c r="AM89" s="738"/>
      <c r="AN89" s="738"/>
      <c r="AO89" s="738"/>
      <c r="AP89" s="738"/>
      <c r="AQ89" s="738"/>
      <c r="AR89" s="738"/>
      <c r="AS89" s="738"/>
      <c r="AT89" s="738"/>
      <c r="AU89" s="738"/>
      <c r="AV89" s="738"/>
      <c r="AW89" s="738"/>
      <c r="AX89" s="739"/>
    </row>
    <row r="90" spans="1:51" ht="66" customHeight="1" thickBot="1" x14ac:dyDescent="0.2">
      <c r="A90" s="257" t="s">
        <v>132</v>
      </c>
      <c r="B90" s="258"/>
      <c r="C90" s="258"/>
      <c r="D90" s="258"/>
      <c r="E90" s="259"/>
      <c r="F90" s="260" t="s">
        <v>659</v>
      </c>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2"/>
    </row>
    <row r="91" spans="1:51" ht="24.75" customHeight="1" x14ac:dyDescent="0.15">
      <c r="A91" s="263" t="s">
        <v>32</v>
      </c>
      <c r="B91" s="264"/>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4"/>
      <c r="AJ91" s="264"/>
      <c r="AK91" s="264"/>
      <c r="AL91" s="264"/>
      <c r="AM91" s="264"/>
      <c r="AN91" s="264"/>
      <c r="AO91" s="264"/>
      <c r="AP91" s="264"/>
      <c r="AQ91" s="264"/>
      <c r="AR91" s="264"/>
      <c r="AS91" s="264"/>
      <c r="AT91" s="264"/>
      <c r="AU91" s="264"/>
      <c r="AV91" s="264"/>
      <c r="AW91" s="264"/>
      <c r="AX91" s="265"/>
    </row>
    <row r="92" spans="1:51" ht="67.5" customHeight="1" thickBot="1" x14ac:dyDescent="0.2">
      <c r="A92" s="266"/>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7"/>
      <c r="AR92" s="267"/>
      <c r="AS92" s="267"/>
      <c r="AT92" s="267"/>
      <c r="AU92" s="267"/>
      <c r="AV92" s="267"/>
      <c r="AW92" s="267"/>
      <c r="AX92" s="268"/>
    </row>
    <row r="93" spans="1:51" ht="24.75" customHeight="1" x14ac:dyDescent="0.15">
      <c r="A93" s="269" t="s">
        <v>217</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1"/>
    </row>
    <row r="94" spans="1:51" ht="24.75" customHeight="1" x14ac:dyDescent="0.15">
      <c r="A94" s="272" t="s">
        <v>251</v>
      </c>
      <c r="B94" s="91"/>
      <c r="C94" s="91"/>
      <c r="D94" s="92"/>
      <c r="E94" s="253" t="s">
        <v>608</v>
      </c>
      <c r="F94" s="254"/>
      <c r="G94" s="254"/>
      <c r="H94" s="254"/>
      <c r="I94" s="254"/>
      <c r="J94" s="254"/>
      <c r="K94" s="254"/>
      <c r="L94" s="254"/>
      <c r="M94" s="254"/>
      <c r="N94" s="254"/>
      <c r="O94" s="254"/>
      <c r="P94" s="255"/>
      <c r="Q94" s="253"/>
      <c r="R94" s="254"/>
      <c r="S94" s="254"/>
      <c r="T94" s="254"/>
      <c r="U94" s="254"/>
      <c r="V94" s="254"/>
      <c r="W94" s="254"/>
      <c r="X94" s="254"/>
      <c r="Y94" s="254"/>
      <c r="Z94" s="254"/>
      <c r="AA94" s="254"/>
      <c r="AB94" s="255"/>
      <c r="AC94" s="253"/>
      <c r="AD94" s="254"/>
      <c r="AE94" s="254"/>
      <c r="AF94" s="254"/>
      <c r="AG94" s="254"/>
      <c r="AH94" s="254"/>
      <c r="AI94" s="254"/>
      <c r="AJ94" s="254"/>
      <c r="AK94" s="254"/>
      <c r="AL94" s="254"/>
      <c r="AM94" s="254"/>
      <c r="AN94" s="255"/>
      <c r="AO94" s="253"/>
      <c r="AP94" s="254"/>
      <c r="AQ94" s="254"/>
      <c r="AR94" s="254"/>
      <c r="AS94" s="254"/>
      <c r="AT94" s="254"/>
      <c r="AU94" s="254"/>
      <c r="AV94" s="254"/>
      <c r="AW94" s="254"/>
      <c r="AX94" s="256"/>
      <c r="AY94" s="65"/>
    </row>
    <row r="95" spans="1:51" ht="24.75" customHeight="1" x14ac:dyDescent="0.15">
      <c r="A95" s="188" t="s">
        <v>250</v>
      </c>
      <c r="B95" s="188"/>
      <c r="C95" s="188"/>
      <c r="D95" s="188"/>
      <c r="E95" s="253" t="s">
        <v>608</v>
      </c>
      <c r="F95" s="254"/>
      <c r="G95" s="254"/>
      <c r="H95" s="254"/>
      <c r="I95" s="254"/>
      <c r="J95" s="254"/>
      <c r="K95" s="254"/>
      <c r="L95" s="254"/>
      <c r="M95" s="254"/>
      <c r="N95" s="254"/>
      <c r="O95" s="254"/>
      <c r="P95" s="255"/>
      <c r="Q95" s="253"/>
      <c r="R95" s="254"/>
      <c r="S95" s="254"/>
      <c r="T95" s="254"/>
      <c r="U95" s="254"/>
      <c r="V95" s="254"/>
      <c r="W95" s="254"/>
      <c r="X95" s="254"/>
      <c r="Y95" s="254"/>
      <c r="Z95" s="254"/>
      <c r="AA95" s="254"/>
      <c r="AB95" s="255"/>
      <c r="AC95" s="253"/>
      <c r="AD95" s="254"/>
      <c r="AE95" s="254"/>
      <c r="AF95" s="254"/>
      <c r="AG95" s="254"/>
      <c r="AH95" s="254"/>
      <c r="AI95" s="254"/>
      <c r="AJ95" s="254"/>
      <c r="AK95" s="254"/>
      <c r="AL95" s="254"/>
      <c r="AM95" s="254"/>
      <c r="AN95" s="255"/>
      <c r="AO95" s="253"/>
      <c r="AP95" s="254"/>
      <c r="AQ95" s="254"/>
      <c r="AR95" s="254"/>
      <c r="AS95" s="254"/>
      <c r="AT95" s="254"/>
      <c r="AU95" s="254"/>
      <c r="AV95" s="254"/>
      <c r="AW95" s="254"/>
      <c r="AX95" s="256"/>
    </row>
    <row r="96" spans="1:51" ht="24.75" customHeight="1" x14ac:dyDescent="0.15">
      <c r="A96" s="188" t="s">
        <v>249</v>
      </c>
      <c r="B96" s="188"/>
      <c r="C96" s="188"/>
      <c r="D96" s="188"/>
      <c r="E96" s="253" t="s">
        <v>609</v>
      </c>
      <c r="F96" s="254"/>
      <c r="G96" s="254"/>
      <c r="H96" s="254"/>
      <c r="I96" s="254"/>
      <c r="J96" s="254"/>
      <c r="K96" s="254"/>
      <c r="L96" s="254"/>
      <c r="M96" s="254"/>
      <c r="N96" s="254"/>
      <c r="O96" s="254"/>
      <c r="P96" s="255"/>
      <c r="Q96" s="253"/>
      <c r="R96" s="254"/>
      <c r="S96" s="254"/>
      <c r="T96" s="254"/>
      <c r="U96" s="254"/>
      <c r="V96" s="254"/>
      <c r="W96" s="254"/>
      <c r="X96" s="254"/>
      <c r="Y96" s="254"/>
      <c r="Z96" s="254"/>
      <c r="AA96" s="254"/>
      <c r="AB96" s="255"/>
      <c r="AC96" s="253"/>
      <c r="AD96" s="254"/>
      <c r="AE96" s="254"/>
      <c r="AF96" s="254"/>
      <c r="AG96" s="254"/>
      <c r="AH96" s="254"/>
      <c r="AI96" s="254"/>
      <c r="AJ96" s="254"/>
      <c r="AK96" s="254"/>
      <c r="AL96" s="254"/>
      <c r="AM96" s="254"/>
      <c r="AN96" s="255"/>
      <c r="AO96" s="253"/>
      <c r="AP96" s="254"/>
      <c r="AQ96" s="254"/>
      <c r="AR96" s="254"/>
      <c r="AS96" s="254"/>
      <c r="AT96" s="254"/>
      <c r="AU96" s="254"/>
      <c r="AV96" s="254"/>
      <c r="AW96" s="254"/>
      <c r="AX96" s="256"/>
    </row>
    <row r="97" spans="1:50" ht="24.75" customHeight="1" x14ac:dyDescent="0.15">
      <c r="A97" s="188" t="s">
        <v>248</v>
      </c>
      <c r="B97" s="188"/>
      <c r="C97" s="188"/>
      <c r="D97" s="188"/>
      <c r="E97" s="253" t="s">
        <v>610</v>
      </c>
      <c r="F97" s="254"/>
      <c r="G97" s="254"/>
      <c r="H97" s="254"/>
      <c r="I97" s="254"/>
      <c r="J97" s="254"/>
      <c r="K97" s="254"/>
      <c r="L97" s="254"/>
      <c r="M97" s="254"/>
      <c r="N97" s="254"/>
      <c r="O97" s="254"/>
      <c r="P97" s="255"/>
      <c r="Q97" s="253"/>
      <c r="R97" s="254"/>
      <c r="S97" s="254"/>
      <c r="T97" s="254"/>
      <c r="U97" s="254"/>
      <c r="V97" s="254"/>
      <c r="W97" s="254"/>
      <c r="X97" s="254"/>
      <c r="Y97" s="254"/>
      <c r="Z97" s="254"/>
      <c r="AA97" s="254"/>
      <c r="AB97" s="255"/>
      <c r="AC97" s="253"/>
      <c r="AD97" s="254"/>
      <c r="AE97" s="254"/>
      <c r="AF97" s="254"/>
      <c r="AG97" s="254"/>
      <c r="AH97" s="254"/>
      <c r="AI97" s="254"/>
      <c r="AJ97" s="254"/>
      <c r="AK97" s="254"/>
      <c r="AL97" s="254"/>
      <c r="AM97" s="254"/>
      <c r="AN97" s="255"/>
      <c r="AO97" s="253"/>
      <c r="AP97" s="254"/>
      <c r="AQ97" s="254"/>
      <c r="AR97" s="254"/>
      <c r="AS97" s="254"/>
      <c r="AT97" s="254"/>
      <c r="AU97" s="254"/>
      <c r="AV97" s="254"/>
      <c r="AW97" s="254"/>
      <c r="AX97" s="256"/>
    </row>
    <row r="98" spans="1:50" ht="24.75" customHeight="1" x14ac:dyDescent="0.15">
      <c r="A98" s="188" t="s">
        <v>247</v>
      </c>
      <c r="B98" s="188"/>
      <c r="C98" s="188"/>
      <c r="D98" s="188"/>
      <c r="E98" s="253" t="s">
        <v>611</v>
      </c>
      <c r="F98" s="254"/>
      <c r="G98" s="254"/>
      <c r="H98" s="254"/>
      <c r="I98" s="254"/>
      <c r="J98" s="254"/>
      <c r="K98" s="254"/>
      <c r="L98" s="254"/>
      <c r="M98" s="254"/>
      <c r="N98" s="254"/>
      <c r="O98" s="254"/>
      <c r="P98" s="255"/>
      <c r="Q98" s="253"/>
      <c r="R98" s="254"/>
      <c r="S98" s="254"/>
      <c r="T98" s="254"/>
      <c r="U98" s="254"/>
      <c r="V98" s="254"/>
      <c r="W98" s="254"/>
      <c r="X98" s="254"/>
      <c r="Y98" s="254"/>
      <c r="Z98" s="254"/>
      <c r="AA98" s="254"/>
      <c r="AB98" s="255"/>
      <c r="AC98" s="253"/>
      <c r="AD98" s="254"/>
      <c r="AE98" s="254"/>
      <c r="AF98" s="254"/>
      <c r="AG98" s="254"/>
      <c r="AH98" s="254"/>
      <c r="AI98" s="254"/>
      <c r="AJ98" s="254"/>
      <c r="AK98" s="254"/>
      <c r="AL98" s="254"/>
      <c r="AM98" s="254"/>
      <c r="AN98" s="255"/>
      <c r="AO98" s="253"/>
      <c r="AP98" s="254"/>
      <c r="AQ98" s="254"/>
      <c r="AR98" s="254"/>
      <c r="AS98" s="254"/>
      <c r="AT98" s="254"/>
      <c r="AU98" s="254"/>
      <c r="AV98" s="254"/>
      <c r="AW98" s="254"/>
      <c r="AX98" s="256"/>
    </row>
    <row r="99" spans="1:50" ht="24.75" customHeight="1" x14ac:dyDescent="0.15">
      <c r="A99" s="188" t="s">
        <v>246</v>
      </c>
      <c r="B99" s="188"/>
      <c r="C99" s="188"/>
      <c r="D99" s="188"/>
      <c r="E99" s="253" t="s">
        <v>612</v>
      </c>
      <c r="F99" s="254"/>
      <c r="G99" s="254"/>
      <c r="H99" s="254"/>
      <c r="I99" s="254"/>
      <c r="J99" s="254"/>
      <c r="K99" s="254"/>
      <c r="L99" s="254"/>
      <c r="M99" s="254"/>
      <c r="N99" s="254"/>
      <c r="O99" s="254"/>
      <c r="P99" s="255"/>
      <c r="Q99" s="253"/>
      <c r="R99" s="254"/>
      <c r="S99" s="254"/>
      <c r="T99" s="254"/>
      <c r="U99" s="254"/>
      <c r="V99" s="254"/>
      <c r="W99" s="254"/>
      <c r="X99" s="254"/>
      <c r="Y99" s="254"/>
      <c r="Z99" s="254"/>
      <c r="AA99" s="254"/>
      <c r="AB99" s="255"/>
      <c r="AC99" s="253"/>
      <c r="AD99" s="254"/>
      <c r="AE99" s="254"/>
      <c r="AF99" s="254"/>
      <c r="AG99" s="254"/>
      <c r="AH99" s="254"/>
      <c r="AI99" s="254"/>
      <c r="AJ99" s="254"/>
      <c r="AK99" s="254"/>
      <c r="AL99" s="254"/>
      <c r="AM99" s="254"/>
      <c r="AN99" s="255"/>
      <c r="AO99" s="253"/>
      <c r="AP99" s="254"/>
      <c r="AQ99" s="254"/>
      <c r="AR99" s="254"/>
      <c r="AS99" s="254"/>
      <c r="AT99" s="254"/>
      <c r="AU99" s="254"/>
      <c r="AV99" s="254"/>
      <c r="AW99" s="254"/>
      <c r="AX99" s="256"/>
    </row>
    <row r="100" spans="1:50" ht="24.75" customHeight="1" x14ac:dyDescent="0.15">
      <c r="A100" s="188" t="s">
        <v>245</v>
      </c>
      <c r="B100" s="188"/>
      <c r="C100" s="188"/>
      <c r="D100" s="188"/>
      <c r="E100" s="253" t="s">
        <v>613</v>
      </c>
      <c r="F100" s="254"/>
      <c r="G100" s="254"/>
      <c r="H100" s="254"/>
      <c r="I100" s="254"/>
      <c r="J100" s="254"/>
      <c r="K100" s="254"/>
      <c r="L100" s="254"/>
      <c r="M100" s="254"/>
      <c r="N100" s="254"/>
      <c r="O100" s="254"/>
      <c r="P100" s="255"/>
      <c r="Q100" s="253"/>
      <c r="R100" s="254"/>
      <c r="S100" s="254"/>
      <c r="T100" s="254"/>
      <c r="U100" s="254"/>
      <c r="V100" s="254"/>
      <c r="W100" s="254"/>
      <c r="X100" s="254"/>
      <c r="Y100" s="254"/>
      <c r="Z100" s="254"/>
      <c r="AA100" s="254"/>
      <c r="AB100" s="255"/>
      <c r="AC100" s="253"/>
      <c r="AD100" s="254"/>
      <c r="AE100" s="254"/>
      <c r="AF100" s="254"/>
      <c r="AG100" s="254"/>
      <c r="AH100" s="254"/>
      <c r="AI100" s="254"/>
      <c r="AJ100" s="254"/>
      <c r="AK100" s="254"/>
      <c r="AL100" s="254"/>
      <c r="AM100" s="254"/>
      <c r="AN100" s="255"/>
      <c r="AO100" s="253"/>
      <c r="AP100" s="254"/>
      <c r="AQ100" s="254"/>
      <c r="AR100" s="254"/>
      <c r="AS100" s="254"/>
      <c r="AT100" s="254"/>
      <c r="AU100" s="254"/>
      <c r="AV100" s="254"/>
      <c r="AW100" s="254"/>
      <c r="AX100" s="256"/>
    </row>
    <row r="101" spans="1:50" ht="24.75" customHeight="1" x14ac:dyDescent="0.15">
      <c r="A101" s="188" t="s">
        <v>244</v>
      </c>
      <c r="B101" s="188"/>
      <c r="C101" s="188"/>
      <c r="D101" s="188"/>
      <c r="E101" s="250" t="s">
        <v>614</v>
      </c>
      <c r="F101" s="251"/>
      <c r="G101" s="251"/>
      <c r="H101" s="251"/>
      <c r="I101" s="251"/>
      <c r="J101" s="251"/>
      <c r="K101" s="251"/>
      <c r="L101" s="251"/>
      <c r="M101" s="251"/>
      <c r="N101" s="251"/>
      <c r="O101" s="251"/>
      <c r="P101" s="252"/>
      <c r="Q101" s="253"/>
      <c r="R101" s="254"/>
      <c r="S101" s="254"/>
      <c r="T101" s="254"/>
      <c r="U101" s="254"/>
      <c r="V101" s="254"/>
      <c r="W101" s="254"/>
      <c r="X101" s="254"/>
      <c r="Y101" s="254"/>
      <c r="Z101" s="254"/>
      <c r="AA101" s="254"/>
      <c r="AB101" s="255"/>
      <c r="AC101" s="253"/>
      <c r="AD101" s="254"/>
      <c r="AE101" s="254"/>
      <c r="AF101" s="254"/>
      <c r="AG101" s="254"/>
      <c r="AH101" s="254"/>
      <c r="AI101" s="254"/>
      <c r="AJ101" s="254"/>
      <c r="AK101" s="254"/>
      <c r="AL101" s="254"/>
      <c r="AM101" s="254"/>
      <c r="AN101" s="255"/>
      <c r="AO101" s="253"/>
      <c r="AP101" s="254"/>
      <c r="AQ101" s="254"/>
      <c r="AR101" s="254"/>
      <c r="AS101" s="254"/>
      <c r="AT101" s="254"/>
      <c r="AU101" s="254"/>
      <c r="AV101" s="254"/>
      <c r="AW101" s="254"/>
      <c r="AX101" s="256"/>
    </row>
    <row r="102" spans="1:50" ht="24.75" customHeight="1" x14ac:dyDescent="0.15">
      <c r="A102" s="188" t="s">
        <v>390</v>
      </c>
      <c r="B102" s="188"/>
      <c r="C102" s="188"/>
      <c r="D102" s="188"/>
      <c r="E102" s="80" t="s">
        <v>579</v>
      </c>
      <c r="F102" s="79"/>
      <c r="G102" s="79"/>
      <c r="H102" s="68" t="str">
        <f>IF(E102="","","-")</f>
        <v>-</v>
      </c>
      <c r="I102" s="79"/>
      <c r="J102" s="79"/>
      <c r="K102" s="68" t="str">
        <f>IF(I102="","","-")</f>
        <v/>
      </c>
      <c r="L102" s="81">
        <v>143</v>
      </c>
      <c r="M102" s="81"/>
      <c r="N102" s="68" t="str">
        <f>IF(O102="","","-")</f>
        <v/>
      </c>
      <c r="O102" s="82"/>
      <c r="P102" s="83"/>
      <c r="Q102" s="80"/>
      <c r="R102" s="79"/>
      <c r="S102" s="79"/>
      <c r="T102" s="68" t="str">
        <f>IF(Q102="","","-")</f>
        <v/>
      </c>
      <c r="U102" s="79"/>
      <c r="V102" s="79"/>
      <c r="W102" s="68" t="str">
        <f>IF(U102="","","-")</f>
        <v/>
      </c>
      <c r="X102" s="81"/>
      <c r="Y102" s="81"/>
      <c r="Z102" s="68" t="str">
        <f>IF(AA102="","","-")</f>
        <v/>
      </c>
      <c r="AA102" s="82"/>
      <c r="AB102" s="83"/>
      <c r="AC102" s="80"/>
      <c r="AD102" s="79"/>
      <c r="AE102" s="79"/>
      <c r="AF102" s="68" t="str">
        <f>IF(AC102="","","-")</f>
        <v/>
      </c>
      <c r="AG102" s="79"/>
      <c r="AH102" s="79"/>
      <c r="AI102" s="68" t="str">
        <f>IF(AG102="","","-")</f>
        <v/>
      </c>
      <c r="AJ102" s="81"/>
      <c r="AK102" s="81"/>
      <c r="AL102" s="68" t="str">
        <f>IF(AM102="","","-")</f>
        <v/>
      </c>
      <c r="AM102" s="82"/>
      <c r="AN102" s="83"/>
      <c r="AO102" s="80"/>
      <c r="AP102" s="79"/>
      <c r="AQ102" s="68" t="str">
        <f>IF(AO102="","","-")</f>
        <v/>
      </c>
      <c r="AR102" s="79"/>
      <c r="AS102" s="79"/>
      <c r="AT102" s="68" t="str">
        <f>IF(AR102="","","-")</f>
        <v/>
      </c>
      <c r="AU102" s="81"/>
      <c r="AV102" s="81"/>
      <c r="AW102" s="68" t="str">
        <f>IF(AX102="","","-")</f>
        <v/>
      </c>
      <c r="AX102" s="71"/>
    </row>
    <row r="103" spans="1:50" ht="24.75" customHeight="1" x14ac:dyDescent="0.15">
      <c r="A103" s="188" t="s">
        <v>567</v>
      </c>
      <c r="B103" s="188"/>
      <c r="C103" s="188"/>
      <c r="D103" s="188"/>
      <c r="E103" s="80" t="s">
        <v>579</v>
      </c>
      <c r="F103" s="79"/>
      <c r="G103" s="79"/>
      <c r="H103" s="68"/>
      <c r="I103" s="79"/>
      <c r="J103" s="79"/>
      <c r="K103" s="68"/>
      <c r="L103" s="81">
        <v>146</v>
      </c>
      <c r="M103" s="81"/>
      <c r="N103" s="68" t="str">
        <f>IF(O103="","","-")</f>
        <v/>
      </c>
      <c r="O103" s="82"/>
      <c r="P103" s="83"/>
      <c r="Q103" s="80"/>
      <c r="R103" s="79"/>
      <c r="S103" s="79"/>
      <c r="T103" s="68" t="str">
        <f>IF(Q103="","","-")</f>
        <v/>
      </c>
      <c r="U103" s="79"/>
      <c r="V103" s="79"/>
      <c r="W103" s="68" t="str">
        <f>IF(U103="","","-")</f>
        <v/>
      </c>
      <c r="X103" s="81"/>
      <c r="Y103" s="81"/>
      <c r="Z103" s="68" t="str">
        <f>IF(AA103="","","-")</f>
        <v/>
      </c>
      <c r="AA103" s="82"/>
      <c r="AB103" s="83"/>
      <c r="AC103" s="80"/>
      <c r="AD103" s="79"/>
      <c r="AE103" s="79"/>
      <c r="AF103" s="68" t="str">
        <f>IF(AC103="","","-")</f>
        <v/>
      </c>
      <c r="AG103" s="79"/>
      <c r="AH103" s="79"/>
      <c r="AI103" s="68" t="str">
        <f>IF(AG103="","","-")</f>
        <v/>
      </c>
      <c r="AJ103" s="81"/>
      <c r="AK103" s="81"/>
      <c r="AL103" s="68" t="str">
        <f>IF(AM103="","","-")</f>
        <v/>
      </c>
      <c r="AM103" s="82"/>
      <c r="AN103" s="83"/>
      <c r="AO103" s="80"/>
      <c r="AP103" s="79"/>
      <c r="AQ103" s="68" t="str">
        <f>IF(AO103="","","-")</f>
        <v/>
      </c>
      <c r="AR103" s="79"/>
      <c r="AS103" s="79"/>
      <c r="AT103" s="68" t="str">
        <f>IF(AR103="","","-")</f>
        <v/>
      </c>
      <c r="AU103" s="81"/>
      <c r="AV103" s="81"/>
      <c r="AW103" s="68" t="str">
        <f>IF(AX103="","","-")</f>
        <v/>
      </c>
      <c r="AX103" s="71"/>
    </row>
    <row r="104" spans="1:50" ht="24.75" customHeight="1" x14ac:dyDescent="0.15">
      <c r="A104" s="188" t="s">
        <v>358</v>
      </c>
      <c r="B104" s="188"/>
      <c r="C104" s="188"/>
      <c r="D104" s="188"/>
      <c r="E104" s="77">
        <v>2021</v>
      </c>
      <c r="F104" s="78"/>
      <c r="G104" s="79" t="s">
        <v>578</v>
      </c>
      <c r="H104" s="79"/>
      <c r="I104" s="79"/>
      <c r="J104" s="78"/>
      <c r="K104" s="78"/>
      <c r="L104" s="81">
        <v>156</v>
      </c>
      <c r="M104" s="81"/>
      <c r="N104" s="81"/>
      <c r="O104" s="78"/>
      <c r="P104" s="78"/>
      <c r="Q104" s="77"/>
      <c r="R104" s="78"/>
      <c r="S104" s="79"/>
      <c r="T104" s="79"/>
      <c r="U104" s="79"/>
      <c r="V104" s="78"/>
      <c r="W104" s="78"/>
      <c r="X104" s="81"/>
      <c r="Y104" s="81"/>
      <c r="Z104" s="81"/>
      <c r="AA104" s="78"/>
      <c r="AB104" s="240"/>
      <c r="AC104" s="77"/>
      <c r="AD104" s="78"/>
      <c r="AE104" s="79"/>
      <c r="AF104" s="79"/>
      <c r="AG104" s="79"/>
      <c r="AH104" s="78"/>
      <c r="AI104" s="78"/>
      <c r="AJ104" s="81"/>
      <c r="AK104" s="81"/>
      <c r="AL104" s="81"/>
      <c r="AM104" s="78"/>
      <c r="AN104" s="240"/>
      <c r="AO104" s="77"/>
      <c r="AP104" s="78"/>
      <c r="AQ104" s="79"/>
      <c r="AR104" s="79"/>
      <c r="AS104" s="79"/>
      <c r="AT104" s="78"/>
      <c r="AU104" s="78"/>
      <c r="AV104" s="81"/>
      <c r="AW104" s="81"/>
      <c r="AX104" s="71"/>
    </row>
    <row r="105" spans="1:50" ht="28.35" customHeight="1" x14ac:dyDescent="0.15">
      <c r="A105" s="241" t="s">
        <v>238</v>
      </c>
      <c r="B105" s="242"/>
      <c r="C105" s="242"/>
      <c r="D105" s="242"/>
      <c r="E105" s="242"/>
      <c r="F105" s="243"/>
      <c r="G105" s="55" t="s">
        <v>569</v>
      </c>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15.75" customHeight="1" x14ac:dyDescent="0.15">
      <c r="A106" s="241"/>
      <c r="B106" s="242"/>
      <c r="C106" s="242"/>
      <c r="D106" s="242"/>
      <c r="E106" s="242"/>
      <c r="F106" s="243"/>
      <c r="G106" s="35"/>
      <c r="H106" s="36"/>
      <c r="I106" s="36"/>
      <c r="J106" s="36"/>
      <c r="K106" s="36"/>
      <c r="L106" s="36"/>
      <c r="M106" s="36"/>
      <c r="N106" s="36"/>
      <c r="O106" s="36"/>
      <c r="P106" s="36"/>
      <c r="Q106" s="36"/>
      <c r="R106" s="36"/>
      <c r="S106" s="36"/>
      <c r="T106" s="36"/>
      <c r="U106" s="36"/>
      <c r="V106" s="36"/>
      <c r="W106" s="36"/>
      <c r="X106" s="36"/>
      <c r="Y106" s="36"/>
      <c r="Z106" s="36"/>
      <c r="AA106" s="36"/>
      <c r="AB106" s="36" t="s">
        <v>615</v>
      </c>
      <c r="AC106" s="73"/>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7.75" customHeight="1" x14ac:dyDescent="0.15">
      <c r="A107" s="241"/>
      <c r="B107" s="242"/>
      <c r="C107" s="242"/>
      <c r="D107" s="242"/>
      <c r="E107" s="242"/>
      <c r="F107" s="243"/>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241"/>
      <c r="B108" s="242"/>
      <c r="C108" s="242"/>
      <c r="D108" s="242"/>
      <c r="E108" s="242"/>
      <c r="F108" s="243"/>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7.75" customHeight="1" x14ac:dyDescent="0.15">
      <c r="A109" s="241"/>
      <c r="B109" s="242"/>
      <c r="C109" s="242"/>
      <c r="D109" s="242"/>
      <c r="E109" s="242"/>
      <c r="F109" s="243"/>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241"/>
      <c r="B110" s="242"/>
      <c r="C110" s="242"/>
      <c r="D110" s="242"/>
      <c r="E110" s="242"/>
      <c r="F110" s="243"/>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241"/>
      <c r="B111" s="242"/>
      <c r="C111" s="242"/>
      <c r="D111" s="242"/>
      <c r="E111" s="242"/>
      <c r="F111" s="243"/>
      <c r="G111" s="35"/>
      <c r="H111" s="36"/>
      <c r="I111" s="36"/>
      <c r="J111" s="36"/>
      <c r="K111" s="36"/>
      <c r="L111" s="36"/>
      <c r="M111" s="36"/>
      <c r="N111" s="36"/>
      <c r="O111" s="36"/>
      <c r="P111" s="36"/>
      <c r="Q111" s="36"/>
      <c r="R111" s="36"/>
      <c r="S111" s="36"/>
      <c r="T111" s="36"/>
      <c r="U111" s="36"/>
      <c r="V111" s="36"/>
      <c r="W111" s="36"/>
      <c r="X111" s="36"/>
      <c r="Y111" s="36"/>
      <c r="Z111" s="36"/>
      <c r="AA111" s="36"/>
      <c r="AB111" s="36"/>
      <c r="AC111" s="73"/>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18" customHeight="1" x14ac:dyDescent="0.15">
      <c r="A112" s="241"/>
      <c r="B112" s="242"/>
      <c r="C112" s="242"/>
      <c r="D112" s="242"/>
      <c r="E112" s="242"/>
      <c r="F112" s="243"/>
      <c r="G112" s="35"/>
      <c r="H112" s="36"/>
      <c r="I112" s="36"/>
      <c r="J112" s="36"/>
      <c r="K112" s="36"/>
      <c r="L112" s="36"/>
      <c r="M112" s="36"/>
      <c r="N112" s="74"/>
      <c r="O112" s="36"/>
      <c r="P112" s="36"/>
      <c r="Q112" s="36"/>
      <c r="R112" s="36"/>
      <c r="S112" s="36"/>
      <c r="T112" s="36"/>
      <c r="U112" s="36"/>
      <c r="V112" s="36"/>
      <c r="W112" s="36"/>
      <c r="X112" s="36"/>
      <c r="Y112" s="36"/>
      <c r="Z112" s="36"/>
      <c r="AA112" s="36"/>
      <c r="AB112" s="75" t="s">
        <v>616</v>
      </c>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7" customHeight="1" x14ac:dyDescent="0.15">
      <c r="A113" s="241"/>
      <c r="B113" s="242"/>
      <c r="C113" s="242"/>
      <c r="D113" s="242"/>
      <c r="E113" s="242"/>
      <c r="F113" s="243"/>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241"/>
      <c r="B114" s="242"/>
      <c r="C114" s="242"/>
      <c r="D114" s="242"/>
      <c r="E114" s="242"/>
      <c r="F114" s="243"/>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15">
      <c r="A115" s="241"/>
      <c r="B115" s="242"/>
      <c r="C115" s="242"/>
      <c r="D115" s="242"/>
      <c r="E115" s="242"/>
      <c r="F115" s="243"/>
      <c r="G115" s="35"/>
      <c r="H115" s="36"/>
      <c r="I115" s="36"/>
      <c r="J115" s="36"/>
      <c r="K115" s="36"/>
      <c r="L115" s="36"/>
      <c r="M115" s="36"/>
      <c r="N115" s="36"/>
      <c r="O115" s="36"/>
      <c r="P115" s="36"/>
      <c r="Q115" s="36"/>
      <c r="R115" s="36"/>
      <c r="S115" s="36"/>
      <c r="T115" s="36"/>
      <c r="U115" s="36"/>
      <c r="V115" s="36"/>
      <c r="W115" s="36"/>
      <c r="X115" s="7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41"/>
      <c r="B116" s="242"/>
      <c r="C116" s="242"/>
      <c r="D116" s="242"/>
      <c r="E116" s="242"/>
      <c r="F116" s="243"/>
      <c r="G116" s="35"/>
      <c r="H116" s="36"/>
      <c r="I116" s="36"/>
      <c r="J116" s="73"/>
      <c r="K116" s="36"/>
      <c r="L116" s="73"/>
      <c r="M116" s="36"/>
      <c r="N116" s="36"/>
      <c r="O116" s="36"/>
      <c r="P116" s="36"/>
      <c r="Q116" s="36"/>
      <c r="R116" s="36"/>
      <c r="S116" s="36"/>
      <c r="T116" s="36"/>
      <c r="U116" s="36"/>
      <c r="V116" s="73"/>
      <c r="W116" s="73"/>
      <c r="X116" s="73"/>
      <c r="Y116" s="73"/>
      <c r="Z116" s="73"/>
      <c r="AA116" s="73"/>
      <c r="AB116" s="36"/>
      <c r="AC116" s="76"/>
      <c r="AD116" s="7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14.25" customHeight="1" x14ac:dyDescent="0.15">
      <c r="A117" s="241"/>
      <c r="B117" s="242"/>
      <c r="C117" s="242"/>
      <c r="D117" s="242"/>
      <c r="E117" s="242"/>
      <c r="F117" s="243"/>
      <c r="G117" s="35"/>
      <c r="H117" s="36"/>
      <c r="I117" s="36"/>
      <c r="J117" s="36"/>
      <c r="K117" s="36"/>
      <c r="L117" s="36"/>
      <c r="M117" s="36"/>
      <c r="N117" s="36"/>
      <c r="O117" s="36"/>
      <c r="P117" s="36"/>
      <c r="Q117" s="36"/>
      <c r="R117" s="36"/>
      <c r="S117" s="36"/>
      <c r="T117" s="36"/>
      <c r="U117" s="36"/>
      <c r="V117" s="73"/>
      <c r="W117" s="73"/>
      <c r="X117" s="73"/>
      <c r="Y117" s="73"/>
      <c r="Z117" s="73"/>
      <c r="AA117" s="73"/>
      <c r="AB117" s="75" t="s">
        <v>618</v>
      </c>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7.75" customHeight="1" x14ac:dyDescent="0.15">
      <c r="A118" s="241"/>
      <c r="B118" s="242"/>
      <c r="C118" s="242"/>
      <c r="D118" s="242"/>
      <c r="E118" s="242"/>
      <c r="F118" s="243"/>
      <c r="G118" s="35"/>
      <c r="H118" s="36"/>
      <c r="I118" s="36"/>
      <c r="J118" s="36"/>
      <c r="K118" s="36"/>
      <c r="L118" s="73"/>
      <c r="M118" s="36"/>
      <c r="N118" s="36"/>
      <c r="O118" s="36"/>
      <c r="P118" s="36"/>
      <c r="Q118" s="36"/>
      <c r="R118" s="36"/>
      <c r="S118" s="36"/>
      <c r="T118" s="36"/>
      <c r="U118" s="36"/>
      <c r="V118" s="73"/>
      <c r="W118" s="73"/>
      <c r="X118" s="73"/>
      <c r="Y118" s="73"/>
      <c r="Z118" s="73"/>
      <c r="AA118" s="73"/>
      <c r="AB118" s="73"/>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241"/>
      <c r="B119" s="242"/>
      <c r="C119" s="242"/>
      <c r="D119" s="242"/>
      <c r="E119" s="242"/>
      <c r="F119" s="243"/>
      <c r="G119" s="35"/>
      <c r="H119" s="36"/>
      <c r="I119" s="36"/>
      <c r="J119" s="36"/>
      <c r="K119" s="36"/>
      <c r="L119" s="36"/>
      <c r="M119" s="36"/>
      <c r="N119" s="36"/>
      <c r="O119" s="36"/>
      <c r="P119" s="36"/>
      <c r="Q119" s="36"/>
      <c r="R119" s="36"/>
      <c r="S119" s="36"/>
      <c r="T119" s="36"/>
      <c r="U119" s="36"/>
      <c r="V119" s="73"/>
      <c r="W119" s="73"/>
      <c r="X119" s="73"/>
      <c r="Y119" s="73"/>
      <c r="Z119" s="73"/>
      <c r="AA119" s="73"/>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41"/>
      <c r="B120" s="242"/>
      <c r="C120" s="242"/>
      <c r="D120" s="242"/>
      <c r="E120" s="242"/>
      <c r="F120" s="243"/>
      <c r="G120" s="35"/>
      <c r="H120" s="36"/>
      <c r="I120" s="36"/>
      <c r="J120" s="36" t="s">
        <v>617</v>
      </c>
      <c r="K120" s="36"/>
      <c r="L120" s="36"/>
      <c r="M120" s="36"/>
      <c r="N120" s="36"/>
      <c r="O120" s="36"/>
      <c r="P120" s="36"/>
      <c r="Q120" s="36"/>
      <c r="R120" s="36"/>
      <c r="S120" s="36"/>
      <c r="T120" s="36"/>
      <c r="U120" s="36"/>
      <c r="V120" s="76"/>
      <c r="W120" s="73"/>
      <c r="X120" s="73"/>
      <c r="Y120" s="73"/>
      <c r="Z120" s="73"/>
      <c r="AA120" s="73"/>
      <c r="AB120" s="73"/>
      <c r="AC120" s="36"/>
      <c r="AD120" s="7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41"/>
      <c r="B121" s="242"/>
      <c r="C121" s="242"/>
      <c r="D121" s="242"/>
      <c r="E121" s="242"/>
      <c r="F121" s="243"/>
      <c r="G121" s="35"/>
      <c r="H121" s="36"/>
      <c r="I121" s="36"/>
      <c r="J121" s="36"/>
      <c r="K121" s="36"/>
      <c r="L121" s="36"/>
      <c r="M121" s="36"/>
      <c r="N121" s="36"/>
      <c r="O121" s="36"/>
      <c r="P121" s="36"/>
      <c r="Q121" s="36"/>
      <c r="R121" s="36"/>
      <c r="S121" s="36"/>
      <c r="T121" s="36"/>
      <c r="U121" s="36"/>
      <c r="V121" s="36"/>
      <c r="W121" s="7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17.25" customHeight="1" x14ac:dyDescent="0.15">
      <c r="A122" s="241"/>
      <c r="B122" s="242"/>
      <c r="C122" s="242"/>
      <c r="D122" s="242"/>
      <c r="E122" s="242"/>
      <c r="F122" s="243"/>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36.75" customHeight="1" x14ac:dyDescent="0.15">
      <c r="A123" s="241"/>
      <c r="B123" s="242"/>
      <c r="C123" s="242"/>
      <c r="D123" s="242"/>
      <c r="E123" s="242"/>
      <c r="F123" s="243"/>
      <c r="G123" s="35"/>
      <c r="H123" s="36"/>
      <c r="I123" s="36"/>
      <c r="J123" s="36"/>
      <c r="K123" s="36"/>
      <c r="L123" s="36"/>
      <c r="M123" s="36"/>
      <c r="N123" s="36"/>
      <c r="O123" s="36"/>
      <c r="P123" s="36"/>
      <c r="Q123" s="36"/>
      <c r="R123" s="36"/>
      <c r="S123" s="36"/>
      <c r="T123" s="36"/>
      <c r="U123" s="36"/>
      <c r="V123" s="36"/>
      <c r="W123" s="73"/>
      <c r="X123" s="36"/>
      <c r="Y123" s="36"/>
      <c r="Z123" s="36"/>
      <c r="AA123" s="36"/>
      <c r="AB123" s="36" t="s">
        <v>615</v>
      </c>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36.75" customHeight="1" x14ac:dyDescent="0.15">
      <c r="A124" s="241"/>
      <c r="B124" s="242"/>
      <c r="C124" s="242"/>
      <c r="D124" s="242"/>
      <c r="E124" s="242"/>
      <c r="F124" s="243"/>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9.25" customHeight="1" x14ac:dyDescent="0.15">
      <c r="A125" s="241"/>
      <c r="B125" s="242"/>
      <c r="C125" s="242"/>
      <c r="D125" s="242"/>
      <c r="E125" s="242"/>
      <c r="F125" s="243"/>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18.399999999999999" customHeight="1" x14ac:dyDescent="0.15">
      <c r="A126" s="241"/>
      <c r="B126" s="242"/>
      <c r="C126" s="242"/>
      <c r="D126" s="242"/>
      <c r="E126" s="242"/>
      <c r="F126" s="243"/>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19.5" customHeight="1" thickBot="1" x14ac:dyDescent="0.2">
      <c r="A127" s="241"/>
      <c r="B127" s="242"/>
      <c r="C127" s="242"/>
      <c r="D127" s="242"/>
      <c r="E127" s="242"/>
      <c r="F127" s="243"/>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75" customHeight="1" x14ac:dyDescent="0.15">
      <c r="A128" s="244" t="s">
        <v>240</v>
      </c>
      <c r="B128" s="245"/>
      <c r="C128" s="245"/>
      <c r="D128" s="245"/>
      <c r="E128" s="245"/>
      <c r="F128" s="246"/>
      <c r="G128" s="228" t="s">
        <v>642</v>
      </c>
      <c r="H128" s="229"/>
      <c r="I128" s="229"/>
      <c r="J128" s="229"/>
      <c r="K128" s="229"/>
      <c r="L128" s="229"/>
      <c r="M128" s="229"/>
      <c r="N128" s="229"/>
      <c r="O128" s="229"/>
      <c r="P128" s="229"/>
      <c r="Q128" s="229"/>
      <c r="R128" s="229"/>
      <c r="S128" s="229"/>
      <c r="T128" s="229"/>
      <c r="U128" s="229"/>
      <c r="V128" s="229"/>
      <c r="W128" s="229"/>
      <c r="X128" s="229"/>
      <c r="Y128" s="229"/>
      <c r="Z128" s="229"/>
      <c r="AA128" s="229"/>
      <c r="AB128" s="230"/>
      <c r="AC128" s="228" t="s">
        <v>643</v>
      </c>
      <c r="AD128" s="229"/>
      <c r="AE128" s="229"/>
      <c r="AF128" s="229"/>
      <c r="AG128" s="229"/>
      <c r="AH128" s="229"/>
      <c r="AI128" s="229"/>
      <c r="AJ128" s="229"/>
      <c r="AK128" s="229"/>
      <c r="AL128" s="229"/>
      <c r="AM128" s="229"/>
      <c r="AN128" s="229"/>
      <c r="AO128" s="229"/>
      <c r="AP128" s="229"/>
      <c r="AQ128" s="229"/>
      <c r="AR128" s="229"/>
      <c r="AS128" s="229"/>
      <c r="AT128" s="229"/>
      <c r="AU128" s="229"/>
      <c r="AV128" s="229"/>
      <c r="AW128" s="229"/>
      <c r="AX128" s="231"/>
    </row>
    <row r="129" spans="1:51" ht="24.75" customHeight="1" x14ac:dyDescent="0.15">
      <c r="A129" s="247"/>
      <c r="B129" s="248"/>
      <c r="C129" s="248"/>
      <c r="D129" s="248"/>
      <c r="E129" s="248"/>
      <c r="F129" s="249"/>
      <c r="G129" s="232" t="s">
        <v>15</v>
      </c>
      <c r="H129" s="233"/>
      <c r="I129" s="233"/>
      <c r="J129" s="233"/>
      <c r="K129" s="233"/>
      <c r="L129" s="234" t="s">
        <v>16</v>
      </c>
      <c r="M129" s="233"/>
      <c r="N129" s="233"/>
      <c r="O129" s="233"/>
      <c r="P129" s="233"/>
      <c r="Q129" s="233"/>
      <c r="R129" s="233"/>
      <c r="S129" s="233"/>
      <c r="T129" s="233"/>
      <c r="U129" s="233"/>
      <c r="V129" s="233"/>
      <c r="W129" s="233"/>
      <c r="X129" s="235"/>
      <c r="Y129" s="236" t="s">
        <v>17</v>
      </c>
      <c r="Z129" s="237"/>
      <c r="AA129" s="237"/>
      <c r="AB129" s="238"/>
      <c r="AC129" s="232" t="s">
        <v>15</v>
      </c>
      <c r="AD129" s="233"/>
      <c r="AE129" s="233"/>
      <c r="AF129" s="233"/>
      <c r="AG129" s="233"/>
      <c r="AH129" s="234" t="s">
        <v>16</v>
      </c>
      <c r="AI129" s="233"/>
      <c r="AJ129" s="233"/>
      <c r="AK129" s="233"/>
      <c r="AL129" s="233"/>
      <c r="AM129" s="233"/>
      <c r="AN129" s="233"/>
      <c r="AO129" s="233"/>
      <c r="AP129" s="233"/>
      <c r="AQ129" s="233"/>
      <c r="AR129" s="233"/>
      <c r="AS129" s="233"/>
      <c r="AT129" s="235"/>
      <c r="AU129" s="236" t="s">
        <v>17</v>
      </c>
      <c r="AV129" s="237"/>
      <c r="AW129" s="237"/>
      <c r="AX129" s="239"/>
    </row>
    <row r="130" spans="1:51" ht="31.5" customHeight="1" x14ac:dyDescent="0.15">
      <c r="A130" s="247"/>
      <c r="B130" s="248"/>
      <c r="C130" s="248"/>
      <c r="D130" s="248"/>
      <c r="E130" s="248"/>
      <c r="F130" s="249"/>
      <c r="G130" s="218" t="s">
        <v>619</v>
      </c>
      <c r="H130" s="219"/>
      <c r="I130" s="219"/>
      <c r="J130" s="219"/>
      <c r="K130" s="220"/>
      <c r="L130" s="221" t="s">
        <v>621</v>
      </c>
      <c r="M130" s="222"/>
      <c r="N130" s="222"/>
      <c r="O130" s="222"/>
      <c r="P130" s="222"/>
      <c r="Q130" s="222"/>
      <c r="R130" s="222"/>
      <c r="S130" s="222"/>
      <c r="T130" s="222"/>
      <c r="U130" s="222"/>
      <c r="V130" s="222"/>
      <c r="W130" s="222"/>
      <c r="X130" s="223"/>
      <c r="Y130" s="224">
        <v>122</v>
      </c>
      <c r="Z130" s="225"/>
      <c r="AA130" s="225"/>
      <c r="AB130" s="226"/>
      <c r="AC130" s="218" t="s">
        <v>620</v>
      </c>
      <c r="AD130" s="219"/>
      <c r="AE130" s="219"/>
      <c r="AF130" s="219"/>
      <c r="AG130" s="220"/>
      <c r="AH130" s="221" t="s">
        <v>630</v>
      </c>
      <c r="AI130" s="222"/>
      <c r="AJ130" s="222"/>
      <c r="AK130" s="222"/>
      <c r="AL130" s="222"/>
      <c r="AM130" s="222"/>
      <c r="AN130" s="222"/>
      <c r="AO130" s="222"/>
      <c r="AP130" s="222"/>
      <c r="AQ130" s="222"/>
      <c r="AR130" s="222"/>
      <c r="AS130" s="222"/>
      <c r="AT130" s="223"/>
      <c r="AU130" s="224">
        <v>6</v>
      </c>
      <c r="AV130" s="225"/>
      <c r="AW130" s="225"/>
      <c r="AX130" s="227"/>
    </row>
    <row r="131" spans="1:51" ht="24.75" customHeight="1" x14ac:dyDescent="0.15">
      <c r="A131" s="247"/>
      <c r="B131" s="248"/>
      <c r="C131" s="248"/>
      <c r="D131" s="248"/>
      <c r="E131" s="248"/>
      <c r="F131" s="249"/>
      <c r="G131" s="208"/>
      <c r="H131" s="209"/>
      <c r="I131" s="209"/>
      <c r="J131" s="209"/>
      <c r="K131" s="210"/>
      <c r="L131" s="211"/>
      <c r="M131" s="212"/>
      <c r="N131" s="212"/>
      <c r="O131" s="212"/>
      <c r="P131" s="212"/>
      <c r="Q131" s="212"/>
      <c r="R131" s="212"/>
      <c r="S131" s="212"/>
      <c r="T131" s="212"/>
      <c r="U131" s="212"/>
      <c r="V131" s="212"/>
      <c r="W131" s="212"/>
      <c r="X131" s="213"/>
      <c r="Y131" s="214"/>
      <c r="Z131" s="215"/>
      <c r="AA131" s="215"/>
      <c r="AB131" s="216"/>
      <c r="AC131" s="208"/>
      <c r="AD131" s="209"/>
      <c r="AE131" s="209"/>
      <c r="AF131" s="209"/>
      <c r="AG131" s="210"/>
      <c r="AH131" s="211"/>
      <c r="AI131" s="212"/>
      <c r="AJ131" s="212"/>
      <c r="AK131" s="212"/>
      <c r="AL131" s="212"/>
      <c r="AM131" s="212"/>
      <c r="AN131" s="212"/>
      <c r="AO131" s="212"/>
      <c r="AP131" s="212"/>
      <c r="AQ131" s="212"/>
      <c r="AR131" s="212"/>
      <c r="AS131" s="212"/>
      <c r="AT131" s="213"/>
      <c r="AU131" s="214"/>
      <c r="AV131" s="215"/>
      <c r="AW131" s="215"/>
      <c r="AX131" s="217"/>
    </row>
    <row r="132" spans="1:51" ht="24.75" customHeight="1" x14ac:dyDescent="0.15">
      <c r="A132" s="247"/>
      <c r="B132" s="248"/>
      <c r="C132" s="248"/>
      <c r="D132" s="248"/>
      <c r="E132" s="248"/>
      <c r="F132" s="249"/>
      <c r="G132" s="208"/>
      <c r="H132" s="209"/>
      <c r="I132" s="209"/>
      <c r="J132" s="209"/>
      <c r="K132" s="210"/>
      <c r="L132" s="211"/>
      <c r="M132" s="212"/>
      <c r="N132" s="212"/>
      <c r="O132" s="212"/>
      <c r="P132" s="212"/>
      <c r="Q132" s="212"/>
      <c r="R132" s="212"/>
      <c r="S132" s="212"/>
      <c r="T132" s="212"/>
      <c r="U132" s="212"/>
      <c r="V132" s="212"/>
      <c r="W132" s="212"/>
      <c r="X132" s="213"/>
      <c r="Y132" s="214"/>
      <c r="Z132" s="215"/>
      <c r="AA132" s="215"/>
      <c r="AB132" s="216"/>
      <c r="AC132" s="208"/>
      <c r="AD132" s="209"/>
      <c r="AE132" s="209"/>
      <c r="AF132" s="209"/>
      <c r="AG132" s="210"/>
      <c r="AH132" s="211"/>
      <c r="AI132" s="212"/>
      <c r="AJ132" s="212"/>
      <c r="AK132" s="212"/>
      <c r="AL132" s="212"/>
      <c r="AM132" s="212"/>
      <c r="AN132" s="212"/>
      <c r="AO132" s="212"/>
      <c r="AP132" s="212"/>
      <c r="AQ132" s="212"/>
      <c r="AR132" s="212"/>
      <c r="AS132" s="212"/>
      <c r="AT132" s="213"/>
      <c r="AU132" s="214"/>
      <c r="AV132" s="215"/>
      <c r="AW132" s="215"/>
      <c r="AX132" s="217"/>
    </row>
    <row r="133" spans="1:51" ht="24.75" customHeight="1" thickBot="1" x14ac:dyDescent="0.2">
      <c r="A133" s="247"/>
      <c r="B133" s="248"/>
      <c r="C133" s="248"/>
      <c r="D133" s="248"/>
      <c r="E133" s="248"/>
      <c r="F133" s="249"/>
      <c r="G133" s="199" t="s">
        <v>18</v>
      </c>
      <c r="H133" s="200"/>
      <c r="I133" s="200"/>
      <c r="J133" s="200"/>
      <c r="K133" s="200"/>
      <c r="L133" s="201"/>
      <c r="M133" s="202"/>
      <c r="N133" s="202"/>
      <c r="O133" s="202"/>
      <c r="P133" s="202"/>
      <c r="Q133" s="202"/>
      <c r="R133" s="202"/>
      <c r="S133" s="202"/>
      <c r="T133" s="202"/>
      <c r="U133" s="202"/>
      <c r="V133" s="202"/>
      <c r="W133" s="202"/>
      <c r="X133" s="203"/>
      <c r="Y133" s="204">
        <f>SUM(Y130:AB132)</f>
        <v>122</v>
      </c>
      <c r="Z133" s="205"/>
      <c r="AA133" s="205"/>
      <c r="AB133" s="206"/>
      <c r="AC133" s="199" t="s">
        <v>18</v>
      </c>
      <c r="AD133" s="200"/>
      <c r="AE133" s="200"/>
      <c r="AF133" s="200"/>
      <c r="AG133" s="200"/>
      <c r="AH133" s="201"/>
      <c r="AI133" s="202"/>
      <c r="AJ133" s="202"/>
      <c r="AK133" s="202"/>
      <c r="AL133" s="202"/>
      <c r="AM133" s="202"/>
      <c r="AN133" s="202"/>
      <c r="AO133" s="202"/>
      <c r="AP133" s="202"/>
      <c r="AQ133" s="202"/>
      <c r="AR133" s="202"/>
      <c r="AS133" s="202"/>
      <c r="AT133" s="203"/>
      <c r="AU133" s="204">
        <f>SUM(AU130:AX132)</f>
        <v>6</v>
      </c>
      <c r="AV133" s="205"/>
      <c r="AW133" s="205"/>
      <c r="AX133" s="207"/>
    </row>
    <row r="134" spans="1:51" ht="24.75" customHeight="1" x14ac:dyDescent="0.15">
      <c r="A134" s="247"/>
      <c r="B134" s="248"/>
      <c r="C134" s="248"/>
      <c r="D134" s="248"/>
      <c r="E134" s="248"/>
      <c r="F134" s="249"/>
      <c r="G134" s="228" t="s">
        <v>646</v>
      </c>
      <c r="H134" s="229"/>
      <c r="I134" s="229"/>
      <c r="J134" s="229"/>
      <c r="K134" s="229"/>
      <c r="L134" s="229"/>
      <c r="M134" s="229"/>
      <c r="N134" s="229"/>
      <c r="O134" s="229"/>
      <c r="P134" s="229"/>
      <c r="Q134" s="229"/>
      <c r="R134" s="229"/>
      <c r="S134" s="229"/>
      <c r="T134" s="229"/>
      <c r="U134" s="229"/>
      <c r="V134" s="229"/>
      <c r="W134" s="229"/>
      <c r="X134" s="229"/>
      <c r="Y134" s="229"/>
      <c r="Z134" s="229"/>
      <c r="AA134" s="229"/>
      <c r="AB134" s="230"/>
      <c r="AC134" s="228" t="s">
        <v>644</v>
      </c>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31"/>
      <c r="AY134">
        <f>COUNTA($G$136,$AC$136)</f>
        <v>2</v>
      </c>
    </row>
    <row r="135" spans="1:51" ht="24.75" customHeight="1" x14ac:dyDescent="0.15">
      <c r="A135" s="247"/>
      <c r="B135" s="248"/>
      <c r="C135" s="248"/>
      <c r="D135" s="248"/>
      <c r="E135" s="248"/>
      <c r="F135" s="249"/>
      <c r="G135" s="232" t="s">
        <v>15</v>
      </c>
      <c r="H135" s="233"/>
      <c r="I135" s="233"/>
      <c r="J135" s="233"/>
      <c r="K135" s="233"/>
      <c r="L135" s="234" t="s">
        <v>16</v>
      </c>
      <c r="M135" s="233"/>
      <c r="N135" s="233"/>
      <c r="O135" s="233"/>
      <c r="P135" s="233"/>
      <c r="Q135" s="233"/>
      <c r="R135" s="233"/>
      <c r="S135" s="233"/>
      <c r="T135" s="233"/>
      <c r="U135" s="233"/>
      <c r="V135" s="233"/>
      <c r="W135" s="233"/>
      <c r="X135" s="235"/>
      <c r="Y135" s="236" t="s">
        <v>17</v>
      </c>
      <c r="Z135" s="237"/>
      <c r="AA135" s="237"/>
      <c r="AB135" s="238"/>
      <c r="AC135" s="232" t="s">
        <v>15</v>
      </c>
      <c r="AD135" s="233"/>
      <c r="AE135" s="233"/>
      <c r="AF135" s="233"/>
      <c r="AG135" s="233"/>
      <c r="AH135" s="234" t="s">
        <v>16</v>
      </c>
      <c r="AI135" s="233"/>
      <c r="AJ135" s="233"/>
      <c r="AK135" s="233"/>
      <c r="AL135" s="233"/>
      <c r="AM135" s="233"/>
      <c r="AN135" s="233"/>
      <c r="AO135" s="233"/>
      <c r="AP135" s="233"/>
      <c r="AQ135" s="233"/>
      <c r="AR135" s="233"/>
      <c r="AS135" s="233"/>
      <c r="AT135" s="235"/>
      <c r="AU135" s="236" t="s">
        <v>17</v>
      </c>
      <c r="AV135" s="237"/>
      <c r="AW135" s="237"/>
      <c r="AX135" s="239"/>
      <c r="AY135">
        <f>$AY$134</f>
        <v>2</v>
      </c>
    </row>
    <row r="136" spans="1:51" ht="24.75" customHeight="1" x14ac:dyDescent="0.15">
      <c r="A136" s="247"/>
      <c r="B136" s="248"/>
      <c r="C136" s="248"/>
      <c r="D136" s="248"/>
      <c r="E136" s="248"/>
      <c r="F136" s="249"/>
      <c r="G136" s="218" t="s">
        <v>619</v>
      </c>
      <c r="H136" s="219"/>
      <c r="I136" s="219"/>
      <c r="J136" s="219"/>
      <c r="K136" s="220"/>
      <c r="L136" s="221" t="s">
        <v>647</v>
      </c>
      <c r="M136" s="222"/>
      <c r="N136" s="222"/>
      <c r="O136" s="222"/>
      <c r="P136" s="222"/>
      <c r="Q136" s="222"/>
      <c r="R136" s="222"/>
      <c r="S136" s="222"/>
      <c r="T136" s="222"/>
      <c r="U136" s="222"/>
      <c r="V136" s="222"/>
      <c r="W136" s="222"/>
      <c r="X136" s="223"/>
      <c r="Y136" s="224">
        <v>2</v>
      </c>
      <c r="Z136" s="225"/>
      <c r="AA136" s="225"/>
      <c r="AB136" s="226"/>
      <c r="AC136" s="218" t="s">
        <v>619</v>
      </c>
      <c r="AD136" s="219"/>
      <c r="AE136" s="219"/>
      <c r="AF136" s="219"/>
      <c r="AG136" s="220"/>
      <c r="AH136" s="221" t="s">
        <v>645</v>
      </c>
      <c r="AI136" s="222"/>
      <c r="AJ136" s="222"/>
      <c r="AK136" s="222"/>
      <c r="AL136" s="222"/>
      <c r="AM136" s="222"/>
      <c r="AN136" s="222"/>
      <c r="AO136" s="222"/>
      <c r="AP136" s="222"/>
      <c r="AQ136" s="222"/>
      <c r="AR136" s="222"/>
      <c r="AS136" s="222"/>
      <c r="AT136" s="223"/>
      <c r="AU136" s="224">
        <v>151</v>
      </c>
      <c r="AV136" s="225"/>
      <c r="AW136" s="225"/>
      <c r="AX136" s="227"/>
      <c r="AY136">
        <f>$AY$134</f>
        <v>2</v>
      </c>
    </row>
    <row r="137" spans="1:51" ht="24.75" customHeight="1" x14ac:dyDescent="0.15">
      <c r="A137" s="247"/>
      <c r="B137" s="248"/>
      <c r="C137" s="248"/>
      <c r="D137" s="248"/>
      <c r="E137" s="248"/>
      <c r="F137" s="249"/>
      <c r="G137" s="208"/>
      <c r="H137" s="209"/>
      <c r="I137" s="209"/>
      <c r="J137" s="209"/>
      <c r="K137" s="210"/>
      <c r="L137" s="211"/>
      <c r="M137" s="212"/>
      <c r="N137" s="212"/>
      <c r="O137" s="212"/>
      <c r="P137" s="212"/>
      <c r="Q137" s="212"/>
      <c r="R137" s="212"/>
      <c r="S137" s="212"/>
      <c r="T137" s="212"/>
      <c r="U137" s="212"/>
      <c r="V137" s="212"/>
      <c r="W137" s="212"/>
      <c r="X137" s="213"/>
      <c r="Y137" s="214"/>
      <c r="Z137" s="215"/>
      <c r="AA137" s="215"/>
      <c r="AB137" s="216"/>
      <c r="AC137" s="208"/>
      <c r="AD137" s="209"/>
      <c r="AE137" s="209"/>
      <c r="AF137" s="209"/>
      <c r="AG137" s="210"/>
      <c r="AH137" s="211"/>
      <c r="AI137" s="212"/>
      <c r="AJ137" s="212"/>
      <c r="AK137" s="212"/>
      <c r="AL137" s="212"/>
      <c r="AM137" s="212"/>
      <c r="AN137" s="212"/>
      <c r="AO137" s="212"/>
      <c r="AP137" s="212"/>
      <c r="AQ137" s="212"/>
      <c r="AR137" s="212"/>
      <c r="AS137" s="212"/>
      <c r="AT137" s="213"/>
      <c r="AU137" s="214"/>
      <c r="AV137" s="215"/>
      <c r="AW137" s="215"/>
      <c r="AX137" s="217"/>
      <c r="AY137">
        <f>$AY$134</f>
        <v>2</v>
      </c>
    </row>
    <row r="138" spans="1:51" ht="24.75" customHeight="1" x14ac:dyDescent="0.15">
      <c r="A138" s="247"/>
      <c r="B138" s="248"/>
      <c r="C138" s="248"/>
      <c r="D138" s="248"/>
      <c r="E138" s="248"/>
      <c r="F138" s="249"/>
      <c r="G138" s="208"/>
      <c r="H138" s="209"/>
      <c r="I138" s="209"/>
      <c r="J138" s="209"/>
      <c r="K138" s="210"/>
      <c r="L138" s="211"/>
      <c r="M138" s="212"/>
      <c r="N138" s="212"/>
      <c r="O138" s="212"/>
      <c r="P138" s="212"/>
      <c r="Q138" s="212"/>
      <c r="R138" s="212"/>
      <c r="S138" s="212"/>
      <c r="T138" s="212"/>
      <c r="U138" s="212"/>
      <c r="V138" s="212"/>
      <c r="W138" s="212"/>
      <c r="X138" s="213"/>
      <c r="Y138" s="214"/>
      <c r="Z138" s="215"/>
      <c r="AA138" s="215"/>
      <c r="AB138" s="216"/>
      <c r="AC138" s="208"/>
      <c r="AD138" s="209"/>
      <c r="AE138" s="209"/>
      <c r="AF138" s="209"/>
      <c r="AG138" s="210"/>
      <c r="AH138" s="211"/>
      <c r="AI138" s="212"/>
      <c r="AJ138" s="212"/>
      <c r="AK138" s="212"/>
      <c r="AL138" s="212"/>
      <c r="AM138" s="212"/>
      <c r="AN138" s="212"/>
      <c r="AO138" s="212"/>
      <c r="AP138" s="212"/>
      <c r="AQ138" s="212"/>
      <c r="AR138" s="212"/>
      <c r="AS138" s="212"/>
      <c r="AT138" s="213"/>
      <c r="AU138" s="214"/>
      <c r="AV138" s="215"/>
      <c r="AW138" s="215"/>
      <c r="AX138" s="217"/>
      <c r="AY138">
        <f>$AY$134</f>
        <v>2</v>
      </c>
    </row>
    <row r="139" spans="1:51" ht="24.75" customHeight="1" x14ac:dyDescent="0.15">
      <c r="A139" s="247"/>
      <c r="B139" s="248"/>
      <c r="C139" s="248"/>
      <c r="D139" s="248"/>
      <c r="E139" s="248"/>
      <c r="F139" s="249"/>
      <c r="G139" s="199" t="s">
        <v>18</v>
      </c>
      <c r="H139" s="200"/>
      <c r="I139" s="200"/>
      <c r="J139" s="200"/>
      <c r="K139" s="200"/>
      <c r="L139" s="201"/>
      <c r="M139" s="202"/>
      <c r="N139" s="202"/>
      <c r="O139" s="202"/>
      <c r="P139" s="202"/>
      <c r="Q139" s="202"/>
      <c r="R139" s="202"/>
      <c r="S139" s="202"/>
      <c r="T139" s="202"/>
      <c r="U139" s="202"/>
      <c r="V139" s="202"/>
      <c r="W139" s="202"/>
      <c r="X139" s="203"/>
      <c r="Y139" s="204">
        <f>SUM(Y136:AB138)</f>
        <v>2</v>
      </c>
      <c r="Z139" s="205"/>
      <c r="AA139" s="205"/>
      <c r="AB139" s="206"/>
      <c r="AC139" s="199" t="s">
        <v>18</v>
      </c>
      <c r="AD139" s="200"/>
      <c r="AE139" s="200"/>
      <c r="AF139" s="200"/>
      <c r="AG139" s="200"/>
      <c r="AH139" s="201"/>
      <c r="AI139" s="202"/>
      <c r="AJ139" s="202"/>
      <c r="AK139" s="202"/>
      <c r="AL139" s="202"/>
      <c r="AM139" s="202"/>
      <c r="AN139" s="202"/>
      <c r="AO139" s="202"/>
      <c r="AP139" s="202"/>
      <c r="AQ139" s="202"/>
      <c r="AR139" s="202"/>
      <c r="AS139" s="202"/>
      <c r="AT139" s="203"/>
      <c r="AU139" s="204">
        <f>SUM(AU136:AX138)</f>
        <v>151</v>
      </c>
      <c r="AV139" s="205"/>
      <c r="AW139" s="205"/>
      <c r="AX139" s="207"/>
      <c r="AY139">
        <f>$AY$134</f>
        <v>2</v>
      </c>
    </row>
    <row r="140" spans="1:51" ht="24.75" customHeight="1" thickBot="1" x14ac:dyDescent="0.2">
      <c r="A140" s="194" t="s">
        <v>550</v>
      </c>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6"/>
      <c r="AL140" s="197" t="s">
        <v>213</v>
      </c>
      <c r="AM140" s="198"/>
      <c r="AN140" s="198"/>
      <c r="AO140" s="70" t="s">
        <v>212</v>
      </c>
      <c r="AP140" s="21"/>
      <c r="AQ140" s="21"/>
      <c r="AR140" s="21"/>
      <c r="AS140" s="21"/>
      <c r="AT140" s="21"/>
      <c r="AU140" s="21"/>
      <c r="AV140" s="21"/>
      <c r="AW140" s="21"/>
      <c r="AX140" s="22"/>
      <c r="AY140">
        <f>COUNTIF($AO$140,"☑")</f>
        <v>0</v>
      </c>
    </row>
    <row r="141" spans="1:51" ht="24.75" customHeight="1" x14ac:dyDescent="0.15">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1" ht="24.75" customHeight="1" x14ac:dyDescent="0.15">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38" t="s">
        <v>221</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186"/>
      <c r="B144" s="186"/>
      <c r="C144" s="186" t="s">
        <v>24</v>
      </c>
      <c r="D144" s="186"/>
      <c r="E144" s="186"/>
      <c r="F144" s="186"/>
      <c r="G144" s="186"/>
      <c r="H144" s="186"/>
      <c r="I144" s="186"/>
      <c r="J144" s="187" t="s">
        <v>186</v>
      </c>
      <c r="K144" s="188"/>
      <c r="L144" s="188"/>
      <c r="M144" s="188"/>
      <c r="N144" s="188"/>
      <c r="O144" s="188"/>
      <c r="P144" s="117" t="s">
        <v>25</v>
      </c>
      <c r="Q144" s="117"/>
      <c r="R144" s="117"/>
      <c r="S144" s="117"/>
      <c r="T144" s="117"/>
      <c r="U144" s="117"/>
      <c r="V144" s="117"/>
      <c r="W144" s="117"/>
      <c r="X144" s="117"/>
      <c r="Y144" s="189" t="s">
        <v>185</v>
      </c>
      <c r="Z144" s="190"/>
      <c r="AA144" s="190"/>
      <c r="AB144" s="190"/>
      <c r="AC144" s="187" t="s">
        <v>211</v>
      </c>
      <c r="AD144" s="187"/>
      <c r="AE144" s="187"/>
      <c r="AF144" s="187"/>
      <c r="AG144" s="187"/>
      <c r="AH144" s="189" t="s">
        <v>226</v>
      </c>
      <c r="AI144" s="186"/>
      <c r="AJ144" s="186"/>
      <c r="AK144" s="186"/>
      <c r="AL144" s="186" t="s">
        <v>19</v>
      </c>
      <c r="AM144" s="186"/>
      <c r="AN144" s="186"/>
      <c r="AO144" s="191"/>
      <c r="AP144" s="192" t="s">
        <v>187</v>
      </c>
      <c r="AQ144" s="192"/>
      <c r="AR144" s="192"/>
      <c r="AS144" s="192"/>
      <c r="AT144" s="192"/>
      <c r="AU144" s="192"/>
      <c r="AV144" s="192"/>
      <c r="AW144" s="192"/>
      <c r="AX144" s="192"/>
    </row>
    <row r="145" spans="1:51" ht="40.5" customHeight="1" x14ac:dyDescent="0.15">
      <c r="A145" s="175">
        <v>1</v>
      </c>
      <c r="B145" s="175">
        <v>1</v>
      </c>
      <c r="C145" s="176" t="s">
        <v>623</v>
      </c>
      <c r="D145" s="177"/>
      <c r="E145" s="177"/>
      <c r="F145" s="177"/>
      <c r="G145" s="177"/>
      <c r="H145" s="177"/>
      <c r="I145" s="177"/>
      <c r="J145" s="178">
        <v>4010401086096</v>
      </c>
      <c r="K145" s="179"/>
      <c r="L145" s="179"/>
      <c r="M145" s="179"/>
      <c r="N145" s="179"/>
      <c r="O145" s="179"/>
      <c r="P145" s="180" t="s">
        <v>631</v>
      </c>
      <c r="Q145" s="180"/>
      <c r="R145" s="180"/>
      <c r="S145" s="180"/>
      <c r="T145" s="180"/>
      <c r="U145" s="180"/>
      <c r="V145" s="180"/>
      <c r="W145" s="180"/>
      <c r="X145" s="180"/>
      <c r="Y145" s="181">
        <v>122</v>
      </c>
      <c r="Z145" s="182"/>
      <c r="AA145" s="182"/>
      <c r="AB145" s="183"/>
      <c r="AC145" s="184" t="s">
        <v>234</v>
      </c>
      <c r="AD145" s="185"/>
      <c r="AE145" s="185"/>
      <c r="AF145" s="185"/>
      <c r="AG145" s="185"/>
      <c r="AH145" s="173" t="s">
        <v>591</v>
      </c>
      <c r="AI145" s="174"/>
      <c r="AJ145" s="174"/>
      <c r="AK145" s="174"/>
      <c r="AL145" s="169" t="s">
        <v>591</v>
      </c>
      <c r="AM145" s="170"/>
      <c r="AN145" s="170"/>
      <c r="AO145" s="171"/>
      <c r="AP145" s="172" t="s">
        <v>629</v>
      </c>
      <c r="AQ145" s="172"/>
      <c r="AR145" s="172"/>
      <c r="AS145" s="172"/>
      <c r="AT145" s="172"/>
      <c r="AU145" s="172"/>
      <c r="AV145" s="172"/>
      <c r="AW145" s="172"/>
      <c r="AX145" s="172"/>
    </row>
    <row r="146" spans="1:51" ht="24.75" customHeight="1" x14ac:dyDescent="0.15">
      <c r="A146" s="42"/>
      <c r="B146" s="42"/>
      <c r="C146" s="42"/>
      <c r="D146" s="42"/>
      <c r="E146" s="42"/>
      <c r="F146" s="42"/>
      <c r="G146" s="42"/>
      <c r="H146" s="42"/>
      <c r="I146" s="42"/>
      <c r="J146" s="43"/>
      <c r="K146" s="43"/>
      <c r="L146" s="43"/>
      <c r="M146" s="43"/>
      <c r="N146" s="43"/>
      <c r="O146" s="43"/>
      <c r="P146" s="44"/>
      <c r="Q146" s="44"/>
      <c r="R146" s="44"/>
      <c r="S146" s="44"/>
      <c r="T146" s="44"/>
      <c r="U146" s="44"/>
      <c r="V146" s="44"/>
      <c r="W146" s="44"/>
      <c r="X146" s="44"/>
      <c r="Y146" s="45"/>
      <c r="Z146" s="45"/>
      <c r="AA146" s="45"/>
      <c r="AB146" s="45"/>
      <c r="AC146" s="45"/>
      <c r="AD146" s="45"/>
      <c r="AE146" s="45"/>
      <c r="AF146" s="45"/>
      <c r="AG146" s="45"/>
      <c r="AH146" s="45"/>
      <c r="AI146" s="45"/>
      <c r="AJ146" s="45"/>
      <c r="AK146" s="45"/>
      <c r="AL146" s="45"/>
      <c r="AM146" s="45"/>
      <c r="AN146" s="45"/>
      <c r="AO146" s="45"/>
      <c r="AP146" s="44"/>
      <c r="AQ146" s="44"/>
      <c r="AR146" s="44"/>
      <c r="AS146" s="44"/>
      <c r="AT146" s="44"/>
      <c r="AU146" s="44"/>
      <c r="AV146" s="44"/>
      <c r="AW146" s="44"/>
      <c r="AX146" s="44"/>
      <c r="AY146">
        <f>COUNTA($C$149)</f>
        <v>1</v>
      </c>
    </row>
    <row r="147" spans="1:51" ht="24.75" customHeight="1" x14ac:dyDescent="0.15">
      <c r="A147" s="42"/>
      <c r="B147" s="46" t="s">
        <v>167</v>
      </c>
      <c r="C147" s="42"/>
      <c r="D147" s="42"/>
      <c r="E147" s="42"/>
      <c r="F147" s="42"/>
      <c r="G147" s="42"/>
      <c r="H147" s="42"/>
      <c r="I147" s="42"/>
      <c r="J147" s="42"/>
      <c r="K147" s="42"/>
      <c r="L147" s="42"/>
      <c r="M147" s="42"/>
      <c r="N147" s="42"/>
      <c r="O147" s="42"/>
      <c r="P147" s="47"/>
      <c r="Q147" s="47"/>
      <c r="R147" s="47"/>
      <c r="S147" s="47"/>
      <c r="T147" s="47"/>
      <c r="U147" s="47"/>
      <c r="V147" s="47"/>
      <c r="W147" s="47"/>
      <c r="X147" s="47"/>
      <c r="Y147" s="48"/>
      <c r="Z147" s="48"/>
      <c r="AA147" s="48"/>
      <c r="AB147" s="48"/>
      <c r="AC147" s="48"/>
      <c r="AD147" s="48"/>
      <c r="AE147" s="48"/>
      <c r="AF147" s="48"/>
      <c r="AG147" s="48"/>
      <c r="AH147" s="48"/>
      <c r="AI147" s="48"/>
      <c r="AJ147" s="48"/>
      <c r="AK147" s="48"/>
      <c r="AL147" s="48"/>
      <c r="AM147" s="48"/>
      <c r="AN147" s="48"/>
      <c r="AO147" s="48"/>
      <c r="AP147" s="47"/>
      <c r="AQ147" s="47"/>
      <c r="AR147" s="47"/>
      <c r="AS147" s="47"/>
      <c r="AT147" s="47"/>
      <c r="AU147" s="47"/>
      <c r="AV147" s="47"/>
      <c r="AW147" s="47"/>
      <c r="AX147" s="47"/>
      <c r="AY147">
        <f>$AY$146</f>
        <v>1</v>
      </c>
    </row>
    <row r="148" spans="1:51" ht="59.25" customHeight="1" x14ac:dyDescent="0.15">
      <c r="A148" s="186"/>
      <c r="B148" s="186"/>
      <c r="C148" s="186" t="s">
        <v>24</v>
      </c>
      <c r="D148" s="186"/>
      <c r="E148" s="186"/>
      <c r="F148" s="186"/>
      <c r="G148" s="186"/>
      <c r="H148" s="186"/>
      <c r="I148" s="186"/>
      <c r="J148" s="187" t="s">
        <v>186</v>
      </c>
      <c r="K148" s="188"/>
      <c r="L148" s="188"/>
      <c r="M148" s="188"/>
      <c r="N148" s="188"/>
      <c r="O148" s="188"/>
      <c r="P148" s="117" t="s">
        <v>25</v>
      </c>
      <c r="Q148" s="117"/>
      <c r="R148" s="117"/>
      <c r="S148" s="117"/>
      <c r="T148" s="117"/>
      <c r="U148" s="117"/>
      <c r="V148" s="117"/>
      <c r="W148" s="117"/>
      <c r="X148" s="117"/>
      <c r="Y148" s="189" t="s">
        <v>185</v>
      </c>
      <c r="Z148" s="190"/>
      <c r="AA148" s="190"/>
      <c r="AB148" s="190"/>
      <c r="AC148" s="187" t="s">
        <v>211</v>
      </c>
      <c r="AD148" s="187"/>
      <c r="AE148" s="187"/>
      <c r="AF148" s="187"/>
      <c r="AG148" s="187"/>
      <c r="AH148" s="189" t="s">
        <v>226</v>
      </c>
      <c r="AI148" s="186"/>
      <c r="AJ148" s="186"/>
      <c r="AK148" s="186"/>
      <c r="AL148" s="186" t="s">
        <v>19</v>
      </c>
      <c r="AM148" s="186"/>
      <c r="AN148" s="186"/>
      <c r="AO148" s="191"/>
      <c r="AP148" s="192" t="s">
        <v>187</v>
      </c>
      <c r="AQ148" s="192"/>
      <c r="AR148" s="192"/>
      <c r="AS148" s="192"/>
      <c r="AT148" s="192"/>
      <c r="AU148" s="192"/>
      <c r="AV148" s="192"/>
      <c r="AW148" s="192"/>
      <c r="AX148" s="192"/>
      <c r="AY148">
        <f>$AY$146</f>
        <v>1</v>
      </c>
    </row>
    <row r="149" spans="1:51" ht="30" customHeight="1" x14ac:dyDescent="0.15">
      <c r="A149" s="175">
        <v>1</v>
      </c>
      <c r="B149" s="175">
        <v>1</v>
      </c>
      <c r="C149" s="176" t="s">
        <v>624</v>
      </c>
      <c r="D149" s="177"/>
      <c r="E149" s="177"/>
      <c r="F149" s="177"/>
      <c r="G149" s="177"/>
      <c r="H149" s="177"/>
      <c r="I149" s="177"/>
      <c r="J149" s="178">
        <v>7010001067262</v>
      </c>
      <c r="K149" s="179"/>
      <c r="L149" s="179"/>
      <c r="M149" s="179"/>
      <c r="N149" s="179"/>
      <c r="O149" s="179"/>
      <c r="P149" s="180" t="s">
        <v>630</v>
      </c>
      <c r="Q149" s="180"/>
      <c r="R149" s="180"/>
      <c r="S149" s="180"/>
      <c r="T149" s="180"/>
      <c r="U149" s="180"/>
      <c r="V149" s="180"/>
      <c r="W149" s="180"/>
      <c r="X149" s="180"/>
      <c r="Y149" s="181">
        <v>6</v>
      </c>
      <c r="Z149" s="182"/>
      <c r="AA149" s="182"/>
      <c r="AB149" s="183"/>
      <c r="AC149" s="184" t="s">
        <v>227</v>
      </c>
      <c r="AD149" s="185"/>
      <c r="AE149" s="185"/>
      <c r="AF149" s="185"/>
      <c r="AG149" s="185"/>
      <c r="AH149" s="173">
        <v>1</v>
      </c>
      <c r="AI149" s="174"/>
      <c r="AJ149" s="174"/>
      <c r="AK149" s="174"/>
      <c r="AL149" s="169" t="s">
        <v>591</v>
      </c>
      <c r="AM149" s="170"/>
      <c r="AN149" s="170"/>
      <c r="AO149" s="171"/>
      <c r="AP149" s="172"/>
      <c r="AQ149" s="172"/>
      <c r="AR149" s="172"/>
      <c r="AS149" s="172"/>
      <c r="AT149" s="172"/>
      <c r="AU149" s="172"/>
      <c r="AV149" s="172"/>
      <c r="AW149" s="172"/>
      <c r="AX149" s="172"/>
      <c r="AY149">
        <f>$AY$146</f>
        <v>1</v>
      </c>
    </row>
    <row r="150" spans="1:51" ht="24.75" customHeight="1" x14ac:dyDescent="0.15">
      <c r="A150" s="49"/>
      <c r="B150" s="49"/>
      <c r="C150" s="49"/>
      <c r="D150" s="49"/>
      <c r="E150" s="49"/>
      <c r="F150" s="49"/>
      <c r="G150" s="49"/>
      <c r="H150" s="49"/>
      <c r="I150" s="49"/>
      <c r="J150" s="49"/>
      <c r="K150" s="49"/>
      <c r="L150" s="49"/>
      <c r="M150" s="49"/>
      <c r="N150" s="49"/>
      <c r="O150" s="49"/>
      <c r="P150" s="50"/>
      <c r="Q150" s="50"/>
      <c r="R150" s="50"/>
      <c r="S150" s="50"/>
      <c r="T150" s="50"/>
      <c r="U150" s="50"/>
      <c r="V150" s="50"/>
      <c r="W150" s="50"/>
      <c r="X150" s="50"/>
      <c r="Y150" s="51"/>
      <c r="Z150" s="51"/>
      <c r="AA150" s="51"/>
      <c r="AB150" s="51"/>
      <c r="AC150" s="51"/>
      <c r="AD150" s="51"/>
      <c r="AE150" s="51"/>
      <c r="AF150" s="51"/>
      <c r="AG150" s="51"/>
      <c r="AH150" s="51"/>
      <c r="AI150" s="51"/>
      <c r="AJ150" s="51"/>
      <c r="AK150" s="51"/>
      <c r="AL150" s="51"/>
      <c r="AM150" s="51"/>
      <c r="AN150" s="51"/>
      <c r="AO150" s="51"/>
      <c r="AP150" s="50"/>
      <c r="AQ150" s="50"/>
      <c r="AR150" s="50"/>
      <c r="AS150" s="50"/>
      <c r="AT150" s="50"/>
      <c r="AU150" s="50"/>
      <c r="AV150" s="50"/>
      <c r="AW150" s="50"/>
      <c r="AX150" s="50"/>
      <c r="AY150">
        <f>COUNTA($C$153)</f>
        <v>1</v>
      </c>
    </row>
    <row r="151" spans="1:51" ht="24.75" customHeight="1" x14ac:dyDescent="0.15">
      <c r="A151" s="42"/>
      <c r="B151" s="46" t="s">
        <v>204</v>
      </c>
      <c r="C151" s="42"/>
      <c r="D151" s="42"/>
      <c r="E151" s="42"/>
      <c r="F151" s="42"/>
      <c r="G151" s="42"/>
      <c r="H151" s="42"/>
      <c r="I151" s="42"/>
      <c r="J151" s="42"/>
      <c r="K151" s="42"/>
      <c r="L151" s="42"/>
      <c r="M151" s="42"/>
      <c r="N151" s="42"/>
      <c r="O151" s="42"/>
      <c r="P151" s="47"/>
      <c r="Q151" s="47"/>
      <c r="R151" s="47"/>
      <c r="S151" s="47"/>
      <c r="T151" s="47"/>
      <c r="U151" s="47"/>
      <c r="V151" s="47"/>
      <c r="W151" s="47"/>
      <c r="X151" s="47"/>
      <c r="Y151" s="48"/>
      <c r="Z151" s="48"/>
      <c r="AA151" s="48"/>
      <c r="AB151" s="48"/>
      <c r="AC151" s="48"/>
      <c r="AD151" s="48"/>
      <c r="AE151" s="48"/>
      <c r="AF151" s="48"/>
      <c r="AG151" s="48"/>
      <c r="AH151" s="48"/>
      <c r="AI151" s="48"/>
      <c r="AJ151" s="48"/>
      <c r="AK151" s="48"/>
      <c r="AL151" s="48"/>
      <c r="AM151" s="48"/>
      <c r="AN151" s="48"/>
      <c r="AO151" s="48"/>
      <c r="AP151" s="47"/>
      <c r="AQ151" s="47"/>
      <c r="AR151" s="47"/>
      <c r="AS151" s="47"/>
      <c r="AT151" s="47"/>
      <c r="AU151" s="47"/>
      <c r="AV151" s="47"/>
      <c r="AW151" s="47"/>
      <c r="AX151" s="47"/>
      <c r="AY151">
        <f>$AY$150</f>
        <v>1</v>
      </c>
    </row>
    <row r="152" spans="1:51" ht="59.25" customHeight="1" x14ac:dyDescent="0.15">
      <c r="A152" s="186"/>
      <c r="B152" s="186"/>
      <c r="C152" s="186" t="s">
        <v>24</v>
      </c>
      <c r="D152" s="186"/>
      <c r="E152" s="186"/>
      <c r="F152" s="186"/>
      <c r="G152" s="186"/>
      <c r="H152" s="186"/>
      <c r="I152" s="186"/>
      <c r="J152" s="187" t="s">
        <v>186</v>
      </c>
      <c r="K152" s="188"/>
      <c r="L152" s="188"/>
      <c r="M152" s="188"/>
      <c r="N152" s="188"/>
      <c r="O152" s="188"/>
      <c r="P152" s="117" t="s">
        <v>25</v>
      </c>
      <c r="Q152" s="117"/>
      <c r="R152" s="117"/>
      <c r="S152" s="117"/>
      <c r="T152" s="117"/>
      <c r="U152" s="117"/>
      <c r="V152" s="117"/>
      <c r="W152" s="117"/>
      <c r="X152" s="117"/>
      <c r="Y152" s="189" t="s">
        <v>185</v>
      </c>
      <c r="Z152" s="190"/>
      <c r="AA152" s="190"/>
      <c r="AB152" s="190"/>
      <c r="AC152" s="187" t="s">
        <v>211</v>
      </c>
      <c r="AD152" s="187"/>
      <c r="AE152" s="187"/>
      <c r="AF152" s="187"/>
      <c r="AG152" s="187"/>
      <c r="AH152" s="189" t="s">
        <v>226</v>
      </c>
      <c r="AI152" s="186"/>
      <c r="AJ152" s="186"/>
      <c r="AK152" s="186"/>
      <c r="AL152" s="186" t="s">
        <v>19</v>
      </c>
      <c r="AM152" s="186"/>
      <c r="AN152" s="186"/>
      <c r="AO152" s="191"/>
      <c r="AP152" s="192" t="s">
        <v>187</v>
      </c>
      <c r="AQ152" s="192"/>
      <c r="AR152" s="192"/>
      <c r="AS152" s="192"/>
      <c r="AT152" s="192"/>
      <c r="AU152" s="192"/>
      <c r="AV152" s="192"/>
      <c r="AW152" s="192"/>
      <c r="AX152" s="192"/>
      <c r="AY152">
        <f>$AY$150</f>
        <v>1</v>
      </c>
    </row>
    <row r="153" spans="1:51" ht="30" customHeight="1" x14ac:dyDescent="0.15">
      <c r="A153" s="175">
        <v>1</v>
      </c>
      <c r="B153" s="175">
        <v>1</v>
      </c>
      <c r="C153" s="176" t="s">
        <v>622</v>
      </c>
      <c r="D153" s="177"/>
      <c r="E153" s="177"/>
      <c r="F153" s="177"/>
      <c r="G153" s="177"/>
      <c r="H153" s="177"/>
      <c r="I153" s="177"/>
      <c r="J153" s="178">
        <v>6010001066686</v>
      </c>
      <c r="K153" s="179"/>
      <c r="L153" s="179"/>
      <c r="M153" s="179"/>
      <c r="N153" s="179"/>
      <c r="O153" s="179"/>
      <c r="P153" s="193" t="s">
        <v>651</v>
      </c>
      <c r="Q153" s="180"/>
      <c r="R153" s="180"/>
      <c r="S153" s="180"/>
      <c r="T153" s="180"/>
      <c r="U153" s="180"/>
      <c r="V153" s="180"/>
      <c r="W153" s="180"/>
      <c r="X153" s="180"/>
      <c r="Y153" s="181">
        <v>2</v>
      </c>
      <c r="Z153" s="182"/>
      <c r="AA153" s="182"/>
      <c r="AB153" s="183"/>
      <c r="AC153" s="184" t="s">
        <v>233</v>
      </c>
      <c r="AD153" s="185"/>
      <c r="AE153" s="185"/>
      <c r="AF153" s="185"/>
      <c r="AG153" s="185"/>
      <c r="AH153" s="173" t="s">
        <v>591</v>
      </c>
      <c r="AI153" s="174"/>
      <c r="AJ153" s="174"/>
      <c r="AK153" s="174"/>
      <c r="AL153" s="169" t="s">
        <v>591</v>
      </c>
      <c r="AM153" s="170"/>
      <c r="AN153" s="170"/>
      <c r="AO153" s="171"/>
      <c r="AP153" s="172" t="s">
        <v>629</v>
      </c>
      <c r="AQ153" s="172"/>
      <c r="AR153" s="172"/>
      <c r="AS153" s="172"/>
      <c r="AT153" s="172"/>
      <c r="AU153" s="172"/>
      <c r="AV153" s="172"/>
      <c r="AW153" s="172"/>
      <c r="AX153" s="172"/>
      <c r="AY153">
        <f>$AY$150</f>
        <v>1</v>
      </c>
    </row>
    <row r="154" spans="1:51" ht="24.75" customHeight="1" x14ac:dyDescent="0.15">
      <c r="A154" s="49"/>
      <c r="B154" s="49"/>
      <c r="C154" s="49"/>
      <c r="D154" s="49"/>
      <c r="E154" s="49"/>
      <c r="F154" s="49"/>
      <c r="G154" s="49"/>
      <c r="H154" s="49"/>
      <c r="I154" s="49"/>
      <c r="J154" s="49"/>
      <c r="K154" s="49"/>
      <c r="L154" s="49"/>
      <c r="M154" s="49"/>
      <c r="N154" s="49"/>
      <c r="O154" s="49"/>
      <c r="P154" s="50"/>
      <c r="Q154" s="50"/>
      <c r="R154" s="50"/>
      <c r="S154" s="50"/>
      <c r="T154" s="50"/>
      <c r="U154" s="50"/>
      <c r="V154" s="50"/>
      <c r="W154" s="50"/>
      <c r="X154" s="50"/>
      <c r="Y154" s="51"/>
      <c r="Z154" s="51"/>
      <c r="AA154" s="51"/>
      <c r="AB154" s="51"/>
      <c r="AC154" s="51"/>
      <c r="AD154" s="51"/>
      <c r="AE154" s="51"/>
      <c r="AF154" s="51"/>
      <c r="AG154" s="51"/>
      <c r="AH154" s="51"/>
      <c r="AI154" s="51"/>
      <c r="AJ154" s="51"/>
      <c r="AK154" s="51"/>
      <c r="AL154" s="51"/>
      <c r="AM154" s="51"/>
      <c r="AN154" s="51"/>
      <c r="AO154" s="51"/>
      <c r="AP154" s="50"/>
      <c r="AQ154" s="50"/>
      <c r="AR154" s="50"/>
      <c r="AS154" s="50"/>
      <c r="AT154" s="50"/>
      <c r="AU154" s="50"/>
      <c r="AV154" s="50"/>
      <c r="AW154" s="50"/>
      <c r="AX154" s="50"/>
      <c r="AY154">
        <f>COUNTA($C$157)</f>
        <v>1</v>
      </c>
    </row>
    <row r="155" spans="1:51" ht="24.75" customHeight="1" x14ac:dyDescent="0.15">
      <c r="A155" s="42"/>
      <c r="B155" s="46" t="s">
        <v>168</v>
      </c>
      <c r="C155" s="42"/>
      <c r="D155" s="42"/>
      <c r="E155" s="42"/>
      <c r="F155" s="42"/>
      <c r="G155" s="42"/>
      <c r="H155" s="42"/>
      <c r="I155" s="42"/>
      <c r="J155" s="42"/>
      <c r="K155" s="42"/>
      <c r="L155" s="42"/>
      <c r="M155" s="42"/>
      <c r="N155" s="42"/>
      <c r="O155" s="42"/>
      <c r="P155" s="47"/>
      <c r="Q155" s="47"/>
      <c r="R155" s="47"/>
      <c r="S155" s="47"/>
      <c r="T155" s="47"/>
      <c r="U155" s="47"/>
      <c r="V155" s="47"/>
      <c r="W155" s="47"/>
      <c r="X155" s="47"/>
      <c r="Y155" s="48"/>
      <c r="Z155" s="48"/>
      <c r="AA155" s="48"/>
      <c r="AB155" s="48"/>
      <c r="AC155" s="48"/>
      <c r="AD155" s="48"/>
      <c r="AE155" s="48"/>
      <c r="AF155" s="48"/>
      <c r="AG155" s="48"/>
      <c r="AH155" s="48"/>
      <c r="AI155" s="48"/>
      <c r="AJ155" s="48"/>
      <c r="AK155" s="48"/>
      <c r="AL155" s="48"/>
      <c r="AM155" s="48"/>
      <c r="AN155" s="48"/>
      <c r="AO155" s="48"/>
      <c r="AP155" s="47"/>
      <c r="AQ155" s="47"/>
      <c r="AR155" s="47"/>
      <c r="AS155" s="47"/>
      <c r="AT155" s="47"/>
      <c r="AU155" s="47"/>
      <c r="AV155" s="47"/>
      <c r="AW155" s="47"/>
      <c r="AX155" s="47"/>
      <c r="AY155">
        <f>$AY$154</f>
        <v>1</v>
      </c>
    </row>
    <row r="156" spans="1:51" ht="59.25" customHeight="1" x14ac:dyDescent="0.15">
      <c r="A156" s="186"/>
      <c r="B156" s="186"/>
      <c r="C156" s="186" t="s">
        <v>24</v>
      </c>
      <c r="D156" s="186"/>
      <c r="E156" s="186"/>
      <c r="F156" s="186"/>
      <c r="G156" s="186"/>
      <c r="H156" s="186"/>
      <c r="I156" s="186"/>
      <c r="J156" s="187" t="s">
        <v>186</v>
      </c>
      <c r="K156" s="188"/>
      <c r="L156" s="188"/>
      <c r="M156" s="188"/>
      <c r="N156" s="188"/>
      <c r="O156" s="188"/>
      <c r="P156" s="117" t="s">
        <v>25</v>
      </c>
      <c r="Q156" s="117"/>
      <c r="R156" s="117"/>
      <c r="S156" s="117"/>
      <c r="T156" s="117"/>
      <c r="U156" s="117"/>
      <c r="V156" s="117"/>
      <c r="W156" s="117"/>
      <c r="X156" s="117"/>
      <c r="Y156" s="189" t="s">
        <v>185</v>
      </c>
      <c r="Z156" s="190"/>
      <c r="AA156" s="190"/>
      <c r="AB156" s="190"/>
      <c r="AC156" s="187" t="s">
        <v>211</v>
      </c>
      <c r="AD156" s="187"/>
      <c r="AE156" s="187"/>
      <c r="AF156" s="187"/>
      <c r="AG156" s="187"/>
      <c r="AH156" s="189" t="s">
        <v>226</v>
      </c>
      <c r="AI156" s="186"/>
      <c r="AJ156" s="186"/>
      <c r="AK156" s="186"/>
      <c r="AL156" s="186" t="s">
        <v>19</v>
      </c>
      <c r="AM156" s="186"/>
      <c r="AN156" s="186"/>
      <c r="AO156" s="191"/>
      <c r="AP156" s="192" t="s">
        <v>187</v>
      </c>
      <c r="AQ156" s="192"/>
      <c r="AR156" s="192"/>
      <c r="AS156" s="192"/>
      <c r="AT156" s="192"/>
      <c r="AU156" s="192"/>
      <c r="AV156" s="192"/>
      <c r="AW156" s="192"/>
      <c r="AX156" s="192"/>
      <c r="AY156">
        <f>$AY$154</f>
        <v>1</v>
      </c>
    </row>
    <row r="157" spans="1:51" ht="30" customHeight="1" x14ac:dyDescent="0.15">
      <c r="A157" s="175">
        <v>1</v>
      </c>
      <c r="B157" s="175">
        <v>1</v>
      </c>
      <c r="C157" s="176" t="s">
        <v>625</v>
      </c>
      <c r="D157" s="177"/>
      <c r="E157" s="177"/>
      <c r="F157" s="177"/>
      <c r="G157" s="177"/>
      <c r="H157" s="177"/>
      <c r="I157" s="177"/>
      <c r="J157" s="178">
        <v>6011101047568</v>
      </c>
      <c r="K157" s="179"/>
      <c r="L157" s="179"/>
      <c r="M157" s="179"/>
      <c r="N157" s="179"/>
      <c r="O157" s="179"/>
      <c r="P157" s="180" t="s">
        <v>628</v>
      </c>
      <c r="Q157" s="180"/>
      <c r="R157" s="180"/>
      <c r="S157" s="180"/>
      <c r="T157" s="180"/>
      <c r="U157" s="180"/>
      <c r="V157" s="180"/>
      <c r="W157" s="180"/>
      <c r="X157" s="180"/>
      <c r="Y157" s="181">
        <v>102</v>
      </c>
      <c r="Z157" s="182"/>
      <c r="AA157" s="182"/>
      <c r="AB157" s="183"/>
      <c r="AC157" s="184" t="s">
        <v>234</v>
      </c>
      <c r="AD157" s="185"/>
      <c r="AE157" s="185"/>
      <c r="AF157" s="185"/>
      <c r="AG157" s="185"/>
      <c r="AH157" s="173" t="s">
        <v>591</v>
      </c>
      <c r="AI157" s="174"/>
      <c r="AJ157" s="174"/>
      <c r="AK157" s="174"/>
      <c r="AL157" s="169" t="s">
        <v>591</v>
      </c>
      <c r="AM157" s="170"/>
      <c r="AN157" s="170"/>
      <c r="AO157" s="171"/>
      <c r="AP157" s="172" t="s">
        <v>629</v>
      </c>
      <c r="AQ157" s="172"/>
      <c r="AR157" s="172"/>
      <c r="AS157" s="172"/>
      <c r="AT157" s="172"/>
      <c r="AU157" s="172"/>
      <c r="AV157" s="172"/>
      <c r="AW157" s="172"/>
      <c r="AX157" s="172"/>
      <c r="AY157">
        <f>$AY$154</f>
        <v>1</v>
      </c>
    </row>
    <row r="158" spans="1:51" ht="30" customHeight="1" x14ac:dyDescent="0.15">
      <c r="A158" s="175">
        <v>2</v>
      </c>
      <c r="B158" s="175">
        <v>1</v>
      </c>
      <c r="C158" s="176" t="s">
        <v>626</v>
      </c>
      <c r="D158" s="177"/>
      <c r="E158" s="177"/>
      <c r="F158" s="177"/>
      <c r="G158" s="177"/>
      <c r="H158" s="177"/>
      <c r="I158" s="177"/>
      <c r="J158" s="178">
        <v>7470001004244</v>
      </c>
      <c r="K158" s="179"/>
      <c r="L158" s="179"/>
      <c r="M158" s="179"/>
      <c r="N158" s="179"/>
      <c r="O158" s="179"/>
      <c r="P158" s="180" t="s">
        <v>627</v>
      </c>
      <c r="Q158" s="180"/>
      <c r="R158" s="180"/>
      <c r="S158" s="180"/>
      <c r="T158" s="180"/>
      <c r="U158" s="180"/>
      <c r="V158" s="180"/>
      <c r="W158" s="180"/>
      <c r="X158" s="180"/>
      <c r="Y158" s="181">
        <v>49</v>
      </c>
      <c r="Z158" s="182"/>
      <c r="AA158" s="182"/>
      <c r="AB158" s="183"/>
      <c r="AC158" s="184" t="s">
        <v>234</v>
      </c>
      <c r="AD158" s="185"/>
      <c r="AE158" s="185"/>
      <c r="AF158" s="185"/>
      <c r="AG158" s="185"/>
      <c r="AH158" s="173" t="s">
        <v>591</v>
      </c>
      <c r="AI158" s="174"/>
      <c r="AJ158" s="174"/>
      <c r="AK158" s="174"/>
      <c r="AL158" s="169" t="s">
        <v>591</v>
      </c>
      <c r="AM158" s="170"/>
      <c r="AN158" s="170"/>
      <c r="AO158" s="171"/>
      <c r="AP158" s="172" t="s">
        <v>629</v>
      </c>
      <c r="AQ158" s="172"/>
      <c r="AR158" s="172"/>
      <c r="AS158" s="172"/>
      <c r="AT158" s="172"/>
      <c r="AU158" s="172"/>
      <c r="AV158" s="172"/>
      <c r="AW158" s="172"/>
      <c r="AX158" s="172"/>
      <c r="AY158">
        <f>COUNTA($C$158)</f>
        <v>1</v>
      </c>
    </row>
    <row r="159" spans="1:51" ht="24.75" customHeight="1" x14ac:dyDescent="0.15">
      <c r="A159" s="49"/>
      <c r="B159" s="49"/>
      <c r="C159" s="49"/>
      <c r="D159" s="49"/>
      <c r="E159" s="49"/>
      <c r="F159" s="49"/>
      <c r="G159" s="49"/>
      <c r="H159" s="49"/>
      <c r="I159" s="49"/>
      <c r="J159" s="49"/>
      <c r="K159" s="49"/>
      <c r="L159" s="49"/>
      <c r="M159" s="49"/>
      <c r="N159" s="49"/>
      <c r="O159" s="49"/>
      <c r="P159" s="50"/>
      <c r="Q159" s="50"/>
      <c r="R159" s="50"/>
      <c r="S159" s="50"/>
      <c r="T159" s="50"/>
      <c r="U159" s="50"/>
      <c r="V159" s="50"/>
      <c r="W159" s="50"/>
      <c r="X159" s="50"/>
      <c r="Y159" s="51"/>
      <c r="Z159" s="51"/>
      <c r="AA159" s="51"/>
      <c r="AB159" s="51"/>
      <c r="AC159" s="51"/>
      <c r="AD159" s="51"/>
      <c r="AE159" s="51"/>
      <c r="AF159" s="51"/>
      <c r="AG159" s="51"/>
      <c r="AH159" s="51"/>
      <c r="AI159" s="51"/>
      <c r="AJ159" s="51"/>
      <c r="AK159" s="51"/>
      <c r="AL159" s="51"/>
      <c r="AM159" s="51"/>
      <c r="AN159" s="51"/>
      <c r="AO159" s="51"/>
      <c r="AP159" s="50"/>
      <c r="AQ159" s="50"/>
      <c r="AR159" s="50"/>
      <c r="AS159" s="50"/>
      <c r="AT159" s="50"/>
      <c r="AU159" s="50"/>
      <c r="AV159" s="50"/>
      <c r="AW159" s="50"/>
      <c r="AX159" s="50"/>
      <c r="AY159">
        <f>COUNTA(#REF!)</f>
        <v>1</v>
      </c>
    </row>
  </sheetData>
  <sheetProtection formatRows="0"/>
  <dataConsolidate link="1"/>
  <mergeCells count="615">
    <mergeCell ref="AT104:AU104"/>
    <mergeCell ref="AV104:AW104"/>
    <mergeCell ref="A85:AX85"/>
    <mergeCell ref="A86:AX86"/>
    <mergeCell ref="A87:AX87"/>
    <mergeCell ref="A88:E88"/>
    <mergeCell ref="F88:AX88"/>
    <mergeCell ref="A89:AX89"/>
    <mergeCell ref="A83:B84"/>
    <mergeCell ref="C83:F83"/>
    <mergeCell ref="G83:AX83"/>
    <mergeCell ref="C84:F84"/>
    <mergeCell ref="G84:AX84"/>
    <mergeCell ref="J78:L78"/>
    <mergeCell ref="M78:N78"/>
    <mergeCell ref="O78:AF78"/>
    <mergeCell ref="O79:AF79"/>
    <mergeCell ref="O80:AF80"/>
    <mergeCell ref="O81:AF81"/>
    <mergeCell ref="O82:AF82"/>
    <mergeCell ref="O77:AF77"/>
    <mergeCell ref="C77:N77"/>
    <mergeCell ref="C80:D80"/>
    <mergeCell ref="E80:G80"/>
    <mergeCell ref="H80:I80"/>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R18:AX18"/>
    <mergeCell ref="I17:O17"/>
    <mergeCell ref="P17:V17"/>
    <mergeCell ref="W17:AC17"/>
    <mergeCell ref="AD17:AJ17"/>
    <mergeCell ref="AK17:AQ17"/>
    <mergeCell ref="AR17:AX17"/>
    <mergeCell ref="G13:H18"/>
    <mergeCell ref="AK14:AQ14"/>
    <mergeCell ref="AR14:AX14"/>
    <mergeCell ref="I15:O15"/>
    <mergeCell ref="W25:AC25"/>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G21:O21"/>
    <mergeCell ref="P21:V21"/>
    <mergeCell ref="W21:AC21"/>
    <mergeCell ref="AD21:AJ21"/>
    <mergeCell ref="AK21:AQ21"/>
    <mergeCell ref="AR21:AX21"/>
    <mergeCell ref="G20:O20"/>
    <mergeCell ref="P20:V20"/>
    <mergeCell ref="W20:AC20"/>
    <mergeCell ref="AD20:AJ20"/>
    <mergeCell ref="AK20:AQ20"/>
    <mergeCell ref="AR20:AX20"/>
    <mergeCell ref="AM32:AP32"/>
    <mergeCell ref="AQ32:AX32"/>
    <mergeCell ref="Y33:AA33"/>
    <mergeCell ref="A22:F26"/>
    <mergeCell ref="G22:O22"/>
    <mergeCell ref="P22:V22"/>
    <mergeCell ref="W22:AC22"/>
    <mergeCell ref="G26:O26"/>
    <mergeCell ref="P26:V26"/>
    <mergeCell ref="W26:AC26"/>
    <mergeCell ref="A27:F27"/>
    <mergeCell ref="G27:AX27"/>
    <mergeCell ref="G29:O30"/>
    <mergeCell ref="P29:X30"/>
    <mergeCell ref="Y29:AA29"/>
    <mergeCell ref="AB29:AD29"/>
    <mergeCell ref="AD22:AX22"/>
    <mergeCell ref="G23:O23"/>
    <mergeCell ref="P23:V23"/>
    <mergeCell ref="W23:AC23"/>
    <mergeCell ref="AD23:AX26"/>
    <mergeCell ref="G24:O24"/>
    <mergeCell ref="G25:O25"/>
    <mergeCell ref="P25:V25"/>
    <mergeCell ref="AU28:AX28"/>
    <mergeCell ref="AM31:AP31"/>
    <mergeCell ref="AQ31:AX31"/>
    <mergeCell ref="Y32:AA32"/>
    <mergeCell ref="AB32:AD32"/>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28:F30"/>
    <mergeCell ref="G28:O28"/>
    <mergeCell ref="P28:X28"/>
    <mergeCell ref="Y28:AA28"/>
    <mergeCell ref="AB28:AD28"/>
    <mergeCell ref="AE28:AH28"/>
    <mergeCell ref="AM33:AP33"/>
    <mergeCell ref="AQ33:AX33"/>
    <mergeCell ref="AQ35:AR35"/>
    <mergeCell ref="AS35:AT35"/>
    <mergeCell ref="AU35:AV35"/>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31:F33"/>
    <mergeCell ref="G31:X31"/>
    <mergeCell ref="Y31:AA31"/>
    <mergeCell ref="AB31:AD31"/>
    <mergeCell ref="AE31:AH31"/>
    <mergeCell ref="AI31:AL31"/>
    <mergeCell ref="AB33:AD33"/>
    <mergeCell ref="AE33:AH33"/>
    <mergeCell ref="AI33:AL33"/>
    <mergeCell ref="A39:F40"/>
    <mergeCell ref="G39:AX40"/>
    <mergeCell ref="AM36:AP36"/>
    <mergeCell ref="AQ36:AT36"/>
    <mergeCell ref="AU36:AX36"/>
    <mergeCell ref="Y37:AA37"/>
    <mergeCell ref="AB37:AD37"/>
    <mergeCell ref="AE37:AH37"/>
    <mergeCell ref="AI38:AL38"/>
    <mergeCell ref="AM38:AP38"/>
    <mergeCell ref="AQ38:AT38"/>
    <mergeCell ref="AU38:AX38"/>
    <mergeCell ref="A34:F38"/>
    <mergeCell ref="G34:O35"/>
    <mergeCell ref="P34:X35"/>
    <mergeCell ref="Y34:AA35"/>
    <mergeCell ref="AB34:AD35"/>
    <mergeCell ref="AE34:AH35"/>
    <mergeCell ref="AI34:AL35"/>
    <mergeCell ref="AM34:AP35"/>
    <mergeCell ref="AQ34:AT34"/>
    <mergeCell ref="AU34:AX34"/>
    <mergeCell ref="U55:AX55"/>
    <mergeCell ref="G56:T56"/>
    <mergeCell ref="A57:AX57"/>
    <mergeCell ref="C58:AC58"/>
    <mergeCell ref="AD58:AF58"/>
    <mergeCell ref="AG58:AX58"/>
    <mergeCell ref="W52:AA52"/>
    <mergeCell ref="AB52:AX52"/>
    <mergeCell ref="W53:AA53"/>
    <mergeCell ref="AB53:AX53"/>
    <mergeCell ref="C54:D56"/>
    <mergeCell ref="E54:F56"/>
    <mergeCell ref="G54:I54"/>
    <mergeCell ref="J54:T54"/>
    <mergeCell ref="U54:AX54"/>
    <mergeCell ref="G55:T55"/>
    <mergeCell ref="G52:V53"/>
    <mergeCell ref="U56:AX56"/>
    <mergeCell ref="AD60:AF60"/>
    <mergeCell ref="AG60:AX60"/>
    <mergeCell ref="C61:AC61"/>
    <mergeCell ref="AD61:AF61"/>
    <mergeCell ref="AG61:AX61"/>
    <mergeCell ref="C70:AC70"/>
    <mergeCell ref="AD70:AF70"/>
    <mergeCell ref="AG70:AX70"/>
    <mergeCell ref="C71:AC71"/>
    <mergeCell ref="C67:AC67"/>
    <mergeCell ref="AD67:AF67"/>
    <mergeCell ref="AG67:AX67"/>
    <mergeCell ref="AG75:AX75"/>
    <mergeCell ref="A51:B56"/>
    <mergeCell ref="C51:D53"/>
    <mergeCell ref="E51:F51"/>
    <mergeCell ref="G51:AX51"/>
    <mergeCell ref="E52:F53"/>
    <mergeCell ref="A62:B71"/>
    <mergeCell ref="C62:AC62"/>
    <mergeCell ref="AD62:AF62"/>
    <mergeCell ref="AG62:AX64"/>
    <mergeCell ref="C63:D64"/>
    <mergeCell ref="E63:AC63"/>
    <mergeCell ref="AD63:AF63"/>
    <mergeCell ref="E64:AC64"/>
    <mergeCell ref="AD64:AF64"/>
    <mergeCell ref="C65:AC65"/>
    <mergeCell ref="A59:B61"/>
    <mergeCell ref="C59:AC59"/>
    <mergeCell ref="AD59:AF59"/>
    <mergeCell ref="AG59:AX59"/>
    <mergeCell ref="C60:AC60"/>
    <mergeCell ref="C79:D79"/>
    <mergeCell ref="E79:G79"/>
    <mergeCell ref="H79:I79"/>
    <mergeCell ref="J79:L79"/>
    <mergeCell ref="M79:N79"/>
    <mergeCell ref="A76:B82"/>
    <mergeCell ref="C76:AC76"/>
    <mergeCell ref="AD76:AF76"/>
    <mergeCell ref="AG76:AX82"/>
    <mergeCell ref="J80:L80"/>
    <mergeCell ref="M80:N80"/>
    <mergeCell ref="C81:D81"/>
    <mergeCell ref="E81:G81"/>
    <mergeCell ref="H81:I81"/>
    <mergeCell ref="J81:L81"/>
    <mergeCell ref="M81:N81"/>
    <mergeCell ref="C82:D82"/>
    <mergeCell ref="E82:G82"/>
    <mergeCell ref="H82:I82"/>
    <mergeCell ref="J82:L82"/>
    <mergeCell ref="M82:N82"/>
    <mergeCell ref="C78:D78"/>
    <mergeCell ref="E78:G78"/>
    <mergeCell ref="H78:I78"/>
    <mergeCell ref="A72:B75"/>
    <mergeCell ref="C72:AC72"/>
    <mergeCell ref="AD72:AF72"/>
    <mergeCell ref="AG72:AX72"/>
    <mergeCell ref="C73:AC73"/>
    <mergeCell ref="AD73:AF73"/>
    <mergeCell ref="AG73:AX73"/>
    <mergeCell ref="C74:AC74"/>
    <mergeCell ref="AD74:AF74"/>
    <mergeCell ref="AG74:AX74"/>
    <mergeCell ref="C75:AC75"/>
    <mergeCell ref="AD75:AF75"/>
    <mergeCell ref="A90:E90"/>
    <mergeCell ref="F90:AX90"/>
    <mergeCell ref="A91:AX91"/>
    <mergeCell ref="A92:AX92"/>
    <mergeCell ref="A93:AX93"/>
    <mergeCell ref="A94:D94"/>
    <mergeCell ref="E94:P94"/>
    <mergeCell ref="Q94:AB94"/>
    <mergeCell ref="AC94:AN94"/>
    <mergeCell ref="AO94:AX94"/>
    <mergeCell ref="E95:P95"/>
    <mergeCell ref="Q95:AB95"/>
    <mergeCell ref="AC95:AN95"/>
    <mergeCell ref="AO95:AX95"/>
    <mergeCell ref="A96:D96"/>
    <mergeCell ref="E96:P96"/>
    <mergeCell ref="Q96:AB96"/>
    <mergeCell ref="AC96:AN96"/>
    <mergeCell ref="AO96:AX96"/>
    <mergeCell ref="A95:D95"/>
    <mergeCell ref="A97:D97"/>
    <mergeCell ref="E97:P97"/>
    <mergeCell ref="Q97:AB97"/>
    <mergeCell ref="AC97:AN97"/>
    <mergeCell ref="AO97:AX97"/>
    <mergeCell ref="A98:D98"/>
    <mergeCell ref="E98:P98"/>
    <mergeCell ref="Q98:AB98"/>
    <mergeCell ref="AC98:AN98"/>
    <mergeCell ref="AO98:AX98"/>
    <mergeCell ref="A101:D101"/>
    <mergeCell ref="E101:P101"/>
    <mergeCell ref="Q101:AB101"/>
    <mergeCell ref="AC101:AN101"/>
    <mergeCell ref="AO101:AX101"/>
    <mergeCell ref="A102:D102"/>
    <mergeCell ref="A99:D99"/>
    <mergeCell ref="E99:P99"/>
    <mergeCell ref="Q99:AB99"/>
    <mergeCell ref="AC99:AN99"/>
    <mergeCell ref="AO99:AX99"/>
    <mergeCell ref="A100:D100"/>
    <mergeCell ref="E100:P100"/>
    <mergeCell ref="Q100:AB100"/>
    <mergeCell ref="AC100:AN100"/>
    <mergeCell ref="AO100:AX100"/>
    <mergeCell ref="AA102:AB102"/>
    <mergeCell ref="AC102:AE102"/>
    <mergeCell ref="AG102:AH102"/>
    <mergeCell ref="AJ102:AK102"/>
    <mergeCell ref="AM102:AN102"/>
    <mergeCell ref="AO102:AP102"/>
    <mergeCell ref="A105:F127"/>
    <mergeCell ref="A128:F139"/>
    <mergeCell ref="G128:AB128"/>
    <mergeCell ref="AC128:AX128"/>
    <mergeCell ref="G129:K129"/>
    <mergeCell ref="L129:X129"/>
    <mergeCell ref="AA104:AB104"/>
    <mergeCell ref="AM103:AN103"/>
    <mergeCell ref="AO103:AP103"/>
    <mergeCell ref="AR103:AS103"/>
    <mergeCell ref="AU103:AV103"/>
    <mergeCell ref="A104:D104"/>
    <mergeCell ref="O104:P104"/>
    <mergeCell ref="U103:V103"/>
    <mergeCell ref="X103:Y103"/>
    <mergeCell ref="AA103:AB103"/>
    <mergeCell ref="AC103:AE103"/>
    <mergeCell ref="AG103:AH103"/>
    <mergeCell ref="AJ103:AK103"/>
    <mergeCell ref="A103:D103"/>
    <mergeCell ref="E103:G103"/>
    <mergeCell ref="I103:J103"/>
    <mergeCell ref="L103:M103"/>
    <mergeCell ref="O103:P103"/>
    <mergeCell ref="AH132:AT132"/>
    <mergeCell ref="AU132:AX132"/>
    <mergeCell ref="G131:K131"/>
    <mergeCell ref="L131:X131"/>
    <mergeCell ref="Y131:AB131"/>
    <mergeCell ref="AC131:AG131"/>
    <mergeCell ref="AH131:AT131"/>
    <mergeCell ref="AU131:AX131"/>
    <mergeCell ref="Y129:AB129"/>
    <mergeCell ref="AC129:AG129"/>
    <mergeCell ref="AH129:AT129"/>
    <mergeCell ref="AU129:AX129"/>
    <mergeCell ref="G130:K130"/>
    <mergeCell ref="L130:X130"/>
    <mergeCell ref="Y130:AB130"/>
    <mergeCell ref="AC130:AG130"/>
    <mergeCell ref="AH130:AT130"/>
    <mergeCell ref="AU130:AX130"/>
    <mergeCell ref="G132:K132"/>
    <mergeCell ref="L132:X132"/>
    <mergeCell ref="Y132:AB132"/>
    <mergeCell ref="AC132:AG132"/>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140:AK140"/>
    <mergeCell ref="AL140:AN140"/>
    <mergeCell ref="A144:B144"/>
    <mergeCell ref="C144:I144"/>
    <mergeCell ref="J144:O144"/>
    <mergeCell ref="P144:X144"/>
    <mergeCell ref="Y144:AB144"/>
    <mergeCell ref="AC144:AG144"/>
    <mergeCell ref="AH144:AK144"/>
    <mergeCell ref="AL144:AO144"/>
    <mergeCell ref="AP144:AX144"/>
    <mergeCell ref="A145:B145"/>
    <mergeCell ref="C145:I145"/>
    <mergeCell ref="J145:O145"/>
    <mergeCell ref="P145:X145"/>
    <mergeCell ref="Y145:AB145"/>
    <mergeCell ref="AC145:AG145"/>
    <mergeCell ref="AH145:AK145"/>
    <mergeCell ref="AL145:AO145"/>
    <mergeCell ref="AP145:AX145"/>
    <mergeCell ref="AP149:AX149"/>
    <mergeCell ref="AL148:AO148"/>
    <mergeCell ref="AP148:AX148"/>
    <mergeCell ref="A149:B149"/>
    <mergeCell ref="C149:I149"/>
    <mergeCell ref="J149:O149"/>
    <mergeCell ref="P149:X149"/>
    <mergeCell ref="Y149:AB149"/>
    <mergeCell ref="AC149:AG149"/>
    <mergeCell ref="AH149:AK149"/>
    <mergeCell ref="AL149:AO149"/>
    <mergeCell ref="A148:B148"/>
    <mergeCell ref="C148:I148"/>
    <mergeCell ref="J148:O148"/>
    <mergeCell ref="P148:X148"/>
    <mergeCell ref="Y148:AB148"/>
    <mergeCell ref="AC148:AG148"/>
    <mergeCell ref="AH148:AK148"/>
    <mergeCell ref="AL153:AO153"/>
    <mergeCell ref="AP153:AX153"/>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156:B156"/>
    <mergeCell ref="C156:I156"/>
    <mergeCell ref="J156:O156"/>
    <mergeCell ref="P156:X156"/>
    <mergeCell ref="Y156:AB156"/>
    <mergeCell ref="AC156:AG156"/>
    <mergeCell ref="AH156:AK156"/>
    <mergeCell ref="AL156:AO156"/>
    <mergeCell ref="AP156:AX156"/>
    <mergeCell ref="B41:F45"/>
    <mergeCell ref="G41:AA42"/>
    <mergeCell ref="AB41:AX42"/>
    <mergeCell ref="G43:AA45"/>
    <mergeCell ref="AB43:AX45"/>
    <mergeCell ref="A41:A50"/>
    <mergeCell ref="AL158:AO158"/>
    <mergeCell ref="AP158:AX158"/>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B46:F50"/>
    <mergeCell ref="G46:O47"/>
    <mergeCell ref="P46:X47"/>
    <mergeCell ref="Y46:AA47"/>
    <mergeCell ref="AB46:AD47"/>
    <mergeCell ref="AE46:AH47"/>
    <mergeCell ref="AI46:AL47"/>
    <mergeCell ref="AM46:AP47"/>
    <mergeCell ref="AQ46:AT46"/>
    <mergeCell ref="AU102:AV102"/>
    <mergeCell ref="AM49:AP49"/>
    <mergeCell ref="AQ49:AT49"/>
    <mergeCell ref="AU49:AX49"/>
    <mergeCell ref="Y50:AA50"/>
    <mergeCell ref="AB50:AD50"/>
    <mergeCell ref="AE50:AH50"/>
    <mergeCell ref="AI50:AL50"/>
    <mergeCell ref="AM50:AP50"/>
    <mergeCell ref="AQ50:AT50"/>
    <mergeCell ref="AU50:AX50"/>
    <mergeCell ref="AD71:AF71"/>
    <mergeCell ref="AG71:AX71"/>
    <mergeCell ref="C68:AC68"/>
    <mergeCell ref="AD68:AF68"/>
    <mergeCell ref="AG68:AX68"/>
    <mergeCell ref="C69:AC69"/>
    <mergeCell ref="AD69:AF69"/>
    <mergeCell ref="AG69:AX69"/>
    <mergeCell ref="AD65:AF65"/>
    <mergeCell ref="AG65:AX65"/>
    <mergeCell ref="C66:AC66"/>
    <mergeCell ref="AD66:AF66"/>
    <mergeCell ref="AG66:AX66"/>
    <mergeCell ref="AQ104:AS104"/>
    <mergeCell ref="E102:G102"/>
    <mergeCell ref="I102:J102"/>
    <mergeCell ref="L102:M102"/>
    <mergeCell ref="O102:P102"/>
    <mergeCell ref="Q102:S102"/>
    <mergeCell ref="U102:V102"/>
    <mergeCell ref="X102:Y102"/>
    <mergeCell ref="AR102:AS102"/>
    <mergeCell ref="AM104:AN104"/>
    <mergeCell ref="AO104:AP104"/>
    <mergeCell ref="Q103:S103"/>
    <mergeCell ref="L104:N104"/>
    <mergeCell ref="X104:Z104"/>
    <mergeCell ref="AJ104:AL104"/>
    <mergeCell ref="E104:F104"/>
    <mergeCell ref="G104:I104"/>
    <mergeCell ref="J104:K104"/>
    <mergeCell ref="Q104:R104"/>
    <mergeCell ref="S104:U104"/>
    <mergeCell ref="V104:W104"/>
    <mergeCell ref="AC104:AD104"/>
    <mergeCell ref="AE104:AG104"/>
    <mergeCell ref="AH104:AI104"/>
  </mergeCells>
  <phoneticPr fontId="5"/>
  <conditionalFormatting sqref="P18:AX18">
    <cfRule type="expression" dxfId="153" priority="957">
      <formula>IF(RIGHT(TEXT(P18,"0.#"),1)=".",FALSE,TRUE)</formula>
    </cfRule>
    <cfRule type="expression" dxfId="152" priority="958">
      <formula>IF(RIGHT(TEXT(P18,"0.#"),1)=".",TRUE,FALSE)</formula>
    </cfRule>
  </conditionalFormatting>
  <conditionalFormatting sqref="Y131">
    <cfRule type="expression" dxfId="151" priority="955">
      <formula>IF(RIGHT(TEXT(Y131,"0.#"),1)=".",FALSE,TRUE)</formula>
    </cfRule>
    <cfRule type="expression" dxfId="150" priority="956">
      <formula>IF(RIGHT(TEXT(Y131,"0.#"),1)=".",TRUE,FALSE)</formula>
    </cfRule>
  </conditionalFormatting>
  <conditionalFormatting sqref="Y133">
    <cfRule type="expression" dxfId="149" priority="953">
      <formula>IF(RIGHT(TEXT(Y133,"0.#"),1)=".",FALSE,TRUE)</formula>
    </cfRule>
    <cfRule type="expression" dxfId="148" priority="954">
      <formula>IF(RIGHT(TEXT(Y133,"0.#"),1)=".",TRUE,FALSE)</formula>
    </cfRule>
  </conditionalFormatting>
  <conditionalFormatting sqref="Y138 Y136">
    <cfRule type="expression" dxfId="147" priority="933">
      <formula>IF(RIGHT(TEXT(Y136,"0.#"),1)=".",FALSE,TRUE)</formula>
    </cfRule>
    <cfRule type="expression" dxfId="146" priority="934">
      <formula>IF(RIGHT(TEXT(Y136,"0.#"),1)=".",TRUE,FALSE)</formula>
    </cfRule>
  </conditionalFormatting>
  <conditionalFormatting sqref="AR15:AX15 AK13:AX13">
    <cfRule type="expression" dxfId="145" priority="951">
      <formula>IF(RIGHT(TEXT(AK13,"0.#"),1)=".",FALSE,TRUE)</formula>
    </cfRule>
    <cfRule type="expression" dxfId="144" priority="952">
      <formula>IF(RIGHT(TEXT(AK13,"0.#"),1)=".",TRUE,FALSE)</formula>
    </cfRule>
  </conditionalFormatting>
  <conditionalFormatting sqref="AD19:AJ19">
    <cfRule type="expression" dxfId="143" priority="949">
      <formula>IF(RIGHT(TEXT(AD19,"0.#"),1)=".",FALSE,TRUE)</formula>
    </cfRule>
    <cfRule type="expression" dxfId="142" priority="950">
      <formula>IF(RIGHT(TEXT(AD19,"0.#"),1)=".",TRUE,FALSE)</formula>
    </cfRule>
  </conditionalFormatting>
  <conditionalFormatting sqref="AE29 AQ29">
    <cfRule type="expression" dxfId="141" priority="947">
      <formula>IF(RIGHT(TEXT(AE29,"0.#"),1)=".",FALSE,TRUE)</formula>
    </cfRule>
    <cfRule type="expression" dxfId="140" priority="948">
      <formula>IF(RIGHT(TEXT(AE29,"0.#"),1)=".",TRUE,FALSE)</formula>
    </cfRule>
  </conditionalFormatting>
  <conditionalFormatting sqref="Y132 Y130">
    <cfRule type="expression" dxfId="139" priority="945">
      <formula>IF(RIGHT(TEXT(Y130,"0.#"),1)=".",FALSE,TRUE)</formula>
    </cfRule>
    <cfRule type="expression" dxfId="138" priority="946">
      <formula>IF(RIGHT(TEXT(Y130,"0.#"),1)=".",TRUE,FALSE)</formula>
    </cfRule>
  </conditionalFormatting>
  <conditionalFormatting sqref="AU131">
    <cfRule type="expression" dxfId="137" priority="943">
      <formula>IF(RIGHT(TEXT(AU131,"0.#"),1)=".",FALSE,TRUE)</formula>
    </cfRule>
    <cfRule type="expression" dxfId="136" priority="944">
      <formula>IF(RIGHT(TEXT(AU131,"0.#"),1)=".",TRUE,FALSE)</formula>
    </cfRule>
  </conditionalFormatting>
  <conditionalFormatting sqref="AU133">
    <cfRule type="expression" dxfId="135" priority="941">
      <formula>IF(RIGHT(TEXT(AU133,"0.#"),1)=".",FALSE,TRUE)</formula>
    </cfRule>
    <cfRule type="expression" dxfId="134" priority="942">
      <formula>IF(RIGHT(TEXT(AU133,"0.#"),1)=".",TRUE,FALSE)</formula>
    </cfRule>
  </conditionalFormatting>
  <conditionalFormatting sqref="AU132 AU130">
    <cfRule type="expression" dxfId="133" priority="939">
      <formula>IF(RIGHT(TEXT(AU130,"0.#"),1)=".",FALSE,TRUE)</formula>
    </cfRule>
    <cfRule type="expression" dxfId="132" priority="940">
      <formula>IF(RIGHT(TEXT(AU130,"0.#"),1)=".",TRUE,FALSE)</formula>
    </cfRule>
  </conditionalFormatting>
  <conditionalFormatting sqref="Y137">
    <cfRule type="expression" dxfId="131" priority="937">
      <formula>IF(RIGHT(TEXT(Y137,"0.#"),1)=".",FALSE,TRUE)</formula>
    </cfRule>
    <cfRule type="expression" dxfId="130" priority="938">
      <formula>IF(RIGHT(TEXT(Y137,"0.#"),1)=".",TRUE,FALSE)</formula>
    </cfRule>
  </conditionalFormatting>
  <conditionalFormatting sqref="Y139">
    <cfRule type="expression" dxfId="129" priority="935">
      <formula>IF(RIGHT(TEXT(Y139,"0.#"),1)=".",FALSE,TRUE)</formula>
    </cfRule>
    <cfRule type="expression" dxfId="128" priority="936">
      <formula>IF(RIGHT(TEXT(Y139,"0.#"),1)=".",TRUE,FALSE)</formula>
    </cfRule>
  </conditionalFormatting>
  <conditionalFormatting sqref="AU137">
    <cfRule type="expression" dxfId="127" priority="931">
      <formula>IF(RIGHT(TEXT(AU137,"0.#"),1)=".",FALSE,TRUE)</formula>
    </cfRule>
    <cfRule type="expression" dxfId="126" priority="932">
      <formula>IF(RIGHT(TEXT(AU137,"0.#"),1)=".",TRUE,FALSE)</formula>
    </cfRule>
  </conditionalFormatting>
  <conditionalFormatting sqref="AU139">
    <cfRule type="expression" dxfId="125" priority="929">
      <formula>IF(RIGHT(TEXT(AU139,"0.#"),1)=".",FALSE,TRUE)</formula>
    </cfRule>
    <cfRule type="expression" dxfId="124" priority="930">
      <formula>IF(RIGHT(TEXT(AU139,"0.#"),1)=".",TRUE,FALSE)</formula>
    </cfRule>
  </conditionalFormatting>
  <conditionalFormatting sqref="AU138 AU136">
    <cfRule type="expression" dxfId="123" priority="927">
      <formula>IF(RIGHT(TEXT(AU136,"0.#"),1)=".",FALSE,TRUE)</formula>
    </cfRule>
    <cfRule type="expression" dxfId="122" priority="928">
      <formula>IF(RIGHT(TEXT(AU136,"0.#"),1)=".",TRUE,FALSE)</formula>
    </cfRule>
  </conditionalFormatting>
  <conditionalFormatting sqref="AI29">
    <cfRule type="expression" dxfId="121" priority="925">
      <formula>IF(RIGHT(TEXT(AI29,"0.#"),1)=".",FALSE,TRUE)</formula>
    </cfRule>
    <cfRule type="expression" dxfId="120" priority="926">
      <formula>IF(RIGHT(TEXT(AI29,"0.#"),1)=".",TRUE,FALSE)</formula>
    </cfRule>
  </conditionalFormatting>
  <conditionalFormatting sqref="AM29">
    <cfRule type="expression" dxfId="119" priority="923">
      <formula>IF(RIGHT(TEXT(AM29,"0.#"),1)=".",FALSE,TRUE)</formula>
    </cfRule>
    <cfRule type="expression" dxfId="118" priority="924">
      <formula>IF(RIGHT(TEXT(AM29,"0.#"),1)=".",TRUE,FALSE)</formula>
    </cfRule>
  </conditionalFormatting>
  <conditionalFormatting sqref="AE30">
    <cfRule type="expression" dxfId="117" priority="921">
      <formula>IF(RIGHT(TEXT(AE30,"0.#"),1)=".",FALSE,TRUE)</formula>
    </cfRule>
    <cfRule type="expression" dxfId="116" priority="922">
      <formula>IF(RIGHT(TEXT(AE30,"0.#"),1)=".",TRUE,FALSE)</formula>
    </cfRule>
  </conditionalFormatting>
  <conditionalFormatting sqref="AI30">
    <cfRule type="expression" dxfId="115" priority="919">
      <formula>IF(RIGHT(TEXT(AI30,"0.#"),1)=".",FALSE,TRUE)</formula>
    </cfRule>
    <cfRule type="expression" dxfId="114" priority="920">
      <formula>IF(RIGHT(TEXT(AI30,"0.#"),1)=".",TRUE,FALSE)</formula>
    </cfRule>
  </conditionalFormatting>
  <conditionalFormatting sqref="AM30">
    <cfRule type="expression" dxfId="113" priority="917">
      <formula>IF(RIGHT(TEXT(AM30,"0.#"),1)=".",FALSE,TRUE)</formula>
    </cfRule>
    <cfRule type="expression" dxfId="112" priority="918">
      <formula>IF(RIGHT(TEXT(AM30,"0.#"),1)=".",TRUE,FALSE)</formula>
    </cfRule>
  </conditionalFormatting>
  <conditionalFormatting sqref="AQ30">
    <cfRule type="expression" dxfId="111" priority="915">
      <formula>IF(RIGHT(TEXT(AQ30,"0.#"),1)=".",FALSE,TRUE)</formula>
    </cfRule>
    <cfRule type="expression" dxfId="110" priority="916">
      <formula>IF(RIGHT(TEXT(AQ30,"0.#"),1)=".",TRUE,FALSE)</formula>
    </cfRule>
  </conditionalFormatting>
  <conditionalFormatting sqref="AL145:AO145">
    <cfRule type="expression" dxfId="109" priority="877">
      <formula>IF(AND(AL145&gt;=0, RIGHT(TEXT(AL145,"0.#"),1)&lt;&gt;"."),TRUE,FALSE)</formula>
    </cfRule>
    <cfRule type="expression" dxfId="108" priority="878">
      <formula>IF(AND(AL145&gt;=0, RIGHT(TEXT(AL145,"0.#"),1)="."),TRUE,FALSE)</formula>
    </cfRule>
    <cfRule type="expression" dxfId="107" priority="879">
      <formula>IF(AND(AL145&lt;0, RIGHT(TEXT(AL145,"0.#"),1)&lt;&gt;"."),TRUE,FALSE)</formula>
    </cfRule>
    <cfRule type="expression" dxfId="106" priority="880">
      <formula>IF(AND(AL145&lt;0, RIGHT(TEXT(AL145,"0.#"),1)="."),TRUE,FALSE)</formula>
    </cfRule>
  </conditionalFormatting>
  <conditionalFormatting sqref="Y145">
    <cfRule type="expression" dxfId="105" priority="875">
      <formula>IF(RIGHT(TEXT(Y145,"0.#"),1)=".",FALSE,TRUE)</formula>
    </cfRule>
    <cfRule type="expression" dxfId="104" priority="876">
      <formula>IF(RIGHT(TEXT(Y145,"0.#"),1)=".",TRUE,FALSE)</formula>
    </cfRule>
  </conditionalFormatting>
  <conditionalFormatting sqref="Y149">
    <cfRule type="expression" dxfId="103" priority="807">
      <formula>IF(RIGHT(TEXT(Y149,"0.#"),1)=".",FALSE,TRUE)</formula>
    </cfRule>
    <cfRule type="expression" dxfId="102" priority="808">
      <formula>IF(RIGHT(TEXT(Y149,"0.#"),1)=".",TRUE,FALSE)</formula>
    </cfRule>
  </conditionalFormatting>
  <conditionalFormatting sqref="Y153">
    <cfRule type="expression" dxfId="101" priority="795">
      <formula>IF(RIGHT(TEXT(Y153,"0.#"),1)=".",FALSE,TRUE)</formula>
    </cfRule>
    <cfRule type="expression" dxfId="100" priority="796">
      <formula>IF(RIGHT(TEXT(Y153,"0.#"),1)=".",TRUE,FALSE)</formula>
    </cfRule>
  </conditionalFormatting>
  <conditionalFormatting sqref="Y157:Y158">
    <cfRule type="expression" dxfId="99" priority="783">
      <formula>IF(RIGHT(TEXT(Y157,"0.#"),1)=".",FALSE,TRUE)</formula>
    </cfRule>
    <cfRule type="expression" dxfId="98" priority="784">
      <formula>IF(RIGHT(TEXT(Y157,"0.#"),1)=".",TRUE,FALSE)</formula>
    </cfRule>
  </conditionalFormatting>
  <conditionalFormatting sqref="W23">
    <cfRule type="expression" dxfId="97" priority="873">
      <formula>IF(RIGHT(TEXT(W23,"0.#"),1)=".",FALSE,TRUE)</formula>
    </cfRule>
    <cfRule type="expression" dxfId="96" priority="874">
      <formula>IF(RIGHT(TEXT(W23,"0.#"),1)=".",TRUE,FALSE)</formula>
    </cfRule>
  </conditionalFormatting>
  <conditionalFormatting sqref="W24">
    <cfRule type="expression" dxfId="95" priority="871">
      <formula>IF(RIGHT(TEXT(W24,"0.#"),1)=".",FALSE,TRUE)</formula>
    </cfRule>
    <cfRule type="expression" dxfId="94" priority="872">
      <formula>IF(RIGHT(TEXT(W24,"0.#"),1)=".",TRUE,FALSE)</formula>
    </cfRule>
  </conditionalFormatting>
  <conditionalFormatting sqref="W25">
    <cfRule type="expression" dxfId="93" priority="869">
      <formula>IF(RIGHT(TEXT(W25,"0.#"),1)=".",FALSE,TRUE)</formula>
    </cfRule>
    <cfRule type="expression" dxfId="92" priority="870">
      <formula>IF(RIGHT(TEXT(W25,"0.#"),1)=".",TRUE,FALSE)</formula>
    </cfRule>
  </conditionalFormatting>
  <conditionalFormatting sqref="P23">
    <cfRule type="expression" dxfId="91" priority="867">
      <formula>IF(RIGHT(TEXT(P23,"0.#"),1)=".",FALSE,TRUE)</formula>
    </cfRule>
    <cfRule type="expression" dxfId="90" priority="868">
      <formula>IF(RIGHT(TEXT(P23,"0.#"),1)=".",TRUE,FALSE)</formula>
    </cfRule>
  </conditionalFormatting>
  <conditionalFormatting sqref="P24">
    <cfRule type="expression" dxfId="89" priority="865">
      <formula>IF(RIGHT(TEXT(P24,"0.#"),1)=".",FALSE,TRUE)</formula>
    </cfRule>
    <cfRule type="expression" dxfId="88" priority="866">
      <formula>IF(RIGHT(TEXT(P24,"0.#"),1)=".",TRUE,FALSE)</formula>
    </cfRule>
  </conditionalFormatting>
  <conditionalFormatting sqref="P25">
    <cfRule type="expression" dxfId="87" priority="863">
      <formula>IF(RIGHT(TEXT(P25,"0.#"),1)=".",FALSE,TRUE)</formula>
    </cfRule>
    <cfRule type="expression" dxfId="86" priority="864">
      <formula>IF(RIGHT(TEXT(P25,"0.#"),1)=".",TRUE,FALSE)</formula>
    </cfRule>
  </conditionalFormatting>
  <conditionalFormatting sqref="AL153:AO153">
    <cfRule type="expression" dxfId="85" priority="797">
      <formula>IF(AND(AL153&gt;=0, RIGHT(TEXT(AL153,"0.#"),1)&lt;&gt;"."),TRUE,FALSE)</formula>
    </cfRule>
    <cfRule type="expression" dxfId="84" priority="798">
      <formula>IF(AND(AL153&gt;=0, RIGHT(TEXT(AL153,"0.#"),1)="."),TRUE,FALSE)</formula>
    </cfRule>
    <cfRule type="expression" dxfId="83" priority="799">
      <formula>IF(AND(AL153&lt;0, RIGHT(TEXT(AL153,"0.#"),1)&lt;&gt;"."),TRUE,FALSE)</formula>
    </cfRule>
    <cfRule type="expression" dxfId="82" priority="800">
      <formula>IF(AND(AL153&lt;0, RIGHT(TEXT(AL153,"0.#"),1)="."),TRUE,FALSE)</formula>
    </cfRule>
  </conditionalFormatting>
  <conditionalFormatting sqref="AL157:AO158">
    <cfRule type="expression" dxfId="81" priority="785">
      <formula>IF(AND(AL157&gt;=0, RIGHT(TEXT(AL157,"0.#"),1)&lt;&gt;"."),TRUE,FALSE)</formula>
    </cfRule>
    <cfRule type="expression" dxfId="80" priority="786">
      <formula>IF(AND(AL157&gt;=0, RIGHT(TEXT(AL157,"0.#"),1)="."),TRUE,FALSE)</formula>
    </cfRule>
    <cfRule type="expression" dxfId="79" priority="787">
      <formula>IF(AND(AL157&lt;0, RIGHT(TEXT(AL157,"0.#"),1)&lt;&gt;"."),TRUE,FALSE)</formula>
    </cfRule>
    <cfRule type="expression" dxfId="78" priority="788">
      <formula>IF(AND(AL157&lt;0, RIGHT(TEXT(AL157,"0.#"),1)="."),TRUE,FALSE)</formula>
    </cfRule>
  </conditionalFormatting>
  <conditionalFormatting sqref="AU30">
    <cfRule type="expression" dxfId="77" priority="731">
      <formula>IF(RIGHT(TEXT(AU30,"0.#"),1)=".",FALSE,TRUE)</formula>
    </cfRule>
    <cfRule type="expression" dxfId="76" priority="732">
      <formula>IF(RIGHT(TEXT(AU30,"0.#"),1)=".",TRUE,FALSE)</formula>
    </cfRule>
  </conditionalFormatting>
  <conditionalFormatting sqref="AU29">
    <cfRule type="expression" dxfId="75" priority="733">
      <formula>IF(RIGHT(TEXT(AU29,"0.#"),1)=".",FALSE,TRUE)</formula>
    </cfRule>
    <cfRule type="expression" dxfId="74" priority="734">
      <formula>IF(RIGHT(TEXT(AU29,"0.#"),1)=".",TRUE,FALSE)</formula>
    </cfRule>
  </conditionalFormatting>
  <conditionalFormatting sqref="P26:AC26">
    <cfRule type="expression" dxfId="73" priority="729">
      <formula>IF(RIGHT(TEXT(P26,"0.#"),1)=".",FALSE,TRUE)</formula>
    </cfRule>
    <cfRule type="expression" dxfId="72" priority="730">
      <formula>IF(RIGHT(TEXT(P26,"0.#"),1)=".",TRUE,FALSE)</formula>
    </cfRule>
  </conditionalFormatting>
  <conditionalFormatting sqref="AE36 AI36 AM36">
    <cfRule type="expression" dxfId="71" priority="727">
      <formula>IF(RIGHT(TEXT(AE36,"0.#"),1)=".",FALSE,TRUE)</formula>
    </cfRule>
    <cfRule type="expression" dxfId="70" priority="728">
      <formula>IF(RIGHT(TEXT(AE36,"0.#"),1)=".",TRUE,FALSE)</formula>
    </cfRule>
  </conditionalFormatting>
  <conditionalFormatting sqref="AE37 AI37 AM37">
    <cfRule type="expression" dxfId="69" priority="725">
      <formula>IF(RIGHT(TEXT(AE37,"0.#"),1)=".",FALSE,TRUE)</formula>
    </cfRule>
    <cfRule type="expression" dxfId="68" priority="726">
      <formula>IF(RIGHT(TEXT(AE37,"0.#"),1)=".",TRUE,FALSE)</formula>
    </cfRule>
  </conditionalFormatting>
  <conditionalFormatting sqref="AE38 AI38 AM38">
    <cfRule type="expression" dxfId="67" priority="723">
      <formula>IF(RIGHT(TEXT(AE38,"0.#"),1)=".",FALSE,TRUE)</formula>
    </cfRule>
    <cfRule type="expression" dxfId="66" priority="724">
      <formula>IF(RIGHT(TEXT(AE38,"0.#"),1)=".",TRUE,FALSE)</formula>
    </cfRule>
  </conditionalFormatting>
  <conditionalFormatting sqref="AM32">
    <cfRule type="expression" dxfId="65" priority="595">
      <formula>IF(RIGHT(TEXT(AM32,"0.#"),1)=".",FALSE,TRUE)</formula>
    </cfRule>
    <cfRule type="expression" dxfId="64" priority="596">
      <formula>IF(RIGHT(TEXT(AM32,"0.#"),1)=".",TRUE,FALSE)</formula>
    </cfRule>
  </conditionalFormatting>
  <conditionalFormatting sqref="AE33">
    <cfRule type="expression" dxfId="63" priority="593">
      <formula>IF(RIGHT(TEXT(AE33,"0.#"),1)=".",FALSE,TRUE)</formula>
    </cfRule>
    <cfRule type="expression" dxfId="62" priority="594">
      <formula>IF(RIGHT(TEXT(AE33,"0.#"),1)=".",TRUE,FALSE)</formula>
    </cfRule>
  </conditionalFormatting>
  <conditionalFormatting sqref="AI33">
    <cfRule type="expression" dxfId="61" priority="591">
      <formula>IF(RIGHT(TEXT(AI33,"0.#"),1)=".",FALSE,TRUE)</formula>
    </cfRule>
    <cfRule type="expression" dxfId="60" priority="592">
      <formula>IF(RIGHT(TEXT(AI33,"0.#"),1)=".",TRUE,FALSE)</formula>
    </cfRule>
  </conditionalFormatting>
  <conditionalFormatting sqref="AE32 AQ32">
    <cfRule type="expression" dxfId="59" priority="599">
      <formula>IF(RIGHT(TEXT(AE32,"0.#"),1)=".",FALSE,TRUE)</formula>
    </cfRule>
    <cfRule type="expression" dxfId="58" priority="600">
      <formula>IF(RIGHT(TEXT(AE32,"0.#"),1)=".",TRUE,FALSE)</formula>
    </cfRule>
  </conditionalFormatting>
  <conditionalFormatting sqref="AI32">
    <cfRule type="expression" dxfId="57" priority="597">
      <formula>IF(RIGHT(TEXT(AI32,"0.#"),1)=".",FALSE,TRUE)</formula>
    </cfRule>
    <cfRule type="expression" dxfId="56" priority="598">
      <formula>IF(RIGHT(TEXT(AI32,"0.#"),1)=".",TRUE,FALSE)</formula>
    </cfRule>
  </conditionalFormatting>
  <conditionalFormatting sqref="AE48">
    <cfRule type="expression" dxfId="55" priority="75">
      <formula>IF(RIGHT(TEXT(AE48,"0.#"),1)=".",FALSE,TRUE)</formula>
    </cfRule>
    <cfRule type="expression" dxfId="54" priority="76">
      <formula>IF(RIGHT(TEXT(AE48,"0.#"),1)=".",TRUE,FALSE)</formula>
    </cfRule>
  </conditionalFormatting>
  <conditionalFormatting sqref="AE49">
    <cfRule type="expression" dxfId="53" priority="73">
      <formula>IF(RIGHT(TEXT(AE49,"0.#"),1)=".",FALSE,TRUE)</formula>
    </cfRule>
    <cfRule type="expression" dxfId="52" priority="74">
      <formula>IF(RIGHT(TEXT(AE49,"0.#"),1)=".",TRUE,FALSE)</formula>
    </cfRule>
  </conditionalFormatting>
  <conditionalFormatting sqref="AM48">
    <cfRule type="expression" dxfId="51" priority="63">
      <formula>IF(RIGHT(TEXT(AM48,"0.#"),1)=".",FALSE,TRUE)</formula>
    </cfRule>
    <cfRule type="expression" dxfId="50" priority="64">
      <formula>IF(RIGHT(TEXT(AM48,"0.#"),1)=".",TRUE,FALSE)</formula>
    </cfRule>
  </conditionalFormatting>
  <conditionalFormatting sqref="AI49">
    <cfRule type="expression" dxfId="49" priority="67">
      <formula>IF(RIGHT(TEXT(AI49,"0.#"),1)=".",FALSE,TRUE)</formula>
    </cfRule>
    <cfRule type="expression" dxfId="48" priority="68">
      <formula>IF(RIGHT(TEXT(AI49,"0.#"),1)=".",TRUE,FALSE)</formula>
    </cfRule>
  </conditionalFormatting>
  <conditionalFormatting sqref="AI48">
    <cfRule type="expression" dxfId="47" priority="65">
      <formula>IF(RIGHT(TEXT(AI48,"0.#"),1)=".",FALSE,TRUE)</formula>
    </cfRule>
    <cfRule type="expression" dxfId="46" priority="66">
      <formula>IF(RIGHT(TEXT(AI48,"0.#"),1)=".",TRUE,FALSE)</formula>
    </cfRule>
  </conditionalFormatting>
  <conditionalFormatting sqref="AM49">
    <cfRule type="expression" dxfId="45" priority="61">
      <formula>IF(RIGHT(TEXT(AM49,"0.#"),1)=".",FALSE,TRUE)</formula>
    </cfRule>
    <cfRule type="expression" dxfId="44" priority="62">
      <formula>IF(RIGHT(TEXT(AM49,"0.#"),1)=".",TRUE,FALSE)</formula>
    </cfRule>
  </conditionalFormatting>
  <conditionalFormatting sqref="AQ48:AQ50">
    <cfRule type="expression" dxfId="43" priority="57">
      <formula>IF(RIGHT(TEXT(AQ48,"0.#"),1)=".",FALSE,TRUE)</formula>
    </cfRule>
    <cfRule type="expression" dxfId="42" priority="58">
      <formula>IF(RIGHT(TEXT(AQ48,"0.#"),1)=".",TRUE,FALSE)</formula>
    </cfRule>
  </conditionalFormatting>
  <conditionalFormatting sqref="AU48:AU50">
    <cfRule type="expression" dxfId="41" priority="55">
      <formula>IF(RIGHT(TEXT(AU48,"0.#"),1)=".",FALSE,TRUE)</formula>
    </cfRule>
    <cfRule type="expression" dxfId="40" priority="56">
      <formula>IF(RIGHT(TEXT(AU48,"0.#"),1)=".",TRUE,FALSE)</formula>
    </cfRule>
  </conditionalFormatting>
  <conditionalFormatting sqref="P13:AJ13">
    <cfRule type="expression" dxfId="39" priority="53">
      <formula>IF(RIGHT(TEXT(P13,"0.#"),1)=".",FALSE,TRUE)</formula>
    </cfRule>
    <cfRule type="expression" dxfId="38" priority="54">
      <formula>IF(RIGHT(TEXT(P13,"0.#"),1)=".",TRUE,FALSE)</formula>
    </cfRule>
  </conditionalFormatting>
  <conditionalFormatting sqref="P14:AC14">
    <cfRule type="expression" dxfId="37" priority="51">
      <formula>IF(RIGHT(TEXT(P14,"0.#"),1)=".",FALSE,TRUE)</formula>
    </cfRule>
    <cfRule type="expression" dxfId="36" priority="52">
      <formula>IF(RIGHT(TEXT(P14,"0.#"),1)=".",TRUE,FALSE)</formula>
    </cfRule>
  </conditionalFormatting>
  <conditionalFormatting sqref="AD14:AQ14 AK15:AQ16">
    <cfRule type="expression" dxfId="35" priority="49">
      <formula>IF(RIGHT(TEXT(AD14,"0.#"),1)=".",FALSE,TRUE)</formula>
    </cfRule>
    <cfRule type="expression" dxfId="34" priority="50">
      <formula>IF(RIGHT(TEXT(AD14,"0.#"),1)=".",TRUE,FALSE)</formula>
    </cfRule>
  </conditionalFormatting>
  <conditionalFormatting sqref="P15:V15">
    <cfRule type="expression" dxfId="33" priority="47">
      <formula>IF(RIGHT(TEXT(P15,"0.#"),1)=".",FALSE,TRUE)</formula>
    </cfRule>
    <cfRule type="expression" dxfId="32" priority="48">
      <formula>IF(RIGHT(TEXT(P15,"0.#"),1)=".",TRUE,FALSE)</formula>
    </cfRule>
  </conditionalFormatting>
  <conditionalFormatting sqref="W15:AC15">
    <cfRule type="expression" dxfId="31" priority="45">
      <formula>IF(RIGHT(TEXT(W15,"0.#"),1)=".",FALSE,TRUE)</formula>
    </cfRule>
    <cfRule type="expression" dxfId="30" priority="46">
      <formula>IF(RIGHT(TEXT(W15,"0.#"),1)=".",TRUE,FALSE)</formula>
    </cfRule>
  </conditionalFormatting>
  <conditionalFormatting sqref="P16:V16">
    <cfRule type="expression" dxfId="29" priority="43">
      <formula>IF(RIGHT(TEXT(P16,"0.#"),1)=".",FALSE,TRUE)</formula>
    </cfRule>
    <cfRule type="expression" dxfId="28" priority="44">
      <formula>IF(RIGHT(TEXT(P16,"0.#"),1)=".",TRUE,FALSE)</formula>
    </cfRule>
  </conditionalFormatting>
  <conditionalFormatting sqref="W16:AC16">
    <cfRule type="expression" dxfId="27" priority="41">
      <formula>IF(RIGHT(TEXT(W16,"0.#"),1)=".",FALSE,TRUE)</formula>
    </cfRule>
    <cfRule type="expression" dxfId="26" priority="42">
      <formula>IF(RIGHT(TEXT(W16,"0.#"),1)=".",TRUE,FALSE)</formula>
    </cfRule>
  </conditionalFormatting>
  <conditionalFormatting sqref="AD16:AJ16">
    <cfRule type="expression" dxfId="25" priority="37">
      <formula>IF(RIGHT(TEXT(AD16,"0.#"),1)=".",FALSE,TRUE)</formula>
    </cfRule>
    <cfRule type="expression" dxfId="24" priority="38">
      <formula>IF(RIGHT(TEXT(AD16,"0.#"),1)=".",TRUE,FALSE)</formula>
    </cfRule>
  </conditionalFormatting>
  <conditionalFormatting sqref="AD15:AJ15">
    <cfRule type="expression" dxfId="23" priority="39">
      <formula>IF(RIGHT(TEXT(AD15,"0.#"),1)=".",FALSE,TRUE)</formula>
    </cfRule>
    <cfRule type="expression" dxfId="22" priority="40">
      <formula>IF(RIGHT(TEXT(AD15,"0.#"),1)=".",TRUE,FALSE)</formula>
    </cfRule>
  </conditionalFormatting>
  <conditionalFormatting sqref="P17:V17">
    <cfRule type="expression" dxfId="21" priority="33">
      <formula>IF(RIGHT(TEXT(P17,"0.#"),1)=".",FALSE,TRUE)</formula>
    </cfRule>
    <cfRule type="expression" dxfId="20" priority="34">
      <formula>IF(RIGHT(TEXT(P17,"0.#"),1)=".",TRUE,FALSE)</formula>
    </cfRule>
  </conditionalFormatting>
  <conditionalFormatting sqref="W17:AJ17">
    <cfRule type="expression" dxfId="19" priority="35">
      <formula>IF(RIGHT(TEXT(W17,"0.#"),1)=".",FALSE,TRUE)</formula>
    </cfRule>
    <cfRule type="expression" dxfId="18" priority="36">
      <formula>IF(RIGHT(TEXT(W17,"0.#"),1)=".",TRUE,FALSE)</formula>
    </cfRule>
  </conditionalFormatting>
  <conditionalFormatting sqref="AK17:AQ17">
    <cfRule type="expression" dxfId="17" priority="31">
      <formula>IF(RIGHT(TEXT(AK17,"0.#"),1)=".",FALSE,TRUE)</formula>
    </cfRule>
    <cfRule type="expression" dxfId="16" priority="32">
      <formula>IF(RIGHT(TEXT(AK17,"0.#"),1)=".",TRUE,FALSE)</formula>
    </cfRule>
  </conditionalFormatting>
  <conditionalFormatting sqref="P19:AC19">
    <cfRule type="expression" dxfId="15" priority="29">
      <formula>IF(RIGHT(TEXT(P19,"0.#"),1)=".",FALSE,TRUE)</formula>
    </cfRule>
    <cfRule type="expression" dxfId="14" priority="30">
      <formula>IF(RIGHT(TEXT(P19,"0.#"),1)=".",TRUE,FALSE)</formula>
    </cfRule>
  </conditionalFormatting>
  <conditionalFormatting sqref="AM33">
    <cfRule type="expression" dxfId="13" priority="23">
      <formula>IF(RIGHT(TEXT(AM33,"0.#"),1)=".",FALSE,TRUE)</formula>
    </cfRule>
    <cfRule type="expression" dxfId="12" priority="24">
      <formula>IF(RIGHT(TEXT(AM33,"0.#"),1)=".",TRUE,FALSE)</formula>
    </cfRule>
  </conditionalFormatting>
  <conditionalFormatting sqref="AQ33">
    <cfRule type="expression" dxfId="11" priority="21">
      <formula>IF(RIGHT(TEXT(AQ33,"0.#"),1)=".",FALSE,TRUE)</formula>
    </cfRule>
    <cfRule type="expression" dxfId="10" priority="22">
      <formula>IF(RIGHT(TEXT(AQ33,"0.#"),1)=".",TRUE,FALSE)</formula>
    </cfRule>
  </conditionalFormatting>
  <conditionalFormatting sqref="AE50 AI50 AM50">
    <cfRule type="expression" dxfId="9" priority="19">
      <formula>IF(RIGHT(TEXT(AE50,"0.#"),1)=".",FALSE,TRUE)</formula>
    </cfRule>
    <cfRule type="expression" dxfId="8" priority="20">
      <formula>IF(RIGHT(TEXT(AE50,"0.#"),1)=".",TRUE,FALSE)</formula>
    </cfRule>
  </conditionalFormatting>
  <conditionalFormatting sqref="AQ36:AQ38">
    <cfRule type="expression" dxfId="7" priority="9">
      <formula>IF(RIGHT(TEXT(AQ36,"0.#"),1)=".",FALSE,TRUE)</formula>
    </cfRule>
    <cfRule type="expression" dxfId="6" priority="10">
      <formula>IF(RIGHT(TEXT(AQ36,"0.#"),1)=".",TRUE,FALSE)</formula>
    </cfRule>
  </conditionalFormatting>
  <conditionalFormatting sqref="AU36:AU38">
    <cfRule type="expression" dxfId="5" priority="7">
      <formula>IF(RIGHT(TEXT(AU36,"0.#"),1)=".",FALSE,TRUE)</formula>
    </cfRule>
    <cfRule type="expression" dxfId="4" priority="8">
      <formula>IF(RIGHT(TEXT(AU36,"0.#"),1)=".",TRUE,FALSE)</formula>
    </cfRule>
  </conditionalFormatting>
  <conditionalFormatting sqref="AL149:AO149">
    <cfRule type="expression" dxfId="3" priority="1">
      <formula>IF(AND(AL149&gt;=0, RIGHT(TEXT(AL149,"0.#"),1)&lt;&gt;"."),TRUE,FALSE)</formula>
    </cfRule>
    <cfRule type="expression" dxfId="2" priority="2">
      <formula>IF(AND(AL149&gt;=0, RIGHT(TEXT(AL149,"0.#"),1)="."),TRUE,FALSE)</formula>
    </cfRule>
    <cfRule type="expression" dxfId="1" priority="3">
      <formula>IF(AND(AL149&lt;0, RIGHT(TEXT(AL149,"0.#"),1)&lt;&gt;"."),TRUE,FALSE)</formula>
    </cfRule>
    <cfRule type="expression" dxfId="0" priority="4">
      <formula>IF(AND(AL149&lt;0, RIGHT(TEXT(AL149,"0.#"),1)="."),TRUE,FALSE)</formula>
    </cfRule>
  </conditionalFormatting>
  <dataValidations count="17">
    <dataValidation type="whole" allowBlank="1" showInputMessage="1" showErrorMessage="1" sqref="O102:P103 AX102:AX104 AA102:AB103 AM102:AN103">
      <formula1>0</formula1>
      <formula2>99</formula2>
    </dataValidation>
    <dataValidation type="whole" allowBlank="1" showInputMessage="1" showErrorMessage="1" sqref="AJ102:AK103 X102:Y103 AJ104 L102:L104 M102:M103 X104 AU102:AV103 J78:J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custom" imeMode="disabled" allowBlank="1" showInputMessage="1" showErrorMessage="1" sqref="AH145:AK145 AH149:AK149 AH153:AK153 AH157:AK158">
      <formula1>OR(AND(MOD(IF(ISNUMBER(AH145), AH145, 0.5),1)=0, 0&lt;=AH145), AH145="-")</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AO140">
      <formula1>"　, ☑"</formula1>
    </dataValidation>
    <dataValidation type="list" allowBlank="1" showInputMessage="1" showErrorMessage="1" sqref="S5:X5">
      <formula1>T終了年度</formula1>
    </dataValidation>
    <dataValidation type="list" allowBlank="1" showInputMessage="1" showErrorMessage="1" sqref="H78:I82">
      <formula1>T事業番号</formula1>
    </dataValidation>
    <dataValidation type="custom" imeMode="disabled" allowBlank="1" showInputMessage="1" showErrorMessage="1" sqref="AY23 AQ47:AR47 P13:AX13 AR15:AX15 P14:AQ18 AR18:AX18 P19:AJ19 Y130:AB132 AU130:AX132 Y136:AB138 AU136:AX138 Y145:AB145 AL145:AO145 Y149:AB149 AL149:AO149 Y153:AB153 AL153:AO153 Y157:AB158 AL157:AO158 AQ35:AR35 AU35:AX35 AE36:AX38 AE29:AX30 AE32:AX32 AU47:AX47 AE48:AX50 P23:AC26">
      <formula1>OR(ISNUMBER(P13), P13="-")</formula1>
    </dataValidation>
    <dataValidation type="list" allowBlank="1" showInputMessage="1" showErrorMessage="1" sqref="Q104:R104 AC104:AD104 AO104:AP104">
      <formula1>$U$44</formula1>
    </dataValidation>
    <dataValidation type="custom" allowBlank="1" showInputMessage="1" showErrorMessage="1" errorTitle="法人番号チェック" error="法人番号は13桁の数字で入力してください。" sqref="J157:O158 J153:O153 J149:O149 J145:O145">
      <formula1>OR(J145="-",AND(LEN(J145)=13,IFERROR(SEARCH("-",J145),"")="",IFERROR(SEARCH(".",J145),"")="",ISNUMBER(J145)))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0" max="16383" man="1"/>
    <brk id="86" max="49" man="1"/>
    <brk id="12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U103:V103 I103:J103 AG103:AH103 AR103:AS103</xm:sqref>
        </x14:dataValidation>
        <x14:dataValidation type="list" allowBlank="1" showInputMessage="1" showErrorMessage="1">
          <x14:formula1>
            <xm:f>入力規則等!$U$40:$U$42</xm:f>
          </x14:formula1>
          <xm:sqref>AG102:AH102 U102:V102 I102:J102 AR102:AS102</xm:sqref>
        </x14:dataValidation>
        <x14:dataValidation type="list" allowBlank="1" showInputMessage="1" showErrorMessage="1">
          <x14:formula1>
            <xm:f>入力規則等!$AG$2:$AG$13</xm:f>
          </x14:formula1>
          <xm:sqref>AC145:AG145 AC149:AG149 AC153:AG153 AC157:AG158</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AO102:AP103 Q102:S103 AC102:AE103 E102:G103</xm:sqref>
        </x14:dataValidation>
        <x14:dataValidation type="list" allowBlank="1" showInputMessage="1" showErrorMessage="1">
          <x14:formula1>
            <xm:f>入力規則等!$U$48</xm:f>
          </x14:formula1>
          <xm:sqref>E104:F104</xm:sqref>
        </x14:dataValidation>
        <x14:dataValidation type="list" allowBlank="1" showInputMessage="1" showErrorMessage="1">
          <x14:formula1>
            <xm:f>入力規則等!$U$13:$U$35</xm:f>
          </x14:formula1>
          <xm:sqref>AJ2:AM2 E78:G82 AE104:AG104 G104:I104 AQ104:AS104 S104:U104</xm:sqref>
        </x14:dataValidation>
        <x14:dataValidation type="list" allowBlank="1" showInputMessage="1" showErrorMessage="1">
          <x14:formula1>
            <xm:f>入力規則等!$U$56:$U$58</xm:f>
          </x14:formula1>
          <xm:sqref>J104:K104 AT104:AU104 AH104:AI104 V104:W104</xm:sqref>
        </x14:dataValidation>
        <x14:dataValidation type="list" allowBlank="1" showInputMessage="1" showErrorMessage="1">
          <x14:formula1>
            <xm:f>入力規則等!$U$49</xm:f>
          </x14:formula1>
          <xm:sqref>C78:D82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391</v>
      </c>
      <c r="AA1" s="29" t="s">
        <v>77</v>
      </c>
      <c r="AB1" s="29" t="s">
        <v>392</v>
      </c>
      <c r="AC1" s="29" t="s">
        <v>31</v>
      </c>
      <c r="AD1" s="28"/>
      <c r="AE1" s="29" t="s">
        <v>43</v>
      </c>
      <c r="AF1" s="30"/>
      <c r="AG1" s="39" t="s">
        <v>173</v>
      </c>
      <c r="AI1" s="39" t="s">
        <v>176</v>
      </c>
      <c r="AK1" s="39" t="s">
        <v>180</v>
      </c>
      <c r="AM1" s="54"/>
      <c r="AN1" s="54"/>
      <c r="AP1" s="28" t="s">
        <v>219</v>
      </c>
    </row>
    <row r="2" spans="1:42" ht="13.5" customHeight="1" x14ac:dyDescent="0.15">
      <c r="A2" s="14" t="s">
        <v>80</v>
      </c>
      <c r="B2" s="15"/>
      <c r="C2" s="13" t="str">
        <f>IF(B2="","",A2)</f>
        <v/>
      </c>
      <c r="D2" s="13" t="str">
        <f>IF(C2="","",IF(D1&lt;&gt;"",CONCATENATE(D1,"、",C2),C2))</f>
        <v/>
      </c>
      <c r="F2" s="12" t="s">
        <v>67</v>
      </c>
      <c r="G2" s="17" t="s">
        <v>586</v>
      </c>
      <c r="H2" s="13" t="str">
        <f>IF(G2="","",F2)</f>
        <v>一般会計</v>
      </c>
      <c r="I2" s="13" t="str">
        <f>IF(H2="","",IF(I1&lt;&gt;"",CONCATENATE(I1,"、",H2),H2))</f>
        <v>一般会計</v>
      </c>
      <c r="K2" s="14" t="s">
        <v>97</v>
      </c>
      <c r="L2" s="15"/>
      <c r="M2" s="13" t="str">
        <f>IF(L2="","",K2)</f>
        <v/>
      </c>
      <c r="N2" s="13" t="str">
        <f>IF(M2="","",IF(N1&lt;&gt;"",CONCATENATE(N1,"、",M2),M2))</f>
        <v/>
      </c>
      <c r="O2" s="13"/>
      <c r="P2" s="12" t="s">
        <v>69</v>
      </c>
      <c r="Q2" s="17" t="s">
        <v>586</v>
      </c>
      <c r="R2" s="13" t="str">
        <f>IF(Q2="","",P2)</f>
        <v>直接実施</v>
      </c>
      <c r="S2" s="13" t="str">
        <f>IF(R2="","",IF(S1&lt;&gt;"",CONCATENATE(S1,"、",R2),R2))</f>
        <v>直接実施</v>
      </c>
      <c r="T2" s="13"/>
      <c r="U2" s="69">
        <v>21</v>
      </c>
      <c r="W2" s="32" t="s">
        <v>165</v>
      </c>
      <c r="Y2" s="32" t="s">
        <v>63</v>
      </c>
      <c r="Z2" s="32" t="s">
        <v>63</v>
      </c>
      <c r="AA2" s="62" t="s">
        <v>261</v>
      </c>
      <c r="AB2" s="62" t="s">
        <v>486</v>
      </c>
      <c r="AC2" s="63" t="s">
        <v>129</v>
      </c>
      <c r="AD2" s="28"/>
      <c r="AE2" s="34" t="s">
        <v>161</v>
      </c>
      <c r="AF2" s="30"/>
      <c r="AG2" s="40" t="s">
        <v>227</v>
      </c>
      <c r="AI2" s="39" t="s">
        <v>258</v>
      </c>
      <c r="AK2" s="39" t="s">
        <v>181</v>
      </c>
      <c r="AM2" s="54"/>
      <c r="AN2" s="54"/>
      <c r="AP2" s="40" t="s">
        <v>227</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586</v>
      </c>
      <c r="R3" s="13" t="str">
        <f t="shared" ref="R3:R8" si="3">IF(Q3="","",P3)</f>
        <v>委託・請負</v>
      </c>
      <c r="S3" s="13" t="str">
        <f t="shared" ref="S3:S8" si="4">IF(R3="",S2,IF(S2&lt;&gt;"",CONCATENATE(S2,"、",R3),R3))</f>
        <v>直接実施、委託・請負</v>
      </c>
      <c r="T3" s="13"/>
      <c r="U3" s="32" t="s">
        <v>517</v>
      </c>
      <c r="W3" s="32" t="s">
        <v>140</v>
      </c>
      <c r="Y3" s="32" t="s">
        <v>64</v>
      </c>
      <c r="Z3" s="32" t="s">
        <v>393</v>
      </c>
      <c r="AA3" s="62" t="s">
        <v>359</v>
      </c>
      <c r="AB3" s="62" t="s">
        <v>487</v>
      </c>
      <c r="AC3" s="63" t="s">
        <v>130</v>
      </c>
      <c r="AD3" s="28"/>
      <c r="AE3" s="34" t="s">
        <v>162</v>
      </c>
      <c r="AF3" s="30"/>
      <c r="AG3" s="40" t="s">
        <v>228</v>
      </c>
      <c r="AI3" s="39" t="s">
        <v>175</v>
      </c>
      <c r="AK3" s="39" t="str">
        <f>CHAR(CODE(AK2)+1)</f>
        <v>B</v>
      </c>
      <c r="AM3" s="54"/>
      <c r="AN3" s="54"/>
      <c r="AP3" s="40" t="s">
        <v>228</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直接実施、委託・請負</v>
      </c>
      <c r="T4" s="13"/>
      <c r="U4" s="32" t="s">
        <v>575</v>
      </c>
      <c r="W4" s="32" t="s">
        <v>141</v>
      </c>
      <c r="Y4" s="32" t="s">
        <v>266</v>
      </c>
      <c r="Z4" s="32" t="s">
        <v>394</v>
      </c>
      <c r="AA4" s="62" t="s">
        <v>360</v>
      </c>
      <c r="AB4" s="62" t="s">
        <v>488</v>
      </c>
      <c r="AC4" s="62" t="s">
        <v>131</v>
      </c>
      <c r="AD4" s="28"/>
      <c r="AE4" s="34" t="s">
        <v>163</v>
      </c>
      <c r="AF4" s="30"/>
      <c r="AG4" s="40" t="s">
        <v>229</v>
      </c>
      <c r="AI4" s="39" t="s">
        <v>177</v>
      </c>
      <c r="AK4" s="39" t="str">
        <f t="shared" ref="AK4:AK49" si="7">CHAR(CODE(AK3)+1)</f>
        <v>C</v>
      </c>
      <c r="AM4" s="54"/>
      <c r="AN4" s="54"/>
      <c r="AP4" s="40" t="s">
        <v>229</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直接実施、委託・請負</v>
      </c>
      <c r="T5" s="13"/>
      <c r="W5" s="32" t="s">
        <v>541</v>
      </c>
      <c r="Y5" s="32" t="s">
        <v>267</v>
      </c>
      <c r="Z5" s="32" t="s">
        <v>395</v>
      </c>
      <c r="AA5" s="62" t="s">
        <v>361</v>
      </c>
      <c r="AB5" s="62" t="s">
        <v>489</v>
      </c>
      <c r="AC5" s="62" t="s">
        <v>164</v>
      </c>
      <c r="AD5" s="31"/>
      <c r="AE5" s="34" t="s">
        <v>239</v>
      </c>
      <c r="AF5" s="30"/>
      <c r="AG5" s="40" t="s">
        <v>230</v>
      </c>
      <c r="AI5" s="39" t="s">
        <v>264</v>
      </c>
      <c r="AK5" s="39" t="str">
        <f t="shared" si="7"/>
        <v>D</v>
      </c>
      <c r="AP5" s="40" t="s">
        <v>230</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直接実施、委託・請負</v>
      </c>
      <c r="T6" s="13"/>
      <c r="U6" s="32" t="s">
        <v>241</v>
      </c>
      <c r="W6" s="32" t="s">
        <v>543</v>
      </c>
      <c r="Y6" s="32" t="s">
        <v>268</v>
      </c>
      <c r="Z6" s="32" t="s">
        <v>396</v>
      </c>
      <c r="AA6" s="62" t="s">
        <v>362</v>
      </c>
      <c r="AB6" s="62" t="s">
        <v>490</v>
      </c>
      <c r="AC6" s="62" t="s">
        <v>132</v>
      </c>
      <c r="AD6" s="31"/>
      <c r="AE6" s="34" t="s">
        <v>237</v>
      </c>
      <c r="AF6" s="30"/>
      <c r="AG6" s="40" t="s">
        <v>231</v>
      </c>
      <c r="AI6" s="39" t="s">
        <v>265</v>
      </c>
      <c r="AK6" s="39" t="str">
        <f>CHAR(CODE(AK5)+1)</f>
        <v>E</v>
      </c>
      <c r="AP6" s="40" t="s">
        <v>231</v>
      </c>
    </row>
    <row r="7" spans="1:42" ht="13.5" customHeight="1" x14ac:dyDescent="0.15">
      <c r="A7" s="14" t="s">
        <v>85</v>
      </c>
      <c r="B7" s="15"/>
      <c r="C7" s="13" t="str">
        <f t="shared" si="0"/>
        <v/>
      </c>
      <c r="D7" s="13" t="str">
        <f t="shared" si="8"/>
        <v/>
      </c>
      <c r="F7" s="18" t="s">
        <v>188</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直接実施、委託・請負</v>
      </c>
      <c r="T7" s="13"/>
      <c r="U7" s="32"/>
      <c r="W7" s="32" t="s">
        <v>142</v>
      </c>
      <c r="Y7" s="32" t="s">
        <v>269</v>
      </c>
      <c r="Z7" s="32" t="s">
        <v>397</v>
      </c>
      <c r="AA7" s="62" t="s">
        <v>363</v>
      </c>
      <c r="AB7" s="62" t="s">
        <v>491</v>
      </c>
      <c r="AC7" s="31"/>
      <c r="AD7" s="31"/>
      <c r="AE7" s="32" t="s">
        <v>132</v>
      </c>
      <c r="AF7" s="30"/>
      <c r="AG7" s="40" t="s">
        <v>232</v>
      </c>
      <c r="AH7" s="57"/>
      <c r="AI7" s="40" t="s">
        <v>254</v>
      </c>
      <c r="AK7" s="39" t="str">
        <f>CHAR(CODE(AK6)+1)</f>
        <v>F</v>
      </c>
      <c r="AP7" s="40" t="s">
        <v>232</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直接実施、委託・請負</v>
      </c>
      <c r="T8" s="13"/>
      <c r="U8" s="32" t="s">
        <v>262</v>
      </c>
      <c r="W8" s="32" t="s">
        <v>143</v>
      </c>
      <c r="Y8" s="32" t="s">
        <v>270</v>
      </c>
      <c r="Z8" s="32" t="s">
        <v>398</v>
      </c>
      <c r="AA8" s="62" t="s">
        <v>364</v>
      </c>
      <c r="AB8" s="62" t="s">
        <v>492</v>
      </c>
      <c r="AC8" s="31"/>
      <c r="AD8" s="31"/>
      <c r="AE8" s="31"/>
      <c r="AF8" s="30"/>
      <c r="AG8" s="40" t="s">
        <v>233</v>
      </c>
      <c r="AI8" s="39" t="s">
        <v>255</v>
      </c>
      <c r="AK8" s="39" t="str">
        <f t="shared" si="7"/>
        <v>G</v>
      </c>
      <c r="AP8" s="40" t="s">
        <v>233</v>
      </c>
    </row>
    <row r="9" spans="1:42" ht="13.5" customHeight="1" x14ac:dyDescent="0.15">
      <c r="A9" s="14" t="s">
        <v>87</v>
      </c>
      <c r="B9" s="15"/>
      <c r="C9" s="13" t="str">
        <f t="shared" si="0"/>
        <v/>
      </c>
      <c r="D9" s="13" t="str">
        <f t="shared" si="8"/>
        <v/>
      </c>
      <c r="F9" s="18" t="s">
        <v>189</v>
      </c>
      <c r="G9" s="17"/>
      <c r="H9" s="13" t="str">
        <f t="shared" si="1"/>
        <v/>
      </c>
      <c r="I9" s="13" t="str">
        <f t="shared" si="5"/>
        <v>一般会計</v>
      </c>
      <c r="K9" s="14" t="s">
        <v>104</v>
      </c>
      <c r="L9" s="15"/>
      <c r="M9" s="13" t="str">
        <f t="shared" si="2"/>
        <v/>
      </c>
      <c r="N9" s="13" t="str">
        <f t="shared" si="6"/>
        <v/>
      </c>
      <c r="O9" s="13"/>
      <c r="P9" s="13"/>
      <c r="Q9" s="19"/>
      <c r="T9" s="13"/>
      <c r="U9" s="32" t="s">
        <v>263</v>
      </c>
      <c r="W9" s="32" t="s">
        <v>144</v>
      </c>
      <c r="Y9" s="32" t="s">
        <v>271</v>
      </c>
      <c r="Z9" s="32" t="s">
        <v>399</v>
      </c>
      <c r="AA9" s="62" t="s">
        <v>365</v>
      </c>
      <c r="AB9" s="62" t="s">
        <v>493</v>
      </c>
      <c r="AC9" s="31"/>
      <c r="AD9" s="31"/>
      <c r="AE9" s="31"/>
      <c r="AF9" s="30"/>
      <c r="AG9" s="40" t="s">
        <v>234</v>
      </c>
      <c r="AI9" s="53"/>
      <c r="AK9" s="39" t="str">
        <f t="shared" si="7"/>
        <v>H</v>
      </c>
      <c r="AP9" s="40" t="s">
        <v>234</v>
      </c>
    </row>
    <row r="10" spans="1:42" ht="13.5" customHeight="1" x14ac:dyDescent="0.15">
      <c r="A10" s="14" t="s">
        <v>207</v>
      </c>
      <c r="B10" s="15"/>
      <c r="C10" s="13" t="str">
        <f t="shared" si="0"/>
        <v/>
      </c>
      <c r="D10" s="13" t="str">
        <f t="shared" si="8"/>
        <v/>
      </c>
      <c r="F10" s="18" t="s">
        <v>111</v>
      </c>
      <c r="G10" s="17"/>
      <c r="H10" s="13" t="str">
        <f t="shared" si="1"/>
        <v/>
      </c>
      <c r="I10" s="13" t="str">
        <f t="shared" si="5"/>
        <v>一般会計</v>
      </c>
      <c r="K10" s="14" t="s">
        <v>208</v>
      </c>
      <c r="L10" s="15"/>
      <c r="M10" s="13" t="str">
        <f t="shared" si="2"/>
        <v/>
      </c>
      <c r="N10" s="13" t="str">
        <f t="shared" si="6"/>
        <v/>
      </c>
      <c r="O10" s="13"/>
      <c r="P10" s="13" t="str">
        <f>S8</f>
        <v>直接実施、委託・請負</v>
      </c>
      <c r="Q10" s="19"/>
      <c r="T10" s="13"/>
      <c r="W10" s="32" t="s">
        <v>145</v>
      </c>
      <c r="Y10" s="32" t="s">
        <v>272</v>
      </c>
      <c r="Z10" s="32" t="s">
        <v>400</v>
      </c>
      <c r="AA10" s="62" t="s">
        <v>366</v>
      </c>
      <c r="AB10" s="62" t="s">
        <v>494</v>
      </c>
      <c r="AC10" s="31"/>
      <c r="AD10" s="31"/>
      <c r="AE10" s="31"/>
      <c r="AF10" s="30"/>
      <c r="AG10" s="40" t="s">
        <v>222</v>
      </c>
      <c r="AK10" s="39" t="str">
        <f t="shared" si="7"/>
        <v>I</v>
      </c>
      <c r="AP10" s="39" t="s">
        <v>220</v>
      </c>
    </row>
    <row r="11" spans="1:42" ht="13.5" customHeight="1" x14ac:dyDescent="0.15">
      <c r="A11" s="14" t="s">
        <v>88</v>
      </c>
      <c r="B11" s="15"/>
      <c r="C11" s="13" t="str">
        <f t="shared" si="0"/>
        <v/>
      </c>
      <c r="D11" s="13" t="str">
        <f t="shared" si="8"/>
        <v/>
      </c>
      <c r="F11" s="18" t="s">
        <v>112</v>
      </c>
      <c r="G11" s="17"/>
      <c r="H11" s="13" t="str">
        <f t="shared" si="1"/>
        <v/>
      </c>
      <c r="I11" s="13" t="str">
        <f t="shared" si="5"/>
        <v>一般会計</v>
      </c>
      <c r="K11" s="14" t="s">
        <v>105</v>
      </c>
      <c r="L11" s="15" t="s">
        <v>586</v>
      </c>
      <c r="M11" s="13" t="str">
        <f t="shared" si="2"/>
        <v>その他の事項経費</v>
      </c>
      <c r="N11" s="13" t="str">
        <f t="shared" si="6"/>
        <v>その他の事項経費</v>
      </c>
      <c r="O11" s="13"/>
      <c r="P11" s="13"/>
      <c r="Q11" s="19"/>
      <c r="T11" s="13"/>
      <c r="W11" s="32" t="s">
        <v>572</v>
      </c>
      <c r="Y11" s="32" t="s">
        <v>273</v>
      </c>
      <c r="Z11" s="32" t="s">
        <v>401</v>
      </c>
      <c r="AA11" s="62" t="s">
        <v>367</v>
      </c>
      <c r="AB11" s="62" t="s">
        <v>495</v>
      </c>
      <c r="AC11" s="31"/>
      <c r="AD11" s="31"/>
      <c r="AE11" s="31"/>
      <c r="AF11" s="30"/>
      <c r="AG11" s="39" t="s">
        <v>225</v>
      </c>
      <c r="AK11" s="39" t="str">
        <f t="shared" si="7"/>
        <v>J</v>
      </c>
    </row>
    <row r="12" spans="1:42" ht="13.5" customHeight="1" x14ac:dyDescent="0.15">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9" t="s">
        <v>518</v>
      </c>
      <c r="W12" s="32" t="s">
        <v>146</v>
      </c>
      <c r="Y12" s="32" t="s">
        <v>274</v>
      </c>
      <c r="Z12" s="32" t="s">
        <v>402</v>
      </c>
      <c r="AA12" s="62" t="s">
        <v>368</v>
      </c>
      <c r="AB12" s="62" t="s">
        <v>496</v>
      </c>
      <c r="AC12" s="31"/>
      <c r="AD12" s="31"/>
      <c r="AE12" s="31"/>
      <c r="AF12" s="30"/>
      <c r="AG12" s="39" t="s">
        <v>223</v>
      </c>
      <c r="AK12" s="39" t="str">
        <f t="shared" si="7"/>
        <v>K</v>
      </c>
    </row>
    <row r="13" spans="1:42" ht="13.5" customHeight="1" x14ac:dyDescent="0.15">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275</v>
      </c>
      <c r="Z13" s="32" t="s">
        <v>403</v>
      </c>
      <c r="AA13" s="62" t="s">
        <v>369</v>
      </c>
      <c r="AB13" s="62" t="s">
        <v>497</v>
      </c>
      <c r="AC13" s="31"/>
      <c r="AD13" s="31"/>
      <c r="AE13" s="31"/>
      <c r="AF13" s="30"/>
      <c r="AG13" s="39" t="s">
        <v>224</v>
      </c>
      <c r="AK13" s="39" t="str">
        <f t="shared" si="7"/>
        <v>L</v>
      </c>
    </row>
    <row r="14" spans="1:42" ht="13.5" customHeight="1" x14ac:dyDescent="0.15">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2" t="s">
        <v>519</v>
      </c>
      <c r="W14" s="32" t="s">
        <v>148</v>
      </c>
      <c r="Y14" s="32" t="s">
        <v>276</v>
      </c>
      <c r="Z14" s="32" t="s">
        <v>404</v>
      </c>
      <c r="AA14" s="62" t="s">
        <v>370</v>
      </c>
      <c r="AB14" s="62" t="s">
        <v>498</v>
      </c>
      <c r="AC14" s="31"/>
      <c r="AD14" s="31"/>
      <c r="AE14" s="31"/>
      <c r="AF14" s="30"/>
      <c r="AG14" s="53"/>
      <c r="AK14" s="39" t="str">
        <f t="shared" si="7"/>
        <v>M</v>
      </c>
    </row>
    <row r="15" spans="1:42" ht="13.5" customHeight="1" x14ac:dyDescent="0.15">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2" t="s">
        <v>520</v>
      </c>
      <c r="W15" s="32" t="s">
        <v>149</v>
      </c>
      <c r="Y15" s="32" t="s">
        <v>277</v>
      </c>
      <c r="Z15" s="32" t="s">
        <v>405</v>
      </c>
      <c r="AA15" s="62" t="s">
        <v>371</v>
      </c>
      <c r="AB15" s="62" t="s">
        <v>499</v>
      </c>
      <c r="AC15" s="31"/>
      <c r="AD15" s="31"/>
      <c r="AE15" s="31"/>
      <c r="AF15" s="30"/>
      <c r="AG15" s="54"/>
      <c r="AK15" s="39" t="str">
        <f t="shared" si="7"/>
        <v>N</v>
      </c>
    </row>
    <row r="16" spans="1:42" ht="13.5" customHeight="1" x14ac:dyDescent="0.15">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2" t="s">
        <v>521</v>
      </c>
      <c r="W16" s="32" t="s">
        <v>150</v>
      </c>
      <c r="Y16" s="32" t="s">
        <v>278</v>
      </c>
      <c r="Z16" s="32" t="s">
        <v>406</v>
      </c>
      <c r="AA16" s="62" t="s">
        <v>372</v>
      </c>
      <c r="AB16" s="62" t="s">
        <v>500</v>
      </c>
      <c r="AC16" s="31"/>
      <c r="AD16" s="31"/>
      <c r="AE16" s="31"/>
      <c r="AF16" s="30"/>
      <c r="AG16" s="54"/>
      <c r="AK16" s="39" t="str">
        <f t="shared" si="7"/>
        <v>O</v>
      </c>
    </row>
    <row r="17" spans="1:37" ht="13.5" customHeight="1" x14ac:dyDescent="0.15">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2" t="s">
        <v>539</v>
      </c>
      <c r="W17" s="32" t="s">
        <v>151</v>
      </c>
      <c r="Y17" s="32" t="s">
        <v>279</v>
      </c>
      <c r="Z17" s="32" t="s">
        <v>407</v>
      </c>
      <c r="AA17" s="62" t="s">
        <v>373</v>
      </c>
      <c r="AB17" s="62" t="s">
        <v>501</v>
      </c>
      <c r="AC17" s="31"/>
      <c r="AD17" s="31"/>
      <c r="AE17" s="31"/>
      <c r="AF17" s="30"/>
      <c r="AG17" s="54"/>
      <c r="AK17" s="39" t="str">
        <f t="shared" si="7"/>
        <v>P</v>
      </c>
    </row>
    <row r="18" spans="1:37" ht="13.5" customHeight="1" x14ac:dyDescent="0.15">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2" t="s">
        <v>522</v>
      </c>
      <c r="W18" s="32" t="s">
        <v>152</v>
      </c>
      <c r="Y18" s="32" t="s">
        <v>280</v>
      </c>
      <c r="Z18" s="32" t="s">
        <v>408</v>
      </c>
      <c r="AA18" s="62" t="s">
        <v>374</v>
      </c>
      <c r="AB18" s="62" t="s">
        <v>502</v>
      </c>
      <c r="AC18" s="31"/>
      <c r="AD18" s="31"/>
      <c r="AE18" s="31"/>
      <c r="AF18" s="30"/>
      <c r="AK18" s="39" t="str">
        <f t="shared" si="7"/>
        <v>Q</v>
      </c>
    </row>
    <row r="19" spans="1:37" ht="13.5" customHeight="1" x14ac:dyDescent="0.15">
      <c r="A19" s="14" t="s">
        <v>199</v>
      </c>
      <c r="B19" s="15"/>
      <c r="C19" s="13" t="str">
        <f t="shared" si="9"/>
        <v/>
      </c>
      <c r="D19" s="13" t="str">
        <f t="shared" si="8"/>
        <v/>
      </c>
      <c r="F19" s="18" t="s">
        <v>120</v>
      </c>
      <c r="G19" s="17"/>
      <c r="H19" s="13" t="str">
        <f t="shared" si="1"/>
        <v/>
      </c>
      <c r="I19" s="13" t="str">
        <f t="shared" si="5"/>
        <v>一般会計</v>
      </c>
      <c r="K19" s="13"/>
      <c r="L19" s="13"/>
      <c r="O19" s="13"/>
      <c r="P19" s="13"/>
      <c r="Q19" s="19"/>
      <c r="T19" s="13"/>
      <c r="U19" s="32" t="s">
        <v>523</v>
      </c>
      <c r="W19" s="32" t="s">
        <v>153</v>
      </c>
      <c r="Y19" s="32" t="s">
        <v>281</v>
      </c>
      <c r="Z19" s="32" t="s">
        <v>409</v>
      </c>
      <c r="AA19" s="62" t="s">
        <v>375</v>
      </c>
      <c r="AB19" s="62" t="s">
        <v>503</v>
      </c>
      <c r="AC19" s="31"/>
      <c r="AD19" s="31"/>
      <c r="AE19" s="31"/>
      <c r="AF19" s="30"/>
      <c r="AK19" s="39" t="str">
        <f t="shared" si="7"/>
        <v>R</v>
      </c>
    </row>
    <row r="20" spans="1:37" ht="13.5" customHeight="1" x14ac:dyDescent="0.15">
      <c r="A20" s="14" t="s">
        <v>200</v>
      </c>
      <c r="B20" s="15"/>
      <c r="C20" s="13" t="str">
        <f t="shared" si="9"/>
        <v/>
      </c>
      <c r="D20" s="13" t="str">
        <f t="shared" si="8"/>
        <v/>
      </c>
      <c r="F20" s="18" t="s">
        <v>198</v>
      </c>
      <c r="G20" s="17"/>
      <c r="H20" s="13" t="str">
        <f t="shared" si="1"/>
        <v/>
      </c>
      <c r="I20" s="13" t="str">
        <f t="shared" si="5"/>
        <v>一般会計</v>
      </c>
      <c r="K20" s="13"/>
      <c r="L20" s="13"/>
      <c r="O20" s="13"/>
      <c r="P20" s="13"/>
      <c r="Q20" s="19"/>
      <c r="T20" s="13"/>
      <c r="U20" s="32" t="s">
        <v>524</v>
      </c>
      <c r="W20" s="32" t="s">
        <v>154</v>
      </c>
      <c r="Y20" s="32" t="s">
        <v>282</v>
      </c>
      <c r="Z20" s="32" t="s">
        <v>410</v>
      </c>
      <c r="AA20" s="62" t="s">
        <v>376</v>
      </c>
      <c r="AB20" s="62" t="s">
        <v>504</v>
      </c>
      <c r="AC20" s="31"/>
      <c r="AD20" s="31"/>
      <c r="AE20" s="31"/>
      <c r="AF20" s="30"/>
      <c r="AK20" s="39" t="str">
        <f t="shared" si="7"/>
        <v>S</v>
      </c>
    </row>
    <row r="21" spans="1:37" ht="13.5" customHeight="1" x14ac:dyDescent="0.15">
      <c r="A21" s="14" t="s">
        <v>201</v>
      </c>
      <c r="B21" s="15"/>
      <c r="C21" s="13" t="str">
        <f t="shared" si="9"/>
        <v/>
      </c>
      <c r="D21" s="13" t="str">
        <f t="shared" si="8"/>
        <v/>
      </c>
      <c r="F21" s="18" t="s">
        <v>121</v>
      </c>
      <c r="G21" s="17"/>
      <c r="H21" s="13" t="str">
        <f t="shared" si="1"/>
        <v/>
      </c>
      <c r="I21" s="13" t="str">
        <f t="shared" si="5"/>
        <v>一般会計</v>
      </c>
      <c r="K21" s="13"/>
      <c r="L21" s="13"/>
      <c r="O21" s="13"/>
      <c r="P21" s="13"/>
      <c r="Q21" s="19"/>
      <c r="T21" s="13"/>
      <c r="U21" s="32" t="s">
        <v>525</v>
      </c>
      <c r="W21" s="32" t="s">
        <v>155</v>
      </c>
      <c r="Y21" s="32" t="s">
        <v>283</v>
      </c>
      <c r="Z21" s="32" t="s">
        <v>411</v>
      </c>
      <c r="AA21" s="62" t="s">
        <v>377</v>
      </c>
      <c r="AB21" s="62" t="s">
        <v>505</v>
      </c>
      <c r="AC21" s="31"/>
      <c r="AD21" s="31"/>
      <c r="AE21" s="31"/>
      <c r="AF21" s="30"/>
      <c r="AK21" s="39" t="str">
        <f t="shared" si="7"/>
        <v>T</v>
      </c>
    </row>
    <row r="22" spans="1:37" ht="13.5" customHeight="1" x14ac:dyDescent="0.15">
      <c r="A22" s="14" t="s">
        <v>202</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2" t="s">
        <v>574</v>
      </c>
      <c r="W22" s="32" t="s">
        <v>156</v>
      </c>
      <c r="Y22" s="32" t="s">
        <v>284</v>
      </c>
      <c r="Z22" s="32" t="s">
        <v>412</v>
      </c>
      <c r="AA22" s="62" t="s">
        <v>378</v>
      </c>
      <c r="AB22" s="62" t="s">
        <v>506</v>
      </c>
      <c r="AC22" s="31"/>
      <c r="AD22" s="31"/>
      <c r="AE22" s="31"/>
      <c r="AF22" s="30"/>
      <c r="AK22" s="39" t="str">
        <f t="shared" si="7"/>
        <v>U</v>
      </c>
    </row>
    <row r="23" spans="1:37" ht="13.5" customHeight="1" x14ac:dyDescent="0.15">
      <c r="A23" s="60" t="s">
        <v>256</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2" t="s">
        <v>526</v>
      </c>
      <c r="W23" s="32" t="s">
        <v>157</v>
      </c>
      <c r="Y23" s="32" t="s">
        <v>285</v>
      </c>
      <c r="Z23" s="32" t="s">
        <v>413</v>
      </c>
      <c r="AA23" s="62" t="s">
        <v>379</v>
      </c>
      <c r="AB23" s="62" t="s">
        <v>507</v>
      </c>
      <c r="AC23" s="31"/>
      <c r="AD23" s="31"/>
      <c r="AE23" s="31"/>
      <c r="AF23" s="30"/>
      <c r="AK23" s="39" t="str">
        <f t="shared" si="7"/>
        <v>V</v>
      </c>
    </row>
    <row r="24" spans="1:37" ht="13.5" customHeight="1" x14ac:dyDescent="0.15">
      <c r="A24" s="72"/>
      <c r="B24" s="58"/>
      <c r="F24" s="18" t="s">
        <v>259</v>
      </c>
      <c r="G24" s="17"/>
      <c r="H24" s="13" t="str">
        <f t="shared" si="1"/>
        <v/>
      </c>
      <c r="I24" s="13" t="str">
        <f t="shared" si="5"/>
        <v>一般会計</v>
      </c>
      <c r="K24" s="13"/>
      <c r="L24" s="13"/>
      <c r="O24" s="13"/>
      <c r="P24" s="13"/>
      <c r="Q24" s="19"/>
      <c r="T24" s="13"/>
      <c r="U24" s="32" t="s">
        <v>527</v>
      </c>
      <c r="W24" s="32" t="s">
        <v>158</v>
      </c>
      <c r="Y24" s="32" t="s">
        <v>286</v>
      </c>
      <c r="Z24" s="32" t="s">
        <v>414</v>
      </c>
      <c r="AA24" s="62" t="s">
        <v>380</v>
      </c>
      <c r="AB24" s="62" t="s">
        <v>508</v>
      </c>
      <c r="AC24" s="31"/>
      <c r="AD24" s="31"/>
      <c r="AE24" s="31"/>
      <c r="AF24" s="30"/>
      <c r="AK24" s="39" t="str">
        <f>CHAR(CODE(AK23)+1)</f>
        <v>W</v>
      </c>
    </row>
    <row r="25" spans="1:37" ht="13.5" customHeight="1" x14ac:dyDescent="0.15">
      <c r="A25" s="59"/>
      <c r="B25" s="58"/>
      <c r="F25" s="18" t="s">
        <v>124</v>
      </c>
      <c r="G25" s="17"/>
      <c r="H25" s="13" t="str">
        <f t="shared" si="1"/>
        <v/>
      </c>
      <c r="I25" s="13" t="str">
        <f t="shared" si="5"/>
        <v>一般会計</v>
      </c>
      <c r="K25" s="13"/>
      <c r="L25" s="13"/>
      <c r="O25" s="13"/>
      <c r="P25" s="13"/>
      <c r="Q25" s="19"/>
      <c r="T25" s="13"/>
      <c r="U25" s="32" t="s">
        <v>528</v>
      </c>
      <c r="W25" s="52"/>
      <c r="Y25" s="32" t="s">
        <v>287</v>
      </c>
      <c r="Z25" s="32" t="s">
        <v>415</v>
      </c>
      <c r="AA25" s="62" t="s">
        <v>381</v>
      </c>
      <c r="AB25" s="62" t="s">
        <v>509</v>
      </c>
      <c r="AC25" s="31"/>
      <c r="AD25" s="31"/>
      <c r="AE25" s="31"/>
      <c r="AF25" s="30"/>
      <c r="AK25" s="39" t="str">
        <f t="shared" si="7"/>
        <v>X</v>
      </c>
    </row>
    <row r="26" spans="1:37" ht="13.5" customHeight="1" x14ac:dyDescent="0.15">
      <c r="A26" s="59"/>
      <c r="B26" s="58"/>
      <c r="F26" s="18" t="s">
        <v>125</v>
      </c>
      <c r="G26" s="17"/>
      <c r="H26" s="13" t="str">
        <f t="shared" si="1"/>
        <v/>
      </c>
      <c r="I26" s="13" t="str">
        <f t="shared" si="5"/>
        <v>一般会計</v>
      </c>
      <c r="K26" s="13"/>
      <c r="L26" s="13"/>
      <c r="O26" s="13"/>
      <c r="P26" s="13"/>
      <c r="Q26" s="19"/>
      <c r="T26" s="13"/>
      <c r="U26" s="32" t="s">
        <v>529</v>
      </c>
      <c r="Y26" s="32" t="s">
        <v>288</v>
      </c>
      <c r="Z26" s="32" t="s">
        <v>416</v>
      </c>
      <c r="AA26" s="62" t="s">
        <v>382</v>
      </c>
      <c r="AB26" s="62" t="s">
        <v>510</v>
      </c>
      <c r="AC26" s="31"/>
      <c r="AD26" s="31"/>
      <c r="AE26" s="31"/>
      <c r="AF26" s="30"/>
      <c r="AK26" s="39" t="str">
        <f t="shared" si="7"/>
        <v>Y</v>
      </c>
    </row>
    <row r="27" spans="1:37" ht="13.5" customHeight="1" x14ac:dyDescent="0.15">
      <c r="A27" s="13" t="str">
        <f>IF(D23="", "-", D23)</f>
        <v>-</v>
      </c>
      <c r="B27" s="13"/>
      <c r="F27" s="18" t="s">
        <v>126</v>
      </c>
      <c r="G27" s="17"/>
      <c r="H27" s="13" t="str">
        <f t="shared" si="1"/>
        <v/>
      </c>
      <c r="I27" s="13" t="str">
        <f t="shared" si="5"/>
        <v>一般会計</v>
      </c>
      <c r="K27" s="13"/>
      <c r="L27" s="13"/>
      <c r="O27" s="13"/>
      <c r="P27" s="13"/>
      <c r="Q27" s="19"/>
      <c r="T27" s="13"/>
      <c r="U27" s="32" t="s">
        <v>530</v>
      </c>
      <c r="Y27" s="32" t="s">
        <v>289</v>
      </c>
      <c r="Z27" s="32" t="s">
        <v>417</v>
      </c>
      <c r="AA27" s="62" t="s">
        <v>383</v>
      </c>
      <c r="AB27" s="62" t="s">
        <v>511</v>
      </c>
      <c r="AC27" s="31"/>
      <c r="AD27" s="31"/>
      <c r="AE27" s="31"/>
      <c r="AF27" s="30"/>
      <c r="AK27" s="39"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531</v>
      </c>
      <c r="Y28" s="32" t="s">
        <v>290</v>
      </c>
      <c r="Z28" s="32" t="s">
        <v>418</v>
      </c>
      <c r="AA28" s="62" t="s">
        <v>384</v>
      </c>
      <c r="AB28" s="62" t="s">
        <v>512</v>
      </c>
      <c r="AC28" s="31"/>
      <c r="AD28" s="31"/>
      <c r="AE28" s="31"/>
      <c r="AF28" s="30"/>
      <c r="AK28" s="39" t="s">
        <v>182</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532</v>
      </c>
      <c r="Y29" s="32" t="s">
        <v>291</v>
      </c>
      <c r="Z29" s="32" t="s">
        <v>419</v>
      </c>
      <c r="AA29" s="62" t="s">
        <v>385</v>
      </c>
      <c r="AB29" s="62" t="s">
        <v>513</v>
      </c>
      <c r="AC29" s="31"/>
      <c r="AD29" s="31"/>
      <c r="AE29" s="31"/>
      <c r="AF29" s="30"/>
      <c r="AK29" s="39"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533</v>
      </c>
      <c r="Y30" s="32" t="s">
        <v>292</v>
      </c>
      <c r="Z30" s="32" t="s">
        <v>420</v>
      </c>
      <c r="AA30" s="62" t="s">
        <v>386</v>
      </c>
      <c r="AB30" s="62" t="s">
        <v>514</v>
      </c>
      <c r="AC30" s="31"/>
      <c r="AD30" s="31"/>
      <c r="AE30" s="31"/>
      <c r="AF30" s="30"/>
      <c r="AK30" s="39"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534</v>
      </c>
      <c r="Y31" s="32" t="s">
        <v>293</v>
      </c>
      <c r="Z31" s="32" t="s">
        <v>421</v>
      </c>
      <c r="AA31" s="62" t="s">
        <v>387</v>
      </c>
      <c r="AB31" s="62" t="s">
        <v>515</v>
      </c>
      <c r="AC31" s="31"/>
      <c r="AD31" s="31"/>
      <c r="AE31" s="31"/>
      <c r="AF31" s="30"/>
      <c r="AK31" s="39"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535</v>
      </c>
      <c r="Y32" s="32" t="s">
        <v>294</v>
      </c>
      <c r="Z32" s="32" t="s">
        <v>422</v>
      </c>
      <c r="AA32" s="62" t="s">
        <v>65</v>
      </c>
      <c r="AB32" s="62" t="s">
        <v>65</v>
      </c>
      <c r="AC32" s="31"/>
      <c r="AD32" s="31"/>
      <c r="AE32" s="31"/>
      <c r="AF32" s="30"/>
      <c r="AK32" s="39"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536</v>
      </c>
      <c r="Y33" s="32" t="s">
        <v>295</v>
      </c>
      <c r="Z33" s="32" t="s">
        <v>423</v>
      </c>
      <c r="AA33" s="52"/>
      <c r="AB33" s="31"/>
      <c r="AC33" s="31"/>
      <c r="AD33" s="31"/>
      <c r="AE33" s="31"/>
      <c r="AF33" s="30"/>
      <c r="AK33" s="39"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39"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2" t="s">
        <v>538</v>
      </c>
      <c r="Y35" s="32" t="s">
        <v>297</v>
      </c>
      <c r="Z35" s="32" t="s">
        <v>425</v>
      </c>
      <c r="AC35" s="31"/>
      <c r="AF35" s="30"/>
      <c r="AK35" s="39"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2" t="s">
        <v>298</v>
      </c>
      <c r="Z36" s="32" t="s">
        <v>426</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39" t="str">
        <f t="shared" si="7"/>
        <v>j</v>
      </c>
    </row>
    <row r="38" spans="1:37" x14ac:dyDescent="0.15">
      <c r="A38" s="13"/>
      <c r="B38" s="13"/>
      <c r="F38" s="13"/>
      <c r="G38" s="19"/>
      <c r="K38" s="13"/>
      <c r="L38" s="13"/>
      <c r="O38" s="13"/>
      <c r="P38" s="13"/>
      <c r="Q38" s="19"/>
      <c r="T38" s="13"/>
      <c r="Y38" s="32" t="s">
        <v>300</v>
      </c>
      <c r="Z38" s="32" t="s">
        <v>428</v>
      </c>
      <c r="AF38" s="30"/>
      <c r="AK38" s="39"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39" t="str">
        <f t="shared" si="7"/>
        <v>l</v>
      </c>
    </row>
    <row r="40" spans="1:37" x14ac:dyDescent="0.15">
      <c r="A40" s="13"/>
      <c r="B40" s="13"/>
      <c r="F40" s="13"/>
      <c r="G40" s="19"/>
      <c r="K40" s="13"/>
      <c r="L40" s="13"/>
      <c r="O40" s="13"/>
      <c r="P40" s="13"/>
      <c r="Q40" s="19"/>
      <c r="T40" s="13"/>
      <c r="U40" s="32"/>
      <c r="Y40" s="32" t="s">
        <v>302</v>
      </c>
      <c r="Z40" s="32" t="s">
        <v>430</v>
      </c>
      <c r="AF40" s="30"/>
      <c r="AK40" s="39" t="str">
        <f t="shared" si="7"/>
        <v>m</v>
      </c>
    </row>
    <row r="41" spans="1:37" x14ac:dyDescent="0.15">
      <c r="A41" s="13"/>
      <c r="B41" s="13"/>
      <c r="F41" s="13"/>
      <c r="G41" s="19"/>
      <c r="K41" s="13"/>
      <c r="L41" s="13"/>
      <c r="O41" s="13"/>
      <c r="P41" s="13"/>
      <c r="Q41" s="19"/>
      <c r="T41" s="13"/>
      <c r="U41" s="32" t="s">
        <v>242</v>
      </c>
      <c r="Y41" s="32" t="s">
        <v>303</v>
      </c>
      <c r="Z41" s="32" t="s">
        <v>431</v>
      </c>
      <c r="AF41" s="30"/>
      <c r="AK41" s="39" t="str">
        <f t="shared" si="7"/>
        <v>n</v>
      </c>
    </row>
    <row r="42" spans="1:37" x14ac:dyDescent="0.15">
      <c r="A42" s="13"/>
      <c r="B42" s="13"/>
      <c r="F42" s="13"/>
      <c r="G42" s="19"/>
      <c r="K42" s="13"/>
      <c r="L42" s="13"/>
      <c r="O42" s="13"/>
      <c r="P42" s="13"/>
      <c r="Q42" s="19"/>
      <c r="T42" s="13"/>
      <c r="U42" s="32" t="s">
        <v>252</v>
      </c>
      <c r="Y42" s="32" t="s">
        <v>304</v>
      </c>
      <c r="Z42" s="32" t="s">
        <v>432</v>
      </c>
      <c r="AF42" s="30"/>
      <c r="AK42" s="39" t="str">
        <f t="shared" si="7"/>
        <v>o</v>
      </c>
    </row>
    <row r="43" spans="1:37" x14ac:dyDescent="0.15">
      <c r="A43" s="13"/>
      <c r="B43" s="13"/>
      <c r="F43" s="13"/>
      <c r="G43" s="19"/>
      <c r="K43" s="13"/>
      <c r="L43" s="13"/>
      <c r="O43" s="13"/>
      <c r="P43" s="13"/>
      <c r="Q43" s="19"/>
      <c r="T43" s="13"/>
      <c r="Y43" s="32" t="s">
        <v>305</v>
      </c>
      <c r="Z43" s="32" t="s">
        <v>433</v>
      </c>
      <c r="AF43" s="30"/>
      <c r="AK43" s="39" t="str">
        <f t="shared" si="7"/>
        <v>p</v>
      </c>
    </row>
    <row r="44" spans="1:37" x14ac:dyDescent="0.15">
      <c r="A44" s="13"/>
      <c r="B44" s="13"/>
      <c r="F44" s="13"/>
      <c r="G44" s="19"/>
      <c r="K44" s="13"/>
      <c r="L44" s="13"/>
      <c r="O44" s="13"/>
      <c r="P44" s="13"/>
      <c r="Q44" s="19"/>
      <c r="T44" s="13"/>
      <c r="Y44" s="32" t="s">
        <v>306</v>
      </c>
      <c r="Z44" s="32" t="s">
        <v>434</v>
      </c>
      <c r="AF44" s="30"/>
      <c r="AK44" s="39" t="str">
        <f t="shared" si="7"/>
        <v>q</v>
      </c>
    </row>
    <row r="45" spans="1:37" x14ac:dyDescent="0.15">
      <c r="A45" s="13"/>
      <c r="B45" s="13"/>
      <c r="F45" s="13"/>
      <c r="G45" s="19"/>
      <c r="K45" s="13"/>
      <c r="L45" s="13"/>
      <c r="O45" s="13"/>
      <c r="P45" s="13"/>
      <c r="Q45" s="19"/>
      <c r="T45" s="13"/>
      <c r="U45" s="29" t="s">
        <v>160</v>
      </c>
      <c r="Y45" s="32" t="s">
        <v>307</v>
      </c>
      <c r="Z45" s="32" t="s">
        <v>435</v>
      </c>
      <c r="AF45" s="30"/>
      <c r="AK45" s="39" t="str">
        <f t="shared" si="7"/>
        <v>r</v>
      </c>
    </row>
    <row r="46" spans="1:37" x14ac:dyDescent="0.15">
      <c r="A46" s="13"/>
      <c r="B46" s="13"/>
      <c r="F46" s="13"/>
      <c r="G46" s="19"/>
      <c r="K46" s="13"/>
      <c r="L46" s="13"/>
      <c r="O46" s="13"/>
      <c r="P46" s="13"/>
      <c r="Q46" s="19"/>
      <c r="T46" s="13"/>
      <c r="U46" s="69" t="s">
        <v>573</v>
      </c>
      <c r="Y46" s="32" t="s">
        <v>308</v>
      </c>
      <c r="Z46" s="32" t="s">
        <v>436</v>
      </c>
      <c r="AF46" s="30"/>
      <c r="AK46" s="39" t="str">
        <f t="shared" si="7"/>
        <v>s</v>
      </c>
    </row>
    <row r="47" spans="1:37" x14ac:dyDescent="0.15">
      <c r="A47" s="13"/>
      <c r="B47" s="13"/>
      <c r="F47" s="13"/>
      <c r="G47" s="19"/>
      <c r="K47" s="13"/>
      <c r="L47" s="13"/>
      <c r="O47" s="13"/>
      <c r="P47" s="13"/>
      <c r="Q47" s="19"/>
      <c r="T47" s="13"/>
      <c r="Y47" s="32" t="s">
        <v>309</v>
      </c>
      <c r="Z47" s="32" t="s">
        <v>437</v>
      </c>
      <c r="AF47" s="30"/>
      <c r="AK47" s="39" t="str">
        <f t="shared" si="7"/>
        <v>t</v>
      </c>
    </row>
    <row r="48" spans="1:37" x14ac:dyDescent="0.15">
      <c r="A48" s="13"/>
      <c r="B48" s="13"/>
      <c r="F48" s="13"/>
      <c r="G48" s="19"/>
      <c r="K48" s="13"/>
      <c r="L48" s="13"/>
      <c r="O48" s="13"/>
      <c r="P48" s="13"/>
      <c r="Q48" s="19"/>
      <c r="T48" s="13"/>
      <c r="U48" s="69">
        <v>2021</v>
      </c>
      <c r="Y48" s="32" t="s">
        <v>310</v>
      </c>
      <c r="Z48" s="32" t="s">
        <v>438</v>
      </c>
      <c r="AF48" s="30"/>
      <c r="AK48" s="39" t="str">
        <f t="shared" si="7"/>
        <v>u</v>
      </c>
    </row>
    <row r="49" spans="1:37" x14ac:dyDescent="0.15">
      <c r="A49" s="13"/>
      <c r="B49" s="13"/>
      <c r="F49" s="13"/>
      <c r="G49" s="19"/>
      <c r="K49" s="13"/>
      <c r="L49" s="13"/>
      <c r="O49" s="13"/>
      <c r="P49" s="13"/>
      <c r="Q49" s="19"/>
      <c r="T49" s="13"/>
      <c r="U49" s="69">
        <v>2022</v>
      </c>
      <c r="Y49" s="32" t="s">
        <v>311</v>
      </c>
      <c r="Z49" s="32" t="s">
        <v>439</v>
      </c>
      <c r="AF49" s="30"/>
      <c r="AK49" s="39" t="str">
        <f t="shared" si="7"/>
        <v>v</v>
      </c>
    </row>
    <row r="50" spans="1:37" x14ac:dyDescent="0.15">
      <c r="A50" s="13"/>
      <c r="B50" s="13"/>
      <c r="F50" s="13"/>
      <c r="G50" s="19"/>
      <c r="K50" s="13"/>
      <c r="L50" s="13"/>
      <c r="O50" s="13"/>
      <c r="P50" s="13"/>
      <c r="Q50" s="19"/>
      <c r="T50" s="13"/>
      <c r="U50" s="69">
        <v>2023</v>
      </c>
      <c r="Y50" s="32" t="s">
        <v>312</v>
      </c>
      <c r="Z50" s="32" t="s">
        <v>440</v>
      </c>
      <c r="AF50" s="30"/>
    </row>
    <row r="51" spans="1:37" x14ac:dyDescent="0.15">
      <c r="A51" s="13"/>
      <c r="B51" s="13"/>
      <c r="F51" s="13"/>
      <c r="G51" s="19"/>
      <c r="K51" s="13"/>
      <c r="L51" s="13"/>
      <c r="O51" s="13"/>
      <c r="P51" s="13"/>
      <c r="Q51" s="19"/>
      <c r="T51" s="13"/>
      <c r="U51" s="69">
        <v>2024</v>
      </c>
      <c r="Y51" s="32" t="s">
        <v>313</v>
      </c>
      <c r="Z51" s="32" t="s">
        <v>441</v>
      </c>
      <c r="AF51" s="30"/>
    </row>
    <row r="52" spans="1:37" x14ac:dyDescent="0.15">
      <c r="A52" s="13"/>
      <c r="B52" s="13"/>
      <c r="F52" s="13"/>
      <c r="G52" s="19"/>
      <c r="K52" s="13"/>
      <c r="L52" s="13"/>
      <c r="O52" s="13"/>
      <c r="P52" s="13"/>
      <c r="Q52" s="19"/>
      <c r="T52" s="13"/>
      <c r="U52" s="69">
        <v>2025</v>
      </c>
      <c r="Y52" s="32" t="s">
        <v>314</v>
      </c>
      <c r="Z52" s="32" t="s">
        <v>442</v>
      </c>
      <c r="AF52" s="30"/>
    </row>
    <row r="53" spans="1:37" x14ac:dyDescent="0.15">
      <c r="A53" s="13"/>
      <c r="B53" s="13"/>
      <c r="F53" s="13"/>
      <c r="G53" s="19"/>
      <c r="K53" s="13"/>
      <c r="L53" s="13"/>
      <c r="O53" s="13"/>
      <c r="P53" s="13"/>
      <c r="Q53" s="19"/>
      <c r="T53" s="13"/>
      <c r="U53" s="69">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69">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66</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577</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2022-08-24T15:41:30Z</dcterms:created>
  <dcterms:modified xsi:type="dcterms:W3CDTF">2022-09-12T02:40:29Z</dcterms:modified>
</cp:coreProperties>
</file>