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行政事業レビューシート!$A$1:$AY$161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6" i="11" l="1"/>
  <c r="W26" i="11"/>
  <c r="AY37" i="11" l="1"/>
  <c r="AY42" i="11" s="1"/>
  <c r="AY34" i="11"/>
  <c r="AY35" i="11" s="1"/>
  <c r="AY31" i="11"/>
  <c r="AY33" i="11" s="1"/>
  <c r="AY147" i="11"/>
  <c r="AY138" i="11"/>
  <c r="AY141" i="11" s="1"/>
  <c r="AY139" i="11" l="1"/>
  <c r="AY140" i="11"/>
  <c r="AY36" i="11"/>
  <c r="AY32" i="11"/>
  <c r="AY41" i="11"/>
  <c r="AY39" i="11"/>
  <c r="AY43" i="11"/>
  <c r="AY40" i="11"/>
  <c r="AY38" i="11"/>
  <c r="AY64" i="11"/>
  <c r="AY57" i="11"/>
  <c r="AY63" i="11" s="1"/>
  <c r="AY54" i="11"/>
  <c r="AY55" i="11" s="1"/>
  <c r="AY51" i="11"/>
  <c r="AY52" i="11" s="1"/>
  <c r="AY45" i="11"/>
  <c r="AY47" i="11" s="1"/>
  <c r="AY44" i="11"/>
  <c r="AY48" i="11"/>
  <c r="AY50" i="11" s="1"/>
  <c r="AY46" i="11" l="1"/>
  <c r="AY60" i="11"/>
  <c r="AY58" i="11"/>
  <c r="AY62" i="11"/>
  <c r="AY59" i="11"/>
  <c r="AY61" i="11"/>
  <c r="AY53" i="11"/>
  <c r="AY56" i="11"/>
  <c r="AY49" i="11"/>
  <c r="AW114" i="11" l="1"/>
  <c r="AT114" i="11"/>
  <c r="AQ114" i="11"/>
  <c r="AL114" i="11"/>
  <c r="AI114" i="11"/>
  <c r="AF114" i="11"/>
  <c r="Z114" i="11"/>
  <c r="W114" i="11"/>
  <c r="T114" i="11"/>
  <c r="N114" i="11"/>
  <c r="AW113" i="11"/>
  <c r="AT113" i="11"/>
  <c r="AQ113" i="11"/>
  <c r="AL113" i="11"/>
  <c r="AI113" i="11"/>
  <c r="AF113" i="11"/>
  <c r="Z113" i="11"/>
  <c r="W113" i="11"/>
  <c r="T113" i="11"/>
  <c r="N113" i="11"/>
  <c r="K113" i="11"/>
  <c r="H113" i="11"/>
  <c r="AY161" i="11" l="1"/>
  <c r="AY157" i="11"/>
  <c r="AY153" i="11"/>
  <c r="AY151" i="11"/>
  <c r="AY150" i="11"/>
  <c r="AY142" i="11"/>
  <c r="AU141" i="11"/>
  <c r="Y141" i="11"/>
  <c r="AU137" i="11"/>
  <c r="Y137" i="11"/>
  <c r="AD21" i="11"/>
  <c r="W21" i="11"/>
  <c r="P21" i="11"/>
  <c r="AR18" i="11"/>
  <c r="AK18" i="11"/>
  <c r="AD18" i="11"/>
  <c r="AD20" i="11" s="1"/>
  <c r="W18" i="11"/>
  <c r="W20" i="11" s="1"/>
  <c r="P18" i="11"/>
  <c r="P20" i="11" s="1"/>
  <c r="AV2" i="11"/>
  <c r="AY154" i="11" l="1"/>
  <c r="AY152" i="11"/>
  <c r="AY149" i="11"/>
  <c r="AY156" i="11"/>
  <c r="AY148" i="11"/>
  <c r="AY155"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<sst xmlns="http://schemas.openxmlformats.org/spreadsheetml/2006/main" count="948" uniqueCount="685">
  <si>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</si>
  <si>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</si>
  <si>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</si>
  <si>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</si>
  <si>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</si>
  <si>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</si>
  <si>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</si>
  <si>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</si>
  <si>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</si>
  <si>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</si>
  <si>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</si>
  <si>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</si>
  <si>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</si>
  <si>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</si>
  <si>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</si>
  <si>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</si>
  <si>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</si>
  <si>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</si>
  <si>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</si>
  <si>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</si>
  <si>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</si>
  <si>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</si>
  <si>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</si>
  <si>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</si>
  <si>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</si>
  <si>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</si>
  <si>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</si>
  <si>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</si>
  <si>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</si>
  <si>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</si>
  <si>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</si>
  <si>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</si>
  <si>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</si>
  <si>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</si>
  <si>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</si>
  <si>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</si>
  <si>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</si>
  <si>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</si>
  <si>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</si>
  <si>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</si>
  <si>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</si>
  <si>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</si>
  <si>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</si>
  <si>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</si>
  <si>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</si>
  <si>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</si>
  <si>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</si>
  <si>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</si>
  <si>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</si>
  <si>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</si>
  <si>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</si>
  <si>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</si>
  <si>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</si>
  <si>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</si>
  <si>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</si>
  <si>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</si>
  <si>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</si>
  <si>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</si>
  <si>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</si>
  <si>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</si>
  <si>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</si>
  <si>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</si>
  <si>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</si>
  <si>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</si>
  <si>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</si>
  <si>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</si>
  <si>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</si>
  <si>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</si>
  <si>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</si>
  <si>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</si>
  <si>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</si>
  <si>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</si>
  <si>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</si>
  <si>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</si>
  <si>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</si>
  <si>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</si>
  <si>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</si>
  <si>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</si>
  <si>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</si>
  <si>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</si>
  <si>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</si>
  <si>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</si>
  <si>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</si>
  <si>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</si>
  <si>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</si>
  <si>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</si>
  <si>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</si>
  <si>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</si>
  <si>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</si>
  <si>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</si>
  <si>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</si>
  <si>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</si>
  <si>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</si>
  <si>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</si>
  <si>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</si>
  <si>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</si>
  <si>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</si>
  <si>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</si>
  <si>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</si>
  <si>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</si>
  <si>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</si>
  <si>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</si>
  <si>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</si>
  <si>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</si>
  <si>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</si>
  <si>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</si>
  <si>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</si>
  <si>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</si>
  <si>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</si>
  <si>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</si>
  <si>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</si>
  <si>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</si>
  <si>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</si>
  <si>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</si>
  <si>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</si>
  <si>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</si>
  <si>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</si>
  <si>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</si>
  <si>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</si>
  <si>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</si>
  <si>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</si>
  <si>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</si>
  <si>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</si>
  <si>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</si>
  <si>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</si>
  <si>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</si>
  <si>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</si>
  <si>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</si>
  <si>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</si>
  <si>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</si>
  <si>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</si>
  <si>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</si>
  <si>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</si>
  <si>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</si>
  <si>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</si>
  <si>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</si>
  <si>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</si>
  <si>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</si>
  <si>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</si>
  <si>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</si>
  <si>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</si>
  <si>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</si>
  <si>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</si>
  <si>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</si>
  <si>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</si>
  <si>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</si>
  <si>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</si>
  <si>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</si>
  <si>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</si>
  <si>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</si>
  <si>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</si>
  <si>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</si>
  <si>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</si>
  <si>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</si>
  <si>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</si>
  <si>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</si>
  <si>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</si>
  <si>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</si>
  <si>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</si>
  <si>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</si>
  <si>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</si>
  <si>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</si>
  <si>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</si>
  <si>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D</t>
    <phoneticPr fontId="5"/>
  </si>
  <si>
    <t>E</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</si>
  <si>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</si>
  <si>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</si>
  <si>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</si>
  <si>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</si>
  <si>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</si>
  <si>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</si>
  <si>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</si>
  <si>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</si>
  <si>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</si>
  <si>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</si>
  <si>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</si>
  <si>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</si>
  <si>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</si>
  <si>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</si>
  <si>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</si>
  <si>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</si>
  <si>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</si>
  <si>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</si>
  <si>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</si>
  <si>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</si>
  <si>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</si>
  <si>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</si>
  <si>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</si>
  <si>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</si>
  <si>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</si>
  <si>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</si>
  <si>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</si>
  <si>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</si>
  <si>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</si>
  <si>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</si>
  <si>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</si>
  <si>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</si>
  <si>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</si>
  <si>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</si>
  <si>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</si>
  <si>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</si>
  <si>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</si>
  <si>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</si>
  <si>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</si>
  <si>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</si>
  <si>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</si>
  <si>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</si>
  <si>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</si>
  <si>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</si>
  <si>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</si>
  <si>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</si>
  <si>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</si>
  <si>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</si>
  <si>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</si>
  <si>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</si>
  <si>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</si>
  <si>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</si>
  <si>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</si>
  <si>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</si>
  <si>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</si>
  <si>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</si>
  <si>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</si>
  <si>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</si>
  <si>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</si>
  <si>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</si>
  <si>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</si>
  <si>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</si>
  <si>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</si>
  <si>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</si>
  <si>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</si>
  <si>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</si>
  <si>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</si>
  <si>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</si>
  <si>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</si>
  <si>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</si>
  <si>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</si>
  <si>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</si>
  <si>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</si>
  <si>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</si>
  <si>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</si>
  <si>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</si>
  <si>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</si>
  <si>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</si>
  <si>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</si>
  <si>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</si>
  <si>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</si>
  <si>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</si>
  <si>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</si>
  <si>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</si>
  <si>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</si>
  <si>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</si>
  <si>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</si>
  <si>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</si>
  <si>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</si>
  <si>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</si>
  <si>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</si>
  <si>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</si>
  <si>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</si>
  <si>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</si>
  <si>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</si>
  <si>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</si>
  <si>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</si>
  <si>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</si>
  <si>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</si>
  <si>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</si>
  <si>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</si>
  <si>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</si>
  <si>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</si>
  <si>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</si>
  <si>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</si>
  <si>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</si>
  <si>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</si>
  <si>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</si>
  <si>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</si>
  <si>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</si>
  <si>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</si>
  <si>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</si>
  <si>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</si>
  <si>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</si>
  <si>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</si>
  <si>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</si>
  <si>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</si>
  <si>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</si>
  <si>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</si>
  <si>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</si>
  <si>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</si>
  <si>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</si>
  <si>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</si>
  <si>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</si>
  <si>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</si>
  <si>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</si>
  <si>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</si>
  <si>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</si>
  <si>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</si>
  <si>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</si>
  <si>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</si>
  <si>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</si>
  <si>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</si>
  <si>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</si>
  <si>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</si>
  <si>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</si>
  <si>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</si>
  <si>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</si>
  <si>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</si>
  <si>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</si>
  <si>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</si>
  <si>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</si>
  <si>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</si>
  <si>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</si>
  <si>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</si>
  <si>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</si>
  <si>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</si>
  <si>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</si>
  <si>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</si>
  <si>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</si>
  <si>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</si>
  <si>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</si>
  <si>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</si>
  <si>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</si>
  <si>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</si>
  <si>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</si>
  <si>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</si>
  <si>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</si>
  <si>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</si>
  <si>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</si>
  <si>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</si>
  <si>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</si>
  <si>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</si>
  <si>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</si>
  <si>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</si>
  <si>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</si>
  <si>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</si>
  <si>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</si>
  <si>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</si>
  <si>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</si>
  <si>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</si>
  <si>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</si>
  <si>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</si>
  <si>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</si>
  <si>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</si>
  <si>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</si>
  <si>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</si>
  <si>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</si>
  <si>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</si>
  <si>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</si>
  <si>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</si>
  <si>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</si>
  <si>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</si>
  <si>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</si>
  <si>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</si>
  <si>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</si>
  <si>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</si>
  <si>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</si>
  <si>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</si>
  <si>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</si>
  <si>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</si>
  <si>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</si>
  <si>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</si>
  <si>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</si>
  <si>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</si>
  <si>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</si>
  <si>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</si>
  <si>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</si>
  <si>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</si>
  <si>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</si>
  <si>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</si>
  <si>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</si>
  <si>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</si>
  <si>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</si>
  <si>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</si>
  <si>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</si>
  <si>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</si>
  <si>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</si>
  <si>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</si>
  <si>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</si>
  <si>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</si>
  <si>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</si>
  <si>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</si>
  <si>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</si>
  <si>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</si>
  <si>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</si>
  <si>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</si>
  <si>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</si>
  <si>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</si>
  <si>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</si>
  <si>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</si>
  <si>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</si>
  <si>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</si>
  <si>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</si>
  <si>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</si>
  <si>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</si>
  <si>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</si>
  <si>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</si>
  <si>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</si>
  <si>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</si>
  <si>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</si>
  <si>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</si>
  <si>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</si>
  <si>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</si>
  <si>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</si>
  <si>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</si>
  <si>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</si>
  <si>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</si>
  <si>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</si>
  <si>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</si>
  <si>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</si>
  <si>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</si>
  <si>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</si>
  <si>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</si>
  <si>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</si>
  <si>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</si>
  <si>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</si>
  <si>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</si>
  <si>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</si>
  <si>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</si>
  <si>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</si>
  <si>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</si>
  <si>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</si>
  <si>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</si>
  <si>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</si>
  <si>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</si>
  <si>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</si>
  <si>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</si>
  <si>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</si>
  <si>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</si>
  <si>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</si>
  <si>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</si>
  <si>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</si>
  <si>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</si>
  <si>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</si>
  <si>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</si>
  <si>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</si>
  <si>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</si>
  <si>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</si>
  <si>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</si>
  <si>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</si>
  <si>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</si>
  <si>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</si>
  <si>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</si>
  <si>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</si>
  <si>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</si>
  <si>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</si>
  <si>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</si>
  <si>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</si>
  <si>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</si>
  <si>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</si>
  <si>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</si>
  <si>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</si>
  <si>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</si>
  <si>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</si>
  <si>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</si>
  <si>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</si>
  <si>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</si>
  <si>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</si>
  <si>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</si>
  <si>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</si>
  <si>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</si>
  <si>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</si>
  <si>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</si>
  <si>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</si>
  <si>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</si>
  <si>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</si>
  <si>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</si>
  <si>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</si>
  <si>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</si>
  <si>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</si>
  <si>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</si>
  <si>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</si>
  <si>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</si>
  <si>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</si>
  <si>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</si>
  <si>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</si>
  <si>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</si>
  <si>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</si>
  <si>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</si>
  <si>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</si>
  <si>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</si>
  <si>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</si>
  <si>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</si>
  <si>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</si>
  <si>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</si>
  <si>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</si>
  <si>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</si>
  <si>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</si>
  <si>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</si>
  <si>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</si>
  <si>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</si>
  <si>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</si>
  <si>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</si>
  <si>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</si>
  <si>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</si>
  <si>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</si>
  <si>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</si>
  <si>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</si>
  <si>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</si>
  <si>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</si>
  <si>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</si>
  <si>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</si>
  <si>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</si>
  <si>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</si>
  <si>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</si>
  <si>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</si>
  <si>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</si>
  <si>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</si>
  <si>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</si>
  <si>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</si>
  <si>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</si>
  <si>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</si>
  <si>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</si>
  <si>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</si>
  <si>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</si>
  <si>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</si>
  <si>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</si>
  <si>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</si>
  <si>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</si>
  <si>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</si>
  <si>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</si>
  <si>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</si>
  <si>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</si>
  <si>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</si>
  <si>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</si>
  <si>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</si>
  <si>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</si>
  <si>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</si>
  <si>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</si>
  <si>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</si>
  <si>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</si>
  <si>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</si>
  <si>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</si>
  <si>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</si>
  <si>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</si>
  <si>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</si>
  <si>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</si>
  <si>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</si>
  <si>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</si>
  <si>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</si>
  <si>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</si>
  <si>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</si>
  <si>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</si>
  <si>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</si>
  <si>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</si>
  <si>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</si>
  <si>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</si>
  <si>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</si>
  <si>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</si>
  <si>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</si>
  <si>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</si>
  <si>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</si>
  <si>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</si>
  <si>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</si>
  <si>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</si>
  <si>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</si>
  <si>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</si>
  <si>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</si>
  <si>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</si>
  <si>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</si>
  <si>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</si>
  <si>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</si>
  <si>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</si>
  <si>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</si>
  <si>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</si>
  <si>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</si>
  <si>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</si>
  <si>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</si>
  <si>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</si>
  <si>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</si>
  <si>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</si>
  <si>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</si>
  <si>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</si>
  <si>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</si>
  <si>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</si>
  <si>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</si>
  <si>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</si>
  <si>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国家公務員の再就職支援経費</t>
  </si>
  <si>
    <t>官民人材交流センター</t>
  </si>
  <si>
    <t>平成25年度</t>
  </si>
  <si>
    <t>終了予定なし</t>
  </si>
  <si>
    <t>総務課</t>
  </si>
  <si>
    <t>国家公務員法第18条の５第１項及び第18条の６第１項</t>
  </si>
  <si>
    <t>・官民人材交流センターの一層の活用について（平成30年8月3日国家公務員制度担当大臣閣議発言）
・国家公務員の雇用と年金の接続について（平成25年3月26日閣議決定）
・官民人材交流センターに委任する事務の運営に関する指針（平成26年6月24日内閣総理大臣決定）
・官民人材交流センター求人・求職者情報提供事業の実施について（平成30年12月12日内閣府官民人材交流センター長決定）</t>
  </si>
  <si>
    <t>国家公務員が培ってきた能力や経験を社会全体で活かしていくとともに、年齢別構成の適正化を通じた組織活力の維持等を図るため、国家公務員法第18条の５第１項「職員の離職に際しての離職後の援助」を行う。</t>
  </si>
  <si>
    <t>-</t>
  </si>
  <si>
    <t>再就職件数
（当年度）</t>
  </si>
  <si>
    <t>[事業概要の②について］
平成29年度の実績（81.7%）より高い85%を目標値とする。</t>
  </si>
  <si>
    <t>民間委託による再就職決定率（=再就職者数/当年度支援開始人数）</t>
  </si>
  <si>
    <t>人</t>
  </si>
  <si>
    <t>[事業概要の①について］
　当年度に情報提供した求人数</t>
  </si>
  <si>
    <t>[事業概要の①について］
運用経費予算執行額／（利用求職者数＋提供求人数）
※運用経費の執行が始まったのが、令和２年度９月分からであるため、年度の執行額と利用者数で算出できるようになるのは３年度から</t>
    <phoneticPr fontId="5"/>
  </si>
  <si>
    <t>　円　/ 人</t>
    <phoneticPr fontId="5"/>
  </si>
  <si>
    <t>16,335,000
/33</t>
  </si>
  <si>
    <t>9,900,000
/30</t>
  </si>
  <si>
    <t>新25-0013</t>
  </si>
  <si>
    <t>0145</t>
  </si>
  <si>
    <t>0122</t>
  </si>
  <si>
    <t>0118</t>
  </si>
  <si>
    <t>122</t>
  </si>
  <si>
    <t>0128</t>
  </si>
  <si>
    <t>○</t>
  </si>
  <si>
    <t>件</t>
    <phoneticPr fontId="5"/>
  </si>
  <si>
    <t>-</t>
    <phoneticPr fontId="5"/>
  </si>
  <si>
    <t>府</t>
  </si>
  <si>
    <t>A.沖電気工業株式会社</t>
    <phoneticPr fontId="5"/>
  </si>
  <si>
    <t>B.個人（２名）</t>
    <phoneticPr fontId="5"/>
  </si>
  <si>
    <t>D.株式会社パソナ</t>
    <phoneticPr fontId="5"/>
  </si>
  <si>
    <t>E.株式会社パソナ</t>
    <phoneticPr fontId="5"/>
  </si>
  <si>
    <t>応募認定退職者再就職支援委託費</t>
    <rPh sb="0" eb="2">
      <t>オウボ</t>
    </rPh>
    <rPh sb="2" eb="4">
      <t>ニンテイ</t>
    </rPh>
    <rPh sb="4" eb="6">
      <t>タイショク</t>
    </rPh>
    <rPh sb="6" eb="7">
      <t>シャ</t>
    </rPh>
    <rPh sb="7" eb="8">
      <t>サイ</t>
    </rPh>
    <rPh sb="8" eb="10">
      <t>シュウショク</t>
    </rPh>
    <rPh sb="10" eb="12">
      <t>シエン</t>
    </rPh>
    <rPh sb="12" eb="14">
      <t>イタク</t>
    </rPh>
    <rPh sb="14" eb="15">
      <t>ヒ</t>
    </rPh>
    <phoneticPr fontId="5"/>
  </si>
  <si>
    <t>令和３年度再就職支援委託業務経費</t>
    <rPh sb="0" eb="2">
      <t>レイワ</t>
    </rPh>
    <rPh sb="3" eb="5">
      <t>ネンド</t>
    </rPh>
    <rPh sb="4" eb="5">
      <t>ド</t>
    </rPh>
    <rPh sb="5" eb="8">
      <t>サイシュウショク</t>
    </rPh>
    <rPh sb="8" eb="10">
      <t>シエン</t>
    </rPh>
    <rPh sb="10" eb="12">
      <t>イタク</t>
    </rPh>
    <rPh sb="12" eb="14">
      <t>ギョウム</t>
    </rPh>
    <rPh sb="14" eb="16">
      <t>ケイヒ</t>
    </rPh>
    <phoneticPr fontId="5"/>
  </si>
  <si>
    <t>情報処理業務庁費</t>
    <phoneticPr fontId="5"/>
  </si>
  <si>
    <t>事務補助員経費（賃金、社会保険料等）</t>
    <rPh sb="5" eb="7">
      <t>ケイヒ</t>
    </rPh>
    <rPh sb="8" eb="10">
      <t>チンギン</t>
    </rPh>
    <rPh sb="11" eb="13">
      <t>シャカイ</t>
    </rPh>
    <rPh sb="13" eb="16">
      <t>ホケンリョウ</t>
    </rPh>
    <rPh sb="16" eb="17">
      <t>トウ</t>
    </rPh>
    <phoneticPr fontId="5"/>
  </si>
  <si>
    <t>国家公務員経験者の求人・求職者情報提供サイト運用・保守等業務経費</t>
    <rPh sb="25" eb="27">
      <t>ホシュ</t>
    </rPh>
    <rPh sb="27" eb="28">
      <t>トウ</t>
    </rPh>
    <rPh sb="28" eb="30">
      <t>ギョウム</t>
    </rPh>
    <rPh sb="30" eb="32">
      <t>ケイヒ</t>
    </rPh>
    <phoneticPr fontId="5"/>
  </si>
  <si>
    <t>沖電気工業株式会社</t>
    <phoneticPr fontId="5"/>
  </si>
  <si>
    <t>国家公務員経験者の求人・求職者情報提供サイト開発・運用業務</t>
    <rPh sb="27" eb="29">
      <t>ギョウム</t>
    </rPh>
    <phoneticPr fontId="5"/>
  </si>
  <si>
    <t>国家公務員経験者の求人・求職者情報提供サイトに係る運用・保守等業務</t>
    <rPh sb="23" eb="24">
      <t>カカ</t>
    </rPh>
    <rPh sb="28" eb="31">
      <t>ホシュトウ</t>
    </rPh>
    <rPh sb="31" eb="33">
      <t>ギョウム</t>
    </rPh>
    <phoneticPr fontId="5"/>
  </si>
  <si>
    <t>株式会社朝日ネット</t>
    <rPh sb="4" eb="6">
      <t>アサヒ</t>
    </rPh>
    <phoneticPr fontId="5"/>
  </si>
  <si>
    <t>国家公務員経験者の求人・求職者情報提供サイトに係るプロバイダ契約</t>
    <rPh sb="23" eb="24">
      <t>カカ</t>
    </rPh>
    <rPh sb="30" eb="32">
      <t>ケイヤク</t>
    </rPh>
    <phoneticPr fontId="5"/>
  </si>
  <si>
    <t>株式会社パソナ</t>
    <rPh sb="0" eb="2">
      <t>カブシキ</t>
    </rPh>
    <rPh sb="2" eb="4">
      <t>カイシャ</t>
    </rPh>
    <phoneticPr fontId="5"/>
  </si>
  <si>
    <t>令和２年度再就職支援委託業務</t>
    <rPh sb="0" eb="2">
      <t>レイワ</t>
    </rPh>
    <rPh sb="3" eb="5">
      <t>ネンド</t>
    </rPh>
    <rPh sb="5" eb="8">
      <t>サイシュウショク</t>
    </rPh>
    <rPh sb="8" eb="10">
      <t>シエン</t>
    </rPh>
    <rPh sb="10" eb="12">
      <t>イタク</t>
    </rPh>
    <rPh sb="12" eb="14">
      <t>ギョウム</t>
    </rPh>
    <phoneticPr fontId="5"/>
  </si>
  <si>
    <t>令和３年度再就職支援委託業務</t>
    <rPh sb="0" eb="2">
      <t>レイワ</t>
    </rPh>
    <rPh sb="3" eb="5">
      <t>ネンド</t>
    </rPh>
    <rPh sb="5" eb="8">
      <t>サイシュウショク</t>
    </rPh>
    <rPh sb="8" eb="10">
      <t>シエン</t>
    </rPh>
    <rPh sb="10" eb="12">
      <t>イタク</t>
    </rPh>
    <rPh sb="12" eb="14">
      <t>ギョウム</t>
    </rPh>
    <phoneticPr fontId="5"/>
  </si>
  <si>
    <t>A</t>
  </si>
  <si>
    <t>令和２年度再就職支援委託業務経費</t>
    <rPh sb="0" eb="2">
      <t>レイワ</t>
    </rPh>
    <rPh sb="3" eb="5">
      <t>ネンド</t>
    </rPh>
    <rPh sb="4" eb="5">
      <t>ド</t>
    </rPh>
    <rPh sb="5" eb="8">
      <t>サイシュウショク</t>
    </rPh>
    <rPh sb="8" eb="10">
      <t>シエン</t>
    </rPh>
    <rPh sb="10" eb="12">
      <t>イタク</t>
    </rPh>
    <rPh sb="12" eb="14">
      <t>ギョウム</t>
    </rPh>
    <rPh sb="14" eb="16">
      <t>ケイヒ</t>
    </rPh>
    <phoneticPr fontId="5"/>
  </si>
  <si>
    <t>国庫債務負担行為等</t>
  </si>
  <si>
    <t>株式会社第一文眞堂</t>
    <phoneticPr fontId="5"/>
  </si>
  <si>
    <t>国家公務員経験者の求人・求職者情報提供サイトに係る端末等の購入</t>
    <phoneticPr fontId="5"/>
  </si>
  <si>
    <t>沖電気工業株式会社</t>
    <phoneticPr fontId="5"/>
  </si>
  <si>
    <t>国家公務員経験者の求人・求職者情報提供サイトに係る運用・保守等業務</t>
    <phoneticPr fontId="5"/>
  </si>
  <si>
    <t>E</t>
  </si>
  <si>
    <t>株式会社パソナ</t>
    <phoneticPr fontId="5"/>
  </si>
  <si>
    <t>令和３年度再就職支援委託業務</t>
    <phoneticPr fontId="5"/>
  </si>
  <si>
    <t>https://www8.cao.go.jp/hyouka/r3bunseki/r3bunseki-26.pdf</t>
    <phoneticPr fontId="5"/>
  </si>
  <si>
    <t>-</t>
    <phoneticPr fontId="5"/>
  </si>
  <si>
    <t>応募認定退職者等
再就職支援委託費</t>
    <phoneticPr fontId="5"/>
  </si>
  <si>
    <t>情報処理業務庁費</t>
    <phoneticPr fontId="5"/>
  </si>
  <si>
    <t>27.官民人材交流</t>
    <phoneticPr fontId="5"/>
  </si>
  <si>
    <t>33．国家公務員の再就職支援及び官民の人材交流の円滑な実施の支援</t>
    <phoneticPr fontId="5"/>
  </si>
  <si>
    <t>-</t>
    <phoneticPr fontId="5"/>
  </si>
  <si>
    <t>－</t>
    <phoneticPr fontId="5"/>
  </si>
  <si>
    <t xml:space="preserve">次の２つの事業を実施。
①　求人・求職者情報提供事業：　再就職規制を遵守した自主的な求職活動を支援する仕組みとして、国家公務員に対する企業・団体等の求人情報や、再就職を希望する国家公務員の求職者情報を収集し、相互に提供（平成31年1月～）。事業開始当初は、手作業で情報提供を行っていたところ、令和２年９月からシステムによる運用を開始。
　 国家公務員経験者の求人・求職者情報サイトの経費については、令和４年度概算要求からデジタル庁にて予算計上
②　民間の再就職支援会社を活用した再就職支援：　早期退職希望者の募集に応募して応募認定退職をする者を対象として、官民人材交流センターが契約した民間の再就職支援会社に再就職支援業務を委託することにより、国家公務員の離職に際しての離職後の就職の援助を実施（平成25年10月～）
</t>
    <phoneticPr fontId="5"/>
  </si>
  <si>
    <t>[事業概要の②について］
　再就職支援の開始人数
※当年度に支援を開始した利用者の人数</t>
    <phoneticPr fontId="5"/>
  </si>
  <si>
    <t>無</t>
  </si>
  <si>
    <t>‐</t>
  </si>
  <si>
    <t>-</t>
    <phoneticPr fontId="5"/>
  </si>
  <si>
    <t>-</t>
    <phoneticPr fontId="5"/>
  </si>
  <si>
    <t>[事業概要の②について］
支援期間１年間の場合
当年度支援開始者に係る執行額（X）／人数（Y）
※ここでの年度は、支援開始年度であり、予算の執行年度ではない（執行年度は翌年度にまたがる）。
※このため、令和３年度の数字は見込。</t>
    <phoneticPr fontId="5"/>
  </si>
  <si>
    <t>[事業概要の②について］
支援期間６か月間の場合
当年度支援開始者に係る執行額（X）／人数（Y）
※ここでの年度は、支援開始年度であり、予算の執行年度ではない（執行年度は翌年度にまたがる）。
※このため、令和３年度の数字は見込。</t>
    <phoneticPr fontId="5"/>
  </si>
  <si>
    <t>[事業概要の②について］
支援期間３か月間の場合
当年度支援開始者に係る執行額（X）／人数（Y）
※ここでの年度は、支援開始年度であり、予算の執行年度ではない（執行年度は翌年度にまたがる）。
※このため、令和３年度の数字は見込。
※予算執行の効率化を図るため、令和2年度契約より新設。　　　　　　　　　　　　　　</t>
    <phoneticPr fontId="5"/>
  </si>
  <si>
    <t>13,017,576
/26</t>
    <phoneticPr fontId="5"/>
  </si>
  <si>
    <t>6,661,160
/20</t>
    <phoneticPr fontId="5"/>
  </si>
  <si>
    <t>14,168,000
/28</t>
    <phoneticPr fontId="5"/>
  </si>
  <si>
    <t>6,820,000
/20</t>
    <phoneticPr fontId="5"/>
  </si>
  <si>
    <t>286,000
/1</t>
    <phoneticPr fontId="5"/>
  </si>
  <si>
    <t>有</t>
  </si>
  <si>
    <t>798,966
/3</t>
    <phoneticPr fontId="5"/>
  </si>
  <si>
    <t>[事業概要の①について］
　利用求職者数
※申込みをした求職者のうち必要な手続きが完了している者
※令和元年度は当該年度の末日現在の数値を記載  令和２年度からは当該年度に登録があったすべての利用求職者の数値を記載</t>
    <phoneticPr fontId="5"/>
  </si>
  <si>
    <t>32,920,161
/(2,081+938)</t>
    <phoneticPr fontId="5"/>
  </si>
  <si>
    <t>-</t>
    <phoneticPr fontId="5"/>
  </si>
  <si>
    <t>[事業概要の①について］
本事業による再就職件数を令和４年度において80件とする。</t>
    <rPh sb="36" eb="37">
      <t>ケン</t>
    </rPh>
    <phoneticPr fontId="5"/>
  </si>
  <si>
    <t>[事業概要の②について］
早期退職希望者の募集に応募して応募認定退職をする者を対象として、官民人材交流センターが契約した民間の再就職支援会社に再就職支援業務を委託することにより、国家公務員の離職に際しての離職後の就職の援助を実施。</t>
    <rPh sb="112" eb="114">
      <t>ジッシ</t>
    </rPh>
    <phoneticPr fontId="5"/>
  </si>
  <si>
    <t>[事業概要の②について］
平成29年度の実績値81.7％（再就職支援の平成29年度支援開始人数（71人）に占める再就職者数（58人）の割合）より高い値である85％を目標値とする。</t>
    <phoneticPr fontId="5"/>
  </si>
  <si>
    <t>[事業概要の①について］
　再就職規制違反の防止の観点と職業生活の長期化等を踏まえて、国家公務員が培ってきた能力や経験を社会全体で活かしてくための事業である。
[事業概要の②について］
 公務員の総人件費抑制、年齢別構成の適正化を通じた組織活力の維持等を図る早期退職募集制度の円滑な運用に資する事業である。</t>
    <phoneticPr fontId="5"/>
  </si>
  <si>
    <t>[事業概要の①について］
　国家公務員の再就職規制違反の防止措置を組み込んだ事業であり、国が直接事業を実施する必要がある。
[事業概要の②について］
 早期退職募集に応じた国家公務員の再就職支援に係る事業で、民間企業同様に雇用主である国が費用を負担する必要がある。</t>
    <phoneticPr fontId="5"/>
  </si>
  <si>
    <t>[事業概要の①について］
  国家公務員制度担当大臣の閣議発言により、人生百年時代における人材活用の観点から、国家公務員が培った能力や経験を社会全体で活かしていくことは極めて有効であるとの認識の下、公正・透明な再就職の仕組みとして、求人情報と求職者情報を相互に提供し自主的な求職活動を支援する仕組みを構築することとされていることから、優先度の高い事業である。
[事業概要の②について］
  閣議決定により、職員の年齢別構成の適正化を通じた組織活力の維持等を図るため、早期退職募集制度の適切な運用を図ることとされているところ、民間の再就職支援会社を活用した再就職支援は、同制度を効果的に行う上で、必要かつ適切であり、優先度の高い事業である。</t>
    <phoneticPr fontId="5"/>
  </si>
  <si>
    <t>[事業概要の①について］
　再就職規制違反の防止の観点と職業生活の長期化等を踏まえて、国家公務員が培ってきた能力や経験を社会全体で活かしていくための事業であり、国が費用を負担している。
[事業概要の②について］
　公務員の総人件費抑制、年齢別構成の適正化を通じた組織活力の維持等を図る早期退職募集制度の円滑な運用に資するよう実施する必要がある事業であり、国が費用を負担している。民間企業が早期退職者の再就職支援を行う場合も同様に、雇用主である企業が費用を負担している。</t>
    <phoneticPr fontId="5"/>
  </si>
  <si>
    <t>[事業概要の①について］
　一般競争入札を原則として調達を実施し、コスト削減を図っており、妥当なコスト水準と考えている。
[事業概要の②について］
 一般競争入札（総合評価落札方式）により、支出先（再就職支援会社）を選定しているところ、市場価格調査の実施結果を参考に予定価格を作成し、その範囲で落札しており妥当である。</t>
    <phoneticPr fontId="5"/>
  </si>
  <si>
    <t>[事業概要の①について］
　調達案件ごとに、受注業者を選定しており、合理的なものとなっている。
[事業概要の②について］
  再就職支援の提供に係る業務を支援会社に直接委託して実施しており、中間段階での支出は行っていない。</t>
    <phoneticPr fontId="5"/>
  </si>
  <si>
    <t>[事業概要の①について］
　国家公務員経験者の求人・求職者情報サイトの運営に必要な経費に限定されている。
[事業概要の②について］
  事業契約は、単価による契約であり、支援対象者の人数、支援実施期間（１年/６月/３月）に応じて、適正に支出している。</t>
    <phoneticPr fontId="5"/>
  </si>
  <si>
    <t>[事業概要の②について］
　令和元年度に予算額を再就職支援の対象者に応じ大幅に見直し不用を解消した。それ以降、大きな不用率は生じていない。</t>
    <phoneticPr fontId="5"/>
  </si>
  <si>
    <t>[事業概要の①について］
 令和４年度への繰越額なし。
[事業概要の②について］
　本委託費では、支援対象者が選択するコース（１年間又は６か月間）及び支援開始日によって、当該支援対象者分の支援期間満了年度、すなわち、支払い年度が支援開始年度か翌年度のいずれかとなる。このため、当初の時点では、支援開始年度に支払いが集中した場合でも対応できる予算額を計上しておき、当年度分の支払い額が確定した後に、必要額を翌年度に繰越しているものであり、一定の繰越額は事業の円滑な実施に重要である。</t>
    <phoneticPr fontId="5"/>
  </si>
  <si>
    <t>[事業概要の①について］
  求人・求職者の情報を職員が直接管理し、情報を発信する方法等は考えられるが、多くの求人・求職者の登録がある中では、利用者の利便性が著しく低下することが予想され、効果的に本事業を実施することは困難である。
[事業概要の②について］
  民間企業においても、早期退職者に対しては、再就職支援会社を利用した再就職支援を行うことが相当程度普及しており、公務員の場合においても民間の再就職支援会社の持つ知見やノウハウを活用することが最も効率的かつ低コストで支援できると考えている。</t>
    <phoneticPr fontId="5"/>
  </si>
  <si>
    <t>[事業概要の①について］
  国家公務員経験者の求人・求職者情報サイトの利用者数を増やすため、各方面への一層の周知に取り組む。
[事業概要の②について］
  令和元年度に予算規模及び利用見込者数の大幅な見直しを行ったほか、令和２年度から新たな低コストの支援を設ける（支援期間として、１年間、６か月間に加えて、３か月間を新設）など、効率的な事業実施に努めているところであるが、今後とも、支援対象者数の更なる増加を図るため、各府省との意見交換や支援対象者へのアンケート結果をもとにした事業改善や、再就職支援セミナー等の場を活用した本事業の一層の周知に取り組む。</t>
    <phoneticPr fontId="5"/>
  </si>
  <si>
    <t>[事業概要の①について]
再就職規制を遵守した自主的な求職活動を支援する仕組みとして、国家公務員に対する企業・団体等の求人情報や、再就職を希望する国家公務員の求職者情報を収集し、相互に提供。</t>
    <phoneticPr fontId="5"/>
  </si>
  <si>
    <t>[事業概要の①について］
　企業・団体等からの求人の増加</t>
    <rPh sb="14" eb="16">
      <t>キギョウ</t>
    </rPh>
    <rPh sb="17" eb="19">
      <t>ダンタイ</t>
    </rPh>
    <rPh sb="19" eb="20">
      <t>トウ</t>
    </rPh>
    <rPh sb="23" eb="25">
      <t>キュウジン</t>
    </rPh>
    <rPh sb="26" eb="28">
      <t>ゾウカ</t>
    </rPh>
    <phoneticPr fontId="5"/>
  </si>
  <si>
    <t>[事業概要の②について］
応募認定退職者の再就職又は起業</t>
    <rPh sb="13" eb="15">
      <t>オウボ</t>
    </rPh>
    <rPh sb="15" eb="17">
      <t>ニンテイ</t>
    </rPh>
    <rPh sb="17" eb="20">
      <t>タイショクシャ</t>
    </rPh>
    <rPh sb="21" eb="24">
      <t>サイシュウショク</t>
    </rPh>
    <rPh sb="24" eb="25">
      <t>マタ</t>
    </rPh>
    <rPh sb="26" eb="28">
      <t>キギョウ</t>
    </rPh>
    <phoneticPr fontId="5"/>
  </si>
  <si>
    <t>[事業概要の①について］
　利用求職者の増加</t>
    <rPh sb="14" eb="16">
      <t>リヨウ</t>
    </rPh>
    <rPh sb="16" eb="18">
      <t>キュウショク</t>
    </rPh>
    <rPh sb="18" eb="19">
      <t>シャ</t>
    </rPh>
    <rPh sb="20" eb="22">
      <t>ゾウカ</t>
    </rPh>
    <phoneticPr fontId="5"/>
  </si>
  <si>
    <t>-</t>
    <phoneticPr fontId="5"/>
  </si>
  <si>
    <t>[事業概要の①について］
　一般競争入札等で競争性を確保しつつ、支出先を選定している。
[事業概要の②について］
 一般競争入札（総合評価落札方式）により、支出先（再就職支援会社）を選定している。これまでは毎年複数者の応札があったが、令和２年度及び３年度の入札においては一者応札となった。令和３年度から技術提案の要件緩和を図り、令和４年度は複数者応札となっている。</t>
    <rPh sb="107" eb="108">
      <t>モノ</t>
    </rPh>
    <rPh sb="122" eb="123">
      <t>オヨ</t>
    </rPh>
    <rPh sb="125" eb="127">
      <t>ネンド</t>
    </rPh>
    <rPh sb="164" eb="166">
      <t>レイワ</t>
    </rPh>
    <rPh sb="167" eb="169">
      <t>ネンド</t>
    </rPh>
    <rPh sb="170" eb="172">
      <t>フクスウ</t>
    </rPh>
    <rPh sb="172" eb="173">
      <t>モノ</t>
    </rPh>
    <rPh sb="173" eb="175">
      <t>オウサツ</t>
    </rPh>
    <phoneticPr fontId="5"/>
  </si>
  <si>
    <t>[事業概要の②について］活動実績と見込みとの乖離については、令和元年度に予算額を大きく見直し（対前年度比で半減）、見込みの規模について見直しを行ったことに伴い、相当程度解消された。　本事業については、閣議決定である公務員の総人件費抑制、年齢別構成の適正化を通じた組織活力の維持等を図る早期退職募集制度の円滑な運用に資する事業として一層の活用が見込まれることから、引き続き、職員への制度の浸透等を図っていく必要がある。</t>
    <phoneticPr fontId="5"/>
  </si>
  <si>
    <t>[事業概要の①について］
　令和２年９月から国家公務員経験者の求人・求職者情報サイトによる運営を開始したことにより、利用者の利便性向上が図られ、令和３年度の成果目標値（60件）に対して成果実績値（59件)とほぼ目標値に近い成果値となった。
[事業概要の②について］
　再就職決定率（当該年度に支援を開始した者の再就職決定率）は、平成29年度から８割台で推移している。平成30年度の再就職決定率は、成果目標の値である85％を上回った。この値は、経済・雇用情勢等にも左右されるため、単純な比較はできないが、平成25年度以降で最も高い値であった。また、令和元年度においても成果目標値をクリアしているところ。令和２年度においては成果目標値を下回っているが、応募者層の変化や新型コロナウイルス感染症の影響等によるものと考えている。なお、現時点では令和３年度支援開始者への支援が継続中であるため、令和３年度の成果実績は未確定である。</t>
    <rPh sb="324" eb="327">
      <t>オウボシャ</t>
    </rPh>
    <rPh sb="327" eb="328">
      <t>ソウ</t>
    </rPh>
    <rPh sb="329" eb="331">
      <t>ヘンカ</t>
    </rPh>
    <rPh sb="332" eb="334">
      <t>シンガタ</t>
    </rPh>
    <rPh sb="341" eb="344">
      <t>カンセンショウ</t>
    </rPh>
    <rPh sb="345" eb="347">
      <t>エイキョウ</t>
    </rPh>
    <rPh sb="347" eb="348">
      <t>トウ</t>
    </rPh>
    <rPh sb="354" eb="355">
      <t>カンガ</t>
    </rPh>
    <rPh sb="363" eb="366">
      <t>ゲンジテン</t>
    </rPh>
    <rPh sb="368" eb="370">
      <t>レイワ</t>
    </rPh>
    <rPh sb="371" eb="373">
      <t>ネンド</t>
    </rPh>
    <rPh sb="373" eb="375">
      <t>シエン</t>
    </rPh>
    <rPh sb="375" eb="377">
      <t>カイシ</t>
    </rPh>
    <rPh sb="377" eb="378">
      <t>シャ</t>
    </rPh>
    <rPh sb="380" eb="382">
      <t>シエン</t>
    </rPh>
    <rPh sb="383" eb="386">
      <t>ケイゾクチュウ</t>
    </rPh>
    <rPh sb="392" eb="394">
      <t>レイワ</t>
    </rPh>
    <rPh sb="395" eb="397">
      <t>ネンド</t>
    </rPh>
    <rPh sb="398" eb="400">
      <t>セイカ</t>
    </rPh>
    <rPh sb="400" eb="402">
      <t>ジッセキ</t>
    </rPh>
    <rPh sb="403" eb="406">
      <t>ミカクテイ</t>
    </rPh>
    <phoneticPr fontId="5"/>
  </si>
  <si>
    <t>[事業概要の①について］
　事業の見直しを随時実施し、業務の効率化を進めるなど、コスト削減に向けた工夫を行っている。
[事業概要の②について］
　支援コスト削減のため、委託先の選定では一般競争入札（総合評価落札方式）を採用している。令和２年度から１者応札となったが技術提案の要件緩和や事業者への周知を図り、令和４年度は複数者応札となっている。また、支援の実施にあたっては、令和２年度からは、従前の１年間又は６か月間という支援期間に加え、より短い３か月間という支援期間（支援単価は６か月間よりも安価となる。）を設け、更なる効率的な支援を進めている。</t>
    <rPh sb="116" eb="118">
      <t>レイワ</t>
    </rPh>
    <rPh sb="119" eb="121">
      <t>ネンド</t>
    </rPh>
    <rPh sb="124" eb="125">
      <t>シャ</t>
    </rPh>
    <rPh sb="125" eb="127">
      <t>オウサツ</t>
    </rPh>
    <rPh sb="142" eb="145">
      <t>ジギョウシャ</t>
    </rPh>
    <rPh sb="147" eb="149">
      <t>シュウチ</t>
    </rPh>
    <phoneticPr fontId="5"/>
  </si>
  <si>
    <t>[事業概要の①について］
直近の成果実績(増加件数)を踏まえれば70件の目標設定が妥当と考えているが、本事業のさらなる発展を目指し、令和４年度は、さらに10件上積みして80件を目標値とする。ただし、国家公務員の定年引上げによる本事業への影響が不透明であるため、適時見直しを行う。</t>
    <rPh sb="59" eb="61">
      <t>ハッテン</t>
    </rPh>
    <rPh sb="107" eb="109">
      <t>ヒキア</t>
    </rPh>
    <phoneticPr fontId="5"/>
  </si>
  <si>
    <t>[事業概要の①について］
　令和２年９月から国家公務員経験者の求人・求職者情報サイトによる運用を開始したことにより、求人者及び求職者双方の利便性が向上した。
[事業概要の②について］
　再就職決定率については、平成２９年度から３年間は８割台で推移しているところ。平成30年度、令和元年度には再就職決定率目標値（85％）を達成している。令和2年度は、応募者層の変化や新型コロナウイルス感染症の影響等により、目標値を下回る結果となった。</t>
    <rPh sb="105" eb="107">
      <t>ヘイセイ</t>
    </rPh>
    <rPh sb="109" eb="111">
      <t>ネンド</t>
    </rPh>
    <rPh sb="114" eb="116">
      <t>ネンカン</t>
    </rPh>
    <rPh sb="131" eb="133">
      <t>ヘイセイ</t>
    </rPh>
    <rPh sb="135" eb="137">
      <t>ネンド</t>
    </rPh>
    <rPh sb="138" eb="140">
      <t>レイワ</t>
    </rPh>
    <rPh sb="140" eb="141">
      <t>ゲン</t>
    </rPh>
    <rPh sb="167" eb="169">
      <t>レイワ</t>
    </rPh>
    <rPh sb="170" eb="172">
      <t>ネンド</t>
    </rPh>
    <rPh sb="191" eb="194">
      <t>カンセンショウ</t>
    </rPh>
    <rPh sb="202" eb="205">
      <t>モクヒョウチ</t>
    </rPh>
    <rPh sb="206" eb="208">
      <t>シタマワ</t>
    </rPh>
    <rPh sb="209" eb="211">
      <t>ケッカ</t>
    </rPh>
    <phoneticPr fontId="5"/>
  </si>
  <si>
    <t>点検対象外</t>
    <rPh sb="0" eb="2">
      <t>テンケン</t>
    </rPh>
    <rPh sb="2" eb="4">
      <t>タイショウ</t>
    </rPh>
    <rPh sb="4" eb="5">
      <t>ガイ</t>
    </rPh>
    <phoneticPr fontId="5"/>
  </si>
  <si>
    <t>効果的・効率的な事業実施に努め、執行実績等を適切に概算要求に反映させること。</t>
    <phoneticPr fontId="5"/>
  </si>
  <si>
    <t>-</t>
    <phoneticPr fontId="5"/>
  </si>
  <si>
    <t>総務課長　荒木 健司</t>
    <rPh sb="5" eb="7">
      <t>アラキ</t>
    </rPh>
    <rPh sb="8" eb="10">
      <t>ケンジ</t>
    </rPh>
    <phoneticPr fontId="5"/>
  </si>
  <si>
    <t>[事業概要の①について］
求人・求職者情報サイト運用による利便性向上に加え、各方面への本事業に係る一層の周知に取り組み、令和３年度の成果実績は59件で、成果目標値（60件）をほぼ達成した。令和４年度の成果目標値は、直近の成果実績(増加件数)を踏まえれば70件の目標設定が妥当と考えているが、本事業のさらなる発展を目指し、さらに10件上積みして80件を目標値とした。引き続き事業の見直しを随時行うとともに、求人・求職者情報サイトの利用者数を増やすこと等により、効果的・効率的な事業実施に努める。
[事業概要の②について］
令和２年度から新たな低コストの支援を設けているところであり（支援期間として、1年間、6か月間に加えて3か月間を新設）、今後とも本事業の一層の周知に取り組み、早期退職募集制度の円滑な運用に資するよう効果的・効率的な事業実施に努める。なお、利用者数はこれまで増加基調にあったものの新型コロナウイルス感染症の影響等により令和２・３年度は減少しているが、本事業の意義や需要動向は大きく変わらないと考えられる。</t>
    <rPh sb="366" eb="368">
      <t>ジギョウ</t>
    </rPh>
    <rPh sb="398" eb="400">
      <t>シンガタ</t>
    </rPh>
    <rPh sb="407" eb="410">
      <t>カンセンショウ</t>
    </rPh>
    <rPh sb="411" eb="413">
      <t>エイキョウ</t>
    </rPh>
    <rPh sb="413" eb="41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</si>
</sst>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0"/>
    <numFmt numFmtId="178" formatCode="0000"/>
    <numFmt numFmtId="179" formatCode="0;&quot;▲ &quot;0"/>
    <numFmt numFmtId="180" formatCode="0000000000000"/>
    <numFmt numFmtId="181"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6" xfId="0" applyFont="1" applyFill="1" applyBorder="1" applyAlignment="1" applyProtection="1">
      <alignment horizontal="center" vertical="center"/>
      <protection locked="0"/>
    </xf>
    <xf numFmtId="177"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22" fillId="0" borderId="25" xfId="0"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7" fontId="22" fillId="0" borderId="25" xfId="0" applyNumberFormat="1" applyFont="1" applyFill="1" applyBorder="1" applyAlignment="1" applyProtection="1">
      <alignment horizontal="center" vertical="center" wrapText="1"/>
      <protection locked="0"/>
    </xf>
    <xf numFmtId="177" fontId="22" fillId="0"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180" fontId="0" fillId="5" borderId="11" xfId="0" applyNumberFormat="1" applyFont="1" applyFill="1" applyBorder="1" applyAlignment="1" applyProtection="1">
      <alignment horizontal="center" vertical="center" wrapText="1"/>
      <protection locked="0"/>
    </xf>
    <xf numFmtId="180"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26" xfId="0" applyNumberFormat="1" applyFont="1" applyFill="1" applyBorder="1" applyAlignment="1" applyProtection="1">
      <alignment horizontal="right" vertical="center"/>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1" fontId="0" fillId="5" borderId="11" xfId="0" applyNumberFormat="1" applyFont="1" applyFill="1" applyBorder="1" applyAlignment="1" applyProtection="1">
      <alignment horizontal="right" vertical="center" wrapText="1"/>
      <protection locked="0"/>
    </xf>
    <xf numFmtId="181" fontId="3" fillId="5" borderId="11"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25" xfId="0" applyNumberFormat="1" applyFont="1" applyFill="1" applyBorder="1" applyAlignment="1" applyProtection="1">
      <alignment horizontal="right" vertical="center" wrapText="1"/>
      <protection locked="0"/>
    </xf>
    <xf numFmtId="176"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0" borderId="11" xfId="0" applyNumberFormat="1" applyFont="1" applyFill="1" applyBorder="1" applyAlignment="1" applyProtection="1">
      <alignment horizontal="right" vertical="center" wrapText="1"/>
      <protection locked="0"/>
    </xf>
    <xf numFmtId="181"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0" fillId="5" borderId="92" xfId="0" applyFont="1" applyFill="1" applyBorder="1" applyAlignment="1">
      <alignment horizontal="center" vertical="center"/>
    </xf>
    <xf numFmtId="0" fontId="0" fillId="5" borderId="72" xfId="0" applyFont="1" applyFill="1" applyBorder="1" applyAlignment="1">
      <alignment horizontal="center" vertical="center"/>
    </xf>
    <xf numFmtId="0" fontId="0" fillId="0" borderId="7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9" xfId="0" applyFont="1" applyBorder="1" applyAlignment="1" applyProtection="1">
      <alignment horizontal="left" vertical="center"/>
      <protection locked="0"/>
    </xf>
    <xf numFmtId="176" fontId="0" fillId="0" borderId="66" xfId="0" applyNumberFormat="1" applyFont="1" applyFill="1" applyBorder="1" applyAlignment="1" applyProtection="1">
      <alignment horizontal="right" vertical="center"/>
      <protection locked="0"/>
    </xf>
    <xf numFmtId="176" fontId="0" fillId="0" borderId="67" xfId="0" applyNumberFormat="1" applyFont="1" applyFill="1" applyBorder="1" applyAlignment="1" applyProtection="1">
      <alignment horizontal="right" vertical="center"/>
      <protection locked="0"/>
    </xf>
    <xf numFmtId="176" fontId="0" fillId="0" borderId="116" xfId="0" applyNumberFormat="1" applyFont="1" applyFill="1" applyBorder="1" applyAlignment="1" applyProtection="1">
      <alignment horizontal="right" vertical="center"/>
      <protection locked="0"/>
    </xf>
    <xf numFmtId="176"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6" fontId="0" fillId="0" borderId="24"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43" xfId="0" applyNumberFormat="1" applyFont="1" applyFill="1" applyBorder="1" applyAlignment="1" applyProtection="1">
      <alignment horizontal="right" vertical="center"/>
    </xf>
    <xf numFmtId="176" fontId="0" fillId="0" borderId="34" xfId="0" applyNumberFormat="1" applyFont="1" applyFill="1" applyBorder="1" applyAlignment="1" applyProtection="1">
      <alignment horizontal="right" vertical="center"/>
    </xf>
    <xf numFmtId="0" fontId="19" fillId="0" borderId="80"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1"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8" fontId="22" fillId="0" borderId="133"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22" fillId="0" borderId="139" xfId="0"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49" fontId="20" fillId="0" borderId="75"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178" fontId="22" fillId="0" borderId="135" xfId="0" applyNumberFormat="1" applyFont="1" applyFill="1" applyBorder="1" applyAlignment="1" applyProtection="1">
      <alignment horizontal="center" vertical="center" wrapText="1"/>
      <protection locked="0"/>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20" fillId="0" borderId="13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67" xfId="0" applyFont="1" applyFill="1" applyBorder="1" applyAlignment="1">
      <alignment horizontal="left" vertical="center"/>
    </xf>
    <xf numFmtId="0" fontId="0" fillId="5" borderId="89"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9"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9" xfId="0" applyFont="1" applyFill="1" applyBorder="1" applyAlignment="1">
      <alignment vertical="center"/>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2" xfId="0" applyFont="1" applyFill="1" applyBorder="1" applyAlignment="1">
      <alignment horizontal="center"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4"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19" xfId="0" applyFont="1" applyFill="1" applyBorder="1" applyAlignment="1">
      <alignment vertical="center" wrapText="1"/>
    </xf>
    <xf numFmtId="0" fontId="0" fillId="5" borderId="101" xfId="0" applyFont="1" applyFill="1" applyBorder="1" applyAlignment="1">
      <alignment vertical="center" wrapText="1"/>
    </xf>
    <xf numFmtId="0" fontId="0" fillId="5" borderId="121"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5"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0" borderId="98" xfId="0" applyFont="1" applyFill="1" applyBorder="1" applyAlignment="1">
      <alignment horizontal="center" vertical="center"/>
    </xf>
    <xf numFmtId="0" fontId="0" fillId="0" borderId="53" xfId="0" applyFont="1" applyBorder="1" applyAlignment="1">
      <alignment horizontal="center" vertical="center"/>
    </xf>
    <xf numFmtId="0" fontId="0" fillId="0" borderId="99"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77"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5" xfId="0" applyFont="1" applyFill="1" applyBorder="1" applyAlignment="1">
      <alignment horizontal="center" vertical="center" textRotation="255" wrapText="1"/>
    </xf>
    <xf numFmtId="0" fontId="15" fillId="6" borderId="47" xfId="0" applyFont="1" applyFill="1" applyBorder="1" applyAlignment="1">
      <alignment horizontal="center" vertical="center" textRotation="255" wrapText="1"/>
    </xf>
    <xf numFmtId="0" fontId="15" fillId="6" borderId="18"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16" xfId="0" applyFont="1" applyFill="1" applyBorder="1" applyAlignment="1">
      <alignment horizontal="center" vertical="center" textRotation="255" wrapText="1"/>
    </xf>
    <xf numFmtId="0" fontId="13" fillId="6" borderId="82"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80"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5"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7" fillId="6" borderId="47"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31" xfId="0" applyFont="1" applyFill="1" applyBorder="1" applyAlignment="1">
      <alignment horizontal="center" vertical="center" wrapText="1"/>
    </xf>
    <xf numFmtId="0" fontId="13" fillId="6" borderId="113"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30"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6" fontId="3" fillId="0" borderId="2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17"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8" xfId="0" applyNumberFormat="1" applyFont="1" applyFill="1" applyBorder="1" applyAlignment="1" applyProtection="1">
      <alignment horizontal="center" vertical="center" shrinkToFit="1"/>
      <protection locked="0"/>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6" borderId="33"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6" xfId="0" applyFont="1" applyFill="1" applyBorder="1" applyAlignment="1">
      <alignment horizontal="center" vertical="center"/>
    </xf>
    <xf numFmtId="0" fontId="3" fillId="0" borderId="12" xfId="0" applyFont="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0" borderId="80"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148"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3" xfId="0" applyFont="1" applyFill="1" applyBorder="1" applyAlignment="1">
      <alignment horizontal="center" vertical="center"/>
    </xf>
    <xf numFmtId="176" fontId="0" fillId="0" borderId="149" xfId="0" applyNumberFormat="1" applyFont="1" applyFill="1" applyBorder="1" applyAlignment="1" applyProtection="1">
      <alignment horizontal="center" vertical="center"/>
      <protection locked="0"/>
    </xf>
    <xf numFmtId="176" fontId="0" fillId="0" borderId="150"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176" fontId="0" fillId="0" borderId="72"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176" fontId="0" fillId="0" borderId="66"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6"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84" xfId="0" applyNumberFormat="1" applyFont="1" applyFill="1" applyBorder="1" applyAlignment="1">
      <alignment horizontal="right" vertical="center"/>
    </xf>
    <xf numFmtId="176" fontId="0" fillId="0" borderId="88" xfId="0" applyNumberFormat="1" applyFont="1" applyFill="1" applyBorder="1" applyAlignment="1">
      <alignment horizontal="right" vertical="center"/>
    </xf>
    <xf numFmtId="176" fontId="0" fillId="0" borderId="87"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05"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12" fillId="2" borderId="86"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9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3"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0"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1"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30" xfId="0" applyNumberFormat="1"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47" xfId="0" applyFont="1" applyBorder="1" applyAlignment="1">
      <alignment horizontal="center" vertical="center" textRotation="255"/>
    </xf>
    <xf numFmtId="0" fontId="0" fillId="0" borderId="48"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5" xfId="0" applyFont="1" applyFill="1" applyBorder="1" applyAlignment="1" applyProtection="1">
      <alignment horizontal="left" vertical="center" wrapText="1"/>
      <protection locked="0"/>
    </xf>
    <xf numFmtId="0" fontId="0" fillId="0" borderId="146" xfId="0" applyFont="1" applyFill="1" applyBorder="1" applyAlignment="1" applyProtection="1">
      <alignment horizontal="left" vertical="center" wrapText="1"/>
      <protection locked="0"/>
    </xf>
    <xf numFmtId="0" fontId="0" fillId="0" borderId="147" xfId="0" applyFont="1" applyFill="1" applyBorder="1" applyAlignment="1" applyProtection="1">
      <alignment horizontal="left" vertical="center" wrapText="1"/>
      <protection locked="0"/>
    </xf>
    <xf numFmtId="0" fontId="0" fillId="0" borderId="152" xfId="0" applyFont="1" applyFill="1" applyBorder="1" applyAlignment="1">
      <alignment horizontal="center" vertical="center" wrapText="1"/>
    </xf>
    <xf numFmtId="0" fontId="0" fillId="0" borderId="153" xfId="0" applyFont="1" applyFill="1" applyBorder="1" applyAlignment="1">
      <alignment horizontal="center" vertical="center"/>
    </xf>
    <xf numFmtId="0" fontId="0" fillId="0" borderId="154"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20" fillId="5" borderId="132"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49" fontId="20" fillId="0" borderId="76"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178" fontId="22" fillId="0" borderId="139"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8">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133350</xdr:colOff>
      <xdr:row>115</xdr:row>
      <xdr:rowOff>266700</xdr:rowOff>
    </xdr:from>
    <xdr:to>
      <xdr:col>43</xdr:col>
      <xdr:colOff>161925</xdr:colOff>
      <xdr:row>131</xdr:row>
      <xdr:rowOff>114301</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3675" y="68465700"/>
          <a:ext cx="6029325" cy="548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6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6"/>
      <c r="AQ1" s="6"/>
      <c r="AR1" s="6"/>
      <c r="AS1" s="6"/>
      <c r="AT1" s="6"/>
      <c r="AU1" s="6"/>
      <c r="AV1" s="6"/>
      <c r="AW1" s="2"/>
    </row>
    <row r="2" spans="1:50" ht="21.75" customHeight="1" thickBot="1" x14ac:dyDescent="0.2">
      <c r="A2" s="50"/>
      <c r="B2" s="50"/>
      <c r="C2" s="50"/>
      <c r="D2" s="50"/>
      <c r="E2" s="50"/>
      <c r="F2" s="50"/>
      <c r="G2" s="50"/>
      <c r="H2" s="50"/>
      <c r="I2" s="50"/>
      <c r="J2" s="50"/>
      <c r="K2" s="50"/>
      <c r="L2" s="50"/>
      <c r="M2" s="50"/>
      <c r="N2" s="50"/>
      <c r="O2" s="50"/>
      <c r="P2" s="50"/>
      <c r="Q2" s="50"/>
      <c r="R2" s="50"/>
      <c r="S2" s="50"/>
      <c r="T2" s="50"/>
      <c r="U2" s="50"/>
      <c r="V2" s="50"/>
      <c r="W2" s="50"/>
      <c r="X2" s="57" t="s">
        <v>0</v>
      </c>
      <c r="Y2" s="50"/>
      <c r="Z2" s="39"/>
      <c r="AA2" s="39"/>
      <c r="AB2" s="39"/>
      <c r="AC2" s="39"/>
      <c r="AD2" s="610">
        <v>2022</v>
      </c>
      <c r="AE2" s="610"/>
      <c r="AF2" s="610"/>
      <c r="AG2" s="610"/>
      <c r="AH2" s="610"/>
      <c r="AI2" s="59" t="s">
        <v>258</v>
      </c>
      <c r="AJ2" s="610" t="s">
        <v>600</v>
      </c>
      <c r="AK2" s="610"/>
      <c r="AL2" s="610"/>
      <c r="AM2" s="610"/>
      <c r="AN2" s="59" t="s">
        <v>258</v>
      </c>
      <c r="AO2" s="610">
        <v>21</v>
      </c>
      <c r="AP2" s="610"/>
      <c r="AQ2" s="610"/>
      <c r="AR2" s="60" t="s">
        <v>258</v>
      </c>
      <c r="AS2" s="611">
        <v>159</v>
      </c>
      <c r="AT2" s="611"/>
      <c r="AU2" s="611"/>
      <c r="AV2" s="59" t="str">
        <f>IF(AW2="","","-")</f>
        <v/>
      </c>
      <c r="AW2" s="612"/>
      <c r="AX2" s="612"/>
    </row>
    <row r="3" spans="1:50" ht="21" customHeight="1" thickBot="1" x14ac:dyDescent="0.2">
      <c r="A3" s="613" t="s">
        <v>564</v>
      </c>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18" t="s">
        <v>56</v>
      </c>
      <c r="AJ3" s="615" t="s">
        <v>572</v>
      </c>
      <c r="AK3" s="615"/>
      <c r="AL3" s="615"/>
      <c r="AM3" s="615"/>
      <c r="AN3" s="615"/>
      <c r="AO3" s="615"/>
      <c r="AP3" s="615"/>
      <c r="AQ3" s="615"/>
      <c r="AR3" s="615"/>
      <c r="AS3" s="615"/>
      <c r="AT3" s="615"/>
      <c r="AU3" s="615"/>
      <c r="AV3" s="615"/>
      <c r="AW3" s="615"/>
      <c r="AX3" s="19" t="s">
        <v>57</v>
      </c>
    </row>
    <row r="4" spans="1:50" ht="24.75" customHeight="1" x14ac:dyDescent="0.15">
      <c r="A4" s="645" t="s">
        <v>23</v>
      </c>
      <c r="B4" s="646"/>
      <c r="C4" s="646"/>
      <c r="D4" s="646"/>
      <c r="E4" s="646"/>
      <c r="F4" s="646"/>
      <c r="G4" s="647" t="s">
        <v>573</v>
      </c>
      <c r="H4" s="648"/>
      <c r="I4" s="648"/>
      <c r="J4" s="648"/>
      <c r="K4" s="648"/>
      <c r="L4" s="648"/>
      <c r="M4" s="648"/>
      <c r="N4" s="648"/>
      <c r="O4" s="648"/>
      <c r="P4" s="648"/>
      <c r="Q4" s="648"/>
      <c r="R4" s="648"/>
      <c r="S4" s="648"/>
      <c r="T4" s="648"/>
      <c r="U4" s="648"/>
      <c r="V4" s="648"/>
      <c r="W4" s="648"/>
      <c r="X4" s="648"/>
      <c r="Y4" s="649" t="s">
        <v>1</v>
      </c>
      <c r="Z4" s="650"/>
      <c r="AA4" s="650"/>
      <c r="AB4" s="650"/>
      <c r="AC4" s="650"/>
      <c r="AD4" s="651"/>
      <c r="AE4" s="652" t="s">
        <v>574</v>
      </c>
      <c r="AF4" s="653"/>
      <c r="AG4" s="653"/>
      <c r="AH4" s="653"/>
      <c r="AI4" s="653"/>
      <c r="AJ4" s="653"/>
      <c r="AK4" s="653"/>
      <c r="AL4" s="653"/>
      <c r="AM4" s="653"/>
      <c r="AN4" s="653"/>
      <c r="AO4" s="653"/>
      <c r="AP4" s="654"/>
      <c r="AQ4" s="655" t="s">
        <v>2</v>
      </c>
      <c r="AR4" s="650"/>
      <c r="AS4" s="650"/>
      <c r="AT4" s="650"/>
      <c r="AU4" s="650"/>
      <c r="AV4" s="650"/>
      <c r="AW4" s="650"/>
      <c r="AX4" s="656"/>
    </row>
    <row r="5" spans="1:50" ht="30" customHeight="1" x14ac:dyDescent="0.15">
      <c r="A5" s="657" t="s">
        <v>59</v>
      </c>
      <c r="B5" s="658"/>
      <c r="C5" s="658"/>
      <c r="D5" s="658"/>
      <c r="E5" s="658"/>
      <c r="F5" s="659"/>
      <c r="G5" s="660" t="s">
        <v>575</v>
      </c>
      <c r="H5" s="661"/>
      <c r="I5" s="661"/>
      <c r="J5" s="661"/>
      <c r="K5" s="661"/>
      <c r="L5" s="661"/>
      <c r="M5" s="662" t="s">
        <v>58</v>
      </c>
      <c r="N5" s="663"/>
      <c r="O5" s="663"/>
      <c r="P5" s="663"/>
      <c r="Q5" s="663"/>
      <c r="R5" s="664"/>
      <c r="S5" s="665" t="s">
        <v>576</v>
      </c>
      <c r="T5" s="661"/>
      <c r="U5" s="661"/>
      <c r="V5" s="661"/>
      <c r="W5" s="661"/>
      <c r="X5" s="666"/>
      <c r="Y5" s="667" t="s">
        <v>3</v>
      </c>
      <c r="Z5" s="668"/>
      <c r="AA5" s="668"/>
      <c r="AB5" s="668"/>
      <c r="AC5" s="668"/>
      <c r="AD5" s="669"/>
      <c r="AE5" s="627" t="s">
        <v>577</v>
      </c>
      <c r="AF5" s="627"/>
      <c r="AG5" s="627"/>
      <c r="AH5" s="627"/>
      <c r="AI5" s="627"/>
      <c r="AJ5" s="627"/>
      <c r="AK5" s="627"/>
      <c r="AL5" s="627"/>
      <c r="AM5" s="627"/>
      <c r="AN5" s="627"/>
      <c r="AO5" s="627"/>
      <c r="AP5" s="628"/>
      <c r="AQ5" s="629" t="s">
        <v>683</v>
      </c>
      <c r="AR5" s="630"/>
      <c r="AS5" s="630"/>
      <c r="AT5" s="630"/>
      <c r="AU5" s="630"/>
      <c r="AV5" s="630"/>
      <c r="AW5" s="630"/>
      <c r="AX5" s="631"/>
    </row>
    <row r="6" spans="1:50" ht="39" customHeight="1" x14ac:dyDescent="0.15">
      <c r="A6" s="632" t="s">
        <v>4</v>
      </c>
      <c r="B6" s="633"/>
      <c r="C6" s="633"/>
      <c r="D6" s="633"/>
      <c r="E6" s="633"/>
      <c r="F6" s="633"/>
      <c r="G6" s="634" t="str">
        <f>入力規則等!F39</f>
        <v>一般会計</v>
      </c>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6"/>
    </row>
    <row r="7" spans="1:50" ht="136.5" customHeight="1" x14ac:dyDescent="0.15">
      <c r="A7" s="616" t="s">
        <v>20</v>
      </c>
      <c r="B7" s="617"/>
      <c r="C7" s="617"/>
      <c r="D7" s="617"/>
      <c r="E7" s="617"/>
      <c r="F7" s="618"/>
      <c r="G7" s="637" t="s">
        <v>578</v>
      </c>
      <c r="H7" s="638"/>
      <c r="I7" s="638"/>
      <c r="J7" s="638"/>
      <c r="K7" s="638"/>
      <c r="L7" s="638"/>
      <c r="M7" s="638"/>
      <c r="N7" s="638"/>
      <c r="O7" s="638"/>
      <c r="P7" s="638"/>
      <c r="Q7" s="638"/>
      <c r="R7" s="638"/>
      <c r="S7" s="638"/>
      <c r="T7" s="638"/>
      <c r="U7" s="638"/>
      <c r="V7" s="638"/>
      <c r="W7" s="638"/>
      <c r="X7" s="639"/>
      <c r="Y7" s="640" t="s">
        <v>244</v>
      </c>
      <c r="Z7" s="489"/>
      <c r="AA7" s="489"/>
      <c r="AB7" s="489"/>
      <c r="AC7" s="489"/>
      <c r="AD7" s="641"/>
      <c r="AE7" s="642" t="s">
        <v>579</v>
      </c>
      <c r="AF7" s="643"/>
      <c r="AG7" s="643"/>
      <c r="AH7" s="643"/>
      <c r="AI7" s="643"/>
      <c r="AJ7" s="643"/>
      <c r="AK7" s="643"/>
      <c r="AL7" s="643"/>
      <c r="AM7" s="643"/>
      <c r="AN7" s="643"/>
      <c r="AO7" s="643"/>
      <c r="AP7" s="643"/>
      <c r="AQ7" s="643"/>
      <c r="AR7" s="643"/>
      <c r="AS7" s="643"/>
      <c r="AT7" s="643"/>
      <c r="AU7" s="643"/>
      <c r="AV7" s="643"/>
      <c r="AW7" s="643"/>
      <c r="AX7" s="644"/>
    </row>
    <row r="8" spans="1:50" ht="35.25" customHeight="1" x14ac:dyDescent="0.15">
      <c r="A8" s="616" t="s">
        <v>173</v>
      </c>
      <c r="B8" s="617"/>
      <c r="C8" s="617"/>
      <c r="D8" s="617"/>
      <c r="E8" s="617"/>
      <c r="F8" s="618"/>
      <c r="G8" s="619" t="str">
        <f>入力規則等!A27</f>
        <v>-</v>
      </c>
      <c r="H8" s="620"/>
      <c r="I8" s="620"/>
      <c r="J8" s="620"/>
      <c r="K8" s="620"/>
      <c r="L8" s="620"/>
      <c r="M8" s="620"/>
      <c r="N8" s="620"/>
      <c r="O8" s="620"/>
      <c r="P8" s="620"/>
      <c r="Q8" s="620"/>
      <c r="R8" s="620"/>
      <c r="S8" s="620"/>
      <c r="T8" s="620"/>
      <c r="U8" s="620"/>
      <c r="V8" s="620"/>
      <c r="W8" s="620"/>
      <c r="X8" s="621"/>
      <c r="Y8" s="622" t="s">
        <v>174</v>
      </c>
      <c r="Z8" s="623"/>
      <c r="AA8" s="623"/>
      <c r="AB8" s="623"/>
      <c r="AC8" s="623"/>
      <c r="AD8" s="624"/>
      <c r="AE8" s="625" t="str">
        <f>入力規則等!K13</f>
        <v>その他の事項経費</v>
      </c>
      <c r="AF8" s="620"/>
      <c r="AG8" s="620"/>
      <c r="AH8" s="620"/>
      <c r="AI8" s="620"/>
      <c r="AJ8" s="620"/>
      <c r="AK8" s="620"/>
      <c r="AL8" s="620"/>
      <c r="AM8" s="620"/>
      <c r="AN8" s="620"/>
      <c r="AO8" s="620"/>
      <c r="AP8" s="620"/>
      <c r="AQ8" s="620"/>
      <c r="AR8" s="620"/>
      <c r="AS8" s="620"/>
      <c r="AT8" s="620"/>
      <c r="AU8" s="620"/>
      <c r="AV8" s="620"/>
      <c r="AW8" s="620"/>
      <c r="AX8" s="626"/>
    </row>
    <row r="9" spans="1:50" ht="58.5" customHeight="1" x14ac:dyDescent="0.15">
      <c r="A9" s="598" t="s">
        <v>21</v>
      </c>
      <c r="B9" s="599"/>
      <c r="C9" s="599"/>
      <c r="D9" s="599"/>
      <c r="E9" s="599"/>
      <c r="F9" s="599"/>
      <c r="G9" s="670" t="s">
        <v>580</v>
      </c>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71"/>
      <c r="AL9" s="671"/>
      <c r="AM9" s="671"/>
      <c r="AN9" s="671"/>
      <c r="AO9" s="671"/>
      <c r="AP9" s="671"/>
      <c r="AQ9" s="671"/>
      <c r="AR9" s="671"/>
      <c r="AS9" s="671"/>
      <c r="AT9" s="671"/>
      <c r="AU9" s="671"/>
      <c r="AV9" s="671"/>
      <c r="AW9" s="671"/>
      <c r="AX9" s="672"/>
    </row>
    <row r="10" spans="1:50" ht="110.25" customHeight="1" x14ac:dyDescent="0.15">
      <c r="A10" s="586" t="s">
        <v>27</v>
      </c>
      <c r="B10" s="587"/>
      <c r="C10" s="587"/>
      <c r="D10" s="587"/>
      <c r="E10" s="587"/>
      <c r="F10" s="587"/>
      <c r="G10" s="588" t="s">
        <v>636</v>
      </c>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90"/>
    </row>
    <row r="11" spans="1:50" ht="42" customHeight="1" x14ac:dyDescent="0.15">
      <c r="A11" s="586" t="s">
        <v>5</v>
      </c>
      <c r="B11" s="587"/>
      <c r="C11" s="587"/>
      <c r="D11" s="587"/>
      <c r="E11" s="587"/>
      <c r="F11" s="591"/>
      <c r="G11" s="592" t="str">
        <f>入力規則等!P10</f>
        <v>直接実施、委託・請負</v>
      </c>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4"/>
    </row>
    <row r="12" spans="1:50" ht="21" customHeight="1" x14ac:dyDescent="0.15">
      <c r="A12" s="595" t="s">
        <v>22</v>
      </c>
      <c r="B12" s="596"/>
      <c r="C12" s="596"/>
      <c r="D12" s="596"/>
      <c r="E12" s="596"/>
      <c r="F12" s="597"/>
      <c r="G12" s="601"/>
      <c r="H12" s="602"/>
      <c r="I12" s="602"/>
      <c r="J12" s="602"/>
      <c r="K12" s="602"/>
      <c r="L12" s="602"/>
      <c r="M12" s="602"/>
      <c r="N12" s="602"/>
      <c r="O12" s="602"/>
      <c r="P12" s="382" t="s">
        <v>390</v>
      </c>
      <c r="Q12" s="383"/>
      <c r="R12" s="383"/>
      <c r="S12" s="383"/>
      <c r="T12" s="383"/>
      <c r="U12" s="383"/>
      <c r="V12" s="384"/>
      <c r="W12" s="382" t="s">
        <v>542</v>
      </c>
      <c r="X12" s="383"/>
      <c r="Y12" s="383"/>
      <c r="Z12" s="383"/>
      <c r="AA12" s="383"/>
      <c r="AB12" s="383"/>
      <c r="AC12" s="384"/>
      <c r="AD12" s="382" t="s">
        <v>544</v>
      </c>
      <c r="AE12" s="383"/>
      <c r="AF12" s="383"/>
      <c r="AG12" s="383"/>
      <c r="AH12" s="383"/>
      <c r="AI12" s="383"/>
      <c r="AJ12" s="384"/>
      <c r="AK12" s="382" t="s">
        <v>556</v>
      </c>
      <c r="AL12" s="383"/>
      <c r="AM12" s="383"/>
      <c r="AN12" s="383"/>
      <c r="AO12" s="383"/>
      <c r="AP12" s="383"/>
      <c r="AQ12" s="384"/>
      <c r="AR12" s="382" t="s">
        <v>557</v>
      </c>
      <c r="AS12" s="383"/>
      <c r="AT12" s="383"/>
      <c r="AU12" s="383"/>
      <c r="AV12" s="383"/>
      <c r="AW12" s="383"/>
      <c r="AX12" s="676"/>
    </row>
    <row r="13" spans="1:50" ht="21" customHeight="1" x14ac:dyDescent="0.15">
      <c r="A13" s="159"/>
      <c r="B13" s="160"/>
      <c r="C13" s="160"/>
      <c r="D13" s="160"/>
      <c r="E13" s="160"/>
      <c r="F13" s="161"/>
      <c r="G13" s="569" t="s">
        <v>6</v>
      </c>
      <c r="H13" s="570"/>
      <c r="I13" s="677" t="s">
        <v>7</v>
      </c>
      <c r="J13" s="678"/>
      <c r="K13" s="678"/>
      <c r="L13" s="678"/>
      <c r="M13" s="678"/>
      <c r="N13" s="678"/>
      <c r="O13" s="679"/>
      <c r="P13" s="541">
        <v>76.891999999999996</v>
      </c>
      <c r="Q13" s="542"/>
      <c r="R13" s="542"/>
      <c r="S13" s="542"/>
      <c r="T13" s="542"/>
      <c r="U13" s="542"/>
      <c r="V13" s="543"/>
      <c r="W13" s="541">
        <v>68.902000000000001</v>
      </c>
      <c r="X13" s="542"/>
      <c r="Y13" s="542"/>
      <c r="Z13" s="542"/>
      <c r="AA13" s="542"/>
      <c r="AB13" s="542"/>
      <c r="AC13" s="543"/>
      <c r="AD13" s="541">
        <v>66.861999999999995</v>
      </c>
      <c r="AE13" s="542"/>
      <c r="AF13" s="542"/>
      <c r="AG13" s="542"/>
      <c r="AH13" s="542"/>
      <c r="AI13" s="542"/>
      <c r="AJ13" s="543"/>
      <c r="AK13" s="541">
        <v>41.942999999999998</v>
      </c>
      <c r="AL13" s="542"/>
      <c r="AM13" s="542"/>
      <c r="AN13" s="542"/>
      <c r="AO13" s="542"/>
      <c r="AP13" s="542"/>
      <c r="AQ13" s="543"/>
      <c r="AR13" s="547">
        <v>48.353999999999999</v>
      </c>
      <c r="AS13" s="548"/>
      <c r="AT13" s="548"/>
      <c r="AU13" s="548"/>
      <c r="AV13" s="548"/>
      <c r="AW13" s="548"/>
      <c r="AX13" s="583"/>
    </row>
    <row r="14" spans="1:50" ht="21" customHeight="1" x14ac:dyDescent="0.15">
      <c r="A14" s="159"/>
      <c r="B14" s="160"/>
      <c r="C14" s="160"/>
      <c r="D14" s="160"/>
      <c r="E14" s="160"/>
      <c r="F14" s="161"/>
      <c r="G14" s="571"/>
      <c r="H14" s="572"/>
      <c r="I14" s="577" t="s">
        <v>8</v>
      </c>
      <c r="J14" s="584"/>
      <c r="K14" s="584"/>
      <c r="L14" s="584"/>
      <c r="M14" s="584"/>
      <c r="N14" s="584"/>
      <c r="O14" s="585"/>
      <c r="P14" s="541" t="s">
        <v>581</v>
      </c>
      <c r="Q14" s="542"/>
      <c r="R14" s="542"/>
      <c r="S14" s="542"/>
      <c r="T14" s="542"/>
      <c r="U14" s="542"/>
      <c r="V14" s="543"/>
      <c r="W14" s="541" t="s">
        <v>581</v>
      </c>
      <c r="X14" s="542"/>
      <c r="Y14" s="542"/>
      <c r="Z14" s="542"/>
      <c r="AA14" s="542"/>
      <c r="AB14" s="542"/>
      <c r="AC14" s="543"/>
      <c r="AD14" s="541" t="s">
        <v>581</v>
      </c>
      <c r="AE14" s="542"/>
      <c r="AF14" s="542"/>
      <c r="AG14" s="542"/>
      <c r="AH14" s="542"/>
      <c r="AI14" s="542"/>
      <c r="AJ14" s="543"/>
      <c r="AK14" s="541" t="s">
        <v>629</v>
      </c>
      <c r="AL14" s="542"/>
      <c r="AM14" s="542"/>
      <c r="AN14" s="542"/>
      <c r="AO14" s="542"/>
      <c r="AP14" s="542"/>
      <c r="AQ14" s="543"/>
      <c r="AR14" s="575"/>
      <c r="AS14" s="575"/>
      <c r="AT14" s="575"/>
      <c r="AU14" s="575"/>
      <c r="AV14" s="575"/>
      <c r="AW14" s="575"/>
      <c r="AX14" s="576"/>
    </row>
    <row r="15" spans="1:50" ht="21" customHeight="1" x14ac:dyDescent="0.15">
      <c r="A15" s="159"/>
      <c r="B15" s="160"/>
      <c r="C15" s="160"/>
      <c r="D15" s="160"/>
      <c r="E15" s="160"/>
      <c r="F15" s="161"/>
      <c r="G15" s="571"/>
      <c r="H15" s="572"/>
      <c r="I15" s="577" t="s">
        <v>47</v>
      </c>
      <c r="J15" s="578"/>
      <c r="K15" s="578"/>
      <c r="L15" s="578"/>
      <c r="M15" s="578"/>
      <c r="N15" s="578"/>
      <c r="O15" s="579"/>
      <c r="P15" s="541">
        <v>11.937484</v>
      </c>
      <c r="Q15" s="542"/>
      <c r="R15" s="542"/>
      <c r="S15" s="542"/>
      <c r="T15" s="542"/>
      <c r="U15" s="542"/>
      <c r="V15" s="543"/>
      <c r="W15" s="541">
        <v>49.93506</v>
      </c>
      <c r="X15" s="542"/>
      <c r="Y15" s="542"/>
      <c r="Z15" s="542"/>
      <c r="AA15" s="542"/>
      <c r="AB15" s="542"/>
      <c r="AC15" s="543"/>
      <c r="AD15" s="541">
        <v>8.9030349999999991</v>
      </c>
      <c r="AE15" s="542"/>
      <c r="AF15" s="542"/>
      <c r="AG15" s="542"/>
      <c r="AH15" s="542"/>
      <c r="AI15" s="542"/>
      <c r="AJ15" s="543"/>
      <c r="AK15" s="541">
        <v>9.8731109999999997</v>
      </c>
      <c r="AL15" s="542"/>
      <c r="AM15" s="542"/>
      <c r="AN15" s="542"/>
      <c r="AO15" s="542"/>
      <c r="AP15" s="542"/>
      <c r="AQ15" s="543"/>
      <c r="AR15" s="541"/>
      <c r="AS15" s="542"/>
      <c r="AT15" s="542"/>
      <c r="AU15" s="542"/>
      <c r="AV15" s="542"/>
      <c r="AW15" s="542"/>
      <c r="AX15" s="680"/>
    </row>
    <row r="16" spans="1:50" ht="21" customHeight="1" x14ac:dyDescent="0.15">
      <c r="A16" s="159"/>
      <c r="B16" s="160"/>
      <c r="C16" s="160"/>
      <c r="D16" s="160"/>
      <c r="E16" s="160"/>
      <c r="F16" s="161"/>
      <c r="G16" s="571"/>
      <c r="H16" s="572"/>
      <c r="I16" s="577" t="s">
        <v>48</v>
      </c>
      <c r="J16" s="578"/>
      <c r="K16" s="578"/>
      <c r="L16" s="578"/>
      <c r="M16" s="578"/>
      <c r="N16" s="578"/>
      <c r="O16" s="579"/>
      <c r="P16" s="541">
        <v>-49.93506</v>
      </c>
      <c r="Q16" s="542"/>
      <c r="R16" s="542"/>
      <c r="S16" s="542"/>
      <c r="T16" s="542"/>
      <c r="U16" s="542"/>
      <c r="V16" s="543"/>
      <c r="W16" s="541">
        <v>-8.9030349999999991</v>
      </c>
      <c r="X16" s="542"/>
      <c r="Y16" s="542"/>
      <c r="Z16" s="542"/>
      <c r="AA16" s="542"/>
      <c r="AB16" s="542"/>
      <c r="AC16" s="543"/>
      <c r="AD16" s="541">
        <v>-9.8731109999999997</v>
      </c>
      <c r="AE16" s="542"/>
      <c r="AF16" s="542"/>
      <c r="AG16" s="542"/>
      <c r="AH16" s="542"/>
      <c r="AI16" s="542"/>
      <c r="AJ16" s="543"/>
      <c r="AK16" s="541"/>
      <c r="AL16" s="542"/>
      <c r="AM16" s="542"/>
      <c r="AN16" s="542"/>
      <c r="AO16" s="542"/>
      <c r="AP16" s="542"/>
      <c r="AQ16" s="543"/>
      <c r="AR16" s="673"/>
      <c r="AS16" s="674"/>
      <c r="AT16" s="674"/>
      <c r="AU16" s="674"/>
      <c r="AV16" s="674"/>
      <c r="AW16" s="674"/>
      <c r="AX16" s="675"/>
    </row>
    <row r="17" spans="1:51" ht="24.75" customHeight="1" x14ac:dyDescent="0.15">
      <c r="A17" s="159"/>
      <c r="B17" s="160"/>
      <c r="C17" s="160"/>
      <c r="D17" s="160"/>
      <c r="E17" s="160"/>
      <c r="F17" s="161"/>
      <c r="G17" s="571"/>
      <c r="H17" s="572"/>
      <c r="I17" s="577" t="s">
        <v>46</v>
      </c>
      <c r="J17" s="584"/>
      <c r="K17" s="584"/>
      <c r="L17" s="584"/>
      <c r="M17" s="584"/>
      <c r="N17" s="584"/>
      <c r="O17" s="585"/>
      <c r="P17" s="541" t="s">
        <v>581</v>
      </c>
      <c r="Q17" s="542"/>
      <c r="R17" s="542"/>
      <c r="S17" s="542"/>
      <c r="T17" s="542"/>
      <c r="U17" s="542"/>
      <c r="V17" s="543"/>
      <c r="W17" s="541" t="s">
        <v>629</v>
      </c>
      <c r="X17" s="542"/>
      <c r="Y17" s="542"/>
      <c r="Z17" s="542"/>
      <c r="AA17" s="542"/>
      <c r="AB17" s="542"/>
      <c r="AC17" s="543"/>
      <c r="AD17" s="541" t="s">
        <v>629</v>
      </c>
      <c r="AE17" s="542"/>
      <c r="AF17" s="542"/>
      <c r="AG17" s="542"/>
      <c r="AH17" s="542"/>
      <c r="AI17" s="542"/>
      <c r="AJ17" s="543"/>
      <c r="AK17" s="541" t="s">
        <v>629</v>
      </c>
      <c r="AL17" s="542"/>
      <c r="AM17" s="542"/>
      <c r="AN17" s="542"/>
      <c r="AO17" s="542"/>
      <c r="AP17" s="542"/>
      <c r="AQ17" s="543"/>
      <c r="AR17" s="567"/>
      <c r="AS17" s="567"/>
      <c r="AT17" s="567"/>
      <c r="AU17" s="567"/>
      <c r="AV17" s="567"/>
      <c r="AW17" s="567"/>
      <c r="AX17" s="568"/>
    </row>
    <row r="18" spans="1:51" ht="24.75" customHeight="1" x14ac:dyDescent="0.15">
      <c r="A18" s="159"/>
      <c r="B18" s="160"/>
      <c r="C18" s="160"/>
      <c r="D18" s="160"/>
      <c r="E18" s="160"/>
      <c r="F18" s="161"/>
      <c r="G18" s="573"/>
      <c r="H18" s="574"/>
      <c r="I18" s="603" t="s">
        <v>18</v>
      </c>
      <c r="J18" s="604"/>
      <c r="K18" s="604"/>
      <c r="L18" s="604"/>
      <c r="M18" s="604"/>
      <c r="N18" s="604"/>
      <c r="O18" s="605"/>
      <c r="P18" s="606">
        <f>SUM(P13:V17)</f>
        <v>38.894423999999994</v>
      </c>
      <c r="Q18" s="607"/>
      <c r="R18" s="607"/>
      <c r="S18" s="607"/>
      <c r="T18" s="607"/>
      <c r="U18" s="607"/>
      <c r="V18" s="608"/>
      <c r="W18" s="606">
        <f>SUM(W13:AC17)</f>
        <v>109.93402500000001</v>
      </c>
      <c r="X18" s="607"/>
      <c r="Y18" s="607"/>
      <c r="Z18" s="607"/>
      <c r="AA18" s="607"/>
      <c r="AB18" s="607"/>
      <c r="AC18" s="608"/>
      <c r="AD18" s="606">
        <f>SUM(AD13:AJ17)</f>
        <v>65.891924000000003</v>
      </c>
      <c r="AE18" s="607"/>
      <c r="AF18" s="607"/>
      <c r="AG18" s="607"/>
      <c r="AH18" s="607"/>
      <c r="AI18" s="607"/>
      <c r="AJ18" s="608"/>
      <c r="AK18" s="606">
        <f>SUM(AK13:AQ17)</f>
        <v>51.816110999999999</v>
      </c>
      <c r="AL18" s="607"/>
      <c r="AM18" s="607"/>
      <c r="AN18" s="607"/>
      <c r="AO18" s="607"/>
      <c r="AP18" s="607"/>
      <c r="AQ18" s="608"/>
      <c r="AR18" s="606">
        <f>SUM(AR13:AX17)</f>
        <v>48.353999999999999</v>
      </c>
      <c r="AS18" s="607"/>
      <c r="AT18" s="607"/>
      <c r="AU18" s="607"/>
      <c r="AV18" s="607"/>
      <c r="AW18" s="607"/>
      <c r="AX18" s="609"/>
    </row>
    <row r="19" spans="1:51" ht="24.75" customHeight="1" x14ac:dyDescent="0.15">
      <c r="A19" s="159"/>
      <c r="B19" s="160"/>
      <c r="C19" s="160"/>
      <c r="D19" s="160"/>
      <c r="E19" s="160"/>
      <c r="F19" s="161"/>
      <c r="G19" s="581" t="s">
        <v>9</v>
      </c>
      <c r="H19" s="582"/>
      <c r="I19" s="582"/>
      <c r="J19" s="582"/>
      <c r="K19" s="582"/>
      <c r="L19" s="582"/>
      <c r="M19" s="582"/>
      <c r="N19" s="582"/>
      <c r="O19" s="582"/>
      <c r="P19" s="541">
        <v>32.766826999999999</v>
      </c>
      <c r="Q19" s="542"/>
      <c r="R19" s="542"/>
      <c r="S19" s="542"/>
      <c r="T19" s="542"/>
      <c r="U19" s="542"/>
      <c r="V19" s="543"/>
      <c r="W19" s="541">
        <v>90.703599999999994</v>
      </c>
      <c r="X19" s="542"/>
      <c r="Y19" s="542"/>
      <c r="Z19" s="542"/>
      <c r="AA19" s="542"/>
      <c r="AB19" s="542"/>
      <c r="AC19" s="543"/>
      <c r="AD19" s="541">
        <v>52.780546000000001</v>
      </c>
      <c r="AE19" s="542"/>
      <c r="AF19" s="542"/>
      <c r="AG19" s="542"/>
      <c r="AH19" s="542"/>
      <c r="AI19" s="542"/>
      <c r="AJ19" s="543"/>
      <c r="AK19" s="564"/>
      <c r="AL19" s="564"/>
      <c r="AM19" s="564"/>
      <c r="AN19" s="564"/>
      <c r="AO19" s="564"/>
      <c r="AP19" s="564"/>
      <c r="AQ19" s="564"/>
      <c r="AR19" s="564"/>
      <c r="AS19" s="564"/>
      <c r="AT19" s="564"/>
      <c r="AU19" s="564"/>
      <c r="AV19" s="564"/>
      <c r="AW19" s="564"/>
      <c r="AX19" s="566"/>
    </row>
    <row r="20" spans="1:51" ht="24.75" customHeight="1" x14ac:dyDescent="0.15">
      <c r="A20" s="159"/>
      <c r="B20" s="160"/>
      <c r="C20" s="160"/>
      <c r="D20" s="160"/>
      <c r="E20" s="160"/>
      <c r="F20" s="161"/>
      <c r="G20" s="581" t="s">
        <v>10</v>
      </c>
      <c r="H20" s="582"/>
      <c r="I20" s="582"/>
      <c r="J20" s="582"/>
      <c r="K20" s="582"/>
      <c r="L20" s="582"/>
      <c r="M20" s="582"/>
      <c r="N20" s="582"/>
      <c r="O20" s="582"/>
      <c r="P20" s="563">
        <f>IF(P18=0, "-", SUM(P19)/P18)</f>
        <v>0.84245564351332225</v>
      </c>
      <c r="Q20" s="563"/>
      <c r="R20" s="563"/>
      <c r="S20" s="563"/>
      <c r="T20" s="563"/>
      <c r="U20" s="563"/>
      <c r="V20" s="563"/>
      <c r="W20" s="563">
        <f>IF(W18=0, "-", SUM(W19)/W18)</f>
        <v>0.82507303812445687</v>
      </c>
      <c r="X20" s="563"/>
      <c r="Y20" s="563"/>
      <c r="Z20" s="563"/>
      <c r="AA20" s="563"/>
      <c r="AB20" s="563"/>
      <c r="AC20" s="563"/>
      <c r="AD20" s="563">
        <f>IF(AD18=0, "-", SUM(AD19)/AD18)</f>
        <v>0.80101691976698086</v>
      </c>
      <c r="AE20" s="563"/>
      <c r="AF20" s="563"/>
      <c r="AG20" s="563"/>
      <c r="AH20" s="563"/>
      <c r="AI20" s="563"/>
      <c r="AJ20" s="563"/>
      <c r="AK20" s="564"/>
      <c r="AL20" s="564"/>
      <c r="AM20" s="564"/>
      <c r="AN20" s="564"/>
      <c r="AO20" s="564"/>
      <c r="AP20" s="564"/>
      <c r="AQ20" s="565"/>
      <c r="AR20" s="565"/>
      <c r="AS20" s="565"/>
      <c r="AT20" s="565"/>
      <c r="AU20" s="564"/>
      <c r="AV20" s="564"/>
      <c r="AW20" s="564"/>
      <c r="AX20" s="566"/>
    </row>
    <row r="21" spans="1:51" ht="25.5" customHeight="1" x14ac:dyDescent="0.15">
      <c r="A21" s="598"/>
      <c r="B21" s="599"/>
      <c r="C21" s="599"/>
      <c r="D21" s="599"/>
      <c r="E21" s="599"/>
      <c r="F21" s="600"/>
      <c r="G21" s="561" t="s">
        <v>219</v>
      </c>
      <c r="H21" s="562"/>
      <c r="I21" s="562"/>
      <c r="J21" s="562"/>
      <c r="K21" s="562"/>
      <c r="L21" s="562"/>
      <c r="M21" s="562"/>
      <c r="N21" s="562"/>
      <c r="O21" s="562"/>
      <c r="P21" s="563">
        <f>IF(P19=0, "-", SUM(P19)/SUM(P13,P14))</f>
        <v>0.42614091192841907</v>
      </c>
      <c r="Q21" s="563"/>
      <c r="R21" s="563"/>
      <c r="S21" s="563"/>
      <c r="T21" s="563"/>
      <c r="U21" s="563"/>
      <c r="V21" s="563"/>
      <c r="W21" s="563">
        <f>IF(W19=0, "-", SUM(W19)/SUM(W13,W14))</f>
        <v>1.3164146178630518</v>
      </c>
      <c r="X21" s="563"/>
      <c r="Y21" s="563"/>
      <c r="Z21" s="563"/>
      <c r="AA21" s="563"/>
      <c r="AB21" s="563"/>
      <c r="AC21" s="563"/>
      <c r="AD21" s="563">
        <f>IF(AD19=0, "-", SUM(AD19)/SUM(AD13,AD14))</f>
        <v>0.78939526188268383</v>
      </c>
      <c r="AE21" s="563"/>
      <c r="AF21" s="563"/>
      <c r="AG21" s="563"/>
      <c r="AH21" s="563"/>
      <c r="AI21" s="563"/>
      <c r="AJ21" s="563"/>
      <c r="AK21" s="564"/>
      <c r="AL21" s="564"/>
      <c r="AM21" s="564"/>
      <c r="AN21" s="564"/>
      <c r="AO21" s="564"/>
      <c r="AP21" s="564"/>
      <c r="AQ21" s="565"/>
      <c r="AR21" s="565"/>
      <c r="AS21" s="565"/>
      <c r="AT21" s="565"/>
      <c r="AU21" s="564"/>
      <c r="AV21" s="564"/>
      <c r="AW21" s="564"/>
      <c r="AX21" s="566"/>
    </row>
    <row r="22" spans="1:51" ht="18.75" customHeight="1" x14ac:dyDescent="0.15">
      <c r="A22" s="510" t="s">
        <v>560</v>
      </c>
      <c r="B22" s="511"/>
      <c r="C22" s="511"/>
      <c r="D22" s="511"/>
      <c r="E22" s="511"/>
      <c r="F22" s="512"/>
      <c r="G22" s="519" t="s">
        <v>211</v>
      </c>
      <c r="H22" s="520"/>
      <c r="I22" s="520"/>
      <c r="J22" s="520"/>
      <c r="K22" s="520"/>
      <c r="L22" s="520"/>
      <c r="M22" s="520"/>
      <c r="N22" s="520"/>
      <c r="O22" s="521"/>
      <c r="P22" s="522" t="s">
        <v>558</v>
      </c>
      <c r="Q22" s="520"/>
      <c r="R22" s="520"/>
      <c r="S22" s="520"/>
      <c r="T22" s="520"/>
      <c r="U22" s="520"/>
      <c r="V22" s="521"/>
      <c r="W22" s="522" t="s">
        <v>559</v>
      </c>
      <c r="X22" s="520"/>
      <c r="Y22" s="520"/>
      <c r="Z22" s="520"/>
      <c r="AA22" s="520"/>
      <c r="AB22" s="520"/>
      <c r="AC22" s="521"/>
      <c r="AD22" s="522" t="s">
        <v>210</v>
      </c>
      <c r="AE22" s="520"/>
      <c r="AF22" s="520"/>
      <c r="AG22" s="520"/>
      <c r="AH22" s="520"/>
      <c r="AI22" s="520"/>
      <c r="AJ22" s="520"/>
      <c r="AK22" s="520"/>
      <c r="AL22" s="520"/>
      <c r="AM22" s="520"/>
      <c r="AN22" s="520"/>
      <c r="AO22" s="520"/>
      <c r="AP22" s="520"/>
      <c r="AQ22" s="520"/>
      <c r="AR22" s="520"/>
      <c r="AS22" s="520"/>
      <c r="AT22" s="520"/>
      <c r="AU22" s="520"/>
      <c r="AV22" s="520"/>
      <c r="AW22" s="520"/>
      <c r="AX22" s="580"/>
    </row>
    <row r="23" spans="1:51" ht="25.5" customHeight="1" x14ac:dyDescent="0.15">
      <c r="A23" s="513"/>
      <c r="B23" s="514"/>
      <c r="C23" s="514"/>
      <c r="D23" s="514"/>
      <c r="E23" s="514"/>
      <c r="F23" s="515"/>
      <c r="G23" s="544" t="s">
        <v>630</v>
      </c>
      <c r="H23" s="545"/>
      <c r="I23" s="545"/>
      <c r="J23" s="545"/>
      <c r="K23" s="545"/>
      <c r="L23" s="545"/>
      <c r="M23" s="545"/>
      <c r="N23" s="545"/>
      <c r="O23" s="546"/>
      <c r="P23" s="547">
        <v>34.216000000000001</v>
      </c>
      <c r="Q23" s="548"/>
      <c r="R23" s="548"/>
      <c r="S23" s="548"/>
      <c r="T23" s="548"/>
      <c r="U23" s="548"/>
      <c r="V23" s="549"/>
      <c r="W23" s="547">
        <v>36.808</v>
      </c>
      <c r="X23" s="548"/>
      <c r="Y23" s="548"/>
      <c r="Z23" s="548"/>
      <c r="AA23" s="548"/>
      <c r="AB23" s="548"/>
      <c r="AC23" s="549"/>
      <c r="AD23" s="550"/>
      <c r="AE23" s="551"/>
      <c r="AF23" s="551"/>
      <c r="AG23" s="551"/>
      <c r="AH23" s="551"/>
      <c r="AI23" s="551"/>
      <c r="AJ23" s="551"/>
      <c r="AK23" s="551"/>
      <c r="AL23" s="551"/>
      <c r="AM23" s="551"/>
      <c r="AN23" s="551"/>
      <c r="AO23" s="551"/>
      <c r="AP23" s="551"/>
      <c r="AQ23" s="551"/>
      <c r="AR23" s="551"/>
      <c r="AS23" s="551"/>
      <c r="AT23" s="551"/>
      <c r="AU23" s="551"/>
      <c r="AV23" s="551"/>
      <c r="AW23" s="551"/>
      <c r="AX23" s="552"/>
    </row>
    <row r="24" spans="1:51" ht="25.5" customHeight="1" x14ac:dyDescent="0.15">
      <c r="A24" s="513"/>
      <c r="B24" s="514"/>
      <c r="C24" s="514"/>
      <c r="D24" s="514"/>
      <c r="E24" s="514"/>
      <c r="F24" s="515"/>
      <c r="G24" s="558" t="s">
        <v>631</v>
      </c>
      <c r="H24" s="559"/>
      <c r="I24" s="559"/>
      <c r="J24" s="559"/>
      <c r="K24" s="559"/>
      <c r="L24" s="559"/>
      <c r="M24" s="559"/>
      <c r="N24" s="559"/>
      <c r="O24" s="560"/>
      <c r="P24" s="541">
        <v>7.7270000000000003</v>
      </c>
      <c r="Q24" s="542"/>
      <c r="R24" s="542"/>
      <c r="S24" s="542"/>
      <c r="T24" s="542"/>
      <c r="U24" s="542"/>
      <c r="V24" s="543"/>
      <c r="W24" s="541">
        <v>11.545999999999999</v>
      </c>
      <c r="X24" s="542"/>
      <c r="Y24" s="542"/>
      <c r="Z24" s="542"/>
      <c r="AA24" s="542"/>
      <c r="AB24" s="542"/>
      <c r="AC24" s="543"/>
      <c r="AD24" s="553"/>
      <c r="AE24" s="554"/>
      <c r="AF24" s="554"/>
      <c r="AG24" s="554"/>
      <c r="AH24" s="554"/>
      <c r="AI24" s="554"/>
      <c r="AJ24" s="554"/>
      <c r="AK24" s="554"/>
      <c r="AL24" s="554"/>
      <c r="AM24" s="554"/>
      <c r="AN24" s="554"/>
      <c r="AO24" s="554"/>
      <c r="AP24" s="554"/>
      <c r="AQ24" s="554"/>
      <c r="AR24" s="554"/>
      <c r="AS24" s="554"/>
      <c r="AT24" s="554"/>
      <c r="AU24" s="554"/>
      <c r="AV24" s="554"/>
      <c r="AW24" s="554"/>
      <c r="AX24" s="555"/>
    </row>
    <row r="25" spans="1:51" ht="25.5" customHeight="1" x14ac:dyDescent="0.15">
      <c r="A25" s="513"/>
      <c r="B25" s="514"/>
      <c r="C25" s="514"/>
      <c r="D25" s="514"/>
      <c r="E25" s="514"/>
      <c r="F25" s="515"/>
      <c r="G25" s="558"/>
      <c r="H25" s="559"/>
      <c r="I25" s="559"/>
      <c r="J25" s="559"/>
      <c r="K25" s="559"/>
      <c r="L25" s="559"/>
      <c r="M25" s="559"/>
      <c r="N25" s="559"/>
      <c r="O25" s="560"/>
      <c r="P25" s="541"/>
      <c r="Q25" s="542"/>
      <c r="R25" s="542"/>
      <c r="S25" s="542"/>
      <c r="T25" s="542"/>
      <c r="U25" s="542"/>
      <c r="V25" s="543"/>
      <c r="W25" s="541"/>
      <c r="X25" s="542"/>
      <c r="Y25" s="542"/>
      <c r="Z25" s="542"/>
      <c r="AA25" s="542"/>
      <c r="AB25" s="542"/>
      <c r="AC25" s="543"/>
      <c r="AD25" s="553"/>
      <c r="AE25" s="554"/>
      <c r="AF25" s="554"/>
      <c r="AG25" s="554"/>
      <c r="AH25" s="554"/>
      <c r="AI25" s="554"/>
      <c r="AJ25" s="554"/>
      <c r="AK25" s="554"/>
      <c r="AL25" s="554"/>
      <c r="AM25" s="554"/>
      <c r="AN25" s="554"/>
      <c r="AO25" s="554"/>
      <c r="AP25" s="554"/>
      <c r="AQ25" s="554"/>
      <c r="AR25" s="554"/>
      <c r="AS25" s="554"/>
      <c r="AT25" s="554"/>
      <c r="AU25" s="554"/>
      <c r="AV25" s="554"/>
      <c r="AW25" s="554"/>
      <c r="AX25" s="555"/>
    </row>
    <row r="26" spans="1:51" ht="25.5" customHeight="1" thickBot="1" x14ac:dyDescent="0.2">
      <c r="A26" s="516"/>
      <c r="B26" s="517"/>
      <c r="C26" s="517"/>
      <c r="D26" s="517"/>
      <c r="E26" s="517"/>
      <c r="F26" s="518"/>
      <c r="G26" s="529" t="s">
        <v>18</v>
      </c>
      <c r="H26" s="530"/>
      <c r="I26" s="530"/>
      <c r="J26" s="530"/>
      <c r="K26" s="530"/>
      <c r="L26" s="530"/>
      <c r="M26" s="530"/>
      <c r="N26" s="530"/>
      <c r="O26" s="531"/>
      <c r="P26" s="532">
        <f>AK13</f>
        <v>41.942999999999998</v>
      </c>
      <c r="Q26" s="533"/>
      <c r="R26" s="533"/>
      <c r="S26" s="533"/>
      <c r="T26" s="533"/>
      <c r="U26" s="533"/>
      <c r="V26" s="534"/>
      <c r="W26" s="535">
        <f>AR13</f>
        <v>48.353999999999999</v>
      </c>
      <c r="X26" s="536"/>
      <c r="Y26" s="536"/>
      <c r="Z26" s="536"/>
      <c r="AA26" s="536"/>
      <c r="AB26" s="536"/>
      <c r="AC26" s="537"/>
      <c r="AD26" s="556"/>
      <c r="AE26" s="556"/>
      <c r="AF26" s="556"/>
      <c r="AG26" s="556"/>
      <c r="AH26" s="556"/>
      <c r="AI26" s="556"/>
      <c r="AJ26" s="556"/>
      <c r="AK26" s="556"/>
      <c r="AL26" s="556"/>
      <c r="AM26" s="556"/>
      <c r="AN26" s="556"/>
      <c r="AO26" s="556"/>
      <c r="AP26" s="556"/>
      <c r="AQ26" s="556"/>
      <c r="AR26" s="556"/>
      <c r="AS26" s="556"/>
      <c r="AT26" s="556"/>
      <c r="AU26" s="556"/>
      <c r="AV26" s="556"/>
      <c r="AW26" s="556"/>
      <c r="AX26" s="557"/>
    </row>
    <row r="27" spans="1:51" ht="60.75" customHeight="1" x14ac:dyDescent="0.15">
      <c r="A27" s="538" t="s">
        <v>549</v>
      </c>
      <c r="B27" s="539"/>
      <c r="C27" s="539"/>
      <c r="D27" s="539"/>
      <c r="E27" s="539"/>
      <c r="F27" s="540"/>
      <c r="G27" s="526" t="s">
        <v>669</v>
      </c>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K27" s="527"/>
      <c r="AL27" s="527"/>
      <c r="AM27" s="527"/>
      <c r="AN27" s="527"/>
      <c r="AO27" s="527"/>
      <c r="AP27" s="527"/>
      <c r="AQ27" s="527"/>
      <c r="AR27" s="527"/>
      <c r="AS27" s="527"/>
      <c r="AT27" s="527"/>
      <c r="AU27" s="527"/>
      <c r="AV27" s="527"/>
      <c r="AW27" s="527"/>
      <c r="AX27" s="528"/>
    </row>
    <row r="28" spans="1:51" ht="31.5" customHeight="1" x14ac:dyDescent="0.15">
      <c r="A28" s="372" t="s">
        <v>550</v>
      </c>
      <c r="B28" s="373"/>
      <c r="C28" s="373"/>
      <c r="D28" s="373"/>
      <c r="E28" s="373"/>
      <c r="F28" s="344"/>
      <c r="G28" s="492" t="s">
        <v>546</v>
      </c>
      <c r="H28" s="493"/>
      <c r="I28" s="493"/>
      <c r="J28" s="493"/>
      <c r="K28" s="493"/>
      <c r="L28" s="493"/>
      <c r="M28" s="493"/>
      <c r="N28" s="493"/>
      <c r="O28" s="493"/>
      <c r="P28" s="494" t="s">
        <v>545</v>
      </c>
      <c r="Q28" s="493"/>
      <c r="R28" s="493"/>
      <c r="S28" s="493"/>
      <c r="T28" s="493"/>
      <c r="U28" s="493"/>
      <c r="V28" s="493"/>
      <c r="W28" s="493"/>
      <c r="X28" s="495"/>
      <c r="Y28" s="496"/>
      <c r="Z28" s="140"/>
      <c r="AA28" s="141"/>
      <c r="AB28" s="116" t="s">
        <v>11</v>
      </c>
      <c r="AC28" s="116"/>
      <c r="AD28" s="116"/>
      <c r="AE28" s="382" t="s">
        <v>390</v>
      </c>
      <c r="AF28" s="497"/>
      <c r="AG28" s="497"/>
      <c r="AH28" s="498"/>
      <c r="AI28" s="382" t="s">
        <v>542</v>
      </c>
      <c r="AJ28" s="497"/>
      <c r="AK28" s="497"/>
      <c r="AL28" s="498"/>
      <c r="AM28" s="382" t="s">
        <v>358</v>
      </c>
      <c r="AN28" s="497"/>
      <c r="AO28" s="497"/>
      <c r="AP28" s="498"/>
      <c r="AQ28" s="506" t="s">
        <v>389</v>
      </c>
      <c r="AR28" s="507"/>
      <c r="AS28" s="507"/>
      <c r="AT28" s="508"/>
      <c r="AU28" s="506" t="s">
        <v>561</v>
      </c>
      <c r="AV28" s="507"/>
      <c r="AW28" s="507"/>
      <c r="AX28" s="509"/>
    </row>
    <row r="29" spans="1:51" ht="74.25" customHeight="1" x14ac:dyDescent="0.15">
      <c r="A29" s="400"/>
      <c r="B29" s="401"/>
      <c r="C29" s="401"/>
      <c r="D29" s="401"/>
      <c r="E29" s="401"/>
      <c r="F29" s="402"/>
      <c r="G29" s="205" t="s">
        <v>672</v>
      </c>
      <c r="H29" s="390"/>
      <c r="I29" s="390"/>
      <c r="J29" s="390"/>
      <c r="K29" s="390"/>
      <c r="L29" s="390"/>
      <c r="M29" s="390"/>
      <c r="N29" s="390"/>
      <c r="O29" s="391"/>
      <c r="P29" s="205" t="s">
        <v>652</v>
      </c>
      <c r="Q29" s="390"/>
      <c r="R29" s="390"/>
      <c r="S29" s="390"/>
      <c r="T29" s="390"/>
      <c r="U29" s="390"/>
      <c r="V29" s="390"/>
      <c r="W29" s="390"/>
      <c r="X29" s="391"/>
      <c r="Y29" s="395" t="s">
        <v>51</v>
      </c>
      <c r="Z29" s="396"/>
      <c r="AA29" s="397"/>
      <c r="AB29" s="398" t="s">
        <v>585</v>
      </c>
      <c r="AC29" s="398"/>
      <c r="AD29" s="398"/>
      <c r="AE29" s="399">
        <v>1199</v>
      </c>
      <c r="AF29" s="399"/>
      <c r="AG29" s="399"/>
      <c r="AH29" s="399"/>
      <c r="AI29" s="399">
        <v>1762</v>
      </c>
      <c r="AJ29" s="399"/>
      <c r="AK29" s="399"/>
      <c r="AL29" s="399"/>
      <c r="AM29" s="399">
        <v>2081</v>
      </c>
      <c r="AN29" s="399"/>
      <c r="AO29" s="399"/>
      <c r="AP29" s="399"/>
      <c r="AQ29" s="445" t="s">
        <v>258</v>
      </c>
      <c r="AR29" s="399"/>
      <c r="AS29" s="399"/>
      <c r="AT29" s="399"/>
      <c r="AU29" s="67" t="s">
        <v>258</v>
      </c>
      <c r="AV29" s="439"/>
      <c r="AW29" s="439"/>
      <c r="AX29" s="440"/>
    </row>
    <row r="30" spans="1:51" ht="74.25" customHeight="1" x14ac:dyDescent="0.15">
      <c r="A30" s="374"/>
      <c r="B30" s="375"/>
      <c r="C30" s="375"/>
      <c r="D30" s="375"/>
      <c r="E30" s="375"/>
      <c r="F30" s="346"/>
      <c r="G30" s="392"/>
      <c r="H30" s="393"/>
      <c r="I30" s="393"/>
      <c r="J30" s="393"/>
      <c r="K30" s="393"/>
      <c r="L30" s="393"/>
      <c r="M30" s="393"/>
      <c r="N30" s="393"/>
      <c r="O30" s="394"/>
      <c r="P30" s="392"/>
      <c r="Q30" s="393"/>
      <c r="R30" s="393"/>
      <c r="S30" s="393"/>
      <c r="T30" s="393"/>
      <c r="U30" s="393"/>
      <c r="V30" s="393"/>
      <c r="W30" s="393"/>
      <c r="X30" s="394"/>
      <c r="Y30" s="499" t="s">
        <v>52</v>
      </c>
      <c r="Z30" s="500"/>
      <c r="AA30" s="501"/>
      <c r="AB30" s="398" t="s">
        <v>585</v>
      </c>
      <c r="AC30" s="398"/>
      <c r="AD30" s="398"/>
      <c r="AE30" s="399" t="s">
        <v>581</v>
      </c>
      <c r="AF30" s="399"/>
      <c r="AG30" s="399"/>
      <c r="AH30" s="399"/>
      <c r="AI30" s="399" t="s">
        <v>581</v>
      </c>
      <c r="AJ30" s="399"/>
      <c r="AK30" s="399"/>
      <c r="AL30" s="399"/>
      <c r="AM30" s="445" t="s">
        <v>258</v>
      </c>
      <c r="AN30" s="399"/>
      <c r="AO30" s="399"/>
      <c r="AP30" s="399"/>
      <c r="AQ30" s="445" t="s">
        <v>258</v>
      </c>
      <c r="AR30" s="399"/>
      <c r="AS30" s="399"/>
      <c r="AT30" s="399"/>
      <c r="AU30" s="67" t="s">
        <v>258</v>
      </c>
      <c r="AV30" s="439"/>
      <c r="AW30" s="439"/>
      <c r="AX30" s="440"/>
    </row>
    <row r="31" spans="1:51" ht="31.5" customHeight="1" x14ac:dyDescent="0.15">
      <c r="A31" s="400" t="s">
        <v>550</v>
      </c>
      <c r="B31" s="401"/>
      <c r="C31" s="401"/>
      <c r="D31" s="401"/>
      <c r="E31" s="401"/>
      <c r="F31" s="402"/>
      <c r="G31" s="472" t="s">
        <v>546</v>
      </c>
      <c r="H31" s="473"/>
      <c r="I31" s="473"/>
      <c r="J31" s="473"/>
      <c r="K31" s="473"/>
      <c r="L31" s="473"/>
      <c r="M31" s="473"/>
      <c r="N31" s="473"/>
      <c r="O31" s="473"/>
      <c r="P31" s="474" t="s">
        <v>545</v>
      </c>
      <c r="Q31" s="473"/>
      <c r="R31" s="473"/>
      <c r="S31" s="473"/>
      <c r="T31" s="473"/>
      <c r="U31" s="473"/>
      <c r="V31" s="473"/>
      <c r="W31" s="473"/>
      <c r="X31" s="475"/>
      <c r="Y31" s="476"/>
      <c r="Z31" s="477"/>
      <c r="AA31" s="478"/>
      <c r="AB31" s="444" t="s">
        <v>11</v>
      </c>
      <c r="AC31" s="444"/>
      <c r="AD31" s="444"/>
      <c r="AE31" s="427" t="s">
        <v>390</v>
      </c>
      <c r="AF31" s="503"/>
      <c r="AG31" s="503"/>
      <c r="AH31" s="504"/>
      <c r="AI31" s="427" t="s">
        <v>542</v>
      </c>
      <c r="AJ31" s="503"/>
      <c r="AK31" s="503"/>
      <c r="AL31" s="504"/>
      <c r="AM31" s="427" t="s">
        <v>358</v>
      </c>
      <c r="AN31" s="503"/>
      <c r="AO31" s="503"/>
      <c r="AP31" s="504"/>
      <c r="AQ31" s="441" t="s">
        <v>389</v>
      </c>
      <c r="AR31" s="442"/>
      <c r="AS31" s="442"/>
      <c r="AT31" s="443"/>
      <c r="AU31" s="441" t="s">
        <v>561</v>
      </c>
      <c r="AV31" s="442"/>
      <c r="AW31" s="442"/>
      <c r="AX31" s="446"/>
      <c r="AY31">
        <f>COUNTA($G$32)</f>
        <v>1</v>
      </c>
    </row>
    <row r="32" spans="1:51" ht="46.5" customHeight="1" x14ac:dyDescent="0.15">
      <c r="A32" s="400"/>
      <c r="B32" s="401"/>
      <c r="C32" s="401"/>
      <c r="D32" s="401"/>
      <c r="E32" s="401"/>
      <c r="F32" s="402"/>
      <c r="G32" s="205" t="s">
        <v>670</v>
      </c>
      <c r="H32" s="390"/>
      <c r="I32" s="390"/>
      <c r="J32" s="390"/>
      <c r="K32" s="390"/>
      <c r="L32" s="390"/>
      <c r="M32" s="390"/>
      <c r="N32" s="390"/>
      <c r="O32" s="391"/>
      <c r="P32" s="502" t="s">
        <v>586</v>
      </c>
      <c r="Q32" s="390"/>
      <c r="R32" s="390"/>
      <c r="S32" s="390"/>
      <c r="T32" s="390"/>
      <c r="U32" s="390"/>
      <c r="V32" s="390"/>
      <c r="W32" s="390"/>
      <c r="X32" s="391"/>
      <c r="Y32" s="395" t="s">
        <v>51</v>
      </c>
      <c r="Z32" s="396"/>
      <c r="AA32" s="397"/>
      <c r="AB32" s="398" t="s">
        <v>585</v>
      </c>
      <c r="AC32" s="398"/>
      <c r="AD32" s="398"/>
      <c r="AE32" s="399">
        <v>512</v>
      </c>
      <c r="AF32" s="399"/>
      <c r="AG32" s="399"/>
      <c r="AH32" s="399"/>
      <c r="AI32" s="399">
        <v>963</v>
      </c>
      <c r="AJ32" s="399"/>
      <c r="AK32" s="399"/>
      <c r="AL32" s="399"/>
      <c r="AM32" s="399">
        <v>938</v>
      </c>
      <c r="AN32" s="399"/>
      <c r="AO32" s="399"/>
      <c r="AP32" s="399"/>
      <c r="AQ32" s="445" t="s">
        <v>258</v>
      </c>
      <c r="AR32" s="399"/>
      <c r="AS32" s="399"/>
      <c r="AT32" s="399"/>
      <c r="AU32" s="67" t="s">
        <v>258</v>
      </c>
      <c r="AV32" s="439"/>
      <c r="AW32" s="439"/>
      <c r="AX32" s="440"/>
      <c r="AY32">
        <f>$AY$31</f>
        <v>1</v>
      </c>
    </row>
    <row r="33" spans="1:51" ht="46.5" customHeight="1" x14ac:dyDescent="0.15">
      <c r="A33" s="374"/>
      <c r="B33" s="375"/>
      <c r="C33" s="375"/>
      <c r="D33" s="375"/>
      <c r="E33" s="375"/>
      <c r="F33" s="346"/>
      <c r="G33" s="392"/>
      <c r="H33" s="393"/>
      <c r="I33" s="393"/>
      <c r="J33" s="393"/>
      <c r="K33" s="393"/>
      <c r="L33" s="393"/>
      <c r="M33" s="393"/>
      <c r="N33" s="393"/>
      <c r="O33" s="394"/>
      <c r="P33" s="392"/>
      <c r="Q33" s="393"/>
      <c r="R33" s="393"/>
      <c r="S33" s="393"/>
      <c r="T33" s="393"/>
      <c r="U33" s="393"/>
      <c r="V33" s="393"/>
      <c r="W33" s="393"/>
      <c r="X33" s="394"/>
      <c r="Y33" s="499" t="s">
        <v>52</v>
      </c>
      <c r="Z33" s="500"/>
      <c r="AA33" s="501"/>
      <c r="AB33" s="398" t="s">
        <v>585</v>
      </c>
      <c r="AC33" s="398"/>
      <c r="AD33" s="398"/>
      <c r="AE33" s="399" t="s">
        <v>581</v>
      </c>
      <c r="AF33" s="399"/>
      <c r="AG33" s="399"/>
      <c r="AH33" s="399"/>
      <c r="AI33" s="399" t="s">
        <v>581</v>
      </c>
      <c r="AJ33" s="399"/>
      <c r="AK33" s="399"/>
      <c r="AL33" s="399"/>
      <c r="AM33" s="445" t="s">
        <v>258</v>
      </c>
      <c r="AN33" s="399"/>
      <c r="AO33" s="399"/>
      <c r="AP33" s="399"/>
      <c r="AQ33" s="445" t="s">
        <v>258</v>
      </c>
      <c r="AR33" s="399"/>
      <c r="AS33" s="399"/>
      <c r="AT33" s="399"/>
      <c r="AU33" s="67" t="s">
        <v>258</v>
      </c>
      <c r="AV33" s="439"/>
      <c r="AW33" s="439"/>
      <c r="AX33" s="440"/>
      <c r="AY33">
        <f>$AY$31</f>
        <v>1</v>
      </c>
    </row>
    <row r="34" spans="1:51" ht="23.25" customHeight="1" x14ac:dyDescent="0.15">
      <c r="A34" s="482" t="s">
        <v>551</v>
      </c>
      <c r="B34" s="483"/>
      <c r="C34" s="483"/>
      <c r="D34" s="483"/>
      <c r="E34" s="483"/>
      <c r="F34" s="484"/>
      <c r="G34" s="383" t="s">
        <v>552</v>
      </c>
      <c r="H34" s="383"/>
      <c r="I34" s="383"/>
      <c r="J34" s="383"/>
      <c r="K34" s="383"/>
      <c r="L34" s="383"/>
      <c r="M34" s="383"/>
      <c r="N34" s="383"/>
      <c r="O34" s="383"/>
      <c r="P34" s="383"/>
      <c r="Q34" s="383"/>
      <c r="R34" s="383"/>
      <c r="S34" s="383"/>
      <c r="T34" s="383"/>
      <c r="U34" s="383"/>
      <c r="V34" s="383"/>
      <c r="W34" s="383"/>
      <c r="X34" s="384"/>
      <c r="Y34" s="453"/>
      <c r="Z34" s="454"/>
      <c r="AA34" s="455"/>
      <c r="AB34" s="382" t="s">
        <v>11</v>
      </c>
      <c r="AC34" s="383"/>
      <c r="AD34" s="384"/>
      <c r="AE34" s="118" t="s">
        <v>390</v>
      </c>
      <c r="AF34" s="118"/>
      <c r="AG34" s="118"/>
      <c r="AH34" s="118"/>
      <c r="AI34" s="118" t="s">
        <v>542</v>
      </c>
      <c r="AJ34" s="118"/>
      <c r="AK34" s="118"/>
      <c r="AL34" s="118"/>
      <c r="AM34" s="118" t="s">
        <v>358</v>
      </c>
      <c r="AN34" s="118"/>
      <c r="AO34" s="118"/>
      <c r="AP34" s="118"/>
      <c r="AQ34" s="456" t="s">
        <v>562</v>
      </c>
      <c r="AR34" s="457"/>
      <c r="AS34" s="457"/>
      <c r="AT34" s="457"/>
      <c r="AU34" s="457"/>
      <c r="AV34" s="457"/>
      <c r="AW34" s="457"/>
      <c r="AX34" s="458"/>
      <c r="AY34">
        <f>IF(SUBSTITUTE(SUBSTITUTE($G$35,"／",""),"　","")="",0,1)</f>
        <v>1</v>
      </c>
    </row>
    <row r="35" spans="1:51" ht="23.25" customHeight="1" x14ac:dyDescent="0.15">
      <c r="A35" s="485"/>
      <c r="B35" s="486"/>
      <c r="C35" s="486"/>
      <c r="D35" s="486"/>
      <c r="E35" s="486"/>
      <c r="F35" s="487"/>
      <c r="G35" s="460" t="s">
        <v>587</v>
      </c>
      <c r="H35" s="461"/>
      <c r="I35" s="461"/>
      <c r="J35" s="461"/>
      <c r="K35" s="461"/>
      <c r="L35" s="461"/>
      <c r="M35" s="461"/>
      <c r="N35" s="461"/>
      <c r="O35" s="461"/>
      <c r="P35" s="461"/>
      <c r="Q35" s="461"/>
      <c r="R35" s="461"/>
      <c r="S35" s="461"/>
      <c r="T35" s="461"/>
      <c r="U35" s="461"/>
      <c r="V35" s="461"/>
      <c r="W35" s="461"/>
      <c r="X35" s="461"/>
      <c r="Y35" s="464" t="s">
        <v>551</v>
      </c>
      <c r="Z35" s="465"/>
      <c r="AA35" s="466"/>
      <c r="AB35" s="467"/>
      <c r="AC35" s="468"/>
      <c r="AD35" s="469"/>
      <c r="AE35" s="445" t="s">
        <v>581</v>
      </c>
      <c r="AF35" s="445"/>
      <c r="AG35" s="445"/>
      <c r="AH35" s="445"/>
      <c r="AI35" s="445" t="s">
        <v>581</v>
      </c>
      <c r="AJ35" s="445"/>
      <c r="AK35" s="445"/>
      <c r="AL35" s="445"/>
      <c r="AM35" s="445">
        <v>10904</v>
      </c>
      <c r="AN35" s="445"/>
      <c r="AO35" s="445"/>
      <c r="AP35" s="445"/>
      <c r="AQ35" s="67" t="s">
        <v>258</v>
      </c>
      <c r="AR35" s="68"/>
      <c r="AS35" s="68"/>
      <c r="AT35" s="68"/>
      <c r="AU35" s="68"/>
      <c r="AV35" s="68"/>
      <c r="AW35" s="68"/>
      <c r="AX35" s="72"/>
      <c r="AY35">
        <f>$AY$34</f>
        <v>1</v>
      </c>
    </row>
    <row r="36" spans="1:51" ht="55.9" customHeight="1" x14ac:dyDescent="0.15">
      <c r="A36" s="488"/>
      <c r="B36" s="489"/>
      <c r="C36" s="489"/>
      <c r="D36" s="489"/>
      <c r="E36" s="489"/>
      <c r="F36" s="490"/>
      <c r="G36" s="462"/>
      <c r="H36" s="463"/>
      <c r="I36" s="463"/>
      <c r="J36" s="463"/>
      <c r="K36" s="463"/>
      <c r="L36" s="463"/>
      <c r="M36" s="463"/>
      <c r="N36" s="463"/>
      <c r="O36" s="463"/>
      <c r="P36" s="463"/>
      <c r="Q36" s="463"/>
      <c r="R36" s="463"/>
      <c r="S36" s="463"/>
      <c r="T36" s="463"/>
      <c r="U36" s="463"/>
      <c r="V36" s="463"/>
      <c r="W36" s="463"/>
      <c r="X36" s="463"/>
      <c r="Y36" s="435" t="s">
        <v>553</v>
      </c>
      <c r="Z36" s="470"/>
      <c r="AA36" s="471"/>
      <c r="AB36" s="430" t="s">
        <v>588</v>
      </c>
      <c r="AC36" s="431"/>
      <c r="AD36" s="432"/>
      <c r="AE36" s="433" t="s">
        <v>581</v>
      </c>
      <c r="AF36" s="433"/>
      <c r="AG36" s="433"/>
      <c r="AH36" s="433"/>
      <c r="AI36" s="433" t="s">
        <v>581</v>
      </c>
      <c r="AJ36" s="433"/>
      <c r="AK36" s="433"/>
      <c r="AL36" s="433"/>
      <c r="AM36" s="434" t="s">
        <v>653</v>
      </c>
      <c r="AN36" s="433"/>
      <c r="AO36" s="433"/>
      <c r="AP36" s="433"/>
      <c r="AQ36" s="433" t="s">
        <v>258</v>
      </c>
      <c r="AR36" s="433"/>
      <c r="AS36" s="433"/>
      <c r="AT36" s="433"/>
      <c r="AU36" s="433"/>
      <c r="AV36" s="433"/>
      <c r="AW36" s="433"/>
      <c r="AX36" s="459"/>
      <c r="AY36">
        <f>$AY$34</f>
        <v>1</v>
      </c>
    </row>
    <row r="37" spans="1:51" ht="18.75" customHeight="1" x14ac:dyDescent="0.15">
      <c r="A37" s="366" t="s">
        <v>217</v>
      </c>
      <c r="B37" s="403"/>
      <c r="C37" s="403"/>
      <c r="D37" s="403"/>
      <c r="E37" s="403"/>
      <c r="F37" s="404"/>
      <c r="G37" s="412" t="s">
        <v>135</v>
      </c>
      <c r="H37" s="354"/>
      <c r="I37" s="354"/>
      <c r="J37" s="354"/>
      <c r="K37" s="354"/>
      <c r="L37" s="354"/>
      <c r="M37" s="354"/>
      <c r="N37" s="354"/>
      <c r="O37" s="413"/>
      <c r="P37" s="416" t="s">
        <v>55</v>
      </c>
      <c r="Q37" s="354"/>
      <c r="R37" s="354"/>
      <c r="S37" s="354"/>
      <c r="T37" s="354"/>
      <c r="U37" s="354"/>
      <c r="V37" s="354"/>
      <c r="W37" s="354"/>
      <c r="X37" s="413"/>
      <c r="Y37" s="418"/>
      <c r="Z37" s="419"/>
      <c r="AA37" s="420"/>
      <c r="AB37" s="424" t="s">
        <v>11</v>
      </c>
      <c r="AC37" s="425"/>
      <c r="AD37" s="426"/>
      <c r="AE37" s="118" t="s">
        <v>390</v>
      </c>
      <c r="AF37" s="118"/>
      <c r="AG37" s="118"/>
      <c r="AH37" s="118"/>
      <c r="AI37" s="118" t="s">
        <v>542</v>
      </c>
      <c r="AJ37" s="118"/>
      <c r="AK37" s="118"/>
      <c r="AL37" s="118"/>
      <c r="AM37" s="118" t="s">
        <v>358</v>
      </c>
      <c r="AN37" s="118"/>
      <c r="AO37" s="118"/>
      <c r="AP37" s="118"/>
      <c r="AQ37" s="351" t="s">
        <v>165</v>
      </c>
      <c r="AR37" s="352"/>
      <c r="AS37" s="352"/>
      <c r="AT37" s="353"/>
      <c r="AU37" s="354" t="s">
        <v>125</v>
      </c>
      <c r="AV37" s="354"/>
      <c r="AW37" s="354"/>
      <c r="AX37" s="355"/>
      <c r="AY37">
        <f>COUNTA($G$39)</f>
        <v>1</v>
      </c>
    </row>
    <row r="38" spans="1:51" ht="18.75" customHeight="1" x14ac:dyDescent="0.15">
      <c r="A38" s="405"/>
      <c r="B38" s="406"/>
      <c r="C38" s="406"/>
      <c r="D38" s="406"/>
      <c r="E38" s="406"/>
      <c r="F38" s="407"/>
      <c r="G38" s="414"/>
      <c r="H38" s="361"/>
      <c r="I38" s="361"/>
      <c r="J38" s="361"/>
      <c r="K38" s="361"/>
      <c r="L38" s="361"/>
      <c r="M38" s="361"/>
      <c r="N38" s="361"/>
      <c r="O38" s="415"/>
      <c r="P38" s="417"/>
      <c r="Q38" s="361"/>
      <c r="R38" s="361"/>
      <c r="S38" s="361"/>
      <c r="T38" s="361"/>
      <c r="U38" s="361"/>
      <c r="V38" s="361"/>
      <c r="W38" s="361"/>
      <c r="X38" s="415"/>
      <c r="Y38" s="421"/>
      <c r="Z38" s="422"/>
      <c r="AA38" s="423"/>
      <c r="AB38" s="427"/>
      <c r="AC38" s="428"/>
      <c r="AD38" s="429"/>
      <c r="AE38" s="118"/>
      <c r="AF38" s="118"/>
      <c r="AG38" s="118"/>
      <c r="AH38" s="118"/>
      <c r="AI38" s="118"/>
      <c r="AJ38" s="118"/>
      <c r="AK38" s="118"/>
      <c r="AL38" s="118"/>
      <c r="AM38" s="118"/>
      <c r="AN38" s="118"/>
      <c r="AO38" s="118"/>
      <c r="AP38" s="118"/>
      <c r="AQ38" s="356">
        <v>4</v>
      </c>
      <c r="AR38" s="357"/>
      <c r="AS38" s="358" t="s">
        <v>166</v>
      </c>
      <c r="AT38" s="359"/>
      <c r="AU38" s="360" t="s">
        <v>654</v>
      </c>
      <c r="AV38" s="360"/>
      <c r="AW38" s="361" t="s">
        <v>162</v>
      </c>
      <c r="AX38" s="362"/>
      <c r="AY38">
        <f t="shared" ref="AY38:AY43" si="0">$AY$37</f>
        <v>1</v>
      </c>
    </row>
    <row r="39" spans="1:51" ht="23.25" customHeight="1" x14ac:dyDescent="0.15">
      <c r="A39" s="408"/>
      <c r="B39" s="406"/>
      <c r="C39" s="406"/>
      <c r="D39" s="406"/>
      <c r="E39" s="406"/>
      <c r="F39" s="407"/>
      <c r="G39" s="73" t="s">
        <v>655</v>
      </c>
      <c r="H39" s="74"/>
      <c r="I39" s="74"/>
      <c r="J39" s="74"/>
      <c r="K39" s="74"/>
      <c r="L39" s="74"/>
      <c r="M39" s="74"/>
      <c r="N39" s="74"/>
      <c r="O39" s="75"/>
      <c r="P39" s="206" t="s">
        <v>582</v>
      </c>
      <c r="Q39" s="206"/>
      <c r="R39" s="206"/>
      <c r="S39" s="206"/>
      <c r="T39" s="206"/>
      <c r="U39" s="206"/>
      <c r="V39" s="206"/>
      <c r="W39" s="206"/>
      <c r="X39" s="348"/>
      <c r="Y39" s="435" t="s">
        <v>12</v>
      </c>
      <c r="Z39" s="436"/>
      <c r="AA39" s="437"/>
      <c r="AB39" s="505" t="s">
        <v>598</v>
      </c>
      <c r="AC39" s="505"/>
      <c r="AD39" s="505"/>
      <c r="AE39" s="67">
        <v>20</v>
      </c>
      <c r="AF39" s="68"/>
      <c r="AG39" s="68"/>
      <c r="AH39" s="68"/>
      <c r="AI39" s="67">
        <v>48</v>
      </c>
      <c r="AJ39" s="68"/>
      <c r="AK39" s="68"/>
      <c r="AL39" s="68"/>
      <c r="AM39" s="67">
        <v>59</v>
      </c>
      <c r="AN39" s="68"/>
      <c r="AO39" s="68"/>
      <c r="AP39" s="68"/>
      <c r="AQ39" s="69" t="s">
        <v>258</v>
      </c>
      <c r="AR39" s="70"/>
      <c r="AS39" s="70"/>
      <c r="AT39" s="71"/>
      <c r="AU39" s="68" t="s">
        <v>258</v>
      </c>
      <c r="AV39" s="68"/>
      <c r="AW39" s="68"/>
      <c r="AX39" s="72"/>
      <c r="AY39">
        <f t="shared" si="0"/>
        <v>1</v>
      </c>
    </row>
    <row r="40" spans="1:51" ht="23.25" customHeight="1" x14ac:dyDescent="0.15">
      <c r="A40" s="409"/>
      <c r="B40" s="410"/>
      <c r="C40" s="410"/>
      <c r="D40" s="410"/>
      <c r="E40" s="410"/>
      <c r="F40" s="411"/>
      <c r="G40" s="76"/>
      <c r="H40" s="77"/>
      <c r="I40" s="77"/>
      <c r="J40" s="77"/>
      <c r="K40" s="77"/>
      <c r="L40" s="77"/>
      <c r="M40" s="77"/>
      <c r="N40" s="77"/>
      <c r="O40" s="78"/>
      <c r="P40" s="209"/>
      <c r="Q40" s="209"/>
      <c r="R40" s="209"/>
      <c r="S40" s="209"/>
      <c r="T40" s="209"/>
      <c r="U40" s="209"/>
      <c r="V40" s="209"/>
      <c r="W40" s="209"/>
      <c r="X40" s="371"/>
      <c r="Y40" s="382" t="s">
        <v>50</v>
      </c>
      <c r="Z40" s="383"/>
      <c r="AA40" s="384"/>
      <c r="AB40" s="491" t="s">
        <v>598</v>
      </c>
      <c r="AC40" s="491"/>
      <c r="AD40" s="491"/>
      <c r="AE40" s="67" t="s">
        <v>599</v>
      </c>
      <c r="AF40" s="68"/>
      <c r="AG40" s="68"/>
      <c r="AH40" s="68"/>
      <c r="AI40" s="67" t="s">
        <v>599</v>
      </c>
      <c r="AJ40" s="68"/>
      <c r="AK40" s="68"/>
      <c r="AL40" s="68"/>
      <c r="AM40" s="67">
        <v>60</v>
      </c>
      <c r="AN40" s="68"/>
      <c r="AO40" s="68"/>
      <c r="AP40" s="68"/>
      <c r="AQ40" s="69">
        <v>80</v>
      </c>
      <c r="AR40" s="70"/>
      <c r="AS40" s="70"/>
      <c r="AT40" s="71"/>
      <c r="AU40" s="68" t="s">
        <v>258</v>
      </c>
      <c r="AV40" s="68"/>
      <c r="AW40" s="68"/>
      <c r="AX40" s="72"/>
      <c r="AY40">
        <f t="shared" si="0"/>
        <v>1</v>
      </c>
    </row>
    <row r="41" spans="1:51" ht="23.25" customHeight="1" x14ac:dyDescent="0.15">
      <c r="A41" s="408"/>
      <c r="B41" s="406"/>
      <c r="C41" s="406"/>
      <c r="D41" s="406"/>
      <c r="E41" s="406"/>
      <c r="F41" s="407"/>
      <c r="G41" s="79"/>
      <c r="H41" s="80"/>
      <c r="I41" s="80"/>
      <c r="J41" s="80"/>
      <c r="K41" s="80"/>
      <c r="L41" s="80"/>
      <c r="M41" s="80"/>
      <c r="N41" s="80"/>
      <c r="O41" s="81"/>
      <c r="P41" s="212"/>
      <c r="Q41" s="212"/>
      <c r="R41" s="212"/>
      <c r="S41" s="212"/>
      <c r="T41" s="212"/>
      <c r="U41" s="212"/>
      <c r="V41" s="212"/>
      <c r="W41" s="212"/>
      <c r="X41" s="350"/>
      <c r="Y41" s="382" t="s">
        <v>13</v>
      </c>
      <c r="Z41" s="383"/>
      <c r="AA41" s="384"/>
      <c r="AB41" s="438" t="s">
        <v>14</v>
      </c>
      <c r="AC41" s="438"/>
      <c r="AD41" s="438"/>
      <c r="AE41" s="67" t="s">
        <v>599</v>
      </c>
      <c r="AF41" s="68"/>
      <c r="AG41" s="68"/>
      <c r="AH41" s="68"/>
      <c r="AI41" s="67" t="s">
        <v>599</v>
      </c>
      <c r="AJ41" s="68"/>
      <c r="AK41" s="68"/>
      <c r="AL41" s="68"/>
      <c r="AM41" s="67">
        <v>98.3</v>
      </c>
      <c r="AN41" s="68"/>
      <c r="AO41" s="68"/>
      <c r="AP41" s="68"/>
      <c r="AQ41" s="69" t="s">
        <v>258</v>
      </c>
      <c r="AR41" s="70"/>
      <c r="AS41" s="70"/>
      <c r="AT41" s="71"/>
      <c r="AU41" s="68" t="s">
        <v>258</v>
      </c>
      <c r="AV41" s="68"/>
      <c r="AW41" s="68"/>
      <c r="AX41" s="72"/>
      <c r="AY41">
        <f t="shared" si="0"/>
        <v>1</v>
      </c>
    </row>
    <row r="42" spans="1:51" ht="28.5" customHeight="1" x14ac:dyDescent="0.15">
      <c r="A42" s="372" t="s">
        <v>236</v>
      </c>
      <c r="B42" s="373"/>
      <c r="C42" s="373"/>
      <c r="D42" s="373"/>
      <c r="E42" s="373"/>
      <c r="F42" s="344"/>
      <c r="G42" s="376" t="s">
        <v>678</v>
      </c>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8"/>
      <c r="AY42">
        <f t="shared" si="0"/>
        <v>1</v>
      </c>
    </row>
    <row r="43" spans="1:51" ht="28.5" customHeight="1" thickBot="1" x14ac:dyDescent="0.2">
      <c r="A43" s="374"/>
      <c r="B43" s="375"/>
      <c r="C43" s="375"/>
      <c r="D43" s="375"/>
      <c r="E43" s="375"/>
      <c r="F43" s="346"/>
      <c r="G43" s="379"/>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380"/>
      <c r="AW43" s="380"/>
      <c r="AX43" s="381"/>
      <c r="AY43">
        <f t="shared" si="0"/>
        <v>1</v>
      </c>
    </row>
    <row r="44" spans="1:51" ht="47.25" customHeight="1" x14ac:dyDescent="0.15">
      <c r="A44" s="523" t="s">
        <v>549</v>
      </c>
      <c r="B44" s="524"/>
      <c r="C44" s="524"/>
      <c r="D44" s="524"/>
      <c r="E44" s="524"/>
      <c r="F44" s="525"/>
      <c r="G44" s="526" t="s">
        <v>656</v>
      </c>
      <c r="H44" s="527"/>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527"/>
      <c r="AI44" s="527"/>
      <c r="AJ44" s="527"/>
      <c r="AK44" s="527"/>
      <c r="AL44" s="527"/>
      <c r="AM44" s="527"/>
      <c r="AN44" s="527"/>
      <c r="AO44" s="527"/>
      <c r="AP44" s="527"/>
      <c r="AQ44" s="527"/>
      <c r="AR44" s="527"/>
      <c r="AS44" s="527"/>
      <c r="AT44" s="527"/>
      <c r="AU44" s="527"/>
      <c r="AV44" s="527"/>
      <c r="AW44" s="527"/>
      <c r="AX44" s="528"/>
      <c r="AY44">
        <f>COUNTA($G$44)</f>
        <v>1</v>
      </c>
    </row>
    <row r="45" spans="1:51" ht="31.5" customHeight="1" x14ac:dyDescent="0.15">
      <c r="A45" s="400" t="s">
        <v>550</v>
      </c>
      <c r="B45" s="401"/>
      <c r="C45" s="401"/>
      <c r="D45" s="401"/>
      <c r="E45" s="401"/>
      <c r="F45" s="402"/>
      <c r="G45" s="472" t="s">
        <v>546</v>
      </c>
      <c r="H45" s="473"/>
      <c r="I45" s="473"/>
      <c r="J45" s="473"/>
      <c r="K45" s="473"/>
      <c r="L45" s="473"/>
      <c r="M45" s="473"/>
      <c r="N45" s="473"/>
      <c r="O45" s="473"/>
      <c r="P45" s="474" t="s">
        <v>545</v>
      </c>
      <c r="Q45" s="473"/>
      <c r="R45" s="473"/>
      <c r="S45" s="473"/>
      <c r="T45" s="473"/>
      <c r="U45" s="473"/>
      <c r="V45" s="473"/>
      <c r="W45" s="473"/>
      <c r="X45" s="475"/>
      <c r="Y45" s="476"/>
      <c r="Z45" s="477"/>
      <c r="AA45" s="478"/>
      <c r="AB45" s="444" t="s">
        <v>11</v>
      </c>
      <c r="AC45" s="444"/>
      <c r="AD45" s="444"/>
      <c r="AE45" s="118" t="s">
        <v>390</v>
      </c>
      <c r="AF45" s="118"/>
      <c r="AG45" s="118"/>
      <c r="AH45" s="118"/>
      <c r="AI45" s="118" t="s">
        <v>542</v>
      </c>
      <c r="AJ45" s="118"/>
      <c r="AK45" s="118"/>
      <c r="AL45" s="118"/>
      <c r="AM45" s="118" t="s">
        <v>358</v>
      </c>
      <c r="AN45" s="118"/>
      <c r="AO45" s="118"/>
      <c r="AP45" s="118"/>
      <c r="AQ45" s="441" t="s">
        <v>389</v>
      </c>
      <c r="AR45" s="442"/>
      <c r="AS45" s="442"/>
      <c r="AT45" s="443"/>
      <c r="AU45" s="441" t="s">
        <v>561</v>
      </c>
      <c r="AV45" s="442"/>
      <c r="AW45" s="442"/>
      <c r="AX45" s="446"/>
      <c r="AY45">
        <f>COUNTA($G$46)</f>
        <v>1</v>
      </c>
    </row>
    <row r="46" spans="1:51" ht="30.75" customHeight="1" x14ac:dyDescent="0.15">
      <c r="A46" s="400"/>
      <c r="B46" s="401"/>
      <c r="C46" s="401"/>
      <c r="D46" s="401"/>
      <c r="E46" s="401"/>
      <c r="F46" s="402"/>
      <c r="G46" s="386" t="s">
        <v>671</v>
      </c>
      <c r="H46" s="387"/>
      <c r="I46" s="387"/>
      <c r="J46" s="387"/>
      <c r="K46" s="387"/>
      <c r="L46" s="387"/>
      <c r="M46" s="387"/>
      <c r="N46" s="387"/>
      <c r="O46" s="387"/>
      <c r="P46" s="205" t="s">
        <v>637</v>
      </c>
      <c r="Q46" s="390"/>
      <c r="R46" s="390"/>
      <c r="S46" s="390"/>
      <c r="T46" s="390"/>
      <c r="U46" s="390"/>
      <c r="V46" s="390"/>
      <c r="W46" s="390"/>
      <c r="X46" s="391"/>
      <c r="Y46" s="395" t="s">
        <v>51</v>
      </c>
      <c r="Z46" s="396"/>
      <c r="AA46" s="397"/>
      <c r="AB46" s="398" t="s">
        <v>585</v>
      </c>
      <c r="AC46" s="398"/>
      <c r="AD46" s="398"/>
      <c r="AE46" s="399">
        <v>63</v>
      </c>
      <c r="AF46" s="399"/>
      <c r="AG46" s="399"/>
      <c r="AH46" s="399"/>
      <c r="AI46" s="399">
        <v>49</v>
      </c>
      <c r="AJ46" s="399"/>
      <c r="AK46" s="399"/>
      <c r="AL46" s="399"/>
      <c r="AM46" s="399">
        <v>49</v>
      </c>
      <c r="AN46" s="399"/>
      <c r="AO46" s="399"/>
      <c r="AP46" s="399"/>
      <c r="AQ46" s="445" t="s">
        <v>641</v>
      </c>
      <c r="AR46" s="399"/>
      <c r="AS46" s="399"/>
      <c r="AT46" s="399"/>
      <c r="AU46" s="67" t="s">
        <v>641</v>
      </c>
      <c r="AV46" s="439"/>
      <c r="AW46" s="439"/>
      <c r="AX46" s="440"/>
      <c r="AY46">
        <f>$AY$45</f>
        <v>1</v>
      </c>
    </row>
    <row r="47" spans="1:51" ht="30.75" customHeight="1" x14ac:dyDescent="0.15">
      <c r="A47" s="374"/>
      <c r="B47" s="375"/>
      <c r="C47" s="375"/>
      <c r="D47" s="375"/>
      <c r="E47" s="375"/>
      <c r="F47" s="346"/>
      <c r="G47" s="388"/>
      <c r="H47" s="389"/>
      <c r="I47" s="389"/>
      <c r="J47" s="389"/>
      <c r="K47" s="389"/>
      <c r="L47" s="389"/>
      <c r="M47" s="389"/>
      <c r="N47" s="389"/>
      <c r="O47" s="389"/>
      <c r="P47" s="392"/>
      <c r="Q47" s="393"/>
      <c r="R47" s="393"/>
      <c r="S47" s="393"/>
      <c r="T47" s="393"/>
      <c r="U47" s="393"/>
      <c r="V47" s="393"/>
      <c r="W47" s="393"/>
      <c r="X47" s="394"/>
      <c r="Y47" s="499" t="s">
        <v>52</v>
      </c>
      <c r="Z47" s="500"/>
      <c r="AA47" s="501"/>
      <c r="AB47" s="398" t="s">
        <v>585</v>
      </c>
      <c r="AC47" s="398"/>
      <c r="AD47" s="398"/>
      <c r="AE47" s="399">
        <v>71</v>
      </c>
      <c r="AF47" s="399"/>
      <c r="AG47" s="399"/>
      <c r="AH47" s="399"/>
      <c r="AI47" s="399">
        <v>71</v>
      </c>
      <c r="AJ47" s="399"/>
      <c r="AK47" s="399"/>
      <c r="AL47" s="399"/>
      <c r="AM47" s="399">
        <v>71</v>
      </c>
      <c r="AN47" s="399"/>
      <c r="AO47" s="399"/>
      <c r="AP47" s="399"/>
      <c r="AQ47" s="399">
        <v>71</v>
      </c>
      <c r="AR47" s="399"/>
      <c r="AS47" s="399"/>
      <c r="AT47" s="399"/>
      <c r="AU47" s="67" t="s">
        <v>641</v>
      </c>
      <c r="AV47" s="439"/>
      <c r="AW47" s="439"/>
      <c r="AX47" s="440"/>
      <c r="AY47">
        <f>$AY$45</f>
        <v>1</v>
      </c>
    </row>
    <row r="48" spans="1:51" ht="23.25" customHeight="1" x14ac:dyDescent="0.15">
      <c r="A48" s="372" t="s">
        <v>551</v>
      </c>
      <c r="B48" s="447"/>
      <c r="C48" s="447"/>
      <c r="D48" s="447"/>
      <c r="E48" s="447"/>
      <c r="F48" s="448"/>
      <c r="G48" s="383" t="s">
        <v>552</v>
      </c>
      <c r="H48" s="383"/>
      <c r="I48" s="383"/>
      <c r="J48" s="383"/>
      <c r="K48" s="383"/>
      <c r="L48" s="383"/>
      <c r="M48" s="383"/>
      <c r="N48" s="383"/>
      <c r="O48" s="383"/>
      <c r="P48" s="383"/>
      <c r="Q48" s="383"/>
      <c r="R48" s="383"/>
      <c r="S48" s="383"/>
      <c r="T48" s="383"/>
      <c r="U48" s="383"/>
      <c r="V48" s="383"/>
      <c r="W48" s="383"/>
      <c r="X48" s="384"/>
      <c r="Y48" s="453"/>
      <c r="Z48" s="454"/>
      <c r="AA48" s="455"/>
      <c r="AB48" s="382" t="s">
        <v>11</v>
      </c>
      <c r="AC48" s="383"/>
      <c r="AD48" s="384"/>
      <c r="AE48" s="118" t="s">
        <v>390</v>
      </c>
      <c r="AF48" s="118"/>
      <c r="AG48" s="118"/>
      <c r="AH48" s="118"/>
      <c r="AI48" s="118" t="s">
        <v>542</v>
      </c>
      <c r="AJ48" s="118"/>
      <c r="AK48" s="118"/>
      <c r="AL48" s="118"/>
      <c r="AM48" s="118" t="s">
        <v>358</v>
      </c>
      <c r="AN48" s="118"/>
      <c r="AO48" s="118"/>
      <c r="AP48" s="118"/>
      <c r="AQ48" s="456" t="s">
        <v>562</v>
      </c>
      <c r="AR48" s="457"/>
      <c r="AS48" s="457"/>
      <c r="AT48" s="457"/>
      <c r="AU48" s="457"/>
      <c r="AV48" s="457"/>
      <c r="AW48" s="457"/>
      <c r="AX48" s="458"/>
      <c r="AY48">
        <f>IF(SUBSTITUTE(SUBSTITUTE($G$49,"／",""),"　","")="",0,1)</f>
        <v>1</v>
      </c>
    </row>
    <row r="49" spans="1:51" ht="45" customHeight="1" x14ac:dyDescent="0.15">
      <c r="A49" s="449"/>
      <c r="B49" s="354"/>
      <c r="C49" s="354"/>
      <c r="D49" s="354"/>
      <c r="E49" s="354"/>
      <c r="F49" s="450"/>
      <c r="G49" s="460" t="s">
        <v>642</v>
      </c>
      <c r="H49" s="461"/>
      <c r="I49" s="461"/>
      <c r="J49" s="461"/>
      <c r="K49" s="461"/>
      <c r="L49" s="461"/>
      <c r="M49" s="461"/>
      <c r="N49" s="461"/>
      <c r="O49" s="461"/>
      <c r="P49" s="461"/>
      <c r="Q49" s="461"/>
      <c r="R49" s="461"/>
      <c r="S49" s="461"/>
      <c r="T49" s="461"/>
      <c r="U49" s="461"/>
      <c r="V49" s="461"/>
      <c r="W49" s="461"/>
      <c r="X49" s="461"/>
      <c r="Y49" s="464" t="s">
        <v>551</v>
      </c>
      <c r="Z49" s="465"/>
      <c r="AA49" s="466"/>
      <c r="AB49" s="467"/>
      <c r="AC49" s="468"/>
      <c r="AD49" s="469"/>
      <c r="AE49" s="445">
        <v>495000</v>
      </c>
      <c r="AF49" s="445"/>
      <c r="AG49" s="445"/>
      <c r="AH49" s="445"/>
      <c r="AI49" s="445">
        <v>500676</v>
      </c>
      <c r="AJ49" s="445"/>
      <c r="AK49" s="445"/>
      <c r="AL49" s="445"/>
      <c r="AM49" s="445">
        <v>506000</v>
      </c>
      <c r="AN49" s="445"/>
      <c r="AO49" s="445"/>
      <c r="AP49" s="445"/>
      <c r="AQ49" s="67" t="s">
        <v>682</v>
      </c>
      <c r="AR49" s="68"/>
      <c r="AS49" s="68"/>
      <c r="AT49" s="68"/>
      <c r="AU49" s="68"/>
      <c r="AV49" s="68"/>
      <c r="AW49" s="68"/>
      <c r="AX49" s="72"/>
      <c r="AY49">
        <f>$AY$48</f>
        <v>1</v>
      </c>
    </row>
    <row r="50" spans="1:51" ht="45" customHeight="1" x14ac:dyDescent="0.15">
      <c r="A50" s="451"/>
      <c r="B50" s="361"/>
      <c r="C50" s="361"/>
      <c r="D50" s="361"/>
      <c r="E50" s="361"/>
      <c r="F50" s="452"/>
      <c r="G50" s="462"/>
      <c r="H50" s="463"/>
      <c r="I50" s="463"/>
      <c r="J50" s="463"/>
      <c r="K50" s="463"/>
      <c r="L50" s="463"/>
      <c r="M50" s="463"/>
      <c r="N50" s="463"/>
      <c r="O50" s="463"/>
      <c r="P50" s="463"/>
      <c r="Q50" s="463"/>
      <c r="R50" s="463"/>
      <c r="S50" s="463"/>
      <c r="T50" s="463"/>
      <c r="U50" s="463"/>
      <c r="V50" s="463"/>
      <c r="W50" s="463"/>
      <c r="X50" s="463"/>
      <c r="Y50" s="435" t="s">
        <v>553</v>
      </c>
      <c r="Z50" s="470"/>
      <c r="AA50" s="471"/>
      <c r="AB50" s="430" t="s">
        <v>588</v>
      </c>
      <c r="AC50" s="431"/>
      <c r="AD50" s="432"/>
      <c r="AE50" s="434" t="s">
        <v>589</v>
      </c>
      <c r="AF50" s="433"/>
      <c r="AG50" s="433"/>
      <c r="AH50" s="433"/>
      <c r="AI50" s="434" t="s">
        <v>645</v>
      </c>
      <c r="AJ50" s="433"/>
      <c r="AK50" s="433"/>
      <c r="AL50" s="433"/>
      <c r="AM50" s="434" t="s">
        <v>647</v>
      </c>
      <c r="AN50" s="433"/>
      <c r="AO50" s="433"/>
      <c r="AP50" s="433"/>
      <c r="AQ50" s="479" t="s">
        <v>682</v>
      </c>
      <c r="AR50" s="480"/>
      <c r="AS50" s="480"/>
      <c r="AT50" s="480"/>
      <c r="AU50" s="480"/>
      <c r="AV50" s="480"/>
      <c r="AW50" s="480"/>
      <c r="AX50" s="481"/>
      <c r="AY50">
        <f>$AY$48</f>
        <v>1</v>
      </c>
    </row>
    <row r="51" spans="1:51" ht="23.25" customHeight="1" x14ac:dyDescent="0.15">
      <c r="A51" s="372" t="s">
        <v>551</v>
      </c>
      <c r="B51" s="447"/>
      <c r="C51" s="447"/>
      <c r="D51" s="447"/>
      <c r="E51" s="447"/>
      <c r="F51" s="448"/>
      <c r="G51" s="383" t="s">
        <v>552</v>
      </c>
      <c r="H51" s="383"/>
      <c r="I51" s="383"/>
      <c r="J51" s="383"/>
      <c r="K51" s="383"/>
      <c r="L51" s="383"/>
      <c r="M51" s="383"/>
      <c r="N51" s="383"/>
      <c r="O51" s="383"/>
      <c r="P51" s="383"/>
      <c r="Q51" s="383"/>
      <c r="R51" s="383"/>
      <c r="S51" s="383"/>
      <c r="T51" s="383"/>
      <c r="U51" s="383"/>
      <c r="V51" s="383"/>
      <c r="W51" s="383"/>
      <c r="X51" s="384"/>
      <c r="Y51" s="453"/>
      <c r="Z51" s="454"/>
      <c r="AA51" s="455"/>
      <c r="AB51" s="382" t="s">
        <v>11</v>
      </c>
      <c r="AC51" s="383"/>
      <c r="AD51" s="384"/>
      <c r="AE51" s="118" t="s">
        <v>390</v>
      </c>
      <c r="AF51" s="118"/>
      <c r="AG51" s="118"/>
      <c r="AH51" s="118"/>
      <c r="AI51" s="118" t="s">
        <v>542</v>
      </c>
      <c r="AJ51" s="118"/>
      <c r="AK51" s="118"/>
      <c r="AL51" s="118"/>
      <c r="AM51" s="118" t="s">
        <v>358</v>
      </c>
      <c r="AN51" s="118"/>
      <c r="AO51" s="118"/>
      <c r="AP51" s="118"/>
      <c r="AQ51" s="456" t="s">
        <v>562</v>
      </c>
      <c r="AR51" s="457"/>
      <c r="AS51" s="457"/>
      <c r="AT51" s="457"/>
      <c r="AU51" s="457"/>
      <c r="AV51" s="457"/>
      <c r="AW51" s="457"/>
      <c r="AX51" s="458"/>
      <c r="AY51">
        <f>IF(SUBSTITUTE(SUBSTITUTE($G$52,"／",""),"　","")="",0,1)</f>
        <v>1</v>
      </c>
    </row>
    <row r="52" spans="1:51" ht="45" customHeight="1" x14ac:dyDescent="0.15">
      <c r="A52" s="449"/>
      <c r="B52" s="354"/>
      <c r="C52" s="354"/>
      <c r="D52" s="354"/>
      <c r="E52" s="354"/>
      <c r="F52" s="450"/>
      <c r="G52" s="460" t="s">
        <v>643</v>
      </c>
      <c r="H52" s="461"/>
      <c r="I52" s="461"/>
      <c r="J52" s="461"/>
      <c r="K52" s="461"/>
      <c r="L52" s="461"/>
      <c r="M52" s="461"/>
      <c r="N52" s="461"/>
      <c r="O52" s="461"/>
      <c r="P52" s="461"/>
      <c r="Q52" s="461"/>
      <c r="R52" s="461"/>
      <c r="S52" s="461"/>
      <c r="T52" s="461"/>
      <c r="U52" s="461"/>
      <c r="V52" s="461"/>
      <c r="W52" s="461"/>
      <c r="X52" s="461"/>
      <c r="Y52" s="464" t="s">
        <v>551</v>
      </c>
      <c r="Z52" s="465"/>
      <c r="AA52" s="466"/>
      <c r="AB52" s="467"/>
      <c r="AC52" s="468"/>
      <c r="AD52" s="469"/>
      <c r="AE52" s="445">
        <v>330000</v>
      </c>
      <c r="AF52" s="445"/>
      <c r="AG52" s="445"/>
      <c r="AH52" s="445"/>
      <c r="AI52" s="445">
        <v>333058</v>
      </c>
      <c r="AJ52" s="445"/>
      <c r="AK52" s="445"/>
      <c r="AL52" s="445"/>
      <c r="AM52" s="445">
        <v>341000</v>
      </c>
      <c r="AN52" s="445"/>
      <c r="AO52" s="445"/>
      <c r="AP52" s="445"/>
      <c r="AQ52" s="67" t="s">
        <v>682</v>
      </c>
      <c r="AR52" s="68"/>
      <c r="AS52" s="68"/>
      <c r="AT52" s="68"/>
      <c r="AU52" s="68"/>
      <c r="AV52" s="68"/>
      <c r="AW52" s="68"/>
      <c r="AX52" s="72"/>
      <c r="AY52">
        <f>$AY$51</f>
        <v>1</v>
      </c>
    </row>
    <row r="53" spans="1:51" ht="45" customHeight="1" x14ac:dyDescent="0.15">
      <c r="A53" s="451"/>
      <c r="B53" s="361"/>
      <c r="C53" s="361"/>
      <c r="D53" s="361"/>
      <c r="E53" s="361"/>
      <c r="F53" s="452"/>
      <c r="G53" s="462"/>
      <c r="H53" s="463"/>
      <c r="I53" s="463"/>
      <c r="J53" s="463"/>
      <c r="K53" s="463"/>
      <c r="L53" s="463"/>
      <c r="M53" s="463"/>
      <c r="N53" s="463"/>
      <c r="O53" s="463"/>
      <c r="P53" s="463"/>
      <c r="Q53" s="463"/>
      <c r="R53" s="463"/>
      <c r="S53" s="463"/>
      <c r="T53" s="463"/>
      <c r="U53" s="463"/>
      <c r="V53" s="463"/>
      <c r="W53" s="463"/>
      <c r="X53" s="463"/>
      <c r="Y53" s="435" t="s">
        <v>553</v>
      </c>
      <c r="Z53" s="470"/>
      <c r="AA53" s="471"/>
      <c r="AB53" s="430" t="s">
        <v>588</v>
      </c>
      <c r="AC53" s="431"/>
      <c r="AD53" s="432"/>
      <c r="AE53" s="434" t="s">
        <v>590</v>
      </c>
      <c r="AF53" s="433"/>
      <c r="AG53" s="433"/>
      <c r="AH53" s="433"/>
      <c r="AI53" s="434" t="s">
        <v>646</v>
      </c>
      <c r="AJ53" s="433"/>
      <c r="AK53" s="433"/>
      <c r="AL53" s="433"/>
      <c r="AM53" s="434" t="s">
        <v>648</v>
      </c>
      <c r="AN53" s="433"/>
      <c r="AO53" s="433"/>
      <c r="AP53" s="433"/>
      <c r="AQ53" s="433" t="s">
        <v>682</v>
      </c>
      <c r="AR53" s="433"/>
      <c r="AS53" s="433"/>
      <c r="AT53" s="433"/>
      <c r="AU53" s="433"/>
      <c r="AV53" s="433"/>
      <c r="AW53" s="433"/>
      <c r="AX53" s="459"/>
      <c r="AY53">
        <f>$AY$51</f>
        <v>1</v>
      </c>
    </row>
    <row r="54" spans="1:51" ht="23.25" customHeight="1" x14ac:dyDescent="0.15">
      <c r="A54" s="372" t="s">
        <v>551</v>
      </c>
      <c r="B54" s="447"/>
      <c r="C54" s="447"/>
      <c r="D54" s="447"/>
      <c r="E54" s="447"/>
      <c r="F54" s="448"/>
      <c r="G54" s="383" t="s">
        <v>552</v>
      </c>
      <c r="H54" s="383"/>
      <c r="I54" s="383"/>
      <c r="J54" s="383"/>
      <c r="K54" s="383"/>
      <c r="L54" s="383"/>
      <c r="M54" s="383"/>
      <c r="N54" s="383"/>
      <c r="O54" s="383"/>
      <c r="P54" s="383"/>
      <c r="Q54" s="383"/>
      <c r="R54" s="383"/>
      <c r="S54" s="383"/>
      <c r="T54" s="383"/>
      <c r="U54" s="383"/>
      <c r="V54" s="383"/>
      <c r="W54" s="383"/>
      <c r="X54" s="384"/>
      <c r="Y54" s="453"/>
      <c r="Z54" s="454"/>
      <c r="AA54" s="455"/>
      <c r="AB54" s="382" t="s">
        <v>11</v>
      </c>
      <c r="AC54" s="383"/>
      <c r="AD54" s="384"/>
      <c r="AE54" s="118" t="s">
        <v>390</v>
      </c>
      <c r="AF54" s="118"/>
      <c r="AG54" s="118"/>
      <c r="AH54" s="118"/>
      <c r="AI54" s="118" t="s">
        <v>542</v>
      </c>
      <c r="AJ54" s="118"/>
      <c r="AK54" s="118"/>
      <c r="AL54" s="118"/>
      <c r="AM54" s="118" t="s">
        <v>358</v>
      </c>
      <c r="AN54" s="118"/>
      <c r="AO54" s="118"/>
      <c r="AP54" s="118"/>
      <c r="AQ54" s="456" t="s">
        <v>562</v>
      </c>
      <c r="AR54" s="457"/>
      <c r="AS54" s="457"/>
      <c r="AT54" s="457"/>
      <c r="AU54" s="457"/>
      <c r="AV54" s="457"/>
      <c r="AW54" s="457"/>
      <c r="AX54" s="458"/>
      <c r="AY54">
        <f>IF(SUBSTITUTE(SUBSTITUTE($G$55,"／",""),"　","")="",0,1)</f>
        <v>1</v>
      </c>
    </row>
    <row r="55" spans="1:51" ht="59.25" customHeight="1" x14ac:dyDescent="0.15">
      <c r="A55" s="449"/>
      <c r="B55" s="354"/>
      <c r="C55" s="354"/>
      <c r="D55" s="354"/>
      <c r="E55" s="354"/>
      <c r="F55" s="450"/>
      <c r="G55" s="460" t="s">
        <v>644</v>
      </c>
      <c r="H55" s="461"/>
      <c r="I55" s="461"/>
      <c r="J55" s="461"/>
      <c r="K55" s="461"/>
      <c r="L55" s="461"/>
      <c r="M55" s="461"/>
      <c r="N55" s="461"/>
      <c r="O55" s="461"/>
      <c r="P55" s="461"/>
      <c r="Q55" s="461"/>
      <c r="R55" s="461"/>
      <c r="S55" s="461"/>
      <c r="T55" s="461"/>
      <c r="U55" s="461"/>
      <c r="V55" s="461"/>
      <c r="W55" s="461"/>
      <c r="X55" s="461"/>
      <c r="Y55" s="464" t="s">
        <v>551</v>
      </c>
      <c r="Z55" s="465"/>
      <c r="AA55" s="466"/>
      <c r="AB55" s="467"/>
      <c r="AC55" s="468"/>
      <c r="AD55" s="469"/>
      <c r="AE55" s="445" t="s">
        <v>581</v>
      </c>
      <c r="AF55" s="445"/>
      <c r="AG55" s="445"/>
      <c r="AH55" s="445"/>
      <c r="AI55" s="445">
        <v>266322</v>
      </c>
      <c r="AJ55" s="445"/>
      <c r="AK55" s="445"/>
      <c r="AL55" s="445"/>
      <c r="AM55" s="445">
        <v>286000</v>
      </c>
      <c r="AN55" s="445"/>
      <c r="AO55" s="445"/>
      <c r="AP55" s="445"/>
      <c r="AQ55" s="67" t="s">
        <v>682</v>
      </c>
      <c r="AR55" s="68"/>
      <c r="AS55" s="68"/>
      <c r="AT55" s="68"/>
      <c r="AU55" s="68"/>
      <c r="AV55" s="68"/>
      <c r="AW55" s="68"/>
      <c r="AX55" s="72"/>
      <c r="AY55">
        <f>$AY$54</f>
        <v>1</v>
      </c>
    </row>
    <row r="56" spans="1:51" ht="59.25" customHeight="1" x14ac:dyDescent="0.15">
      <c r="A56" s="451"/>
      <c r="B56" s="361"/>
      <c r="C56" s="361"/>
      <c r="D56" s="361"/>
      <c r="E56" s="361"/>
      <c r="F56" s="452"/>
      <c r="G56" s="462"/>
      <c r="H56" s="463"/>
      <c r="I56" s="463"/>
      <c r="J56" s="463"/>
      <c r="K56" s="463"/>
      <c r="L56" s="463"/>
      <c r="M56" s="463"/>
      <c r="N56" s="463"/>
      <c r="O56" s="463"/>
      <c r="P56" s="463"/>
      <c r="Q56" s="463"/>
      <c r="R56" s="463"/>
      <c r="S56" s="463"/>
      <c r="T56" s="463"/>
      <c r="U56" s="463"/>
      <c r="V56" s="463"/>
      <c r="W56" s="463"/>
      <c r="X56" s="463"/>
      <c r="Y56" s="435" t="s">
        <v>553</v>
      </c>
      <c r="Z56" s="470"/>
      <c r="AA56" s="471"/>
      <c r="AB56" s="430" t="s">
        <v>588</v>
      </c>
      <c r="AC56" s="431"/>
      <c r="AD56" s="432"/>
      <c r="AE56" s="433" t="s">
        <v>581</v>
      </c>
      <c r="AF56" s="433"/>
      <c r="AG56" s="433"/>
      <c r="AH56" s="433"/>
      <c r="AI56" s="434" t="s">
        <v>651</v>
      </c>
      <c r="AJ56" s="433"/>
      <c r="AK56" s="433"/>
      <c r="AL56" s="433"/>
      <c r="AM56" s="434" t="s">
        <v>649</v>
      </c>
      <c r="AN56" s="433"/>
      <c r="AO56" s="433"/>
      <c r="AP56" s="433"/>
      <c r="AQ56" s="433" t="s">
        <v>682</v>
      </c>
      <c r="AR56" s="433"/>
      <c r="AS56" s="433"/>
      <c r="AT56" s="433"/>
      <c r="AU56" s="433"/>
      <c r="AV56" s="433"/>
      <c r="AW56" s="433"/>
      <c r="AX56" s="459"/>
      <c r="AY56">
        <f>$AY$54</f>
        <v>1</v>
      </c>
    </row>
    <row r="57" spans="1:51" ht="18.75" customHeight="1" x14ac:dyDescent="0.15">
      <c r="A57" s="366" t="s">
        <v>217</v>
      </c>
      <c r="B57" s="403"/>
      <c r="C57" s="403"/>
      <c r="D57" s="403"/>
      <c r="E57" s="403"/>
      <c r="F57" s="404"/>
      <c r="G57" s="412" t="s">
        <v>135</v>
      </c>
      <c r="H57" s="354"/>
      <c r="I57" s="354"/>
      <c r="J57" s="354"/>
      <c r="K57" s="354"/>
      <c r="L57" s="354"/>
      <c r="M57" s="354"/>
      <c r="N57" s="354"/>
      <c r="O57" s="413"/>
      <c r="P57" s="416" t="s">
        <v>55</v>
      </c>
      <c r="Q57" s="354"/>
      <c r="R57" s="354"/>
      <c r="S57" s="354"/>
      <c r="T57" s="354"/>
      <c r="U57" s="354"/>
      <c r="V57" s="354"/>
      <c r="W57" s="354"/>
      <c r="X57" s="413"/>
      <c r="Y57" s="418"/>
      <c r="Z57" s="419"/>
      <c r="AA57" s="420"/>
      <c r="AB57" s="424" t="s">
        <v>11</v>
      </c>
      <c r="AC57" s="425"/>
      <c r="AD57" s="426"/>
      <c r="AE57" s="118" t="s">
        <v>390</v>
      </c>
      <c r="AF57" s="118"/>
      <c r="AG57" s="118"/>
      <c r="AH57" s="118"/>
      <c r="AI57" s="118" t="s">
        <v>542</v>
      </c>
      <c r="AJ57" s="118"/>
      <c r="AK57" s="118"/>
      <c r="AL57" s="118"/>
      <c r="AM57" s="118" t="s">
        <v>358</v>
      </c>
      <c r="AN57" s="118"/>
      <c r="AO57" s="118"/>
      <c r="AP57" s="118"/>
      <c r="AQ57" s="351" t="s">
        <v>165</v>
      </c>
      <c r="AR57" s="352"/>
      <c r="AS57" s="352"/>
      <c r="AT57" s="353"/>
      <c r="AU57" s="354" t="s">
        <v>125</v>
      </c>
      <c r="AV57" s="354"/>
      <c r="AW57" s="354"/>
      <c r="AX57" s="355"/>
      <c r="AY57">
        <f>COUNTA($G$59)</f>
        <v>1</v>
      </c>
    </row>
    <row r="58" spans="1:51" ht="18.75" customHeight="1" x14ac:dyDescent="0.15">
      <c r="A58" s="405"/>
      <c r="B58" s="406"/>
      <c r="C58" s="406"/>
      <c r="D58" s="406"/>
      <c r="E58" s="406"/>
      <c r="F58" s="407"/>
      <c r="G58" s="414"/>
      <c r="H58" s="361"/>
      <c r="I58" s="361"/>
      <c r="J58" s="361"/>
      <c r="K58" s="361"/>
      <c r="L58" s="361"/>
      <c r="M58" s="361"/>
      <c r="N58" s="361"/>
      <c r="O58" s="415"/>
      <c r="P58" s="417"/>
      <c r="Q58" s="361"/>
      <c r="R58" s="361"/>
      <c r="S58" s="361"/>
      <c r="T58" s="361"/>
      <c r="U58" s="361"/>
      <c r="V58" s="361"/>
      <c r="W58" s="361"/>
      <c r="X58" s="415"/>
      <c r="Y58" s="421"/>
      <c r="Z58" s="422"/>
      <c r="AA58" s="423"/>
      <c r="AB58" s="427"/>
      <c r="AC58" s="428"/>
      <c r="AD58" s="429"/>
      <c r="AE58" s="118"/>
      <c r="AF58" s="118"/>
      <c r="AG58" s="118"/>
      <c r="AH58" s="118"/>
      <c r="AI58" s="118"/>
      <c r="AJ58" s="118"/>
      <c r="AK58" s="118"/>
      <c r="AL58" s="118"/>
      <c r="AM58" s="118"/>
      <c r="AN58" s="118"/>
      <c r="AO58" s="118"/>
      <c r="AP58" s="118"/>
      <c r="AQ58" s="356">
        <v>4</v>
      </c>
      <c r="AR58" s="357"/>
      <c r="AS58" s="358" t="s">
        <v>166</v>
      </c>
      <c r="AT58" s="359"/>
      <c r="AU58" s="360" t="s">
        <v>673</v>
      </c>
      <c r="AV58" s="360"/>
      <c r="AW58" s="361" t="s">
        <v>162</v>
      </c>
      <c r="AX58" s="362"/>
      <c r="AY58">
        <f t="shared" ref="AY58:AY63" si="1">$AY$57</f>
        <v>1</v>
      </c>
    </row>
    <row r="59" spans="1:51" ht="23.25" customHeight="1" x14ac:dyDescent="0.15">
      <c r="A59" s="408"/>
      <c r="B59" s="406"/>
      <c r="C59" s="406"/>
      <c r="D59" s="406"/>
      <c r="E59" s="406"/>
      <c r="F59" s="407"/>
      <c r="G59" s="73" t="s">
        <v>583</v>
      </c>
      <c r="H59" s="74"/>
      <c r="I59" s="74"/>
      <c r="J59" s="74"/>
      <c r="K59" s="74"/>
      <c r="L59" s="74"/>
      <c r="M59" s="74"/>
      <c r="N59" s="74"/>
      <c r="O59" s="75"/>
      <c r="P59" s="206" t="s">
        <v>584</v>
      </c>
      <c r="Q59" s="206"/>
      <c r="R59" s="206"/>
      <c r="S59" s="206"/>
      <c r="T59" s="206"/>
      <c r="U59" s="206"/>
      <c r="V59" s="206"/>
      <c r="W59" s="206"/>
      <c r="X59" s="348"/>
      <c r="Y59" s="435" t="s">
        <v>12</v>
      </c>
      <c r="Z59" s="436"/>
      <c r="AA59" s="437"/>
      <c r="AB59" s="385" t="s">
        <v>14</v>
      </c>
      <c r="AC59" s="385"/>
      <c r="AD59" s="385"/>
      <c r="AE59" s="67">
        <v>85.7</v>
      </c>
      <c r="AF59" s="68"/>
      <c r="AG59" s="68"/>
      <c r="AH59" s="68"/>
      <c r="AI59" s="67">
        <v>69.400000000000006</v>
      </c>
      <c r="AJ59" s="68"/>
      <c r="AK59" s="68"/>
      <c r="AL59" s="68"/>
      <c r="AM59" s="67" t="s">
        <v>641</v>
      </c>
      <c r="AN59" s="68"/>
      <c r="AO59" s="68"/>
      <c r="AP59" s="68"/>
      <c r="AQ59" s="69" t="s">
        <v>641</v>
      </c>
      <c r="AR59" s="70"/>
      <c r="AS59" s="70"/>
      <c r="AT59" s="71"/>
      <c r="AU59" s="68" t="s">
        <v>641</v>
      </c>
      <c r="AV59" s="68"/>
      <c r="AW59" s="68"/>
      <c r="AX59" s="72"/>
      <c r="AY59">
        <f t="shared" si="1"/>
        <v>1</v>
      </c>
    </row>
    <row r="60" spans="1:51" ht="23.25" customHeight="1" x14ac:dyDescent="0.15">
      <c r="A60" s="409"/>
      <c r="B60" s="410"/>
      <c r="C60" s="410"/>
      <c r="D60" s="410"/>
      <c r="E60" s="410"/>
      <c r="F60" s="411"/>
      <c r="G60" s="76"/>
      <c r="H60" s="77"/>
      <c r="I60" s="77"/>
      <c r="J60" s="77"/>
      <c r="K60" s="77"/>
      <c r="L60" s="77"/>
      <c r="M60" s="77"/>
      <c r="N60" s="77"/>
      <c r="O60" s="78"/>
      <c r="P60" s="209"/>
      <c r="Q60" s="209"/>
      <c r="R60" s="209"/>
      <c r="S60" s="209"/>
      <c r="T60" s="209"/>
      <c r="U60" s="209"/>
      <c r="V60" s="209"/>
      <c r="W60" s="209"/>
      <c r="X60" s="371"/>
      <c r="Y60" s="382" t="s">
        <v>50</v>
      </c>
      <c r="Z60" s="383"/>
      <c r="AA60" s="384"/>
      <c r="AB60" s="385" t="s">
        <v>14</v>
      </c>
      <c r="AC60" s="385"/>
      <c r="AD60" s="385"/>
      <c r="AE60" s="67">
        <v>85</v>
      </c>
      <c r="AF60" s="68"/>
      <c r="AG60" s="68"/>
      <c r="AH60" s="68"/>
      <c r="AI60" s="67">
        <v>85</v>
      </c>
      <c r="AJ60" s="68"/>
      <c r="AK60" s="68"/>
      <c r="AL60" s="68"/>
      <c r="AM60" s="67">
        <v>85</v>
      </c>
      <c r="AN60" s="68"/>
      <c r="AO60" s="68"/>
      <c r="AP60" s="68"/>
      <c r="AQ60" s="69">
        <v>85</v>
      </c>
      <c r="AR60" s="70"/>
      <c r="AS60" s="70"/>
      <c r="AT60" s="71"/>
      <c r="AU60" s="68" t="s">
        <v>258</v>
      </c>
      <c r="AV60" s="68"/>
      <c r="AW60" s="68"/>
      <c r="AX60" s="72"/>
      <c r="AY60">
        <f t="shared" si="1"/>
        <v>1</v>
      </c>
    </row>
    <row r="61" spans="1:51" ht="23.25" customHeight="1" x14ac:dyDescent="0.15">
      <c r="A61" s="408"/>
      <c r="B61" s="406"/>
      <c r="C61" s="406"/>
      <c r="D61" s="406"/>
      <c r="E61" s="406"/>
      <c r="F61" s="407"/>
      <c r="G61" s="79"/>
      <c r="H61" s="80"/>
      <c r="I61" s="80"/>
      <c r="J61" s="80"/>
      <c r="K61" s="80"/>
      <c r="L61" s="80"/>
      <c r="M61" s="80"/>
      <c r="N61" s="80"/>
      <c r="O61" s="81"/>
      <c r="P61" s="212"/>
      <c r="Q61" s="212"/>
      <c r="R61" s="212"/>
      <c r="S61" s="212"/>
      <c r="T61" s="212"/>
      <c r="U61" s="212"/>
      <c r="V61" s="212"/>
      <c r="W61" s="212"/>
      <c r="X61" s="350"/>
      <c r="Y61" s="382" t="s">
        <v>13</v>
      </c>
      <c r="Z61" s="383"/>
      <c r="AA61" s="384"/>
      <c r="AB61" s="438" t="s">
        <v>14</v>
      </c>
      <c r="AC61" s="438"/>
      <c r="AD61" s="438"/>
      <c r="AE61" s="67">
        <v>100.8</v>
      </c>
      <c r="AF61" s="68"/>
      <c r="AG61" s="68"/>
      <c r="AH61" s="68"/>
      <c r="AI61" s="67">
        <v>81.599999999999994</v>
      </c>
      <c r="AJ61" s="68"/>
      <c r="AK61" s="68"/>
      <c r="AL61" s="68"/>
      <c r="AM61" s="67" t="s">
        <v>641</v>
      </c>
      <c r="AN61" s="68"/>
      <c r="AO61" s="68"/>
      <c r="AP61" s="68"/>
      <c r="AQ61" s="69" t="s">
        <v>641</v>
      </c>
      <c r="AR61" s="70"/>
      <c r="AS61" s="70"/>
      <c r="AT61" s="71"/>
      <c r="AU61" s="68" t="s">
        <v>641</v>
      </c>
      <c r="AV61" s="68"/>
      <c r="AW61" s="68"/>
      <c r="AX61" s="72"/>
      <c r="AY61">
        <f t="shared" si="1"/>
        <v>1</v>
      </c>
    </row>
    <row r="62" spans="1:51" ht="23.25" customHeight="1" x14ac:dyDescent="0.15">
      <c r="A62" s="372" t="s">
        <v>236</v>
      </c>
      <c r="B62" s="373"/>
      <c r="C62" s="373"/>
      <c r="D62" s="373"/>
      <c r="E62" s="373"/>
      <c r="F62" s="344"/>
      <c r="G62" s="376" t="s">
        <v>657</v>
      </c>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8"/>
      <c r="AY62">
        <f t="shared" si="1"/>
        <v>1</v>
      </c>
    </row>
    <row r="63" spans="1:51" ht="31.9" customHeight="1" x14ac:dyDescent="0.15">
      <c r="A63" s="374"/>
      <c r="B63" s="375"/>
      <c r="C63" s="375"/>
      <c r="D63" s="375"/>
      <c r="E63" s="375"/>
      <c r="F63" s="346"/>
      <c r="G63" s="379"/>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1"/>
      <c r="AY63">
        <f t="shared" si="1"/>
        <v>1</v>
      </c>
    </row>
    <row r="64" spans="1:51" ht="18.75" customHeight="1" thickBot="1" x14ac:dyDescent="0.2">
      <c r="A64" s="366" t="s">
        <v>547</v>
      </c>
      <c r="B64" s="367"/>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8" t="s">
        <v>214</v>
      </c>
      <c r="AP64" s="369"/>
      <c r="AQ64" s="369"/>
      <c r="AR64" s="65" t="s">
        <v>213</v>
      </c>
      <c r="AS64" s="368"/>
      <c r="AT64" s="369"/>
      <c r="AU64" s="369"/>
      <c r="AV64" s="369"/>
      <c r="AW64" s="369"/>
      <c r="AX64" s="370"/>
      <c r="AY64">
        <f>COUNTIF($AR$64,"☑")</f>
        <v>0</v>
      </c>
    </row>
    <row r="65" spans="1:50" ht="33" customHeight="1" x14ac:dyDescent="0.15">
      <c r="A65" s="329" t="s">
        <v>257</v>
      </c>
      <c r="B65" s="330"/>
      <c r="C65" s="335" t="s">
        <v>167</v>
      </c>
      <c r="D65" s="330"/>
      <c r="E65" s="338" t="s">
        <v>182</v>
      </c>
      <c r="F65" s="339"/>
      <c r="G65" s="340" t="s">
        <v>632</v>
      </c>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2"/>
    </row>
    <row r="66" spans="1:50" ht="33" customHeight="1" x14ac:dyDescent="0.15">
      <c r="A66" s="331"/>
      <c r="B66" s="332"/>
      <c r="C66" s="336"/>
      <c r="D66" s="332"/>
      <c r="E66" s="343" t="s">
        <v>181</v>
      </c>
      <c r="F66" s="344"/>
      <c r="G66" s="347" t="s">
        <v>633</v>
      </c>
      <c r="H66" s="206"/>
      <c r="I66" s="206"/>
      <c r="J66" s="206"/>
      <c r="K66" s="206"/>
      <c r="L66" s="206"/>
      <c r="M66" s="206"/>
      <c r="N66" s="206"/>
      <c r="O66" s="206"/>
      <c r="P66" s="206"/>
      <c r="Q66" s="206"/>
      <c r="R66" s="206"/>
      <c r="S66" s="206"/>
      <c r="T66" s="206"/>
      <c r="U66" s="206"/>
      <c r="V66" s="348"/>
      <c r="W66" s="320" t="s">
        <v>554</v>
      </c>
      <c r="X66" s="321"/>
      <c r="Y66" s="321"/>
      <c r="Z66" s="321"/>
      <c r="AA66" s="322"/>
      <c r="AB66" s="323" t="s">
        <v>628</v>
      </c>
      <c r="AC66" s="324"/>
      <c r="AD66" s="324"/>
      <c r="AE66" s="324"/>
      <c r="AF66" s="324"/>
      <c r="AG66" s="324"/>
      <c r="AH66" s="324"/>
      <c r="AI66" s="324"/>
      <c r="AJ66" s="324"/>
      <c r="AK66" s="324"/>
      <c r="AL66" s="324"/>
      <c r="AM66" s="324"/>
      <c r="AN66" s="324"/>
      <c r="AO66" s="324"/>
      <c r="AP66" s="324"/>
      <c r="AQ66" s="324"/>
      <c r="AR66" s="324"/>
      <c r="AS66" s="324"/>
      <c r="AT66" s="324"/>
      <c r="AU66" s="324"/>
      <c r="AV66" s="324"/>
      <c r="AW66" s="324"/>
      <c r="AX66" s="325"/>
    </row>
    <row r="67" spans="1:50" ht="33" customHeight="1" x14ac:dyDescent="0.15">
      <c r="A67" s="333"/>
      <c r="B67" s="334"/>
      <c r="C67" s="337"/>
      <c r="D67" s="334"/>
      <c r="E67" s="345"/>
      <c r="F67" s="346"/>
      <c r="G67" s="349"/>
      <c r="H67" s="212"/>
      <c r="I67" s="212"/>
      <c r="J67" s="212"/>
      <c r="K67" s="212"/>
      <c r="L67" s="212"/>
      <c r="M67" s="212"/>
      <c r="N67" s="212"/>
      <c r="O67" s="212"/>
      <c r="P67" s="212"/>
      <c r="Q67" s="212"/>
      <c r="R67" s="212"/>
      <c r="S67" s="212"/>
      <c r="T67" s="212"/>
      <c r="U67" s="212"/>
      <c r="V67" s="350"/>
      <c r="W67" s="326" t="s">
        <v>555</v>
      </c>
      <c r="X67" s="327"/>
      <c r="Y67" s="327"/>
      <c r="Z67" s="327"/>
      <c r="AA67" s="328"/>
      <c r="AB67" s="323" t="s">
        <v>634</v>
      </c>
      <c r="AC67" s="324"/>
      <c r="AD67" s="324"/>
      <c r="AE67" s="324"/>
      <c r="AF67" s="324"/>
      <c r="AG67" s="324"/>
      <c r="AH67" s="324"/>
      <c r="AI67" s="324"/>
      <c r="AJ67" s="324"/>
      <c r="AK67" s="324"/>
      <c r="AL67" s="324"/>
      <c r="AM67" s="324"/>
      <c r="AN67" s="324"/>
      <c r="AO67" s="324"/>
      <c r="AP67" s="324"/>
      <c r="AQ67" s="324"/>
      <c r="AR67" s="324"/>
      <c r="AS67" s="324"/>
      <c r="AT67" s="324"/>
      <c r="AU67" s="324"/>
      <c r="AV67" s="324"/>
      <c r="AW67" s="324"/>
      <c r="AX67" s="325"/>
    </row>
    <row r="68" spans="1:50" ht="27" customHeight="1" x14ac:dyDescent="0.15">
      <c r="A68" s="363" t="s">
        <v>44</v>
      </c>
      <c r="B68" s="364"/>
      <c r="C68" s="364"/>
      <c r="D68" s="364"/>
      <c r="E68" s="364"/>
      <c r="F68" s="364"/>
      <c r="G68" s="364"/>
      <c r="H68" s="364"/>
      <c r="I68" s="364"/>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5"/>
    </row>
    <row r="69" spans="1:50" ht="27" customHeight="1" x14ac:dyDescent="0.15">
      <c r="A69" s="3"/>
      <c r="B69" s="4"/>
      <c r="C69" s="315" t="s">
        <v>29</v>
      </c>
      <c r="D69" s="316"/>
      <c r="E69" s="316"/>
      <c r="F69" s="316"/>
      <c r="G69" s="316"/>
      <c r="H69" s="316"/>
      <c r="I69" s="316"/>
      <c r="J69" s="316"/>
      <c r="K69" s="316"/>
      <c r="L69" s="316"/>
      <c r="M69" s="316"/>
      <c r="N69" s="316"/>
      <c r="O69" s="316"/>
      <c r="P69" s="316"/>
      <c r="Q69" s="316"/>
      <c r="R69" s="316"/>
      <c r="S69" s="316"/>
      <c r="T69" s="316"/>
      <c r="U69" s="316"/>
      <c r="V69" s="316"/>
      <c r="W69" s="316"/>
      <c r="X69" s="316"/>
      <c r="Y69" s="316"/>
      <c r="Z69" s="316"/>
      <c r="AA69" s="316"/>
      <c r="AB69" s="316"/>
      <c r="AC69" s="317"/>
      <c r="AD69" s="316" t="s">
        <v>33</v>
      </c>
      <c r="AE69" s="316"/>
      <c r="AF69" s="316"/>
      <c r="AG69" s="318" t="s">
        <v>28</v>
      </c>
      <c r="AH69" s="316"/>
      <c r="AI69" s="316"/>
      <c r="AJ69" s="316"/>
      <c r="AK69" s="316"/>
      <c r="AL69" s="316"/>
      <c r="AM69" s="316"/>
      <c r="AN69" s="316"/>
      <c r="AO69" s="316"/>
      <c r="AP69" s="316"/>
      <c r="AQ69" s="316"/>
      <c r="AR69" s="316"/>
      <c r="AS69" s="316"/>
      <c r="AT69" s="316"/>
      <c r="AU69" s="316"/>
      <c r="AV69" s="316"/>
      <c r="AW69" s="316"/>
      <c r="AX69" s="319"/>
    </row>
    <row r="70" spans="1:50" ht="121.5" customHeight="1" x14ac:dyDescent="0.15">
      <c r="A70" s="267" t="s">
        <v>130</v>
      </c>
      <c r="B70" s="268"/>
      <c r="C70" s="273" t="s">
        <v>131</v>
      </c>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5"/>
      <c r="AD70" s="276" t="s">
        <v>597</v>
      </c>
      <c r="AE70" s="277"/>
      <c r="AF70" s="277"/>
      <c r="AG70" s="278" t="s">
        <v>658</v>
      </c>
      <c r="AH70" s="279"/>
      <c r="AI70" s="279"/>
      <c r="AJ70" s="279"/>
      <c r="AK70" s="279"/>
      <c r="AL70" s="279"/>
      <c r="AM70" s="279"/>
      <c r="AN70" s="279"/>
      <c r="AO70" s="279"/>
      <c r="AP70" s="279"/>
      <c r="AQ70" s="279"/>
      <c r="AR70" s="279"/>
      <c r="AS70" s="279"/>
      <c r="AT70" s="279"/>
      <c r="AU70" s="279"/>
      <c r="AV70" s="279"/>
      <c r="AW70" s="279"/>
      <c r="AX70" s="280"/>
    </row>
    <row r="71" spans="1:50" ht="102.75" customHeight="1" x14ac:dyDescent="0.15">
      <c r="A71" s="269"/>
      <c r="B71" s="270"/>
      <c r="C71" s="281" t="s">
        <v>34</v>
      </c>
      <c r="D71" s="282"/>
      <c r="E71" s="282"/>
      <c r="F71" s="282"/>
      <c r="G71" s="282"/>
      <c r="H71" s="282"/>
      <c r="I71" s="282"/>
      <c r="J71" s="282"/>
      <c r="K71" s="282"/>
      <c r="L71" s="282"/>
      <c r="M71" s="282"/>
      <c r="N71" s="282"/>
      <c r="O71" s="282"/>
      <c r="P71" s="282"/>
      <c r="Q71" s="282"/>
      <c r="R71" s="282"/>
      <c r="S71" s="282"/>
      <c r="T71" s="282"/>
      <c r="U71" s="282"/>
      <c r="V71" s="282"/>
      <c r="W71" s="282"/>
      <c r="X71" s="282"/>
      <c r="Y71" s="282"/>
      <c r="Z71" s="282"/>
      <c r="AA71" s="282"/>
      <c r="AB71" s="282"/>
      <c r="AC71" s="255"/>
      <c r="AD71" s="256" t="s">
        <v>597</v>
      </c>
      <c r="AE71" s="257"/>
      <c r="AF71" s="257"/>
      <c r="AG71" s="231" t="s">
        <v>659</v>
      </c>
      <c r="AH71" s="232"/>
      <c r="AI71" s="232"/>
      <c r="AJ71" s="232"/>
      <c r="AK71" s="232"/>
      <c r="AL71" s="232"/>
      <c r="AM71" s="232"/>
      <c r="AN71" s="232"/>
      <c r="AO71" s="232"/>
      <c r="AP71" s="232"/>
      <c r="AQ71" s="232"/>
      <c r="AR71" s="232"/>
      <c r="AS71" s="232"/>
      <c r="AT71" s="232"/>
      <c r="AU71" s="232"/>
      <c r="AV71" s="232"/>
      <c r="AW71" s="232"/>
      <c r="AX71" s="233"/>
    </row>
    <row r="72" spans="1:50" ht="195" customHeight="1" x14ac:dyDescent="0.15">
      <c r="A72" s="271"/>
      <c r="B72" s="272"/>
      <c r="C72" s="283" t="s">
        <v>132</v>
      </c>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5"/>
      <c r="AD72" s="286" t="s">
        <v>597</v>
      </c>
      <c r="AE72" s="287"/>
      <c r="AF72" s="287"/>
      <c r="AG72" s="208" t="s">
        <v>660</v>
      </c>
      <c r="AH72" s="209"/>
      <c r="AI72" s="209"/>
      <c r="AJ72" s="209"/>
      <c r="AK72" s="209"/>
      <c r="AL72" s="209"/>
      <c r="AM72" s="209"/>
      <c r="AN72" s="209"/>
      <c r="AO72" s="209"/>
      <c r="AP72" s="209"/>
      <c r="AQ72" s="209"/>
      <c r="AR72" s="209"/>
      <c r="AS72" s="209"/>
      <c r="AT72" s="209"/>
      <c r="AU72" s="209"/>
      <c r="AV72" s="209"/>
      <c r="AW72" s="209"/>
      <c r="AX72" s="210"/>
    </row>
    <row r="73" spans="1:50" ht="81.75" customHeight="1" x14ac:dyDescent="0.15">
      <c r="A73" s="234" t="s">
        <v>36</v>
      </c>
      <c r="B73" s="258"/>
      <c r="C73" s="260" t="s">
        <v>38</v>
      </c>
      <c r="D73" s="20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2"/>
      <c r="AD73" s="202" t="s">
        <v>597</v>
      </c>
      <c r="AE73" s="203"/>
      <c r="AF73" s="203"/>
      <c r="AG73" s="205" t="s">
        <v>674</v>
      </c>
      <c r="AH73" s="206"/>
      <c r="AI73" s="206"/>
      <c r="AJ73" s="206"/>
      <c r="AK73" s="206"/>
      <c r="AL73" s="206"/>
      <c r="AM73" s="206"/>
      <c r="AN73" s="206"/>
      <c r="AO73" s="206"/>
      <c r="AP73" s="206"/>
      <c r="AQ73" s="206"/>
      <c r="AR73" s="206"/>
      <c r="AS73" s="206"/>
      <c r="AT73" s="206"/>
      <c r="AU73" s="206"/>
      <c r="AV73" s="206"/>
      <c r="AW73" s="206"/>
      <c r="AX73" s="207"/>
    </row>
    <row r="74" spans="1:50" ht="35.25" customHeight="1" x14ac:dyDescent="0.15">
      <c r="A74" s="236"/>
      <c r="B74" s="259"/>
      <c r="C74" s="263"/>
      <c r="D74" s="264"/>
      <c r="E74" s="288" t="s">
        <v>237</v>
      </c>
      <c r="F74" s="289"/>
      <c r="G74" s="289"/>
      <c r="H74" s="289"/>
      <c r="I74" s="289"/>
      <c r="J74" s="289"/>
      <c r="K74" s="289"/>
      <c r="L74" s="289"/>
      <c r="M74" s="289"/>
      <c r="N74" s="289"/>
      <c r="O74" s="289"/>
      <c r="P74" s="289"/>
      <c r="Q74" s="289"/>
      <c r="R74" s="289"/>
      <c r="S74" s="289"/>
      <c r="T74" s="289"/>
      <c r="U74" s="289"/>
      <c r="V74" s="289"/>
      <c r="W74" s="289"/>
      <c r="X74" s="289"/>
      <c r="Y74" s="289"/>
      <c r="Z74" s="289"/>
      <c r="AA74" s="289"/>
      <c r="AB74" s="289"/>
      <c r="AC74" s="290"/>
      <c r="AD74" s="256" t="s">
        <v>650</v>
      </c>
      <c r="AE74" s="257"/>
      <c r="AF74" s="291"/>
      <c r="AG74" s="208"/>
      <c r="AH74" s="209"/>
      <c r="AI74" s="209"/>
      <c r="AJ74" s="209"/>
      <c r="AK74" s="209"/>
      <c r="AL74" s="209"/>
      <c r="AM74" s="209"/>
      <c r="AN74" s="209"/>
      <c r="AO74" s="209"/>
      <c r="AP74" s="209"/>
      <c r="AQ74" s="209"/>
      <c r="AR74" s="209"/>
      <c r="AS74" s="209"/>
      <c r="AT74" s="209"/>
      <c r="AU74" s="209"/>
      <c r="AV74" s="209"/>
      <c r="AW74" s="209"/>
      <c r="AX74" s="210"/>
    </row>
    <row r="75" spans="1:50" ht="26.25" customHeight="1" x14ac:dyDescent="0.15">
      <c r="A75" s="236"/>
      <c r="B75" s="259"/>
      <c r="C75" s="265"/>
      <c r="D75" s="266"/>
      <c r="E75" s="292" t="s">
        <v>202</v>
      </c>
      <c r="F75" s="293"/>
      <c r="G75" s="293"/>
      <c r="H75" s="293"/>
      <c r="I75" s="293"/>
      <c r="J75" s="293"/>
      <c r="K75" s="293"/>
      <c r="L75" s="293"/>
      <c r="M75" s="293"/>
      <c r="N75" s="293"/>
      <c r="O75" s="293"/>
      <c r="P75" s="293"/>
      <c r="Q75" s="293"/>
      <c r="R75" s="293"/>
      <c r="S75" s="293"/>
      <c r="T75" s="293"/>
      <c r="U75" s="293"/>
      <c r="V75" s="293"/>
      <c r="W75" s="293"/>
      <c r="X75" s="293"/>
      <c r="Y75" s="293"/>
      <c r="Z75" s="293"/>
      <c r="AA75" s="293"/>
      <c r="AB75" s="293"/>
      <c r="AC75" s="294"/>
      <c r="AD75" s="295" t="s">
        <v>638</v>
      </c>
      <c r="AE75" s="296"/>
      <c r="AF75" s="296"/>
      <c r="AG75" s="208"/>
      <c r="AH75" s="209"/>
      <c r="AI75" s="209"/>
      <c r="AJ75" s="209"/>
      <c r="AK75" s="209"/>
      <c r="AL75" s="209"/>
      <c r="AM75" s="209"/>
      <c r="AN75" s="209"/>
      <c r="AO75" s="209"/>
      <c r="AP75" s="209"/>
      <c r="AQ75" s="209"/>
      <c r="AR75" s="209"/>
      <c r="AS75" s="209"/>
      <c r="AT75" s="209"/>
      <c r="AU75" s="209"/>
      <c r="AV75" s="209"/>
      <c r="AW75" s="209"/>
      <c r="AX75" s="210"/>
    </row>
    <row r="76" spans="1:50" ht="158.25" customHeight="1" x14ac:dyDescent="0.15">
      <c r="A76" s="236"/>
      <c r="B76" s="237"/>
      <c r="C76" s="297" t="s">
        <v>39</v>
      </c>
      <c r="D76" s="298"/>
      <c r="E76" s="298"/>
      <c r="F76" s="298"/>
      <c r="G76" s="298"/>
      <c r="H76" s="298"/>
      <c r="I76" s="298"/>
      <c r="J76" s="298"/>
      <c r="K76" s="298"/>
      <c r="L76" s="298"/>
      <c r="M76" s="298"/>
      <c r="N76" s="298"/>
      <c r="O76" s="298"/>
      <c r="P76" s="298"/>
      <c r="Q76" s="298"/>
      <c r="R76" s="298"/>
      <c r="S76" s="298"/>
      <c r="T76" s="298"/>
      <c r="U76" s="298"/>
      <c r="V76" s="298"/>
      <c r="W76" s="298"/>
      <c r="X76" s="298"/>
      <c r="Y76" s="298"/>
      <c r="Z76" s="298"/>
      <c r="AA76" s="298"/>
      <c r="AB76" s="298"/>
      <c r="AC76" s="298"/>
      <c r="AD76" s="243" t="s">
        <v>597</v>
      </c>
      <c r="AE76" s="244"/>
      <c r="AF76" s="244"/>
      <c r="AG76" s="246" t="s">
        <v>661</v>
      </c>
      <c r="AH76" s="247"/>
      <c r="AI76" s="247"/>
      <c r="AJ76" s="247"/>
      <c r="AK76" s="247"/>
      <c r="AL76" s="247"/>
      <c r="AM76" s="247"/>
      <c r="AN76" s="247"/>
      <c r="AO76" s="247"/>
      <c r="AP76" s="247"/>
      <c r="AQ76" s="247"/>
      <c r="AR76" s="247"/>
      <c r="AS76" s="247"/>
      <c r="AT76" s="247"/>
      <c r="AU76" s="247"/>
      <c r="AV76" s="247"/>
      <c r="AW76" s="247"/>
      <c r="AX76" s="248"/>
    </row>
    <row r="77" spans="1:50" ht="110.25" customHeight="1" x14ac:dyDescent="0.15">
      <c r="A77" s="236"/>
      <c r="B77" s="237"/>
      <c r="C77" s="254" t="s">
        <v>133</v>
      </c>
      <c r="D77" s="255"/>
      <c r="E77" s="255"/>
      <c r="F77" s="255"/>
      <c r="G77" s="255"/>
      <c r="H77" s="255"/>
      <c r="I77" s="255"/>
      <c r="J77" s="255"/>
      <c r="K77" s="255"/>
      <c r="L77" s="255"/>
      <c r="M77" s="255"/>
      <c r="N77" s="255"/>
      <c r="O77" s="255"/>
      <c r="P77" s="255"/>
      <c r="Q77" s="255"/>
      <c r="R77" s="255"/>
      <c r="S77" s="255"/>
      <c r="T77" s="255"/>
      <c r="U77" s="255"/>
      <c r="V77" s="255"/>
      <c r="W77" s="255"/>
      <c r="X77" s="255"/>
      <c r="Y77" s="255"/>
      <c r="Z77" s="255"/>
      <c r="AA77" s="255"/>
      <c r="AB77" s="255"/>
      <c r="AC77" s="255"/>
      <c r="AD77" s="256" t="s">
        <v>597</v>
      </c>
      <c r="AE77" s="257"/>
      <c r="AF77" s="257"/>
      <c r="AG77" s="231" t="s">
        <v>662</v>
      </c>
      <c r="AH77" s="232"/>
      <c r="AI77" s="232"/>
      <c r="AJ77" s="232"/>
      <c r="AK77" s="232"/>
      <c r="AL77" s="232"/>
      <c r="AM77" s="232"/>
      <c r="AN77" s="232"/>
      <c r="AO77" s="232"/>
      <c r="AP77" s="232"/>
      <c r="AQ77" s="232"/>
      <c r="AR77" s="232"/>
      <c r="AS77" s="232"/>
      <c r="AT77" s="232"/>
      <c r="AU77" s="232"/>
      <c r="AV77" s="232"/>
      <c r="AW77" s="232"/>
      <c r="AX77" s="233"/>
    </row>
    <row r="78" spans="1:50" ht="98.25" customHeight="1" x14ac:dyDescent="0.15">
      <c r="A78" s="236"/>
      <c r="B78" s="237"/>
      <c r="C78" s="254" t="s">
        <v>35</v>
      </c>
      <c r="D78" s="255"/>
      <c r="E78" s="255"/>
      <c r="F78" s="255"/>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6" t="s">
        <v>597</v>
      </c>
      <c r="AE78" s="257"/>
      <c r="AF78" s="257"/>
      <c r="AG78" s="231" t="s">
        <v>663</v>
      </c>
      <c r="AH78" s="232"/>
      <c r="AI78" s="232"/>
      <c r="AJ78" s="232"/>
      <c r="AK78" s="232"/>
      <c r="AL78" s="232"/>
      <c r="AM78" s="232"/>
      <c r="AN78" s="232"/>
      <c r="AO78" s="232"/>
      <c r="AP78" s="232"/>
      <c r="AQ78" s="232"/>
      <c r="AR78" s="232"/>
      <c r="AS78" s="232"/>
      <c r="AT78" s="232"/>
      <c r="AU78" s="232"/>
      <c r="AV78" s="232"/>
      <c r="AW78" s="232"/>
      <c r="AX78" s="233"/>
    </row>
    <row r="79" spans="1:50" ht="105.75" customHeight="1" x14ac:dyDescent="0.15">
      <c r="A79" s="236"/>
      <c r="B79" s="237"/>
      <c r="C79" s="254" t="s">
        <v>40</v>
      </c>
      <c r="D79" s="255"/>
      <c r="E79" s="255"/>
      <c r="F79" s="255"/>
      <c r="G79" s="255"/>
      <c r="H79" s="255"/>
      <c r="I79" s="255"/>
      <c r="J79" s="255"/>
      <c r="K79" s="255"/>
      <c r="L79" s="255"/>
      <c r="M79" s="255"/>
      <c r="N79" s="255"/>
      <c r="O79" s="255"/>
      <c r="P79" s="255"/>
      <c r="Q79" s="255"/>
      <c r="R79" s="255"/>
      <c r="S79" s="255"/>
      <c r="T79" s="255"/>
      <c r="U79" s="255"/>
      <c r="V79" s="255"/>
      <c r="W79" s="255"/>
      <c r="X79" s="255"/>
      <c r="Y79" s="255"/>
      <c r="Z79" s="255"/>
      <c r="AA79" s="255"/>
      <c r="AB79" s="255"/>
      <c r="AC79" s="311"/>
      <c r="AD79" s="256" t="s">
        <v>597</v>
      </c>
      <c r="AE79" s="257"/>
      <c r="AF79" s="257"/>
      <c r="AG79" s="231" t="s">
        <v>664</v>
      </c>
      <c r="AH79" s="232"/>
      <c r="AI79" s="232"/>
      <c r="AJ79" s="232"/>
      <c r="AK79" s="232"/>
      <c r="AL79" s="232"/>
      <c r="AM79" s="232"/>
      <c r="AN79" s="232"/>
      <c r="AO79" s="232"/>
      <c r="AP79" s="232"/>
      <c r="AQ79" s="232"/>
      <c r="AR79" s="232"/>
      <c r="AS79" s="232"/>
      <c r="AT79" s="232"/>
      <c r="AU79" s="232"/>
      <c r="AV79" s="232"/>
      <c r="AW79" s="232"/>
      <c r="AX79" s="233"/>
    </row>
    <row r="80" spans="1:50" ht="51" customHeight="1" x14ac:dyDescent="0.15">
      <c r="A80" s="236"/>
      <c r="B80" s="237"/>
      <c r="C80" s="254" t="s">
        <v>215</v>
      </c>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311"/>
      <c r="AD80" s="286" t="s">
        <v>597</v>
      </c>
      <c r="AE80" s="287"/>
      <c r="AF80" s="287"/>
      <c r="AG80" s="312" t="s">
        <v>665</v>
      </c>
      <c r="AH80" s="313"/>
      <c r="AI80" s="313"/>
      <c r="AJ80" s="313"/>
      <c r="AK80" s="313"/>
      <c r="AL80" s="313"/>
      <c r="AM80" s="313"/>
      <c r="AN80" s="313"/>
      <c r="AO80" s="313"/>
      <c r="AP80" s="313"/>
      <c r="AQ80" s="313"/>
      <c r="AR80" s="313"/>
      <c r="AS80" s="313"/>
      <c r="AT80" s="313"/>
      <c r="AU80" s="313"/>
      <c r="AV80" s="313"/>
      <c r="AW80" s="313"/>
      <c r="AX80" s="314"/>
    </row>
    <row r="81" spans="1:50" ht="150.75" customHeight="1" x14ac:dyDescent="0.15">
      <c r="A81" s="236"/>
      <c r="B81" s="237"/>
      <c r="C81" s="299" t="s">
        <v>216</v>
      </c>
      <c r="D81" s="300"/>
      <c r="E81" s="300"/>
      <c r="F81" s="300"/>
      <c r="G81" s="300"/>
      <c r="H81" s="300"/>
      <c r="I81" s="300"/>
      <c r="J81" s="300"/>
      <c r="K81" s="300"/>
      <c r="L81" s="300"/>
      <c r="M81" s="300"/>
      <c r="N81" s="300"/>
      <c r="O81" s="300"/>
      <c r="P81" s="300"/>
      <c r="Q81" s="300"/>
      <c r="R81" s="300"/>
      <c r="S81" s="300"/>
      <c r="T81" s="300"/>
      <c r="U81" s="300"/>
      <c r="V81" s="300"/>
      <c r="W81" s="300"/>
      <c r="X81" s="300"/>
      <c r="Y81" s="300"/>
      <c r="Z81" s="300"/>
      <c r="AA81" s="300"/>
      <c r="AB81" s="300"/>
      <c r="AC81" s="301"/>
      <c r="AD81" s="256" t="s">
        <v>597</v>
      </c>
      <c r="AE81" s="257"/>
      <c r="AF81" s="291"/>
      <c r="AG81" s="231" t="s">
        <v>666</v>
      </c>
      <c r="AH81" s="232"/>
      <c r="AI81" s="232"/>
      <c r="AJ81" s="232"/>
      <c r="AK81" s="232"/>
      <c r="AL81" s="232"/>
      <c r="AM81" s="232"/>
      <c r="AN81" s="232"/>
      <c r="AO81" s="232"/>
      <c r="AP81" s="232"/>
      <c r="AQ81" s="232"/>
      <c r="AR81" s="232"/>
      <c r="AS81" s="232"/>
      <c r="AT81" s="232"/>
      <c r="AU81" s="232"/>
      <c r="AV81" s="232"/>
      <c r="AW81" s="232"/>
      <c r="AX81" s="233"/>
    </row>
    <row r="82" spans="1:50" ht="174" customHeight="1" x14ac:dyDescent="0.15">
      <c r="A82" s="238"/>
      <c r="B82" s="239"/>
      <c r="C82" s="302" t="s">
        <v>205</v>
      </c>
      <c r="D82" s="303"/>
      <c r="E82" s="303"/>
      <c r="F82" s="303"/>
      <c r="G82" s="303"/>
      <c r="H82" s="303"/>
      <c r="I82" s="303"/>
      <c r="J82" s="303"/>
      <c r="K82" s="303"/>
      <c r="L82" s="303"/>
      <c r="M82" s="303"/>
      <c r="N82" s="303"/>
      <c r="O82" s="303"/>
      <c r="P82" s="303"/>
      <c r="Q82" s="303"/>
      <c r="R82" s="303"/>
      <c r="S82" s="303"/>
      <c r="T82" s="303"/>
      <c r="U82" s="303"/>
      <c r="V82" s="303"/>
      <c r="W82" s="303"/>
      <c r="X82" s="303"/>
      <c r="Y82" s="303"/>
      <c r="Z82" s="303"/>
      <c r="AA82" s="303"/>
      <c r="AB82" s="303"/>
      <c r="AC82" s="304"/>
      <c r="AD82" s="305" t="s">
        <v>597</v>
      </c>
      <c r="AE82" s="306"/>
      <c r="AF82" s="307"/>
      <c r="AG82" s="308" t="s">
        <v>677</v>
      </c>
      <c r="AH82" s="309"/>
      <c r="AI82" s="309"/>
      <c r="AJ82" s="309"/>
      <c r="AK82" s="309"/>
      <c r="AL82" s="309"/>
      <c r="AM82" s="309"/>
      <c r="AN82" s="309"/>
      <c r="AO82" s="309"/>
      <c r="AP82" s="309"/>
      <c r="AQ82" s="309"/>
      <c r="AR82" s="309"/>
      <c r="AS82" s="309"/>
      <c r="AT82" s="309"/>
      <c r="AU82" s="309"/>
      <c r="AV82" s="309"/>
      <c r="AW82" s="309"/>
      <c r="AX82" s="310"/>
    </row>
    <row r="83" spans="1:50" ht="239.25" customHeight="1" x14ac:dyDescent="0.15">
      <c r="A83" s="234" t="s">
        <v>37</v>
      </c>
      <c r="B83" s="235"/>
      <c r="C83" s="240" t="s">
        <v>206</v>
      </c>
      <c r="D83" s="241"/>
      <c r="E83" s="241"/>
      <c r="F83" s="241"/>
      <c r="G83" s="241"/>
      <c r="H83" s="241"/>
      <c r="I83" s="241"/>
      <c r="J83" s="241"/>
      <c r="K83" s="241"/>
      <c r="L83" s="241"/>
      <c r="M83" s="241"/>
      <c r="N83" s="241"/>
      <c r="O83" s="241"/>
      <c r="P83" s="241"/>
      <c r="Q83" s="241"/>
      <c r="R83" s="241"/>
      <c r="S83" s="241"/>
      <c r="T83" s="241"/>
      <c r="U83" s="241"/>
      <c r="V83" s="241"/>
      <c r="W83" s="241"/>
      <c r="X83" s="241"/>
      <c r="Y83" s="241"/>
      <c r="Z83" s="241"/>
      <c r="AA83" s="241"/>
      <c r="AB83" s="241"/>
      <c r="AC83" s="242"/>
      <c r="AD83" s="243" t="s">
        <v>597</v>
      </c>
      <c r="AE83" s="244"/>
      <c r="AF83" s="245"/>
      <c r="AG83" s="246" t="s">
        <v>676</v>
      </c>
      <c r="AH83" s="247"/>
      <c r="AI83" s="247"/>
      <c r="AJ83" s="247"/>
      <c r="AK83" s="247"/>
      <c r="AL83" s="247"/>
      <c r="AM83" s="247"/>
      <c r="AN83" s="247"/>
      <c r="AO83" s="247"/>
      <c r="AP83" s="247"/>
      <c r="AQ83" s="247"/>
      <c r="AR83" s="247"/>
      <c r="AS83" s="247"/>
      <c r="AT83" s="247"/>
      <c r="AU83" s="247"/>
      <c r="AV83" s="247"/>
      <c r="AW83" s="247"/>
      <c r="AX83" s="248"/>
    </row>
    <row r="84" spans="1:50" ht="159.75" customHeight="1" x14ac:dyDescent="0.15">
      <c r="A84" s="236"/>
      <c r="B84" s="237"/>
      <c r="C84" s="249" t="s">
        <v>42</v>
      </c>
      <c r="D84" s="250"/>
      <c r="E84" s="250"/>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1"/>
      <c r="AD84" s="252" t="s">
        <v>597</v>
      </c>
      <c r="AE84" s="253"/>
      <c r="AF84" s="253"/>
      <c r="AG84" s="231" t="s">
        <v>667</v>
      </c>
      <c r="AH84" s="232"/>
      <c r="AI84" s="232"/>
      <c r="AJ84" s="232"/>
      <c r="AK84" s="232"/>
      <c r="AL84" s="232"/>
      <c r="AM84" s="232"/>
      <c r="AN84" s="232"/>
      <c r="AO84" s="232"/>
      <c r="AP84" s="232"/>
      <c r="AQ84" s="232"/>
      <c r="AR84" s="232"/>
      <c r="AS84" s="232"/>
      <c r="AT84" s="232"/>
      <c r="AU84" s="232"/>
      <c r="AV84" s="232"/>
      <c r="AW84" s="232"/>
      <c r="AX84" s="233"/>
    </row>
    <row r="85" spans="1:50" ht="155.25" customHeight="1" x14ac:dyDescent="0.15">
      <c r="A85" s="236"/>
      <c r="B85" s="237"/>
      <c r="C85" s="254" t="s">
        <v>168</v>
      </c>
      <c r="D85" s="255"/>
      <c r="E85" s="255"/>
      <c r="F85" s="255"/>
      <c r="G85" s="255"/>
      <c r="H85" s="255"/>
      <c r="I85" s="255"/>
      <c r="J85" s="255"/>
      <c r="K85" s="255"/>
      <c r="L85" s="255"/>
      <c r="M85" s="255"/>
      <c r="N85" s="255"/>
      <c r="O85" s="255"/>
      <c r="P85" s="255"/>
      <c r="Q85" s="255"/>
      <c r="R85" s="255"/>
      <c r="S85" s="255"/>
      <c r="T85" s="255"/>
      <c r="U85" s="255"/>
      <c r="V85" s="255"/>
      <c r="W85" s="255"/>
      <c r="X85" s="255"/>
      <c r="Y85" s="255"/>
      <c r="Z85" s="255"/>
      <c r="AA85" s="255"/>
      <c r="AB85" s="255"/>
      <c r="AC85" s="255"/>
      <c r="AD85" s="256" t="s">
        <v>597</v>
      </c>
      <c r="AE85" s="257"/>
      <c r="AF85" s="257"/>
      <c r="AG85" s="231" t="s">
        <v>675</v>
      </c>
      <c r="AH85" s="232"/>
      <c r="AI85" s="232"/>
      <c r="AJ85" s="232"/>
      <c r="AK85" s="232"/>
      <c r="AL85" s="232"/>
      <c r="AM85" s="232"/>
      <c r="AN85" s="232"/>
      <c r="AO85" s="232"/>
      <c r="AP85" s="232"/>
      <c r="AQ85" s="232"/>
      <c r="AR85" s="232"/>
      <c r="AS85" s="232"/>
      <c r="AT85" s="232"/>
      <c r="AU85" s="232"/>
      <c r="AV85" s="232"/>
      <c r="AW85" s="232"/>
      <c r="AX85" s="233"/>
    </row>
    <row r="86" spans="1:50" ht="27" customHeight="1" x14ac:dyDescent="0.15">
      <c r="A86" s="238"/>
      <c r="B86" s="239"/>
      <c r="C86" s="254" t="s">
        <v>41</v>
      </c>
      <c r="D86" s="255"/>
      <c r="E86" s="255"/>
      <c r="F86" s="255"/>
      <c r="G86" s="255"/>
      <c r="H86" s="255"/>
      <c r="I86" s="255"/>
      <c r="J86" s="255"/>
      <c r="K86" s="255"/>
      <c r="L86" s="255"/>
      <c r="M86" s="255"/>
      <c r="N86" s="255"/>
      <c r="O86" s="255"/>
      <c r="P86" s="255"/>
      <c r="Q86" s="255"/>
      <c r="R86" s="255"/>
      <c r="S86" s="255"/>
      <c r="T86" s="255"/>
      <c r="U86" s="255"/>
      <c r="V86" s="255"/>
      <c r="W86" s="255"/>
      <c r="X86" s="255"/>
      <c r="Y86" s="255"/>
      <c r="Z86" s="255"/>
      <c r="AA86" s="255"/>
      <c r="AB86" s="255"/>
      <c r="AC86" s="255"/>
      <c r="AD86" s="256" t="s">
        <v>639</v>
      </c>
      <c r="AE86" s="257"/>
      <c r="AF86" s="257"/>
      <c r="AG86" s="211" t="s">
        <v>640</v>
      </c>
      <c r="AH86" s="212"/>
      <c r="AI86" s="212"/>
      <c r="AJ86" s="212"/>
      <c r="AK86" s="212"/>
      <c r="AL86" s="212"/>
      <c r="AM86" s="212"/>
      <c r="AN86" s="212"/>
      <c r="AO86" s="212"/>
      <c r="AP86" s="212"/>
      <c r="AQ86" s="212"/>
      <c r="AR86" s="212"/>
      <c r="AS86" s="212"/>
      <c r="AT86" s="212"/>
      <c r="AU86" s="212"/>
      <c r="AV86" s="212"/>
      <c r="AW86" s="212"/>
      <c r="AX86" s="213"/>
    </row>
    <row r="87" spans="1:50" ht="41.25" customHeight="1" x14ac:dyDescent="0.15">
      <c r="A87" s="193" t="s">
        <v>54</v>
      </c>
      <c r="B87" s="194"/>
      <c r="C87" s="199" t="s">
        <v>134</v>
      </c>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1"/>
      <c r="AD87" s="202" t="s">
        <v>639</v>
      </c>
      <c r="AE87" s="203"/>
      <c r="AF87" s="204"/>
      <c r="AG87" s="205"/>
      <c r="AH87" s="206"/>
      <c r="AI87" s="206"/>
      <c r="AJ87" s="206"/>
      <c r="AK87" s="206"/>
      <c r="AL87" s="206"/>
      <c r="AM87" s="206"/>
      <c r="AN87" s="206"/>
      <c r="AO87" s="206"/>
      <c r="AP87" s="206"/>
      <c r="AQ87" s="206"/>
      <c r="AR87" s="206"/>
      <c r="AS87" s="206"/>
      <c r="AT87" s="206"/>
      <c r="AU87" s="206"/>
      <c r="AV87" s="206"/>
      <c r="AW87" s="206"/>
      <c r="AX87" s="207"/>
    </row>
    <row r="88" spans="1:50" ht="19.7" customHeight="1" x14ac:dyDescent="0.15">
      <c r="A88" s="195"/>
      <c r="B88" s="196"/>
      <c r="C88" s="227" t="s">
        <v>0</v>
      </c>
      <c r="D88" s="228"/>
      <c r="E88" s="228"/>
      <c r="F88" s="228"/>
      <c r="G88" s="228"/>
      <c r="H88" s="228"/>
      <c r="I88" s="228"/>
      <c r="J88" s="228"/>
      <c r="K88" s="228"/>
      <c r="L88" s="228"/>
      <c r="M88" s="228"/>
      <c r="N88" s="228"/>
      <c r="O88" s="224" t="s">
        <v>570</v>
      </c>
      <c r="P88" s="225"/>
      <c r="Q88" s="225"/>
      <c r="R88" s="225"/>
      <c r="S88" s="225"/>
      <c r="T88" s="225"/>
      <c r="U88" s="225"/>
      <c r="V88" s="225"/>
      <c r="W88" s="225"/>
      <c r="X88" s="225"/>
      <c r="Y88" s="225"/>
      <c r="Z88" s="225"/>
      <c r="AA88" s="225"/>
      <c r="AB88" s="225"/>
      <c r="AC88" s="225"/>
      <c r="AD88" s="225"/>
      <c r="AE88" s="225"/>
      <c r="AF88" s="226"/>
      <c r="AG88" s="208"/>
      <c r="AH88" s="209"/>
      <c r="AI88" s="209"/>
      <c r="AJ88" s="209"/>
      <c r="AK88" s="209"/>
      <c r="AL88" s="209"/>
      <c r="AM88" s="209"/>
      <c r="AN88" s="209"/>
      <c r="AO88" s="209"/>
      <c r="AP88" s="209"/>
      <c r="AQ88" s="209"/>
      <c r="AR88" s="209"/>
      <c r="AS88" s="209"/>
      <c r="AT88" s="209"/>
      <c r="AU88" s="209"/>
      <c r="AV88" s="209"/>
      <c r="AW88" s="209"/>
      <c r="AX88" s="210"/>
    </row>
    <row r="89" spans="1:50" ht="24.75" customHeight="1" x14ac:dyDescent="0.15">
      <c r="A89" s="195"/>
      <c r="B89" s="196"/>
      <c r="C89" s="704"/>
      <c r="D89" s="705"/>
      <c r="E89" s="219"/>
      <c r="F89" s="219"/>
      <c r="G89" s="219"/>
      <c r="H89" s="220"/>
      <c r="I89" s="220"/>
      <c r="J89" s="706"/>
      <c r="K89" s="706"/>
      <c r="L89" s="706"/>
      <c r="M89" s="220"/>
      <c r="N89" s="707"/>
      <c r="O89" s="708"/>
      <c r="P89" s="709"/>
      <c r="Q89" s="709"/>
      <c r="R89" s="709"/>
      <c r="S89" s="709"/>
      <c r="T89" s="709"/>
      <c r="U89" s="709"/>
      <c r="V89" s="709"/>
      <c r="W89" s="709"/>
      <c r="X89" s="709"/>
      <c r="Y89" s="709"/>
      <c r="Z89" s="709"/>
      <c r="AA89" s="709"/>
      <c r="AB89" s="709"/>
      <c r="AC89" s="709"/>
      <c r="AD89" s="709"/>
      <c r="AE89" s="709"/>
      <c r="AF89" s="710"/>
      <c r="AG89" s="208"/>
      <c r="AH89" s="209"/>
      <c r="AI89" s="209"/>
      <c r="AJ89" s="209"/>
      <c r="AK89" s="209"/>
      <c r="AL89" s="209"/>
      <c r="AM89" s="209"/>
      <c r="AN89" s="209"/>
      <c r="AO89" s="209"/>
      <c r="AP89" s="209"/>
      <c r="AQ89" s="209"/>
      <c r="AR89" s="209"/>
      <c r="AS89" s="209"/>
      <c r="AT89" s="209"/>
      <c r="AU89" s="209"/>
      <c r="AV89" s="209"/>
      <c r="AW89" s="209"/>
      <c r="AX89" s="210"/>
    </row>
    <row r="90" spans="1:50" ht="24.75" hidden="1" customHeight="1" x14ac:dyDescent="0.15">
      <c r="A90" s="195"/>
      <c r="B90" s="196"/>
      <c r="C90" s="217"/>
      <c r="D90" s="218"/>
      <c r="E90" s="219"/>
      <c r="F90" s="219"/>
      <c r="G90" s="219"/>
      <c r="H90" s="220"/>
      <c r="I90" s="220"/>
      <c r="J90" s="214"/>
      <c r="K90" s="214"/>
      <c r="L90" s="214"/>
      <c r="M90" s="215"/>
      <c r="N90" s="216"/>
      <c r="O90" s="711"/>
      <c r="P90" s="712"/>
      <c r="Q90" s="712"/>
      <c r="R90" s="712"/>
      <c r="S90" s="712"/>
      <c r="T90" s="712"/>
      <c r="U90" s="712"/>
      <c r="V90" s="712"/>
      <c r="W90" s="712"/>
      <c r="X90" s="712"/>
      <c r="Y90" s="712"/>
      <c r="Z90" s="712"/>
      <c r="AA90" s="712"/>
      <c r="AB90" s="712"/>
      <c r="AC90" s="712"/>
      <c r="AD90" s="712"/>
      <c r="AE90" s="712"/>
      <c r="AF90" s="713"/>
      <c r="AG90" s="208"/>
      <c r="AH90" s="209"/>
      <c r="AI90" s="209"/>
      <c r="AJ90" s="209"/>
      <c r="AK90" s="209"/>
      <c r="AL90" s="209"/>
      <c r="AM90" s="209"/>
      <c r="AN90" s="209"/>
      <c r="AO90" s="209"/>
      <c r="AP90" s="209"/>
      <c r="AQ90" s="209"/>
      <c r="AR90" s="209"/>
      <c r="AS90" s="209"/>
      <c r="AT90" s="209"/>
      <c r="AU90" s="209"/>
      <c r="AV90" s="209"/>
      <c r="AW90" s="209"/>
      <c r="AX90" s="210"/>
    </row>
    <row r="91" spans="1:50" ht="24.75" hidden="1" customHeight="1" x14ac:dyDescent="0.15">
      <c r="A91" s="195"/>
      <c r="B91" s="196"/>
      <c r="C91" s="217"/>
      <c r="D91" s="218"/>
      <c r="E91" s="219"/>
      <c r="F91" s="219"/>
      <c r="G91" s="219"/>
      <c r="H91" s="220"/>
      <c r="I91" s="220"/>
      <c r="J91" s="214"/>
      <c r="K91" s="214"/>
      <c r="L91" s="214"/>
      <c r="M91" s="215"/>
      <c r="N91" s="216"/>
      <c r="O91" s="711"/>
      <c r="P91" s="712"/>
      <c r="Q91" s="712"/>
      <c r="R91" s="712"/>
      <c r="S91" s="712"/>
      <c r="T91" s="712"/>
      <c r="U91" s="712"/>
      <c r="V91" s="712"/>
      <c r="W91" s="712"/>
      <c r="X91" s="712"/>
      <c r="Y91" s="712"/>
      <c r="Z91" s="712"/>
      <c r="AA91" s="712"/>
      <c r="AB91" s="712"/>
      <c r="AC91" s="712"/>
      <c r="AD91" s="712"/>
      <c r="AE91" s="712"/>
      <c r="AF91" s="713"/>
      <c r="AG91" s="208"/>
      <c r="AH91" s="209"/>
      <c r="AI91" s="209"/>
      <c r="AJ91" s="209"/>
      <c r="AK91" s="209"/>
      <c r="AL91" s="209"/>
      <c r="AM91" s="209"/>
      <c r="AN91" s="209"/>
      <c r="AO91" s="209"/>
      <c r="AP91" s="209"/>
      <c r="AQ91" s="209"/>
      <c r="AR91" s="209"/>
      <c r="AS91" s="209"/>
      <c r="AT91" s="209"/>
      <c r="AU91" s="209"/>
      <c r="AV91" s="209"/>
      <c r="AW91" s="209"/>
      <c r="AX91" s="210"/>
    </row>
    <row r="92" spans="1:50" ht="24.75" hidden="1" customHeight="1" x14ac:dyDescent="0.15">
      <c r="A92" s="195"/>
      <c r="B92" s="196"/>
      <c r="C92" s="217"/>
      <c r="D92" s="218"/>
      <c r="E92" s="219"/>
      <c r="F92" s="219"/>
      <c r="G92" s="219"/>
      <c r="H92" s="220"/>
      <c r="I92" s="220"/>
      <c r="J92" s="214"/>
      <c r="K92" s="214"/>
      <c r="L92" s="214"/>
      <c r="M92" s="215"/>
      <c r="N92" s="216"/>
      <c r="O92" s="711"/>
      <c r="P92" s="712"/>
      <c r="Q92" s="712"/>
      <c r="R92" s="712"/>
      <c r="S92" s="712"/>
      <c r="T92" s="712"/>
      <c r="U92" s="712"/>
      <c r="V92" s="712"/>
      <c r="W92" s="712"/>
      <c r="X92" s="712"/>
      <c r="Y92" s="712"/>
      <c r="Z92" s="712"/>
      <c r="AA92" s="712"/>
      <c r="AB92" s="712"/>
      <c r="AC92" s="712"/>
      <c r="AD92" s="712"/>
      <c r="AE92" s="712"/>
      <c r="AF92" s="713"/>
      <c r="AG92" s="208"/>
      <c r="AH92" s="209"/>
      <c r="AI92" s="209"/>
      <c r="AJ92" s="209"/>
      <c r="AK92" s="209"/>
      <c r="AL92" s="209"/>
      <c r="AM92" s="209"/>
      <c r="AN92" s="209"/>
      <c r="AO92" s="209"/>
      <c r="AP92" s="209"/>
      <c r="AQ92" s="209"/>
      <c r="AR92" s="209"/>
      <c r="AS92" s="209"/>
      <c r="AT92" s="209"/>
      <c r="AU92" s="209"/>
      <c r="AV92" s="209"/>
      <c r="AW92" s="209"/>
      <c r="AX92" s="210"/>
    </row>
    <row r="93" spans="1:50" ht="24.75" customHeight="1" x14ac:dyDescent="0.15">
      <c r="A93" s="197"/>
      <c r="B93" s="198"/>
      <c r="C93" s="221"/>
      <c r="D93" s="222"/>
      <c r="E93" s="219"/>
      <c r="F93" s="219"/>
      <c r="G93" s="219"/>
      <c r="H93" s="220"/>
      <c r="I93" s="220"/>
      <c r="J93" s="223"/>
      <c r="K93" s="223"/>
      <c r="L93" s="223"/>
      <c r="M93" s="229"/>
      <c r="N93" s="230"/>
      <c r="O93" s="701"/>
      <c r="P93" s="702"/>
      <c r="Q93" s="702"/>
      <c r="R93" s="702"/>
      <c r="S93" s="702"/>
      <c r="T93" s="702"/>
      <c r="U93" s="702"/>
      <c r="V93" s="702"/>
      <c r="W93" s="702"/>
      <c r="X93" s="702"/>
      <c r="Y93" s="702"/>
      <c r="Z93" s="702"/>
      <c r="AA93" s="702"/>
      <c r="AB93" s="702"/>
      <c r="AC93" s="702"/>
      <c r="AD93" s="702"/>
      <c r="AE93" s="702"/>
      <c r="AF93" s="703"/>
      <c r="AG93" s="211"/>
      <c r="AH93" s="212"/>
      <c r="AI93" s="212"/>
      <c r="AJ93" s="212"/>
      <c r="AK93" s="212"/>
      <c r="AL93" s="212"/>
      <c r="AM93" s="212"/>
      <c r="AN93" s="212"/>
      <c r="AO93" s="212"/>
      <c r="AP93" s="212"/>
      <c r="AQ93" s="212"/>
      <c r="AR93" s="212"/>
      <c r="AS93" s="212"/>
      <c r="AT93" s="212"/>
      <c r="AU93" s="212"/>
      <c r="AV93" s="212"/>
      <c r="AW93" s="212"/>
      <c r="AX93" s="213"/>
    </row>
    <row r="94" spans="1:50" ht="102.75" customHeight="1" x14ac:dyDescent="0.15">
      <c r="A94" s="234" t="s">
        <v>45</v>
      </c>
      <c r="B94" s="688"/>
      <c r="C94" s="150" t="s">
        <v>49</v>
      </c>
      <c r="D94" s="691"/>
      <c r="E94" s="691"/>
      <c r="F94" s="692"/>
      <c r="G94" s="693" t="s">
        <v>679</v>
      </c>
      <c r="H94" s="694"/>
      <c r="I94" s="694"/>
      <c r="J94" s="694"/>
      <c r="K94" s="694"/>
      <c r="L94" s="694"/>
      <c r="M94" s="694"/>
      <c r="N94" s="694"/>
      <c r="O94" s="694"/>
      <c r="P94" s="694"/>
      <c r="Q94" s="694"/>
      <c r="R94" s="694"/>
      <c r="S94" s="694"/>
      <c r="T94" s="694"/>
      <c r="U94" s="694"/>
      <c r="V94" s="694"/>
      <c r="W94" s="694"/>
      <c r="X94" s="694"/>
      <c r="Y94" s="694"/>
      <c r="Z94" s="694"/>
      <c r="AA94" s="694"/>
      <c r="AB94" s="694"/>
      <c r="AC94" s="694"/>
      <c r="AD94" s="694"/>
      <c r="AE94" s="694"/>
      <c r="AF94" s="694"/>
      <c r="AG94" s="694"/>
      <c r="AH94" s="694"/>
      <c r="AI94" s="694"/>
      <c r="AJ94" s="694"/>
      <c r="AK94" s="694"/>
      <c r="AL94" s="694"/>
      <c r="AM94" s="694"/>
      <c r="AN94" s="694"/>
      <c r="AO94" s="694"/>
      <c r="AP94" s="694"/>
      <c r="AQ94" s="694"/>
      <c r="AR94" s="694"/>
      <c r="AS94" s="694"/>
      <c r="AT94" s="694"/>
      <c r="AU94" s="694"/>
      <c r="AV94" s="694"/>
      <c r="AW94" s="694"/>
      <c r="AX94" s="695"/>
    </row>
    <row r="95" spans="1:50" ht="103.5" customHeight="1" x14ac:dyDescent="0.15">
      <c r="A95" s="689"/>
      <c r="B95" s="690"/>
      <c r="C95" s="696" t="s">
        <v>53</v>
      </c>
      <c r="D95" s="697"/>
      <c r="E95" s="697"/>
      <c r="F95" s="698"/>
      <c r="G95" s="699" t="s">
        <v>668</v>
      </c>
      <c r="H95" s="699"/>
      <c r="I95" s="699"/>
      <c r="J95" s="699"/>
      <c r="K95" s="699"/>
      <c r="L95" s="699"/>
      <c r="M95" s="699"/>
      <c r="N95" s="699"/>
      <c r="O95" s="699"/>
      <c r="P95" s="699"/>
      <c r="Q95" s="699"/>
      <c r="R95" s="699"/>
      <c r="S95" s="699"/>
      <c r="T95" s="699"/>
      <c r="U95" s="699"/>
      <c r="V95" s="699"/>
      <c r="W95" s="699"/>
      <c r="X95" s="699"/>
      <c r="Y95" s="699"/>
      <c r="Z95" s="699"/>
      <c r="AA95" s="699"/>
      <c r="AB95" s="699"/>
      <c r="AC95" s="699"/>
      <c r="AD95" s="699"/>
      <c r="AE95" s="699"/>
      <c r="AF95" s="699"/>
      <c r="AG95" s="699"/>
      <c r="AH95" s="699"/>
      <c r="AI95" s="699"/>
      <c r="AJ95" s="699"/>
      <c r="AK95" s="699"/>
      <c r="AL95" s="699"/>
      <c r="AM95" s="699"/>
      <c r="AN95" s="699"/>
      <c r="AO95" s="699"/>
      <c r="AP95" s="699"/>
      <c r="AQ95" s="699"/>
      <c r="AR95" s="699"/>
      <c r="AS95" s="699"/>
      <c r="AT95" s="699"/>
      <c r="AU95" s="699"/>
      <c r="AV95" s="699"/>
      <c r="AW95" s="699"/>
      <c r="AX95" s="700"/>
    </row>
    <row r="96" spans="1:50" ht="24" customHeight="1" x14ac:dyDescent="0.15">
      <c r="A96" s="681" t="s">
        <v>30</v>
      </c>
      <c r="B96" s="682"/>
      <c r="C96" s="682"/>
      <c r="D96" s="682"/>
      <c r="E96" s="682"/>
      <c r="F96" s="682"/>
      <c r="G96" s="682"/>
      <c r="H96" s="682"/>
      <c r="I96" s="682"/>
      <c r="J96" s="682"/>
      <c r="K96" s="682"/>
      <c r="L96" s="682"/>
      <c r="M96" s="682"/>
      <c r="N96" s="682"/>
      <c r="O96" s="682"/>
      <c r="P96" s="682"/>
      <c r="Q96" s="682"/>
      <c r="R96" s="682"/>
      <c r="S96" s="682"/>
      <c r="T96" s="682"/>
      <c r="U96" s="682"/>
      <c r="V96" s="682"/>
      <c r="W96" s="682"/>
      <c r="X96" s="682"/>
      <c r="Y96" s="682"/>
      <c r="Z96" s="682"/>
      <c r="AA96" s="682"/>
      <c r="AB96" s="682"/>
      <c r="AC96" s="682"/>
      <c r="AD96" s="682"/>
      <c r="AE96" s="682"/>
      <c r="AF96" s="682"/>
      <c r="AG96" s="682"/>
      <c r="AH96" s="682"/>
      <c r="AI96" s="682"/>
      <c r="AJ96" s="682"/>
      <c r="AK96" s="682"/>
      <c r="AL96" s="682"/>
      <c r="AM96" s="682"/>
      <c r="AN96" s="682"/>
      <c r="AO96" s="682"/>
      <c r="AP96" s="682"/>
      <c r="AQ96" s="682"/>
      <c r="AR96" s="682"/>
      <c r="AS96" s="682"/>
      <c r="AT96" s="682"/>
      <c r="AU96" s="682"/>
      <c r="AV96" s="682"/>
      <c r="AW96" s="682"/>
      <c r="AX96" s="683"/>
    </row>
    <row r="97" spans="1:51" ht="71.25" customHeight="1" thickBot="1" x14ac:dyDescent="0.2">
      <c r="A97" s="684" t="s">
        <v>680</v>
      </c>
      <c r="B97" s="685"/>
      <c r="C97" s="685"/>
      <c r="D97" s="685"/>
      <c r="E97" s="685"/>
      <c r="F97" s="685"/>
      <c r="G97" s="685"/>
      <c r="H97" s="685"/>
      <c r="I97" s="685"/>
      <c r="J97" s="685"/>
      <c r="K97" s="685"/>
      <c r="L97" s="685"/>
      <c r="M97" s="685"/>
      <c r="N97" s="685"/>
      <c r="O97" s="685"/>
      <c r="P97" s="685"/>
      <c r="Q97" s="685"/>
      <c r="R97" s="685"/>
      <c r="S97" s="685"/>
      <c r="T97" s="685"/>
      <c r="U97" s="685"/>
      <c r="V97" s="685"/>
      <c r="W97" s="685"/>
      <c r="X97" s="685"/>
      <c r="Y97" s="685"/>
      <c r="Z97" s="685"/>
      <c r="AA97" s="685"/>
      <c r="AB97" s="685"/>
      <c r="AC97" s="685"/>
      <c r="AD97" s="685"/>
      <c r="AE97" s="685"/>
      <c r="AF97" s="685"/>
      <c r="AG97" s="685"/>
      <c r="AH97" s="685"/>
      <c r="AI97" s="685"/>
      <c r="AJ97" s="685"/>
      <c r="AK97" s="685"/>
      <c r="AL97" s="685"/>
      <c r="AM97" s="685"/>
      <c r="AN97" s="685"/>
      <c r="AO97" s="685"/>
      <c r="AP97" s="685"/>
      <c r="AQ97" s="685"/>
      <c r="AR97" s="685"/>
      <c r="AS97" s="685"/>
      <c r="AT97" s="685"/>
      <c r="AU97" s="685"/>
      <c r="AV97" s="685"/>
      <c r="AW97" s="685"/>
      <c r="AX97" s="686"/>
    </row>
    <row r="98" spans="1:51" ht="24.75" customHeight="1" x14ac:dyDescent="0.15">
      <c r="A98" s="681" t="s">
        <v>31</v>
      </c>
      <c r="B98" s="682"/>
      <c r="C98" s="682"/>
      <c r="D98" s="682"/>
      <c r="E98" s="682"/>
      <c r="F98" s="682"/>
      <c r="G98" s="682"/>
      <c r="H98" s="682"/>
      <c r="I98" s="682"/>
      <c r="J98" s="682"/>
      <c r="K98" s="682"/>
      <c r="L98" s="682"/>
      <c r="M98" s="682"/>
      <c r="N98" s="682"/>
      <c r="O98" s="682"/>
      <c r="P98" s="682"/>
      <c r="Q98" s="682"/>
      <c r="R98" s="682"/>
      <c r="S98" s="682"/>
      <c r="T98" s="682"/>
      <c r="U98" s="682"/>
      <c r="V98" s="682"/>
      <c r="W98" s="682"/>
      <c r="X98" s="682"/>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3"/>
    </row>
    <row r="99" spans="1:51" ht="67.5" customHeight="1" thickBot="1" x14ac:dyDescent="0.2">
      <c r="A99" s="175" t="s">
        <v>129</v>
      </c>
      <c r="B99" s="176"/>
      <c r="C99" s="176"/>
      <c r="D99" s="176"/>
      <c r="E99" s="177"/>
      <c r="F99" s="687" t="s">
        <v>681</v>
      </c>
      <c r="G99" s="685"/>
      <c r="H99" s="685"/>
      <c r="I99" s="685"/>
      <c r="J99" s="685"/>
      <c r="K99" s="685"/>
      <c r="L99" s="685"/>
      <c r="M99" s="685"/>
      <c r="N99" s="685"/>
      <c r="O99" s="685"/>
      <c r="P99" s="685"/>
      <c r="Q99" s="685"/>
      <c r="R99" s="685"/>
      <c r="S99" s="685"/>
      <c r="T99" s="685"/>
      <c r="U99" s="685"/>
      <c r="V99" s="685"/>
      <c r="W99" s="685"/>
      <c r="X99" s="685"/>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row>
    <row r="100" spans="1:51" ht="24.75" customHeight="1" x14ac:dyDescent="0.15">
      <c r="A100" s="681" t="s">
        <v>43</v>
      </c>
      <c r="B100" s="682"/>
      <c r="C100" s="682"/>
      <c r="D100" s="682"/>
      <c r="E100" s="682"/>
      <c r="F100" s="682"/>
      <c r="G100" s="682"/>
      <c r="H100" s="682"/>
      <c r="I100" s="682"/>
      <c r="J100" s="682"/>
      <c r="K100" s="682"/>
      <c r="L100" s="682"/>
      <c r="M100" s="682"/>
      <c r="N100" s="682"/>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row>
    <row r="101" spans="1:51" ht="155.25" customHeight="1" thickBot="1" x14ac:dyDescent="0.2">
      <c r="A101" s="175" t="s">
        <v>129</v>
      </c>
      <c r="B101" s="176"/>
      <c r="C101" s="176"/>
      <c r="D101" s="176"/>
      <c r="E101" s="177"/>
      <c r="F101" s="178" t="s">
        <v>684</v>
      </c>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80"/>
    </row>
    <row r="102" spans="1:51" ht="24.75" customHeight="1" x14ac:dyDescent="0.15">
      <c r="A102" s="181" t="s">
        <v>32</v>
      </c>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2"/>
      <c r="AN102" s="182"/>
      <c r="AO102" s="182"/>
      <c r="AP102" s="182"/>
      <c r="AQ102" s="182"/>
      <c r="AR102" s="182"/>
      <c r="AS102" s="182"/>
      <c r="AT102" s="182"/>
      <c r="AU102" s="182"/>
      <c r="AV102" s="182"/>
      <c r="AW102" s="182"/>
      <c r="AX102" s="183"/>
    </row>
    <row r="103" spans="1:51" ht="51.75" customHeight="1" thickBot="1" x14ac:dyDescent="0.2">
      <c r="A103" s="184"/>
      <c r="B103" s="185"/>
      <c r="C103" s="185"/>
      <c r="D103" s="185"/>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6"/>
    </row>
    <row r="104" spans="1:51" ht="24.75" customHeight="1" x14ac:dyDescent="0.15">
      <c r="A104" s="187" t="s">
        <v>218</v>
      </c>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9"/>
    </row>
    <row r="105" spans="1:51" ht="24.75" customHeight="1" x14ac:dyDescent="0.15">
      <c r="A105" s="190" t="s">
        <v>252</v>
      </c>
      <c r="B105" s="191"/>
      <c r="C105" s="191"/>
      <c r="D105" s="192"/>
      <c r="E105" s="171" t="s">
        <v>581</v>
      </c>
      <c r="F105" s="172"/>
      <c r="G105" s="172"/>
      <c r="H105" s="172"/>
      <c r="I105" s="172"/>
      <c r="J105" s="172"/>
      <c r="K105" s="172"/>
      <c r="L105" s="172"/>
      <c r="M105" s="172"/>
      <c r="N105" s="172"/>
      <c r="O105" s="172"/>
      <c r="P105" s="173"/>
      <c r="Q105" s="171"/>
      <c r="R105" s="172"/>
      <c r="S105" s="172"/>
      <c r="T105" s="172"/>
      <c r="U105" s="172"/>
      <c r="V105" s="172"/>
      <c r="W105" s="172"/>
      <c r="X105" s="172"/>
      <c r="Y105" s="172"/>
      <c r="Z105" s="172"/>
      <c r="AA105" s="172"/>
      <c r="AB105" s="173"/>
      <c r="AC105" s="171"/>
      <c r="AD105" s="172"/>
      <c r="AE105" s="172"/>
      <c r="AF105" s="172"/>
      <c r="AG105" s="172"/>
      <c r="AH105" s="172"/>
      <c r="AI105" s="172"/>
      <c r="AJ105" s="172"/>
      <c r="AK105" s="172"/>
      <c r="AL105" s="172"/>
      <c r="AM105" s="172"/>
      <c r="AN105" s="173"/>
      <c r="AO105" s="171"/>
      <c r="AP105" s="172"/>
      <c r="AQ105" s="172"/>
      <c r="AR105" s="172"/>
      <c r="AS105" s="172"/>
      <c r="AT105" s="172"/>
      <c r="AU105" s="172"/>
      <c r="AV105" s="172"/>
      <c r="AW105" s="172"/>
      <c r="AX105" s="174"/>
      <c r="AY105" s="58"/>
    </row>
    <row r="106" spans="1:51" ht="24.75" customHeight="1" x14ac:dyDescent="0.15">
      <c r="A106" s="117" t="s">
        <v>251</v>
      </c>
      <c r="B106" s="117"/>
      <c r="C106" s="117"/>
      <c r="D106" s="117"/>
      <c r="E106" s="171" t="s">
        <v>581</v>
      </c>
      <c r="F106" s="172"/>
      <c r="G106" s="172"/>
      <c r="H106" s="172"/>
      <c r="I106" s="172"/>
      <c r="J106" s="172"/>
      <c r="K106" s="172"/>
      <c r="L106" s="172"/>
      <c r="M106" s="172"/>
      <c r="N106" s="172"/>
      <c r="O106" s="172"/>
      <c r="P106" s="173"/>
      <c r="Q106" s="171"/>
      <c r="R106" s="172"/>
      <c r="S106" s="172"/>
      <c r="T106" s="172"/>
      <c r="U106" s="172"/>
      <c r="V106" s="172"/>
      <c r="W106" s="172"/>
      <c r="X106" s="172"/>
      <c r="Y106" s="172"/>
      <c r="Z106" s="172"/>
      <c r="AA106" s="172"/>
      <c r="AB106" s="173"/>
      <c r="AC106" s="171"/>
      <c r="AD106" s="172"/>
      <c r="AE106" s="172"/>
      <c r="AF106" s="172"/>
      <c r="AG106" s="172"/>
      <c r="AH106" s="172"/>
      <c r="AI106" s="172"/>
      <c r="AJ106" s="172"/>
      <c r="AK106" s="172"/>
      <c r="AL106" s="172"/>
      <c r="AM106" s="172"/>
      <c r="AN106" s="173"/>
      <c r="AO106" s="171"/>
      <c r="AP106" s="172"/>
      <c r="AQ106" s="172"/>
      <c r="AR106" s="172"/>
      <c r="AS106" s="172"/>
      <c r="AT106" s="172"/>
      <c r="AU106" s="172"/>
      <c r="AV106" s="172"/>
      <c r="AW106" s="172"/>
      <c r="AX106" s="174"/>
    </row>
    <row r="107" spans="1:51" ht="24.75" customHeight="1" x14ac:dyDescent="0.15">
      <c r="A107" s="117" t="s">
        <v>250</v>
      </c>
      <c r="B107" s="117"/>
      <c r="C107" s="117"/>
      <c r="D107" s="117"/>
      <c r="E107" s="171" t="s">
        <v>591</v>
      </c>
      <c r="F107" s="172"/>
      <c r="G107" s="172"/>
      <c r="H107" s="172"/>
      <c r="I107" s="172"/>
      <c r="J107" s="172"/>
      <c r="K107" s="172"/>
      <c r="L107" s="172"/>
      <c r="M107" s="172"/>
      <c r="N107" s="172"/>
      <c r="O107" s="172"/>
      <c r="P107" s="173"/>
      <c r="Q107" s="171"/>
      <c r="R107" s="172"/>
      <c r="S107" s="172"/>
      <c r="T107" s="172"/>
      <c r="U107" s="172"/>
      <c r="V107" s="172"/>
      <c r="W107" s="172"/>
      <c r="X107" s="172"/>
      <c r="Y107" s="172"/>
      <c r="Z107" s="172"/>
      <c r="AA107" s="172"/>
      <c r="AB107" s="173"/>
      <c r="AC107" s="171"/>
      <c r="AD107" s="172"/>
      <c r="AE107" s="172"/>
      <c r="AF107" s="172"/>
      <c r="AG107" s="172"/>
      <c r="AH107" s="172"/>
      <c r="AI107" s="172"/>
      <c r="AJ107" s="172"/>
      <c r="AK107" s="172"/>
      <c r="AL107" s="172"/>
      <c r="AM107" s="172"/>
      <c r="AN107" s="173"/>
      <c r="AO107" s="171"/>
      <c r="AP107" s="172"/>
      <c r="AQ107" s="172"/>
      <c r="AR107" s="172"/>
      <c r="AS107" s="172"/>
      <c r="AT107" s="172"/>
      <c r="AU107" s="172"/>
      <c r="AV107" s="172"/>
      <c r="AW107" s="172"/>
      <c r="AX107" s="174"/>
    </row>
    <row r="108" spans="1:51" ht="24.75" customHeight="1" x14ac:dyDescent="0.15">
      <c r="A108" s="117" t="s">
        <v>249</v>
      </c>
      <c r="B108" s="117"/>
      <c r="C108" s="117"/>
      <c r="D108" s="117"/>
      <c r="E108" s="171" t="s">
        <v>592</v>
      </c>
      <c r="F108" s="172"/>
      <c r="G108" s="172"/>
      <c r="H108" s="172"/>
      <c r="I108" s="172"/>
      <c r="J108" s="172"/>
      <c r="K108" s="172"/>
      <c r="L108" s="172"/>
      <c r="M108" s="172"/>
      <c r="N108" s="172"/>
      <c r="O108" s="172"/>
      <c r="P108" s="173"/>
      <c r="Q108" s="171"/>
      <c r="R108" s="172"/>
      <c r="S108" s="172"/>
      <c r="T108" s="172"/>
      <c r="U108" s="172"/>
      <c r="V108" s="172"/>
      <c r="W108" s="172"/>
      <c r="X108" s="172"/>
      <c r="Y108" s="172"/>
      <c r="Z108" s="172"/>
      <c r="AA108" s="172"/>
      <c r="AB108" s="173"/>
      <c r="AC108" s="171"/>
      <c r="AD108" s="172"/>
      <c r="AE108" s="172"/>
      <c r="AF108" s="172"/>
      <c r="AG108" s="172"/>
      <c r="AH108" s="172"/>
      <c r="AI108" s="172"/>
      <c r="AJ108" s="172"/>
      <c r="AK108" s="172"/>
      <c r="AL108" s="172"/>
      <c r="AM108" s="172"/>
      <c r="AN108" s="173"/>
      <c r="AO108" s="171"/>
      <c r="AP108" s="172"/>
      <c r="AQ108" s="172"/>
      <c r="AR108" s="172"/>
      <c r="AS108" s="172"/>
      <c r="AT108" s="172"/>
      <c r="AU108" s="172"/>
      <c r="AV108" s="172"/>
      <c r="AW108" s="172"/>
      <c r="AX108" s="174"/>
    </row>
    <row r="109" spans="1:51" ht="24.75" customHeight="1" x14ac:dyDescent="0.15">
      <c r="A109" s="117" t="s">
        <v>248</v>
      </c>
      <c r="B109" s="117"/>
      <c r="C109" s="117"/>
      <c r="D109" s="117"/>
      <c r="E109" s="171" t="s">
        <v>593</v>
      </c>
      <c r="F109" s="172"/>
      <c r="G109" s="172"/>
      <c r="H109" s="172"/>
      <c r="I109" s="172"/>
      <c r="J109" s="172"/>
      <c r="K109" s="172"/>
      <c r="L109" s="172"/>
      <c r="M109" s="172"/>
      <c r="N109" s="172"/>
      <c r="O109" s="172"/>
      <c r="P109" s="173"/>
      <c r="Q109" s="171"/>
      <c r="R109" s="172"/>
      <c r="S109" s="172"/>
      <c r="T109" s="172"/>
      <c r="U109" s="172"/>
      <c r="V109" s="172"/>
      <c r="W109" s="172"/>
      <c r="X109" s="172"/>
      <c r="Y109" s="172"/>
      <c r="Z109" s="172"/>
      <c r="AA109" s="172"/>
      <c r="AB109" s="173"/>
      <c r="AC109" s="171"/>
      <c r="AD109" s="172"/>
      <c r="AE109" s="172"/>
      <c r="AF109" s="172"/>
      <c r="AG109" s="172"/>
      <c r="AH109" s="172"/>
      <c r="AI109" s="172"/>
      <c r="AJ109" s="172"/>
      <c r="AK109" s="172"/>
      <c r="AL109" s="172"/>
      <c r="AM109" s="172"/>
      <c r="AN109" s="173"/>
      <c r="AO109" s="171"/>
      <c r="AP109" s="172"/>
      <c r="AQ109" s="172"/>
      <c r="AR109" s="172"/>
      <c r="AS109" s="172"/>
      <c r="AT109" s="172"/>
      <c r="AU109" s="172"/>
      <c r="AV109" s="172"/>
      <c r="AW109" s="172"/>
      <c r="AX109" s="174"/>
    </row>
    <row r="110" spans="1:51" ht="24.75" customHeight="1" x14ac:dyDescent="0.15">
      <c r="A110" s="117" t="s">
        <v>247</v>
      </c>
      <c r="B110" s="117"/>
      <c r="C110" s="117"/>
      <c r="D110" s="117"/>
      <c r="E110" s="171" t="s">
        <v>594</v>
      </c>
      <c r="F110" s="172"/>
      <c r="G110" s="172"/>
      <c r="H110" s="172"/>
      <c r="I110" s="172"/>
      <c r="J110" s="172"/>
      <c r="K110" s="172"/>
      <c r="L110" s="172"/>
      <c r="M110" s="172"/>
      <c r="N110" s="172"/>
      <c r="O110" s="172"/>
      <c r="P110" s="173"/>
      <c r="Q110" s="171"/>
      <c r="R110" s="172"/>
      <c r="S110" s="172"/>
      <c r="T110" s="172"/>
      <c r="U110" s="172"/>
      <c r="V110" s="172"/>
      <c r="W110" s="172"/>
      <c r="X110" s="172"/>
      <c r="Y110" s="172"/>
      <c r="Z110" s="172"/>
      <c r="AA110" s="172"/>
      <c r="AB110" s="173"/>
      <c r="AC110" s="171"/>
      <c r="AD110" s="172"/>
      <c r="AE110" s="172"/>
      <c r="AF110" s="172"/>
      <c r="AG110" s="172"/>
      <c r="AH110" s="172"/>
      <c r="AI110" s="172"/>
      <c r="AJ110" s="172"/>
      <c r="AK110" s="172"/>
      <c r="AL110" s="172"/>
      <c r="AM110" s="172"/>
      <c r="AN110" s="173"/>
      <c r="AO110" s="171"/>
      <c r="AP110" s="172"/>
      <c r="AQ110" s="172"/>
      <c r="AR110" s="172"/>
      <c r="AS110" s="172"/>
      <c r="AT110" s="172"/>
      <c r="AU110" s="172"/>
      <c r="AV110" s="172"/>
      <c r="AW110" s="172"/>
      <c r="AX110" s="174"/>
    </row>
    <row r="111" spans="1:51" ht="24.75" customHeight="1" x14ac:dyDescent="0.15">
      <c r="A111" s="117" t="s">
        <v>246</v>
      </c>
      <c r="B111" s="117"/>
      <c r="C111" s="117"/>
      <c r="D111" s="117"/>
      <c r="E111" s="171" t="s">
        <v>595</v>
      </c>
      <c r="F111" s="172"/>
      <c r="G111" s="172"/>
      <c r="H111" s="172"/>
      <c r="I111" s="172"/>
      <c r="J111" s="172"/>
      <c r="K111" s="172"/>
      <c r="L111" s="172"/>
      <c r="M111" s="172"/>
      <c r="N111" s="172"/>
      <c r="O111" s="172"/>
      <c r="P111" s="173"/>
      <c r="Q111" s="171"/>
      <c r="R111" s="172"/>
      <c r="S111" s="172"/>
      <c r="T111" s="172"/>
      <c r="U111" s="172"/>
      <c r="V111" s="172"/>
      <c r="W111" s="172"/>
      <c r="X111" s="172"/>
      <c r="Y111" s="172"/>
      <c r="Z111" s="172"/>
      <c r="AA111" s="172"/>
      <c r="AB111" s="173"/>
      <c r="AC111" s="171"/>
      <c r="AD111" s="172"/>
      <c r="AE111" s="172"/>
      <c r="AF111" s="172"/>
      <c r="AG111" s="172"/>
      <c r="AH111" s="172"/>
      <c r="AI111" s="172"/>
      <c r="AJ111" s="172"/>
      <c r="AK111" s="172"/>
      <c r="AL111" s="172"/>
      <c r="AM111" s="172"/>
      <c r="AN111" s="173"/>
      <c r="AO111" s="171"/>
      <c r="AP111" s="172"/>
      <c r="AQ111" s="172"/>
      <c r="AR111" s="172"/>
      <c r="AS111" s="172"/>
      <c r="AT111" s="172"/>
      <c r="AU111" s="172"/>
      <c r="AV111" s="172"/>
      <c r="AW111" s="172"/>
      <c r="AX111" s="174"/>
    </row>
    <row r="112" spans="1:51" ht="24.75" customHeight="1" x14ac:dyDescent="0.15">
      <c r="A112" s="117" t="s">
        <v>245</v>
      </c>
      <c r="B112" s="117"/>
      <c r="C112" s="117"/>
      <c r="D112" s="117"/>
      <c r="E112" s="171" t="s">
        <v>596</v>
      </c>
      <c r="F112" s="172"/>
      <c r="G112" s="172"/>
      <c r="H112" s="172"/>
      <c r="I112" s="172"/>
      <c r="J112" s="172"/>
      <c r="K112" s="172"/>
      <c r="L112" s="172"/>
      <c r="M112" s="172"/>
      <c r="N112" s="172"/>
      <c r="O112" s="172"/>
      <c r="P112" s="173"/>
      <c r="Q112" s="171"/>
      <c r="R112" s="172"/>
      <c r="S112" s="172"/>
      <c r="T112" s="172"/>
      <c r="U112" s="172"/>
      <c r="V112" s="172"/>
      <c r="W112" s="172"/>
      <c r="X112" s="172"/>
      <c r="Y112" s="172"/>
      <c r="Z112" s="172"/>
      <c r="AA112" s="172"/>
      <c r="AB112" s="173"/>
      <c r="AC112" s="171"/>
      <c r="AD112" s="172"/>
      <c r="AE112" s="172"/>
      <c r="AF112" s="172"/>
      <c r="AG112" s="172"/>
      <c r="AH112" s="172"/>
      <c r="AI112" s="172"/>
      <c r="AJ112" s="172"/>
      <c r="AK112" s="172"/>
      <c r="AL112" s="172"/>
      <c r="AM112" s="172"/>
      <c r="AN112" s="173"/>
      <c r="AO112" s="171"/>
      <c r="AP112" s="172"/>
      <c r="AQ112" s="172"/>
      <c r="AR112" s="172"/>
      <c r="AS112" s="172"/>
      <c r="AT112" s="172"/>
      <c r="AU112" s="172"/>
      <c r="AV112" s="172"/>
      <c r="AW112" s="172"/>
      <c r="AX112" s="174"/>
    </row>
    <row r="113" spans="1:50" ht="24.75" customHeight="1" x14ac:dyDescent="0.15">
      <c r="A113" s="117" t="s">
        <v>390</v>
      </c>
      <c r="B113" s="117"/>
      <c r="C113" s="117"/>
      <c r="D113" s="117"/>
      <c r="E113" s="86" t="s">
        <v>572</v>
      </c>
      <c r="F113" s="82"/>
      <c r="G113" s="82"/>
      <c r="H113" s="61" t="str">
        <f>IF(E113="","","-")</f>
        <v>-</v>
      </c>
      <c r="I113" s="82"/>
      <c r="J113" s="82"/>
      <c r="K113" s="61" t="str">
        <f>IF(I113="","","-")</f>
        <v/>
      </c>
      <c r="L113" s="83">
        <v>137</v>
      </c>
      <c r="M113" s="83"/>
      <c r="N113" s="61" t="str">
        <f>IF(O113="","","-")</f>
        <v/>
      </c>
      <c r="O113" s="87"/>
      <c r="P113" s="88"/>
      <c r="Q113" s="86"/>
      <c r="R113" s="82"/>
      <c r="S113" s="82"/>
      <c r="T113" s="61" t="str">
        <f>IF(Q113="","","-")</f>
        <v/>
      </c>
      <c r="U113" s="82"/>
      <c r="V113" s="82"/>
      <c r="W113" s="61" t="str">
        <f>IF(U113="","","-")</f>
        <v/>
      </c>
      <c r="X113" s="83"/>
      <c r="Y113" s="83"/>
      <c r="Z113" s="61" t="str">
        <f>IF(AA113="","","-")</f>
        <v/>
      </c>
      <c r="AA113" s="87"/>
      <c r="AB113" s="88"/>
      <c r="AC113" s="86"/>
      <c r="AD113" s="82"/>
      <c r="AE113" s="82"/>
      <c r="AF113" s="61" t="str">
        <f>IF(AC113="","","-")</f>
        <v/>
      </c>
      <c r="AG113" s="82"/>
      <c r="AH113" s="82"/>
      <c r="AI113" s="61" t="str">
        <f>IF(AG113="","","-")</f>
        <v/>
      </c>
      <c r="AJ113" s="83"/>
      <c r="AK113" s="83"/>
      <c r="AL113" s="61" t="str">
        <f>IF(AM113="","","-")</f>
        <v/>
      </c>
      <c r="AM113" s="87"/>
      <c r="AN113" s="88"/>
      <c r="AO113" s="86"/>
      <c r="AP113" s="82"/>
      <c r="AQ113" s="61" t="str">
        <f>IF(AO113="","","-")</f>
        <v/>
      </c>
      <c r="AR113" s="82"/>
      <c r="AS113" s="82"/>
      <c r="AT113" s="61" t="str">
        <f>IF(AR113="","","-")</f>
        <v/>
      </c>
      <c r="AU113" s="83"/>
      <c r="AV113" s="83"/>
      <c r="AW113" s="61" t="str">
        <f>IF(AX113="","","-")</f>
        <v/>
      </c>
      <c r="AX113" s="64"/>
    </row>
    <row r="114" spans="1:50" ht="24.75" customHeight="1" x14ac:dyDescent="0.15">
      <c r="A114" s="117" t="s">
        <v>563</v>
      </c>
      <c r="B114" s="117"/>
      <c r="C114" s="117"/>
      <c r="D114" s="117"/>
      <c r="E114" s="86" t="s">
        <v>572</v>
      </c>
      <c r="F114" s="82"/>
      <c r="G114" s="82"/>
      <c r="H114" s="61"/>
      <c r="I114" s="82"/>
      <c r="J114" s="82"/>
      <c r="K114" s="61"/>
      <c r="L114" s="83">
        <v>138</v>
      </c>
      <c r="M114" s="83"/>
      <c r="N114" s="61" t="str">
        <f>IF(O114="","","-")</f>
        <v/>
      </c>
      <c r="O114" s="87"/>
      <c r="P114" s="88"/>
      <c r="Q114" s="86"/>
      <c r="R114" s="82"/>
      <c r="S114" s="82"/>
      <c r="T114" s="61" t="str">
        <f>IF(Q114="","","-")</f>
        <v/>
      </c>
      <c r="U114" s="82"/>
      <c r="V114" s="82"/>
      <c r="W114" s="61" t="str">
        <f>IF(U114="","","-")</f>
        <v/>
      </c>
      <c r="X114" s="83"/>
      <c r="Y114" s="83"/>
      <c r="Z114" s="61" t="str">
        <f>IF(AA114="","","-")</f>
        <v/>
      </c>
      <c r="AA114" s="87"/>
      <c r="AB114" s="88"/>
      <c r="AC114" s="86"/>
      <c r="AD114" s="82"/>
      <c r="AE114" s="82"/>
      <c r="AF114" s="61" t="str">
        <f>IF(AC114="","","-")</f>
        <v/>
      </c>
      <c r="AG114" s="82"/>
      <c r="AH114" s="82"/>
      <c r="AI114" s="61" t="str">
        <f>IF(AG114="","","-")</f>
        <v/>
      </c>
      <c r="AJ114" s="83"/>
      <c r="AK114" s="83"/>
      <c r="AL114" s="61" t="str">
        <f>IF(AM114="","","-")</f>
        <v/>
      </c>
      <c r="AM114" s="87"/>
      <c r="AN114" s="88"/>
      <c r="AO114" s="86"/>
      <c r="AP114" s="82"/>
      <c r="AQ114" s="61" t="str">
        <f>IF(AO114="","","-")</f>
        <v/>
      </c>
      <c r="AR114" s="82"/>
      <c r="AS114" s="82"/>
      <c r="AT114" s="61" t="str">
        <f>IF(AR114="","","-")</f>
        <v/>
      </c>
      <c r="AU114" s="83"/>
      <c r="AV114" s="83"/>
      <c r="AW114" s="61" t="str">
        <f>IF(AX114="","","-")</f>
        <v/>
      </c>
      <c r="AX114" s="64"/>
    </row>
    <row r="115" spans="1:50" ht="24.75" customHeight="1" x14ac:dyDescent="0.15">
      <c r="A115" s="117" t="s">
        <v>358</v>
      </c>
      <c r="B115" s="117"/>
      <c r="C115" s="117"/>
      <c r="D115" s="117"/>
      <c r="E115" s="84">
        <v>2021</v>
      </c>
      <c r="F115" s="85"/>
      <c r="G115" s="82" t="s">
        <v>600</v>
      </c>
      <c r="H115" s="82"/>
      <c r="I115" s="82"/>
      <c r="J115" s="85">
        <v>20</v>
      </c>
      <c r="K115" s="85"/>
      <c r="L115" s="83">
        <v>155</v>
      </c>
      <c r="M115" s="83"/>
      <c r="N115" s="83"/>
      <c r="O115" s="85"/>
      <c r="P115" s="85"/>
      <c r="Q115" s="84"/>
      <c r="R115" s="85"/>
      <c r="S115" s="82"/>
      <c r="T115" s="82"/>
      <c r="U115" s="82"/>
      <c r="V115" s="85"/>
      <c r="W115" s="85"/>
      <c r="X115" s="83"/>
      <c r="Y115" s="83"/>
      <c r="Z115" s="83"/>
      <c r="AA115" s="85"/>
      <c r="AB115" s="158"/>
      <c r="AC115" s="84"/>
      <c r="AD115" s="85"/>
      <c r="AE115" s="82"/>
      <c r="AF115" s="82"/>
      <c r="AG115" s="82"/>
      <c r="AH115" s="85"/>
      <c r="AI115" s="85"/>
      <c r="AJ115" s="83"/>
      <c r="AK115" s="83"/>
      <c r="AL115" s="83"/>
      <c r="AM115" s="85"/>
      <c r="AN115" s="158"/>
      <c r="AO115" s="84"/>
      <c r="AP115" s="85"/>
      <c r="AQ115" s="82"/>
      <c r="AR115" s="82"/>
      <c r="AS115" s="82"/>
      <c r="AT115" s="85"/>
      <c r="AU115" s="85"/>
      <c r="AV115" s="83"/>
      <c r="AW115" s="83"/>
      <c r="AX115" s="64"/>
    </row>
    <row r="116" spans="1:50" ht="28.35" customHeight="1" x14ac:dyDescent="0.15">
      <c r="A116" s="159" t="s">
        <v>239</v>
      </c>
      <c r="B116" s="160"/>
      <c r="C116" s="160"/>
      <c r="D116" s="160"/>
      <c r="E116" s="160"/>
      <c r="F116" s="161"/>
      <c r="G116" s="49" t="s">
        <v>565</v>
      </c>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28.35" customHeight="1" x14ac:dyDescent="0.15">
      <c r="A117" s="159"/>
      <c r="B117" s="160"/>
      <c r="C117" s="160"/>
      <c r="D117" s="160"/>
      <c r="E117" s="160"/>
      <c r="F117" s="161"/>
      <c r="G117" s="30"/>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2"/>
    </row>
    <row r="118" spans="1:50" ht="28.35" customHeight="1" x14ac:dyDescent="0.15">
      <c r="A118" s="159"/>
      <c r="B118" s="160"/>
      <c r="C118" s="160"/>
      <c r="D118" s="160"/>
      <c r="E118" s="160"/>
      <c r="F118" s="161"/>
      <c r="G118" s="30"/>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2"/>
    </row>
    <row r="119" spans="1:50" ht="28.35" customHeight="1" x14ac:dyDescent="0.15">
      <c r="A119" s="159"/>
      <c r="B119" s="160"/>
      <c r="C119" s="160"/>
      <c r="D119" s="160"/>
      <c r="E119" s="160"/>
      <c r="F119" s="161"/>
      <c r="G119" s="30"/>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2"/>
    </row>
    <row r="120" spans="1:50" ht="27.75" customHeight="1" x14ac:dyDescent="0.15">
      <c r="A120" s="159"/>
      <c r="B120" s="160"/>
      <c r="C120" s="160"/>
      <c r="D120" s="160"/>
      <c r="E120" s="160"/>
      <c r="F120" s="161"/>
      <c r="G120" s="30"/>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2"/>
    </row>
    <row r="121" spans="1:50" ht="28.35" customHeight="1" x14ac:dyDescent="0.15">
      <c r="A121" s="159"/>
      <c r="B121" s="160"/>
      <c r="C121" s="160"/>
      <c r="D121" s="160"/>
      <c r="E121" s="160"/>
      <c r="F121" s="161"/>
      <c r="G121" s="30"/>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2"/>
    </row>
    <row r="122" spans="1:50" ht="28.35" customHeight="1" x14ac:dyDescent="0.15">
      <c r="A122" s="159"/>
      <c r="B122" s="160"/>
      <c r="C122" s="160"/>
      <c r="D122" s="160"/>
      <c r="E122" s="160"/>
      <c r="F122" s="161"/>
      <c r="G122" s="30"/>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2"/>
    </row>
    <row r="123" spans="1:50" ht="27.75" customHeight="1" x14ac:dyDescent="0.15">
      <c r="A123" s="159"/>
      <c r="B123" s="160"/>
      <c r="C123" s="160"/>
      <c r="D123" s="160"/>
      <c r="E123" s="160"/>
      <c r="F123" s="161"/>
      <c r="G123" s="30"/>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2"/>
    </row>
    <row r="124" spans="1:50" ht="28.35" customHeight="1" x14ac:dyDescent="0.15">
      <c r="A124" s="159"/>
      <c r="B124" s="160"/>
      <c r="C124" s="160"/>
      <c r="D124" s="160"/>
      <c r="E124" s="160"/>
      <c r="F124" s="161"/>
      <c r="G124" s="30"/>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2"/>
    </row>
    <row r="125" spans="1:50" ht="28.35" customHeight="1" x14ac:dyDescent="0.15">
      <c r="A125" s="159"/>
      <c r="B125" s="160"/>
      <c r="C125" s="160"/>
      <c r="D125" s="160"/>
      <c r="E125" s="160"/>
      <c r="F125" s="161"/>
      <c r="G125" s="30"/>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2"/>
    </row>
    <row r="126" spans="1:50" ht="28.35" customHeight="1" x14ac:dyDescent="0.15">
      <c r="A126" s="159"/>
      <c r="B126" s="160"/>
      <c r="C126" s="160"/>
      <c r="D126" s="160"/>
      <c r="E126" s="160"/>
      <c r="F126" s="161"/>
      <c r="G126" s="30"/>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2"/>
    </row>
    <row r="127" spans="1:50" ht="28.35" customHeight="1" x14ac:dyDescent="0.15">
      <c r="A127" s="159"/>
      <c r="B127" s="160"/>
      <c r="C127" s="160"/>
      <c r="D127" s="160"/>
      <c r="E127" s="160"/>
      <c r="F127" s="161"/>
      <c r="G127" s="30"/>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2"/>
    </row>
    <row r="128" spans="1:50" ht="28.35" customHeight="1" x14ac:dyDescent="0.15">
      <c r="A128" s="159"/>
      <c r="B128" s="160"/>
      <c r="C128" s="160"/>
      <c r="D128" s="160"/>
      <c r="E128" s="160"/>
      <c r="F128" s="161"/>
      <c r="G128" s="30"/>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2"/>
    </row>
    <row r="129" spans="1:51" ht="27.75" customHeight="1" x14ac:dyDescent="0.15">
      <c r="A129" s="159"/>
      <c r="B129" s="160"/>
      <c r="C129" s="160"/>
      <c r="D129" s="160"/>
      <c r="E129" s="160"/>
      <c r="F129" s="161"/>
      <c r="G129" s="30"/>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2"/>
    </row>
    <row r="130" spans="1:51" ht="28.35" customHeight="1" x14ac:dyDescent="0.15">
      <c r="A130" s="159"/>
      <c r="B130" s="160"/>
      <c r="C130" s="160"/>
      <c r="D130" s="160"/>
      <c r="E130" s="160"/>
      <c r="F130" s="161"/>
      <c r="G130" s="30"/>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2"/>
    </row>
    <row r="131" spans="1:51" ht="28.35" customHeight="1" x14ac:dyDescent="0.15">
      <c r="A131" s="159"/>
      <c r="B131" s="160"/>
      <c r="C131" s="160"/>
      <c r="D131" s="160"/>
      <c r="E131" s="160"/>
      <c r="F131" s="161"/>
      <c r="G131" s="30"/>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2"/>
    </row>
    <row r="132" spans="1:51" ht="28.35" customHeight="1" x14ac:dyDescent="0.15">
      <c r="A132" s="159"/>
      <c r="B132" s="160"/>
      <c r="C132" s="160"/>
      <c r="D132" s="160"/>
      <c r="E132" s="160"/>
      <c r="F132" s="161"/>
      <c r="G132" s="30"/>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2"/>
    </row>
    <row r="133" spans="1:51" ht="24.75" customHeight="1" thickBot="1" x14ac:dyDescent="0.2">
      <c r="A133" s="162"/>
      <c r="B133" s="163"/>
      <c r="C133" s="163"/>
      <c r="D133" s="163"/>
      <c r="E133" s="163"/>
      <c r="F133" s="164"/>
      <c r="G133" s="33"/>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5"/>
    </row>
    <row r="134" spans="1:51" ht="24.75" customHeight="1" x14ac:dyDescent="0.15">
      <c r="A134" s="165" t="s">
        <v>241</v>
      </c>
      <c r="B134" s="166"/>
      <c r="C134" s="166"/>
      <c r="D134" s="166"/>
      <c r="E134" s="166"/>
      <c r="F134" s="167"/>
      <c r="G134" s="146" t="s">
        <v>601</v>
      </c>
      <c r="H134" s="147"/>
      <c r="I134" s="147"/>
      <c r="J134" s="147"/>
      <c r="K134" s="147"/>
      <c r="L134" s="147"/>
      <c r="M134" s="147"/>
      <c r="N134" s="147"/>
      <c r="O134" s="147"/>
      <c r="P134" s="147"/>
      <c r="Q134" s="147"/>
      <c r="R134" s="147"/>
      <c r="S134" s="147"/>
      <c r="T134" s="147"/>
      <c r="U134" s="147"/>
      <c r="V134" s="147"/>
      <c r="W134" s="147"/>
      <c r="X134" s="147"/>
      <c r="Y134" s="147"/>
      <c r="Z134" s="147"/>
      <c r="AA134" s="147"/>
      <c r="AB134" s="148"/>
      <c r="AC134" s="146" t="s">
        <v>602</v>
      </c>
      <c r="AD134" s="147"/>
      <c r="AE134" s="147"/>
      <c r="AF134" s="147"/>
      <c r="AG134" s="147"/>
      <c r="AH134" s="147"/>
      <c r="AI134" s="147"/>
      <c r="AJ134" s="147"/>
      <c r="AK134" s="147"/>
      <c r="AL134" s="147"/>
      <c r="AM134" s="147"/>
      <c r="AN134" s="147"/>
      <c r="AO134" s="147"/>
      <c r="AP134" s="147"/>
      <c r="AQ134" s="147"/>
      <c r="AR134" s="147"/>
      <c r="AS134" s="147"/>
      <c r="AT134" s="147"/>
      <c r="AU134" s="147"/>
      <c r="AV134" s="147"/>
      <c r="AW134" s="147"/>
      <c r="AX134" s="149"/>
    </row>
    <row r="135" spans="1:51" ht="24.75" customHeight="1" x14ac:dyDescent="0.15">
      <c r="A135" s="168"/>
      <c r="B135" s="169"/>
      <c r="C135" s="169"/>
      <c r="D135" s="169"/>
      <c r="E135" s="169"/>
      <c r="F135" s="170"/>
      <c r="G135" s="150" t="s">
        <v>15</v>
      </c>
      <c r="H135" s="151"/>
      <c r="I135" s="151"/>
      <c r="J135" s="151"/>
      <c r="K135" s="151"/>
      <c r="L135" s="152" t="s">
        <v>16</v>
      </c>
      <c r="M135" s="151"/>
      <c r="N135" s="151"/>
      <c r="O135" s="151"/>
      <c r="P135" s="151"/>
      <c r="Q135" s="151"/>
      <c r="R135" s="151"/>
      <c r="S135" s="151"/>
      <c r="T135" s="151"/>
      <c r="U135" s="151"/>
      <c r="V135" s="151"/>
      <c r="W135" s="151"/>
      <c r="X135" s="153"/>
      <c r="Y135" s="154" t="s">
        <v>17</v>
      </c>
      <c r="Z135" s="155"/>
      <c r="AA135" s="155"/>
      <c r="AB135" s="156"/>
      <c r="AC135" s="150" t="s">
        <v>15</v>
      </c>
      <c r="AD135" s="151"/>
      <c r="AE135" s="151"/>
      <c r="AF135" s="151"/>
      <c r="AG135" s="151"/>
      <c r="AH135" s="152" t="s">
        <v>16</v>
      </c>
      <c r="AI135" s="151"/>
      <c r="AJ135" s="151"/>
      <c r="AK135" s="151"/>
      <c r="AL135" s="151"/>
      <c r="AM135" s="151"/>
      <c r="AN135" s="151"/>
      <c r="AO135" s="151"/>
      <c r="AP135" s="151"/>
      <c r="AQ135" s="151"/>
      <c r="AR135" s="151"/>
      <c r="AS135" s="151"/>
      <c r="AT135" s="153"/>
      <c r="AU135" s="154" t="s">
        <v>17</v>
      </c>
      <c r="AV135" s="155"/>
      <c r="AW135" s="155"/>
      <c r="AX135" s="157"/>
    </row>
    <row r="136" spans="1:51" ht="38.25" customHeight="1" x14ac:dyDescent="0.15">
      <c r="A136" s="168"/>
      <c r="B136" s="169"/>
      <c r="C136" s="169"/>
      <c r="D136" s="169"/>
      <c r="E136" s="169"/>
      <c r="F136" s="170"/>
      <c r="G136" s="127" t="s">
        <v>607</v>
      </c>
      <c r="H136" s="128"/>
      <c r="I136" s="128"/>
      <c r="J136" s="128"/>
      <c r="K136" s="129"/>
      <c r="L136" s="130" t="s">
        <v>609</v>
      </c>
      <c r="M136" s="131"/>
      <c r="N136" s="131"/>
      <c r="O136" s="131"/>
      <c r="P136" s="131"/>
      <c r="Q136" s="131"/>
      <c r="R136" s="131"/>
      <c r="S136" s="131"/>
      <c r="T136" s="131"/>
      <c r="U136" s="131"/>
      <c r="V136" s="131"/>
      <c r="W136" s="131"/>
      <c r="X136" s="132"/>
      <c r="Y136" s="133">
        <v>24.4</v>
      </c>
      <c r="Z136" s="134"/>
      <c r="AA136" s="134"/>
      <c r="AB136" s="135"/>
      <c r="AC136" s="127" t="s">
        <v>607</v>
      </c>
      <c r="AD136" s="128"/>
      <c r="AE136" s="128"/>
      <c r="AF136" s="128"/>
      <c r="AG136" s="129"/>
      <c r="AH136" s="130" t="s">
        <v>608</v>
      </c>
      <c r="AI136" s="131"/>
      <c r="AJ136" s="131"/>
      <c r="AK136" s="131"/>
      <c r="AL136" s="131"/>
      <c r="AM136" s="131"/>
      <c r="AN136" s="131"/>
      <c r="AO136" s="131"/>
      <c r="AP136" s="131"/>
      <c r="AQ136" s="131"/>
      <c r="AR136" s="131"/>
      <c r="AS136" s="131"/>
      <c r="AT136" s="132"/>
      <c r="AU136" s="133">
        <v>7.86</v>
      </c>
      <c r="AV136" s="134"/>
      <c r="AW136" s="134"/>
      <c r="AX136" s="136"/>
    </row>
    <row r="137" spans="1:51" ht="24.75" customHeight="1" thickBot="1" x14ac:dyDescent="0.2">
      <c r="A137" s="168"/>
      <c r="B137" s="169"/>
      <c r="C137" s="169"/>
      <c r="D137" s="169"/>
      <c r="E137" s="169"/>
      <c r="F137" s="170"/>
      <c r="G137" s="137" t="s">
        <v>18</v>
      </c>
      <c r="H137" s="138"/>
      <c r="I137" s="138"/>
      <c r="J137" s="138"/>
      <c r="K137" s="138"/>
      <c r="L137" s="139"/>
      <c r="M137" s="140"/>
      <c r="N137" s="140"/>
      <c r="O137" s="140"/>
      <c r="P137" s="140"/>
      <c r="Q137" s="140"/>
      <c r="R137" s="140"/>
      <c r="S137" s="140"/>
      <c r="T137" s="140"/>
      <c r="U137" s="140"/>
      <c r="V137" s="140"/>
      <c r="W137" s="140"/>
      <c r="X137" s="141"/>
      <c r="Y137" s="142">
        <f>SUM(Y136:AB136)</f>
        <v>24.4</v>
      </c>
      <c r="Z137" s="143"/>
      <c r="AA137" s="143"/>
      <c r="AB137" s="144"/>
      <c r="AC137" s="137" t="s">
        <v>18</v>
      </c>
      <c r="AD137" s="138"/>
      <c r="AE137" s="138"/>
      <c r="AF137" s="138"/>
      <c r="AG137" s="138"/>
      <c r="AH137" s="139"/>
      <c r="AI137" s="140"/>
      <c r="AJ137" s="140"/>
      <c r="AK137" s="140"/>
      <c r="AL137" s="140"/>
      <c r="AM137" s="140"/>
      <c r="AN137" s="140"/>
      <c r="AO137" s="140"/>
      <c r="AP137" s="140"/>
      <c r="AQ137" s="140"/>
      <c r="AR137" s="140"/>
      <c r="AS137" s="140"/>
      <c r="AT137" s="141"/>
      <c r="AU137" s="142">
        <f>SUM(AU136:AX136)</f>
        <v>7.86</v>
      </c>
      <c r="AV137" s="143"/>
      <c r="AW137" s="143"/>
      <c r="AX137" s="145"/>
    </row>
    <row r="138" spans="1:51" ht="24.75" customHeight="1" x14ac:dyDescent="0.15">
      <c r="A138" s="168"/>
      <c r="B138" s="169"/>
      <c r="C138" s="169"/>
      <c r="D138" s="169"/>
      <c r="E138" s="169"/>
      <c r="F138" s="170"/>
      <c r="G138" s="146" t="s">
        <v>603</v>
      </c>
      <c r="H138" s="147"/>
      <c r="I138" s="147"/>
      <c r="J138" s="147"/>
      <c r="K138" s="147"/>
      <c r="L138" s="147"/>
      <c r="M138" s="147"/>
      <c r="N138" s="147"/>
      <c r="O138" s="147"/>
      <c r="P138" s="147"/>
      <c r="Q138" s="147"/>
      <c r="R138" s="147"/>
      <c r="S138" s="147"/>
      <c r="T138" s="147"/>
      <c r="U138" s="147"/>
      <c r="V138" s="147"/>
      <c r="W138" s="147"/>
      <c r="X138" s="147"/>
      <c r="Y138" s="147"/>
      <c r="Z138" s="147"/>
      <c r="AA138" s="147"/>
      <c r="AB138" s="148"/>
      <c r="AC138" s="146" t="s">
        <v>604</v>
      </c>
      <c r="AD138" s="147"/>
      <c r="AE138" s="147"/>
      <c r="AF138" s="147"/>
      <c r="AG138" s="147"/>
      <c r="AH138" s="147"/>
      <c r="AI138" s="147"/>
      <c r="AJ138" s="147"/>
      <c r="AK138" s="147"/>
      <c r="AL138" s="147"/>
      <c r="AM138" s="147"/>
      <c r="AN138" s="147"/>
      <c r="AO138" s="147"/>
      <c r="AP138" s="147"/>
      <c r="AQ138" s="147"/>
      <c r="AR138" s="147"/>
      <c r="AS138" s="147"/>
      <c r="AT138" s="147"/>
      <c r="AU138" s="147"/>
      <c r="AV138" s="147"/>
      <c r="AW138" s="147"/>
      <c r="AX138" s="149"/>
      <c r="AY138">
        <f>COUNTA($G$140,$AC$140)</f>
        <v>2</v>
      </c>
    </row>
    <row r="139" spans="1:51" ht="24.75" customHeight="1" x14ac:dyDescent="0.15">
      <c r="A139" s="168"/>
      <c r="B139" s="169"/>
      <c r="C139" s="169"/>
      <c r="D139" s="169"/>
      <c r="E139" s="169"/>
      <c r="F139" s="170"/>
      <c r="G139" s="150" t="s">
        <v>15</v>
      </c>
      <c r="H139" s="151"/>
      <c r="I139" s="151"/>
      <c r="J139" s="151"/>
      <c r="K139" s="151"/>
      <c r="L139" s="152" t="s">
        <v>16</v>
      </c>
      <c r="M139" s="151"/>
      <c r="N139" s="151"/>
      <c r="O139" s="151"/>
      <c r="P139" s="151"/>
      <c r="Q139" s="151"/>
      <c r="R139" s="151"/>
      <c r="S139" s="151"/>
      <c r="T139" s="151"/>
      <c r="U139" s="151"/>
      <c r="V139" s="151"/>
      <c r="W139" s="151"/>
      <c r="X139" s="153"/>
      <c r="Y139" s="154" t="s">
        <v>17</v>
      </c>
      <c r="Z139" s="155"/>
      <c r="AA139" s="155"/>
      <c r="AB139" s="156"/>
      <c r="AC139" s="150" t="s">
        <v>15</v>
      </c>
      <c r="AD139" s="151"/>
      <c r="AE139" s="151"/>
      <c r="AF139" s="151"/>
      <c r="AG139" s="151"/>
      <c r="AH139" s="152" t="s">
        <v>16</v>
      </c>
      <c r="AI139" s="151"/>
      <c r="AJ139" s="151"/>
      <c r="AK139" s="151"/>
      <c r="AL139" s="151"/>
      <c r="AM139" s="151"/>
      <c r="AN139" s="151"/>
      <c r="AO139" s="151"/>
      <c r="AP139" s="151"/>
      <c r="AQ139" s="151"/>
      <c r="AR139" s="151"/>
      <c r="AS139" s="151"/>
      <c r="AT139" s="153"/>
      <c r="AU139" s="154" t="s">
        <v>17</v>
      </c>
      <c r="AV139" s="155"/>
      <c r="AW139" s="155"/>
      <c r="AX139" s="157"/>
      <c r="AY139">
        <f t="shared" ref="AY139:AY141" si="2">$AY$138</f>
        <v>2</v>
      </c>
    </row>
    <row r="140" spans="1:51" ht="56.25" customHeight="1" x14ac:dyDescent="0.15">
      <c r="A140" s="168"/>
      <c r="B140" s="169"/>
      <c r="C140" s="169"/>
      <c r="D140" s="169"/>
      <c r="E140" s="169"/>
      <c r="F140" s="170"/>
      <c r="G140" s="127" t="s">
        <v>605</v>
      </c>
      <c r="H140" s="128"/>
      <c r="I140" s="128"/>
      <c r="J140" s="128"/>
      <c r="K140" s="129"/>
      <c r="L140" s="130" t="s">
        <v>619</v>
      </c>
      <c r="M140" s="131"/>
      <c r="N140" s="131"/>
      <c r="O140" s="131"/>
      <c r="P140" s="131"/>
      <c r="Q140" s="131"/>
      <c r="R140" s="131"/>
      <c r="S140" s="131"/>
      <c r="T140" s="131"/>
      <c r="U140" s="131"/>
      <c r="V140" s="131"/>
      <c r="W140" s="131"/>
      <c r="X140" s="132"/>
      <c r="Y140" s="133">
        <v>17.3</v>
      </c>
      <c r="Z140" s="134"/>
      <c r="AA140" s="134"/>
      <c r="AB140" s="135"/>
      <c r="AC140" s="127" t="s">
        <v>605</v>
      </c>
      <c r="AD140" s="128"/>
      <c r="AE140" s="128"/>
      <c r="AF140" s="128"/>
      <c r="AG140" s="129"/>
      <c r="AH140" s="130" t="s">
        <v>606</v>
      </c>
      <c r="AI140" s="131"/>
      <c r="AJ140" s="131"/>
      <c r="AK140" s="131"/>
      <c r="AL140" s="131"/>
      <c r="AM140" s="131"/>
      <c r="AN140" s="131"/>
      <c r="AO140" s="131"/>
      <c r="AP140" s="131"/>
      <c r="AQ140" s="131"/>
      <c r="AR140" s="131"/>
      <c r="AS140" s="131"/>
      <c r="AT140" s="132"/>
      <c r="AU140" s="133">
        <v>2.6</v>
      </c>
      <c r="AV140" s="134"/>
      <c r="AW140" s="134"/>
      <c r="AX140" s="136"/>
      <c r="AY140">
        <f t="shared" si="2"/>
        <v>2</v>
      </c>
    </row>
    <row r="141" spans="1:51" ht="24.75" customHeight="1" x14ac:dyDescent="0.15">
      <c r="A141" s="168"/>
      <c r="B141" s="169"/>
      <c r="C141" s="169"/>
      <c r="D141" s="169"/>
      <c r="E141" s="169"/>
      <c r="F141" s="170"/>
      <c r="G141" s="137" t="s">
        <v>18</v>
      </c>
      <c r="H141" s="138"/>
      <c r="I141" s="138"/>
      <c r="J141" s="138"/>
      <c r="K141" s="138"/>
      <c r="L141" s="139"/>
      <c r="M141" s="140"/>
      <c r="N141" s="140"/>
      <c r="O141" s="140"/>
      <c r="P141" s="140"/>
      <c r="Q141" s="140"/>
      <c r="R141" s="140"/>
      <c r="S141" s="140"/>
      <c r="T141" s="140"/>
      <c r="U141" s="140"/>
      <c r="V141" s="140"/>
      <c r="W141" s="140"/>
      <c r="X141" s="141"/>
      <c r="Y141" s="142">
        <f>SUM(Y140:AB140)</f>
        <v>17.3</v>
      </c>
      <c r="Z141" s="143"/>
      <c r="AA141" s="143"/>
      <c r="AB141" s="144"/>
      <c r="AC141" s="137" t="s">
        <v>18</v>
      </c>
      <c r="AD141" s="138"/>
      <c r="AE141" s="138"/>
      <c r="AF141" s="138"/>
      <c r="AG141" s="138"/>
      <c r="AH141" s="139"/>
      <c r="AI141" s="140"/>
      <c r="AJ141" s="140"/>
      <c r="AK141" s="140"/>
      <c r="AL141" s="140"/>
      <c r="AM141" s="140"/>
      <c r="AN141" s="140"/>
      <c r="AO141" s="140"/>
      <c r="AP141" s="140"/>
      <c r="AQ141" s="140"/>
      <c r="AR141" s="140"/>
      <c r="AS141" s="140"/>
      <c r="AT141" s="141"/>
      <c r="AU141" s="142">
        <f>SUM(AU140:AX140)</f>
        <v>2.6</v>
      </c>
      <c r="AV141" s="143"/>
      <c r="AW141" s="143"/>
      <c r="AX141" s="145"/>
      <c r="AY141">
        <f t="shared" si="2"/>
        <v>2</v>
      </c>
    </row>
    <row r="142" spans="1:51" ht="24.75" customHeight="1" thickBot="1" x14ac:dyDescent="0.2">
      <c r="A142" s="122" t="s">
        <v>548</v>
      </c>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4"/>
      <c r="AL142" s="125" t="s">
        <v>214</v>
      </c>
      <c r="AM142" s="126"/>
      <c r="AN142" s="126"/>
      <c r="AO142" s="63" t="s">
        <v>213</v>
      </c>
      <c r="AP142" s="16"/>
      <c r="AQ142" s="16"/>
      <c r="AR142" s="16"/>
      <c r="AS142" s="16"/>
      <c r="AT142" s="16"/>
      <c r="AU142" s="16"/>
      <c r="AV142" s="16"/>
      <c r="AW142" s="16"/>
      <c r="AX142" s="17"/>
      <c r="AY142">
        <f>COUNTIF($AO$142,"☑")</f>
        <v>0</v>
      </c>
    </row>
    <row r="143" spans="1:51" ht="24.75" customHeight="1" x14ac:dyDescent="0.15">
      <c r="A143" s="5"/>
      <c r="B143" s="1" t="s">
        <v>26</v>
      </c>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row>
    <row r="144" spans="1:51" ht="24.75" customHeight="1" x14ac:dyDescent="0.15">
      <c r="A144" s="5"/>
      <c r="B144" s="36" t="s">
        <v>222</v>
      </c>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row>
    <row r="145" spans="1:51" ht="59.25" customHeight="1" x14ac:dyDescent="0.15">
      <c r="A145" s="116"/>
      <c r="B145" s="116"/>
      <c r="C145" s="116" t="s">
        <v>24</v>
      </c>
      <c r="D145" s="116"/>
      <c r="E145" s="116"/>
      <c r="F145" s="116"/>
      <c r="G145" s="116"/>
      <c r="H145" s="116"/>
      <c r="I145" s="116"/>
      <c r="J145" s="101" t="s">
        <v>184</v>
      </c>
      <c r="K145" s="117"/>
      <c r="L145" s="117"/>
      <c r="M145" s="117"/>
      <c r="N145" s="117"/>
      <c r="O145" s="117"/>
      <c r="P145" s="118" t="s">
        <v>25</v>
      </c>
      <c r="Q145" s="118"/>
      <c r="R145" s="118"/>
      <c r="S145" s="118"/>
      <c r="T145" s="118"/>
      <c r="U145" s="118"/>
      <c r="V145" s="118"/>
      <c r="W145" s="118"/>
      <c r="X145" s="118"/>
      <c r="Y145" s="119" t="s">
        <v>183</v>
      </c>
      <c r="Z145" s="120"/>
      <c r="AA145" s="120"/>
      <c r="AB145" s="120"/>
      <c r="AC145" s="101" t="s">
        <v>212</v>
      </c>
      <c r="AD145" s="101"/>
      <c r="AE145" s="101"/>
      <c r="AF145" s="101"/>
      <c r="AG145" s="101"/>
      <c r="AH145" s="119" t="s">
        <v>227</v>
      </c>
      <c r="AI145" s="116"/>
      <c r="AJ145" s="116"/>
      <c r="AK145" s="116"/>
      <c r="AL145" s="116" t="s">
        <v>19</v>
      </c>
      <c r="AM145" s="116"/>
      <c r="AN145" s="116"/>
      <c r="AO145" s="121"/>
      <c r="AP145" s="104" t="s">
        <v>185</v>
      </c>
      <c r="AQ145" s="104"/>
      <c r="AR145" s="104"/>
      <c r="AS145" s="104"/>
      <c r="AT145" s="104"/>
      <c r="AU145" s="104"/>
      <c r="AV145" s="104"/>
      <c r="AW145" s="104"/>
      <c r="AX145" s="104"/>
    </row>
    <row r="146" spans="1:51" ht="53.25" customHeight="1" x14ac:dyDescent="0.15">
      <c r="A146" s="90">
        <v>1</v>
      </c>
      <c r="B146" s="90">
        <v>1</v>
      </c>
      <c r="C146" s="112" t="s">
        <v>610</v>
      </c>
      <c r="D146" s="113"/>
      <c r="E146" s="113"/>
      <c r="F146" s="113"/>
      <c r="G146" s="113"/>
      <c r="H146" s="113"/>
      <c r="I146" s="113"/>
      <c r="J146" s="94">
        <v>7010401006126</v>
      </c>
      <c r="K146" s="95"/>
      <c r="L146" s="95"/>
      <c r="M146" s="95"/>
      <c r="N146" s="95"/>
      <c r="O146" s="95"/>
      <c r="P146" s="96" t="s">
        <v>611</v>
      </c>
      <c r="Q146" s="97"/>
      <c r="R146" s="97"/>
      <c r="S146" s="97"/>
      <c r="T146" s="97"/>
      <c r="U146" s="97"/>
      <c r="V146" s="97"/>
      <c r="W146" s="97"/>
      <c r="X146" s="97"/>
      <c r="Y146" s="98">
        <v>6.9</v>
      </c>
      <c r="Z146" s="99"/>
      <c r="AA146" s="99"/>
      <c r="AB146" s="100"/>
      <c r="AC146" s="105" t="s">
        <v>620</v>
      </c>
      <c r="AD146" s="106"/>
      <c r="AE146" s="106"/>
      <c r="AF146" s="106"/>
      <c r="AG146" s="106"/>
      <c r="AH146" s="114" t="s">
        <v>629</v>
      </c>
      <c r="AI146" s="115"/>
      <c r="AJ146" s="115"/>
      <c r="AK146" s="115"/>
      <c r="AL146" s="109" t="s">
        <v>629</v>
      </c>
      <c r="AM146" s="110"/>
      <c r="AN146" s="110"/>
      <c r="AO146" s="111"/>
      <c r="AP146" s="89" t="s">
        <v>635</v>
      </c>
      <c r="AQ146" s="89"/>
      <c r="AR146" s="89"/>
      <c r="AS146" s="89"/>
      <c r="AT146" s="89"/>
      <c r="AU146" s="89"/>
      <c r="AV146" s="89"/>
      <c r="AW146" s="89"/>
      <c r="AX146" s="89"/>
    </row>
    <row r="147" spans="1:51" ht="45" customHeight="1" x14ac:dyDescent="0.15">
      <c r="A147" s="90">
        <v>2</v>
      </c>
      <c r="B147" s="90">
        <v>1</v>
      </c>
      <c r="C147" s="112" t="s">
        <v>610</v>
      </c>
      <c r="D147" s="113"/>
      <c r="E147" s="113"/>
      <c r="F147" s="113"/>
      <c r="G147" s="113"/>
      <c r="H147" s="113"/>
      <c r="I147" s="113"/>
      <c r="J147" s="94">
        <v>7010401006126</v>
      </c>
      <c r="K147" s="95"/>
      <c r="L147" s="95"/>
      <c r="M147" s="95"/>
      <c r="N147" s="95"/>
      <c r="O147" s="95"/>
      <c r="P147" s="96" t="s">
        <v>612</v>
      </c>
      <c r="Q147" s="97"/>
      <c r="R147" s="97"/>
      <c r="S147" s="97"/>
      <c r="T147" s="97"/>
      <c r="U147" s="97"/>
      <c r="V147" s="97"/>
      <c r="W147" s="97"/>
      <c r="X147" s="97"/>
      <c r="Y147" s="98">
        <v>17.5</v>
      </c>
      <c r="Z147" s="99"/>
      <c r="AA147" s="99"/>
      <c r="AB147" s="100"/>
      <c r="AC147" s="105" t="s">
        <v>235</v>
      </c>
      <c r="AD147" s="106"/>
      <c r="AE147" s="106"/>
      <c r="AF147" s="106"/>
      <c r="AG147" s="106"/>
      <c r="AH147" s="114">
        <v>1</v>
      </c>
      <c r="AI147" s="115"/>
      <c r="AJ147" s="115"/>
      <c r="AK147" s="115"/>
      <c r="AL147" s="109">
        <v>99.3</v>
      </c>
      <c r="AM147" s="110"/>
      <c r="AN147" s="110"/>
      <c r="AO147" s="111"/>
      <c r="AP147" s="89" t="s">
        <v>635</v>
      </c>
      <c r="AQ147" s="89"/>
      <c r="AR147" s="89"/>
      <c r="AS147" s="89"/>
      <c r="AT147" s="89"/>
      <c r="AU147" s="89"/>
      <c r="AV147" s="89"/>
      <c r="AW147" s="89"/>
      <c r="AX147" s="89"/>
      <c r="AY147">
        <f>COUNTA($C$147)</f>
        <v>1</v>
      </c>
    </row>
    <row r="148" spans="1:51" ht="24.75" customHeight="1" x14ac:dyDescent="0.15">
      <c r="A148" s="40"/>
      <c r="B148" s="42" t="s">
        <v>204</v>
      </c>
      <c r="C148" s="40"/>
      <c r="D148" s="40"/>
      <c r="E148" s="40"/>
      <c r="F148" s="40"/>
      <c r="G148" s="40"/>
      <c r="H148" s="40"/>
      <c r="I148" s="40"/>
      <c r="J148" s="40"/>
      <c r="K148" s="40"/>
      <c r="L148" s="40"/>
      <c r="M148" s="40"/>
      <c r="N148" s="40"/>
      <c r="O148" s="40"/>
      <c r="P148" s="43"/>
      <c r="Q148" s="43"/>
      <c r="R148" s="43"/>
      <c r="S148" s="43"/>
      <c r="T148" s="43"/>
      <c r="U148" s="43"/>
      <c r="V148" s="43"/>
      <c r="W148" s="43"/>
      <c r="X148" s="43"/>
      <c r="Y148" s="44"/>
      <c r="Z148" s="44"/>
      <c r="AA148" s="44"/>
      <c r="AB148" s="44"/>
      <c r="AC148" s="44"/>
      <c r="AD148" s="44"/>
      <c r="AE148" s="44"/>
      <c r="AF148" s="44"/>
      <c r="AG148" s="44"/>
      <c r="AH148" s="44"/>
      <c r="AI148" s="44"/>
      <c r="AJ148" s="44"/>
      <c r="AK148" s="44"/>
      <c r="AL148" s="44"/>
      <c r="AM148" s="44"/>
      <c r="AN148" s="44"/>
      <c r="AO148" s="44"/>
      <c r="AP148" s="43"/>
      <c r="AQ148" s="43"/>
      <c r="AR148" s="43"/>
      <c r="AS148" s="43"/>
      <c r="AT148" s="43"/>
      <c r="AU148" s="43"/>
      <c r="AV148" s="43"/>
      <c r="AW148" s="43"/>
      <c r="AX148" s="43"/>
      <c r="AY148" t="e">
        <f>#REF!</f>
        <v>#REF!</v>
      </c>
    </row>
    <row r="149" spans="1:51" ht="59.25" customHeight="1" x14ac:dyDescent="0.15">
      <c r="A149" s="116"/>
      <c r="B149" s="116"/>
      <c r="C149" s="116" t="s">
        <v>24</v>
      </c>
      <c r="D149" s="116"/>
      <c r="E149" s="116"/>
      <c r="F149" s="116"/>
      <c r="G149" s="116"/>
      <c r="H149" s="116"/>
      <c r="I149" s="116"/>
      <c r="J149" s="101" t="s">
        <v>184</v>
      </c>
      <c r="K149" s="117"/>
      <c r="L149" s="117"/>
      <c r="M149" s="117"/>
      <c r="N149" s="117"/>
      <c r="O149" s="117"/>
      <c r="P149" s="118" t="s">
        <v>25</v>
      </c>
      <c r="Q149" s="118"/>
      <c r="R149" s="118"/>
      <c r="S149" s="118"/>
      <c r="T149" s="118"/>
      <c r="U149" s="118"/>
      <c r="V149" s="118"/>
      <c r="W149" s="118"/>
      <c r="X149" s="118"/>
      <c r="Y149" s="119" t="s">
        <v>183</v>
      </c>
      <c r="Z149" s="120"/>
      <c r="AA149" s="120"/>
      <c r="AB149" s="120"/>
      <c r="AC149" s="101" t="s">
        <v>212</v>
      </c>
      <c r="AD149" s="101"/>
      <c r="AE149" s="101"/>
      <c r="AF149" s="101"/>
      <c r="AG149" s="101"/>
      <c r="AH149" s="119" t="s">
        <v>227</v>
      </c>
      <c r="AI149" s="116"/>
      <c r="AJ149" s="116"/>
      <c r="AK149" s="116"/>
      <c r="AL149" s="116" t="s">
        <v>19</v>
      </c>
      <c r="AM149" s="116"/>
      <c r="AN149" s="116"/>
      <c r="AO149" s="121"/>
      <c r="AP149" s="104" t="s">
        <v>185</v>
      </c>
      <c r="AQ149" s="104"/>
      <c r="AR149" s="104"/>
      <c r="AS149" s="104"/>
      <c r="AT149" s="104"/>
      <c r="AU149" s="104"/>
      <c r="AV149" s="104"/>
      <c r="AW149" s="104"/>
      <c r="AX149" s="104"/>
      <c r="AY149" t="e">
        <f>#REF!</f>
        <v>#REF!</v>
      </c>
    </row>
    <row r="150" spans="1:51" ht="41.25" customHeight="1" x14ac:dyDescent="0.15">
      <c r="A150" s="90">
        <v>1</v>
      </c>
      <c r="B150" s="90">
        <v>1</v>
      </c>
      <c r="C150" s="112" t="s">
        <v>621</v>
      </c>
      <c r="D150" s="113"/>
      <c r="E150" s="113"/>
      <c r="F150" s="113"/>
      <c r="G150" s="113"/>
      <c r="H150" s="113"/>
      <c r="I150" s="113"/>
      <c r="J150" s="94">
        <v>5010401017488</v>
      </c>
      <c r="K150" s="95"/>
      <c r="L150" s="95"/>
      <c r="M150" s="95"/>
      <c r="N150" s="95"/>
      <c r="O150" s="95"/>
      <c r="P150" s="96" t="s">
        <v>622</v>
      </c>
      <c r="Q150" s="97"/>
      <c r="R150" s="97"/>
      <c r="S150" s="97"/>
      <c r="T150" s="97"/>
      <c r="U150" s="97"/>
      <c r="V150" s="97"/>
      <c r="W150" s="97"/>
      <c r="X150" s="97"/>
      <c r="Y150" s="98">
        <v>0.54</v>
      </c>
      <c r="Z150" s="99"/>
      <c r="AA150" s="99"/>
      <c r="AB150" s="100"/>
      <c r="AC150" s="105" t="s">
        <v>234</v>
      </c>
      <c r="AD150" s="106"/>
      <c r="AE150" s="106"/>
      <c r="AF150" s="106"/>
      <c r="AG150" s="106"/>
      <c r="AH150" s="114" t="s">
        <v>629</v>
      </c>
      <c r="AI150" s="115"/>
      <c r="AJ150" s="115"/>
      <c r="AK150" s="115"/>
      <c r="AL150" s="109" t="s">
        <v>629</v>
      </c>
      <c r="AM150" s="110"/>
      <c r="AN150" s="110"/>
      <c r="AO150" s="111"/>
      <c r="AP150" s="89" t="s">
        <v>635</v>
      </c>
      <c r="AQ150" s="89"/>
      <c r="AR150" s="89"/>
      <c r="AS150" s="89"/>
      <c r="AT150" s="89"/>
      <c r="AU150" s="89"/>
      <c r="AV150" s="89"/>
      <c r="AW150" s="89"/>
      <c r="AX150" s="89"/>
      <c r="AY150" t="e">
        <f>#REF!</f>
        <v>#REF!</v>
      </c>
    </row>
    <row r="151" spans="1:51" ht="39.75" customHeight="1" x14ac:dyDescent="0.15">
      <c r="A151" s="90">
        <v>2</v>
      </c>
      <c r="B151" s="90">
        <v>1</v>
      </c>
      <c r="C151" s="112" t="s">
        <v>613</v>
      </c>
      <c r="D151" s="113"/>
      <c r="E151" s="113"/>
      <c r="F151" s="113"/>
      <c r="G151" s="113"/>
      <c r="H151" s="113"/>
      <c r="I151" s="113"/>
      <c r="J151" s="94">
        <v>9010001035779</v>
      </c>
      <c r="K151" s="95"/>
      <c r="L151" s="95"/>
      <c r="M151" s="95"/>
      <c r="N151" s="95"/>
      <c r="O151" s="95"/>
      <c r="P151" s="96" t="s">
        <v>614</v>
      </c>
      <c r="Q151" s="97"/>
      <c r="R151" s="97"/>
      <c r="S151" s="97"/>
      <c r="T151" s="97"/>
      <c r="U151" s="97"/>
      <c r="V151" s="97"/>
      <c r="W151" s="97"/>
      <c r="X151" s="97"/>
      <c r="Y151" s="98">
        <v>7.8315999999999997E-2</v>
      </c>
      <c r="Z151" s="99"/>
      <c r="AA151" s="99"/>
      <c r="AB151" s="100"/>
      <c r="AC151" s="105" t="s">
        <v>234</v>
      </c>
      <c r="AD151" s="106"/>
      <c r="AE151" s="106"/>
      <c r="AF151" s="106"/>
      <c r="AG151" s="106"/>
      <c r="AH151" s="114" t="s">
        <v>629</v>
      </c>
      <c r="AI151" s="115"/>
      <c r="AJ151" s="115"/>
      <c r="AK151" s="115"/>
      <c r="AL151" s="109" t="s">
        <v>629</v>
      </c>
      <c r="AM151" s="110"/>
      <c r="AN151" s="110"/>
      <c r="AO151" s="111"/>
      <c r="AP151" s="89" t="s">
        <v>635</v>
      </c>
      <c r="AQ151" s="89"/>
      <c r="AR151" s="89"/>
      <c r="AS151" s="89"/>
      <c r="AT151" s="89"/>
      <c r="AU151" s="89"/>
      <c r="AV151" s="89"/>
      <c r="AW151" s="89"/>
      <c r="AX151" s="89"/>
      <c r="AY151">
        <f>COUNTA($C$151)</f>
        <v>1</v>
      </c>
    </row>
    <row r="152" spans="1:51" ht="24.75" customHeight="1" x14ac:dyDescent="0.15">
      <c r="A152" s="40"/>
      <c r="B152" s="42" t="s">
        <v>163</v>
      </c>
      <c r="C152" s="40"/>
      <c r="D152" s="40"/>
      <c r="E152" s="40"/>
      <c r="F152" s="40"/>
      <c r="G152" s="40"/>
      <c r="H152" s="40"/>
      <c r="I152" s="40"/>
      <c r="J152" s="40"/>
      <c r="K152" s="40"/>
      <c r="L152" s="40"/>
      <c r="M152" s="40"/>
      <c r="N152" s="40"/>
      <c r="O152" s="40"/>
      <c r="P152" s="43"/>
      <c r="Q152" s="43"/>
      <c r="R152" s="43"/>
      <c r="S152" s="43"/>
      <c r="T152" s="43"/>
      <c r="U152" s="43"/>
      <c r="V152" s="43"/>
      <c r="W152" s="43"/>
      <c r="X152" s="43"/>
      <c r="Y152" s="44"/>
      <c r="Z152" s="44"/>
      <c r="AA152" s="44"/>
      <c r="AB152" s="44"/>
      <c r="AC152" s="44"/>
      <c r="AD152" s="44"/>
      <c r="AE152" s="44"/>
      <c r="AF152" s="44"/>
      <c r="AG152" s="44"/>
      <c r="AH152" s="44"/>
      <c r="AI152" s="44"/>
      <c r="AJ152" s="44"/>
      <c r="AK152" s="44"/>
      <c r="AL152" s="44"/>
      <c r="AM152" s="44"/>
      <c r="AN152" s="44"/>
      <c r="AO152" s="44"/>
      <c r="AP152" s="43"/>
      <c r="AQ152" s="43"/>
      <c r="AR152" s="43"/>
      <c r="AS152" s="43"/>
      <c r="AT152" s="43"/>
      <c r="AU152" s="43"/>
      <c r="AV152" s="43"/>
      <c r="AW152" s="43"/>
      <c r="AX152" s="43"/>
      <c r="AY152" t="e">
        <f>#REF!</f>
        <v>#REF!</v>
      </c>
    </row>
    <row r="153" spans="1:51" ht="59.25" customHeight="1" x14ac:dyDescent="0.15">
      <c r="A153" s="116"/>
      <c r="B153" s="116"/>
      <c r="C153" s="116" t="s">
        <v>24</v>
      </c>
      <c r="D153" s="116"/>
      <c r="E153" s="116"/>
      <c r="F153" s="116"/>
      <c r="G153" s="116"/>
      <c r="H153" s="116"/>
      <c r="I153" s="116"/>
      <c r="J153" s="101" t="s">
        <v>184</v>
      </c>
      <c r="K153" s="117"/>
      <c r="L153" s="117"/>
      <c r="M153" s="117"/>
      <c r="N153" s="117"/>
      <c r="O153" s="117"/>
      <c r="P153" s="118" t="s">
        <v>25</v>
      </c>
      <c r="Q153" s="118"/>
      <c r="R153" s="118"/>
      <c r="S153" s="118"/>
      <c r="T153" s="118"/>
      <c r="U153" s="118"/>
      <c r="V153" s="118"/>
      <c r="W153" s="118"/>
      <c r="X153" s="118"/>
      <c r="Y153" s="119" t="s">
        <v>183</v>
      </c>
      <c r="Z153" s="120"/>
      <c r="AA153" s="120"/>
      <c r="AB153" s="120"/>
      <c r="AC153" s="101" t="s">
        <v>212</v>
      </c>
      <c r="AD153" s="101"/>
      <c r="AE153" s="101"/>
      <c r="AF153" s="101"/>
      <c r="AG153" s="101"/>
      <c r="AH153" s="119" t="s">
        <v>227</v>
      </c>
      <c r="AI153" s="116"/>
      <c r="AJ153" s="116"/>
      <c r="AK153" s="116"/>
      <c r="AL153" s="116" t="s">
        <v>19</v>
      </c>
      <c r="AM153" s="116"/>
      <c r="AN153" s="116"/>
      <c r="AO153" s="121"/>
      <c r="AP153" s="104" t="s">
        <v>185</v>
      </c>
      <c r="AQ153" s="104"/>
      <c r="AR153" s="104"/>
      <c r="AS153" s="104"/>
      <c r="AT153" s="104"/>
      <c r="AU153" s="104"/>
      <c r="AV153" s="104"/>
      <c r="AW153" s="104"/>
      <c r="AX153" s="104"/>
      <c r="AY153" t="e">
        <f>#REF!</f>
        <v>#REF!</v>
      </c>
    </row>
    <row r="154" spans="1:51" ht="30" customHeight="1" x14ac:dyDescent="0.15">
      <c r="A154" s="90">
        <v>1</v>
      </c>
      <c r="B154" s="90">
        <v>1</v>
      </c>
      <c r="C154" s="113" t="s">
        <v>615</v>
      </c>
      <c r="D154" s="113"/>
      <c r="E154" s="113"/>
      <c r="F154" s="113"/>
      <c r="G154" s="113"/>
      <c r="H154" s="113"/>
      <c r="I154" s="113"/>
      <c r="J154" s="94">
        <v>1010001067359</v>
      </c>
      <c r="K154" s="95"/>
      <c r="L154" s="95"/>
      <c r="M154" s="95"/>
      <c r="N154" s="95"/>
      <c r="O154" s="95"/>
      <c r="P154" s="97" t="s">
        <v>616</v>
      </c>
      <c r="Q154" s="97"/>
      <c r="R154" s="97"/>
      <c r="S154" s="97"/>
      <c r="T154" s="97"/>
      <c r="U154" s="97"/>
      <c r="V154" s="97"/>
      <c r="W154" s="97"/>
      <c r="X154" s="97"/>
      <c r="Y154" s="98">
        <v>17.3</v>
      </c>
      <c r="Z154" s="99"/>
      <c r="AA154" s="99"/>
      <c r="AB154" s="100"/>
      <c r="AC154" s="105" t="s">
        <v>620</v>
      </c>
      <c r="AD154" s="106"/>
      <c r="AE154" s="106"/>
      <c r="AF154" s="106"/>
      <c r="AG154" s="106"/>
      <c r="AH154" s="114" t="s">
        <v>634</v>
      </c>
      <c r="AI154" s="115"/>
      <c r="AJ154" s="115"/>
      <c r="AK154" s="115"/>
      <c r="AL154" s="109" t="s">
        <v>634</v>
      </c>
      <c r="AM154" s="110"/>
      <c r="AN154" s="110"/>
      <c r="AO154" s="111"/>
      <c r="AP154" s="89" t="s">
        <v>635</v>
      </c>
      <c r="AQ154" s="89"/>
      <c r="AR154" s="89"/>
      <c r="AS154" s="89"/>
      <c r="AT154" s="89"/>
      <c r="AU154" s="89"/>
      <c r="AV154" s="89"/>
      <c r="AW154" s="89"/>
      <c r="AX154" s="89"/>
      <c r="AY154" t="e">
        <f>#REF!</f>
        <v>#REF!</v>
      </c>
    </row>
    <row r="155" spans="1:51" ht="24.75" customHeight="1" x14ac:dyDescent="0.15">
      <c r="A155" s="40"/>
      <c r="B155" s="42" t="s">
        <v>164</v>
      </c>
      <c r="C155" s="40"/>
      <c r="D155" s="40"/>
      <c r="E155" s="40"/>
      <c r="F155" s="40"/>
      <c r="G155" s="40"/>
      <c r="H155" s="40"/>
      <c r="I155" s="40"/>
      <c r="J155" s="40"/>
      <c r="K155" s="40"/>
      <c r="L155" s="40"/>
      <c r="M155" s="40"/>
      <c r="N155" s="40"/>
      <c r="O155" s="40"/>
      <c r="P155" s="43"/>
      <c r="Q155" s="43"/>
      <c r="R155" s="43"/>
      <c r="S155" s="43"/>
      <c r="T155" s="43"/>
      <c r="U155" s="43"/>
      <c r="V155" s="43"/>
      <c r="W155" s="43"/>
      <c r="X155" s="43"/>
      <c r="Y155" s="44"/>
      <c r="Z155" s="44"/>
      <c r="AA155" s="44"/>
      <c r="AB155" s="44"/>
      <c r="AC155" s="44"/>
      <c r="AD155" s="44"/>
      <c r="AE155" s="44"/>
      <c r="AF155" s="44"/>
      <c r="AG155" s="44"/>
      <c r="AH155" s="44"/>
      <c r="AI155" s="44"/>
      <c r="AJ155" s="44"/>
      <c r="AK155" s="44"/>
      <c r="AL155" s="44"/>
      <c r="AM155" s="44"/>
      <c r="AN155" s="44"/>
      <c r="AO155" s="44"/>
      <c r="AP155" s="43"/>
      <c r="AQ155" s="43"/>
      <c r="AR155" s="43"/>
      <c r="AS155" s="43"/>
      <c r="AT155" s="43"/>
      <c r="AU155" s="43"/>
      <c r="AV155" s="43"/>
      <c r="AW155" s="43"/>
      <c r="AX155" s="43"/>
      <c r="AY155" t="e">
        <f>#REF!</f>
        <v>#REF!</v>
      </c>
    </row>
    <row r="156" spans="1:51" ht="59.25" customHeight="1" x14ac:dyDescent="0.15">
      <c r="A156" s="116"/>
      <c r="B156" s="116"/>
      <c r="C156" s="116" t="s">
        <v>24</v>
      </c>
      <c r="D156" s="116"/>
      <c r="E156" s="116"/>
      <c r="F156" s="116"/>
      <c r="G156" s="116"/>
      <c r="H156" s="116"/>
      <c r="I156" s="116"/>
      <c r="J156" s="101" t="s">
        <v>184</v>
      </c>
      <c r="K156" s="117"/>
      <c r="L156" s="117"/>
      <c r="M156" s="117"/>
      <c r="N156" s="117"/>
      <c r="O156" s="117"/>
      <c r="P156" s="118" t="s">
        <v>25</v>
      </c>
      <c r="Q156" s="118"/>
      <c r="R156" s="118"/>
      <c r="S156" s="118"/>
      <c r="T156" s="118"/>
      <c r="U156" s="118"/>
      <c r="V156" s="118"/>
      <c r="W156" s="118"/>
      <c r="X156" s="118"/>
      <c r="Y156" s="119" t="s">
        <v>183</v>
      </c>
      <c r="Z156" s="120"/>
      <c r="AA156" s="120"/>
      <c r="AB156" s="120"/>
      <c r="AC156" s="101" t="s">
        <v>212</v>
      </c>
      <c r="AD156" s="101"/>
      <c r="AE156" s="101"/>
      <c r="AF156" s="101"/>
      <c r="AG156" s="101"/>
      <c r="AH156" s="119" t="s">
        <v>227</v>
      </c>
      <c r="AI156" s="116"/>
      <c r="AJ156" s="116"/>
      <c r="AK156" s="116"/>
      <c r="AL156" s="116" t="s">
        <v>19</v>
      </c>
      <c r="AM156" s="116"/>
      <c r="AN156" s="116"/>
      <c r="AO156" s="121"/>
      <c r="AP156" s="104" t="s">
        <v>185</v>
      </c>
      <c r="AQ156" s="104"/>
      <c r="AR156" s="104"/>
      <c r="AS156" s="104"/>
      <c r="AT156" s="104"/>
      <c r="AU156" s="104"/>
      <c r="AV156" s="104"/>
      <c r="AW156" s="104"/>
      <c r="AX156" s="104"/>
      <c r="AY156" t="e">
        <f>#REF!</f>
        <v>#REF!</v>
      </c>
    </row>
    <row r="157" spans="1:51" ht="30" customHeight="1" x14ac:dyDescent="0.15">
      <c r="A157" s="90">
        <v>1</v>
      </c>
      <c r="B157" s="90">
        <v>1</v>
      </c>
      <c r="C157" s="112" t="s">
        <v>615</v>
      </c>
      <c r="D157" s="113"/>
      <c r="E157" s="113"/>
      <c r="F157" s="113"/>
      <c r="G157" s="113"/>
      <c r="H157" s="113"/>
      <c r="I157" s="113"/>
      <c r="J157" s="94">
        <v>1010001067359</v>
      </c>
      <c r="K157" s="95"/>
      <c r="L157" s="95"/>
      <c r="M157" s="95"/>
      <c r="N157" s="95"/>
      <c r="O157" s="95"/>
      <c r="P157" s="96" t="s">
        <v>617</v>
      </c>
      <c r="Q157" s="97"/>
      <c r="R157" s="97"/>
      <c r="S157" s="97"/>
      <c r="T157" s="97"/>
      <c r="U157" s="97"/>
      <c r="V157" s="97"/>
      <c r="W157" s="97"/>
      <c r="X157" s="97"/>
      <c r="Y157" s="98">
        <v>2.6</v>
      </c>
      <c r="Z157" s="99"/>
      <c r="AA157" s="99"/>
      <c r="AB157" s="100"/>
      <c r="AC157" s="105" t="s">
        <v>229</v>
      </c>
      <c r="AD157" s="106"/>
      <c r="AE157" s="106"/>
      <c r="AF157" s="106"/>
      <c r="AG157" s="106"/>
      <c r="AH157" s="114">
        <v>1</v>
      </c>
      <c r="AI157" s="115"/>
      <c r="AJ157" s="115"/>
      <c r="AK157" s="115"/>
      <c r="AL157" s="109">
        <v>77.8</v>
      </c>
      <c r="AM157" s="110"/>
      <c r="AN157" s="110"/>
      <c r="AO157" s="111"/>
      <c r="AP157" s="89" t="s">
        <v>635</v>
      </c>
      <c r="AQ157" s="89"/>
      <c r="AR157" s="89"/>
      <c r="AS157" s="89"/>
      <c r="AT157" s="89"/>
      <c r="AU157" s="89"/>
      <c r="AV157" s="89"/>
      <c r="AW157" s="89"/>
      <c r="AX157" s="89"/>
      <c r="AY157" t="e">
        <f>#REF!</f>
        <v>#REF!</v>
      </c>
    </row>
    <row r="158" spans="1:51" ht="24.75" customHeight="1" x14ac:dyDescent="0.15">
      <c r="A158" s="41"/>
      <c r="B158" s="45" t="s">
        <v>203</v>
      </c>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row>
    <row r="159" spans="1:51" ht="58.5" customHeight="1" x14ac:dyDescent="0.15">
      <c r="A159" s="103"/>
      <c r="B159" s="103"/>
      <c r="C159" s="101" t="s">
        <v>180</v>
      </c>
      <c r="D159" s="102"/>
      <c r="E159" s="101" t="s">
        <v>179</v>
      </c>
      <c r="F159" s="102"/>
      <c r="G159" s="102"/>
      <c r="H159" s="102"/>
      <c r="I159" s="102"/>
      <c r="J159" s="101" t="s">
        <v>184</v>
      </c>
      <c r="K159" s="101"/>
      <c r="L159" s="101"/>
      <c r="M159" s="101"/>
      <c r="N159" s="101"/>
      <c r="O159" s="101"/>
      <c r="P159" s="101" t="s">
        <v>25</v>
      </c>
      <c r="Q159" s="101"/>
      <c r="R159" s="101"/>
      <c r="S159" s="101"/>
      <c r="T159" s="101"/>
      <c r="U159" s="101"/>
      <c r="V159" s="101"/>
      <c r="W159" s="101"/>
      <c r="X159" s="101"/>
      <c r="Y159" s="101" t="s">
        <v>186</v>
      </c>
      <c r="Z159" s="102"/>
      <c r="AA159" s="102"/>
      <c r="AB159" s="102"/>
      <c r="AC159" s="101" t="s">
        <v>169</v>
      </c>
      <c r="AD159" s="101"/>
      <c r="AE159" s="101"/>
      <c r="AF159" s="101"/>
      <c r="AG159" s="101"/>
      <c r="AH159" s="101" t="s">
        <v>175</v>
      </c>
      <c r="AI159" s="102"/>
      <c r="AJ159" s="102"/>
      <c r="AK159" s="102"/>
      <c r="AL159" s="102" t="s">
        <v>19</v>
      </c>
      <c r="AM159" s="102"/>
      <c r="AN159" s="102"/>
      <c r="AO159" s="103"/>
      <c r="AP159" s="104" t="s">
        <v>208</v>
      </c>
      <c r="AQ159" s="104"/>
      <c r="AR159" s="104"/>
      <c r="AS159" s="104"/>
      <c r="AT159" s="104"/>
      <c r="AU159" s="104"/>
      <c r="AV159" s="104"/>
      <c r="AW159" s="104"/>
      <c r="AX159" s="104"/>
    </row>
    <row r="160" spans="1:51" ht="48.75" customHeight="1" x14ac:dyDescent="0.15">
      <c r="A160" s="90">
        <v>1</v>
      </c>
      <c r="B160" s="90">
        <v>1</v>
      </c>
      <c r="C160" s="91" t="s">
        <v>618</v>
      </c>
      <c r="D160" s="91"/>
      <c r="E160" s="92" t="s">
        <v>623</v>
      </c>
      <c r="F160" s="93"/>
      <c r="G160" s="93"/>
      <c r="H160" s="93"/>
      <c r="I160" s="93"/>
      <c r="J160" s="94">
        <v>7010401006126</v>
      </c>
      <c r="K160" s="95"/>
      <c r="L160" s="95"/>
      <c r="M160" s="95"/>
      <c r="N160" s="95"/>
      <c r="O160" s="95"/>
      <c r="P160" s="96" t="s">
        <v>624</v>
      </c>
      <c r="Q160" s="97"/>
      <c r="R160" s="97"/>
      <c r="S160" s="97"/>
      <c r="T160" s="97"/>
      <c r="U160" s="97"/>
      <c r="V160" s="97"/>
      <c r="W160" s="97"/>
      <c r="X160" s="97"/>
      <c r="Y160" s="98">
        <v>66.8</v>
      </c>
      <c r="Z160" s="99"/>
      <c r="AA160" s="99"/>
      <c r="AB160" s="100"/>
      <c r="AC160" s="105" t="s">
        <v>235</v>
      </c>
      <c r="AD160" s="106"/>
      <c r="AE160" s="106"/>
      <c r="AF160" s="106"/>
      <c r="AG160" s="106"/>
      <c r="AH160" s="107">
        <v>1</v>
      </c>
      <c r="AI160" s="108"/>
      <c r="AJ160" s="108"/>
      <c r="AK160" s="108"/>
      <c r="AL160" s="109">
        <v>99.3</v>
      </c>
      <c r="AM160" s="110"/>
      <c r="AN160" s="110"/>
      <c r="AO160" s="111"/>
      <c r="AP160" s="89"/>
      <c r="AQ160" s="89"/>
      <c r="AR160" s="89"/>
      <c r="AS160" s="89"/>
      <c r="AT160" s="89"/>
      <c r="AU160" s="89"/>
      <c r="AV160" s="89"/>
      <c r="AW160" s="89"/>
      <c r="AX160" s="89"/>
    </row>
    <row r="161" spans="1:51" ht="39" customHeight="1" x14ac:dyDescent="0.15">
      <c r="A161" s="90">
        <v>2</v>
      </c>
      <c r="B161" s="90">
        <v>1</v>
      </c>
      <c r="C161" s="91" t="s">
        <v>625</v>
      </c>
      <c r="D161" s="91"/>
      <c r="E161" s="92" t="s">
        <v>626</v>
      </c>
      <c r="F161" s="93"/>
      <c r="G161" s="93"/>
      <c r="H161" s="93"/>
      <c r="I161" s="93"/>
      <c r="J161" s="94">
        <v>1010001067359</v>
      </c>
      <c r="K161" s="95"/>
      <c r="L161" s="95"/>
      <c r="M161" s="95"/>
      <c r="N161" s="95"/>
      <c r="O161" s="95"/>
      <c r="P161" s="96" t="s">
        <v>627</v>
      </c>
      <c r="Q161" s="97"/>
      <c r="R161" s="97"/>
      <c r="S161" s="97"/>
      <c r="T161" s="97"/>
      <c r="U161" s="97"/>
      <c r="V161" s="97"/>
      <c r="W161" s="97"/>
      <c r="X161" s="97"/>
      <c r="Y161" s="98">
        <v>36.700000000000003</v>
      </c>
      <c r="Z161" s="99"/>
      <c r="AA161" s="99"/>
      <c r="AB161" s="100"/>
      <c r="AC161" s="105" t="s">
        <v>229</v>
      </c>
      <c r="AD161" s="106"/>
      <c r="AE161" s="106"/>
      <c r="AF161" s="106"/>
      <c r="AG161" s="106"/>
      <c r="AH161" s="107">
        <v>1</v>
      </c>
      <c r="AI161" s="108"/>
      <c r="AJ161" s="108"/>
      <c r="AK161" s="108"/>
      <c r="AL161" s="109">
        <v>77.8</v>
      </c>
      <c r="AM161" s="110"/>
      <c r="AN161" s="110"/>
      <c r="AO161" s="111"/>
      <c r="AP161" s="89"/>
      <c r="AQ161" s="89"/>
      <c r="AR161" s="89"/>
      <c r="AS161" s="89"/>
      <c r="AT161" s="89"/>
      <c r="AU161" s="89"/>
      <c r="AV161" s="89"/>
      <c r="AW161" s="89"/>
      <c r="AX161" s="89"/>
      <c r="AY161">
        <f>COUNTA($E$161)</f>
        <v>1</v>
      </c>
    </row>
  </sheetData>
  <sheetProtection formatRows="0"/>
  <dataConsolidate link="1"/>
  <mergeCells count="737">
    <mergeCell ref="O93:AF93"/>
    <mergeCell ref="J90:L90"/>
    <mergeCell ref="M90:N90"/>
    <mergeCell ref="C89:D89"/>
    <mergeCell ref="E89:G89"/>
    <mergeCell ref="H89:I89"/>
    <mergeCell ref="J89:L89"/>
    <mergeCell ref="M89:N89"/>
    <mergeCell ref="O89:AF89"/>
    <mergeCell ref="O90:AF90"/>
    <mergeCell ref="O91:AF91"/>
    <mergeCell ref="O92:AF92"/>
    <mergeCell ref="A96:AX96"/>
    <mergeCell ref="A97:AX97"/>
    <mergeCell ref="A98:AX98"/>
    <mergeCell ref="A99:E99"/>
    <mergeCell ref="F99:AX99"/>
    <mergeCell ref="A100:AX100"/>
    <mergeCell ref="A94:B95"/>
    <mergeCell ref="C94:F94"/>
    <mergeCell ref="G94:AX94"/>
    <mergeCell ref="C95:F95"/>
    <mergeCell ref="G95:AX95"/>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P13:V13"/>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A4:F4"/>
    <mergeCell ref="G4:X4"/>
    <mergeCell ref="Y4:AD4"/>
    <mergeCell ref="AE4:AP4"/>
    <mergeCell ref="AQ4:AX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W13:AC13"/>
    <mergeCell ref="AD13:AJ13"/>
    <mergeCell ref="AK13:AQ13"/>
    <mergeCell ref="AR13:AX13"/>
    <mergeCell ref="I14:O14"/>
    <mergeCell ref="P14:V14"/>
    <mergeCell ref="P15:V15"/>
    <mergeCell ref="W15:AC15"/>
    <mergeCell ref="AD15:AJ15"/>
    <mergeCell ref="G23:O23"/>
    <mergeCell ref="P23:V23"/>
    <mergeCell ref="W23:AC23"/>
    <mergeCell ref="AD23:AX26"/>
    <mergeCell ref="G24:O24"/>
    <mergeCell ref="G21:O21"/>
    <mergeCell ref="P21:V21"/>
    <mergeCell ref="W21:AC21"/>
    <mergeCell ref="AD21:AJ21"/>
    <mergeCell ref="AK21:AQ21"/>
    <mergeCell ref="AR21:AX21"/>
    <mergeCell ref="P24:V24"/>
    <mergeCell ref="W24:AC24"/>
    <mergeCell ref="G25:O25"/>
    <mergeCell ref="P25:V25"/>
    <mergeCell ref="A22:F26"/>
    <mergeCell ref="G22:O22"/>
    <mergeCell ref="P22:V22"/>
    <mergeCell ref="W22:AC22"/>
    <mergeCell ref="A44:F44"/>
    <mergeCell ref="G44:AX44"/>
    <mergeCell ref="G26:O26"/>
    <mergeCell ref="P26:V26"/>
    <mergeCell ref="W26:AC26"/>
    <mergeCell ref="A27:F27"/>
    <mergeCell ref="G27:AX27"/>
    <mergeCell ref="A31:F33"/>
    <mergeCell ref="G31:O31"/>
    <mergeCell ref="P31:X31"/>
    <mergeCell ref="Y31:AA31"/>
    <mergeCell ref="G29:O30"/>
    <mergeCell ref="P29:X30"/>
    <mergeCell ref="Y29:AA29"/>
    <mergeCell ref="AB29:AD29"/>
    <mergeCell ref="AE29:AH29"/>
    <mergeCell ref="AI29:AL29"/>
    <mergeCell ref="W25:AC25"/>
    <mergeCell ref="AM29:AP29"/>
    <mergeCell ref="AQ29:AT29"/>
    <mergeCell ref="AU29:AX29"/>
    <mergeCell ref="Y30:AA30"/>
    <mergeCell ref="AB30:AD30"/>
    <mergeCell ref="AE30:AH30"/>
    <mergeCell ref="AI30:AL30"/>
    <mergeCell ref="AM30:AP30"/>
    <mergeCell ref="AQ30:AT30"/>
    <mergeCell ref="AU30:AX30"/>
    <mergeCell ref="AI28:AL28"/>
    <mergeCell ref="AM28:AP28"/>
    <mergeCell ref="AQ28:AT28"/>
    <mergeCell ref="AU28:AX28"/>
    <mergeCell ref="Y39:AA39"/>
    <mergeCell ref="AB39:AD39"/>
    <mergeCell ref="AE39:AH39"/>
    <mergeCell ref="AU46:AX46"/>
    <mergeCell ref="Y47:AA47"/>
    <mergeCell ref="AB47:AD47"/>
    <mergeCell ref="AE47:AH47"/>
    <mergeCell ref="AI47:AL47"/>
    <mergeCell ref="AM47:AP47"/>
    <mergeCell ref="AB53:AD53"/>
    <mergeCell ref="AE53:AH53"/>
    <mergeCell ref="AI33:AL33"/>
    <mergeCell ref="AM33:AP33"/>
    <mergeCell ref="AQ33:AT33"/>
    <mergeCell ref="AU33:AX33"/>
    <mergeCell ref="AQ40:AT40"/>
    <mergeCell ref="AU40:AX40"/>
    <mergeCell ref="AM41:AP41"/>
    <mergeCell ref="AQ41:AT41"/>
    <mergeCell ref="AU41:AX41"/>
    <mergeCell ref="AI31:AL31"/>
    <mergeCell ref="AM31:AP31"/>
    <mergeCell ref="AQ31:AT31"/>
    <mergeCell ref="AU31:AX31"/>
    <mergeCell ref="AI32:AL32"/>
    <mergeCell ref="AM36:AP36"/>
    <mergeCell ref="AQ36:AX36"/>
    <mergeCell ref="AM35:AP35"/>
    <mergeCell ref="AQ39:AT39"/>
    <mergeCell ref="AU39:AX39"/>
    <mergeCell ref="AI39:AL39"/>
    <mergeCell ref="AM34:AP34"/>
    <mergeCell ref="AQ34:AX34"/>
    <mergeCell ref="A28:F30"/>
    <mergeCell ref="G28:O28"/>
    <mergeCell ref="P28:X28"/>
    <mergeCell ref="Y28:AA28"/>
    <mergeCell ref="AB28:AD28"/>
    <mergeCell ref="AE28:AH28"/>
    <mergeCell ref="Y33:AA33"/>
    <mergeCell ref="AB33:AD33"/>
    <mergeCell ref="AE33:AH33"/>
    <mergeCell ref="G32:O33"/>
    <mergeCell ref="P32:X33"/>
    <mergeCell ref="Y32:AA32"/>
    <mergeCell ref="AB32:AD32"/>
    <mergeCell ref="AE32:AH32"/>
    <mergeCell ref="AB31:AD31"/>
    <mergeCell ref="AE31:AH31"/>
    <mergeCell ref="A34:F36"/>
    <mergeCell ref="G34:X34"/>
    <mergeCell ref="Y34:AA34"/>
    <mergeCell ref="AB34:AD34"/>
    <mergeCell ref="AE34:AH34"/>
    <mergeCell ref="AI34:AL34"/>
    <mergeCell ref="AB40:AD40"/>
    <mergeCell ref="AE40:AH40"/>
    <mergeCell ref="AI40:AL40"/>
    <mergeCell ref="Y36:AA36"/>
    <mergeCell ref="AB36:AD36"/>
    <mergeCell ref="AE36:AH36"/>
    <mergeCell ref="AI36:AL36"/>
    <mergeCell ref="G35:X36"/>
    <mergeCell ref="Y35:AA35"/>
    <mergeCell ref="AB35:AD35"/>
    <mergeCell ref="AE35:AH35"/>
    <mergeCell ref="AI35:AL35"/>
    <mergeCell ref="G39:O41"/>
    <mergeCell ref="P39:X41"/>
    <mergeCell ref="Y41:AA41"/>
    <mergeCell ref="AB41:AD41"/>
    <mergeCell ref="AE41:AH41"/>
    <mergeCell ref="AI41:AL41"/>
    <mergeCell ref="G45:O45"/>
    <mergeCell ref="P45:X45"/>
    <mergeCell ref="Y45:AA45"/>
    <mergeCell ref="AM32:AP32"/>
    <mergeCell ref="AQ32:AT32"/>
    <mergeCell ref="AU32:AX32"/>
    <mergeCell ref="AI53:AL53"/>
    <mergeCell ref="AM53:AP53"/>
    <mergeCell ref="AQ53:AX53"/>
    <mergeCell ref="G52:X53"/>
    <mergeCell ref="Y52:AA52"/>
    <mergeCell ref="AB52:AD52"/>
    <mergeCell ref="AE52:AH52"/>
    <mergeCell ref="AI52:AL52"/>
    <mergeCell ref="AM52:AP52"/>
    <mergeCell ref="AM50:AP50"/>
    <mergeCell ref="AQ50:AX50"/>
    <mergeCell ref="AQ37:AT37"/>
    <mergeCell ref="AU37:AX37"/>
    <mergeCell ref="AQ38:AR38"/>
    <mergeCell ref="AS38:AT38"/>
    <mergeCell ref="AU38:AV38"/>
    <mergeCell ref="AW38:AX38"/>
    <mergeCell ref="AQ35:AX35"/>
    <mergeCell ref="A51:F53"/>
    <mergeCell ref="G51:X51"/>
    <mergeCell ref="Y51:AA51"/>
    <mergeCell ref="AB51:AD51"/>
    <mergeCell ref="AE51:AH51"/>
    <mergeCell ref="AI51:AL51"/>
    <mergeCell ref="AM51:AP51"/>
    <mergeCell ref="AQ51:AX51"/>
    <mergeCell ref="G49:X50"/>
    <mergeCell ref="Y49:AA49"/>
    <mergeCell ref="AB49:AD49"/>
    <mergeCell ref="AE49:AH49"/>
    <mergeCell ref="AI49:AL49"/>
    <mergeCell ref="AM49:AP49"/>
    <mergeCell ref="AQ49:AX49"/>
    <mergeCell ref="Y50:AA50"/>
    <mergeCell ref="A48:F50"/>
    <mergeCell ref="AE48:AH48"/>
    <mergeCell ref="AI48:AL48"/>
    <mergeCell ref="AB50:AD50"/>
    <mergeCell ref="AE50:AH50"/>
    <mergeCell ref="AI50:AL50"/>
    <mergeCell ref="AQ52:AX52"/>
    <mergeCell ref="Y53:AA53"/>
    <mergeCell ref="AM56:AP56"/>
    <mergeCell ref="AQ56:AX56"/>
    <mergeCell ref="AM54:AP54"/>
    <mergeCell ref="AQ54:AX54"/>
    <mergeCell ref="G55:X56"/>
    <mergeCell ref="Y55:AA55"/>
    <mergeCell ref="AB55:AD55"/>
    <mergeCell ref="AE55:AH55"/>
    <mergeCell ref="AI55:AL55"/>
    <mergeCell ref="AM55:AP55"/>
    <mergeCell ref="AQ55:AX55"/>
    <mergeCell ref="Y56:AA56"/>
    <mergeCell ref="A54:F56"/>
    <mergeCell ref="G54:X54"/>
    <mergeCell ref="Y54:AA54"/>
    <mergeCell ref="AB54:AD54"/>
    <mergeCell ref="AE54:AH54"/>
    <mergeCell ref="AI54:AL54"/>
    <mergeCell ref="AE37:AH38"/>
    <mergeCell ref="AI37:AL38"/>
    <mergeCell ref="AM37:AP38"/>
    <mergeCell ref="A37:F41"/>
    <mergeCell ref="G37:O38"/>
    <mergeCell ref="P37:X38"/>
    <mergeCell ref="Y37:AA38"/>
    <mergeCell ref="AB37:AD38"/>
    <mergeCell ref="AM39:AP39"/>
    <mergeCell ref="Y40:AA40"/>
    <mergeCell ref="AM40:AP40"/>
    <mergeCell ref="A42:F43"/>
    <mergeCell ref="G42:AX43"/>
    <mergeCell ref="AM48:AP48"/>
    <mergeCell ref="AQ48:AX48"/>
    <mergeCell ref="G48:X48"/>
    <mergeCell ref="Y48:AA48"/>
    <mergeCell ref="AB48:AD48"/>
    <mergeCell ref="AQ47:AT47"/>
    <mergeCell ref="AU47:AX47"/>
    <mergeCell ref="AI45:AL45"/>
    <mergeCell ref="AM45:AP45"/>
    <mergeCell ref="AQ45:AT45"/>
    <mergeCell ref="AB45:AD45"/>
    <mergeCell ref="AE45:AH45"/>
    <mergeCell ref="AM46:AP46"/>
    <mergeCell ref="AQ46:AT46"/>
    <mergeCell ref="AU45:AX45"/>
    <mergeCell ref="G46:O47"/>
    <mergeCell ref="P46:X47"/>
    <mergeCell ref="Y46:AA46"/>
    <mergeCell ref="AB46:AD46"/>
    <mergeCell ref="AE46:AH46"/>
    <mergeCell ref="AI46:AL46"/>
    <mergeCell ref="A45:F47"/>
    <mergeCell ref="A57:F61"/>
    <mergeCell ref="G57:O58"/>
    <mergeCell ref="P57:X58"/>
    <mergeCell ref="Y57:AA58"/>
    <mergeCell ref="AB57:AD58"/>
    <mergeCell ref="AB56:AD56"/>
    <mergeCell ref="AE56:AH56"/>
    <mergeCell ref="AI56:AL56"/>
    <mergeCell ref="Y59:AA59"/>
    <mergeCell ref="AB59:AD59"/>
    <mergeCell ref="AE59:AH59"/>
    <mergeCell ref="AI59:AL59"/>
    <mergeCell ref="Y61:AA61"/>
    <mergeCell ref="AB61:AD61"/>
    <mergeCell ref="AE61:AH61"/>
    <mergeCell ref="AI61:AL61"/>
    <mergeCell ref="AE57:AH58"/>
    <mergeCell ref="AI57:AL58"/>
    <mergeCell ref="AM57:AP58"/>
    <mergeCell ref="AQ57:AT57"/>
    <mergeCell ref="AU57:AX57"/>
    <mergeCell ref="AQ58:AR58"/>
    <mergeCell ref="AS58:AT58"/>
    <mergeCell ref="AU58:AV58"/>
    <mergeCell ref="AW58:AX58"/>
    <mergeCell ref="A68:AX68"/>
    <mergeCell ref="A64:AN64"/>
    <mergeCell ref="AO64:AQ64"/>
    <mergeCell ref="AS64:AX64"/>
    <mergeCell ref="P59:X61"/>
    <mergeCell ref="AM61:AP61"/>
    <mergeCell ref="AQ61:AT61"/>
    <mergeCell ref="AU61:AX61"/>
    <mergeCell ref="A62:F63"/>
    <mergeCell ref="G62:AX63"/>
    <mergeCell ref="AM59:AP59"/>
    <mergeCell ref="AQ59:AT59"/>
    <mergeCell ref="AU59:AX59"/>
    <mergeCell ref="Y60:AA60"/>
    <mergeCell ref="AB60:AD60"/>
    <mergeCell ref="AE60:AH60"/>
    <mergeCell ref="W66:AA66"/>
    <mergeCell ref="AB66:AX66"/>
    <mergeCell ref="W67:AA67"/>
    <mergeCell ref="AB67:AX67"/>
    <mergeCell ref="A65:B67"/>
    <mergeCell ref="C65:D67"/>
    <mergeCell ref="E65:F65"/>
    <mergeCell ref="G65:AX65"/>
    <mergeCell ref="E66:F67"/>
    <mergeCell ref="G66:V67"/>
    <mergeCell ref="AD76:AF76"/>
    <mergeCell ref="AG76:AX76"/>
    <mergeCell ref="C77:AC77"/>
    <mergeCell ref="AD77:AF77"/>
    <mergeCell ref="AG77:AX77"/>
    <mergeCell ref="C78:AC78"/>
    <mergeCell ref="AD78:AF78"/>
    <mergeCell ref="C69:AC69"/>
    <mergeCell ref="AD69:AF69"/>
    <mergeCell ref="AG69:AX69"/>
    <mergeCell ref="C81:AC81"/>
    <mergeCell ref="AD81:AF81"/>
    <mergeCell ref="AG81:AX81"/>
    <mergeCell ref="C82:AC82"/>
    <mergeCell ref="AD82:AF82"/>
    <mergeCell ref="AG82:AX82"/>
    <mergeCell ref="C79:AC79"/>
    <mergeCell ref="AD79:AF79"/>
    <mergeCell ref="AG79:AX79"/>
    <mergeCell ref="C80:AC80"/>
    <mergeCell ref="AD80:AF80"/>
    <mergeCell ref="AG80:AX80"/>
    <mergeCell ref="A70:B72"/>
    <mergeCell ref="C70:AC70"/>
    <mergeCell ref="AD70:AF70"/>
    <mergeCell ref="AG70:AX70"/>
    <mergeCell ref="C71:AC71"/>
    <mergeCell ref="AD71:AF71"/>
    <mergeCell ref="AG71:AX71"/>
    <mergeCell ref="C72:AC72"/>
    <mergeCell ref="AD72:AF72"/>
    <mergeCell ref="AG72:AX72"/>
    <mergeCell ref="AG78:AX78"/>
    <mergeCell ref="AG86:AX86"/>
    <mergeCell ref="A83:B86"/>
    <mergeCell ref="C83:AC83"/>
    <mergeCell ref="AD83:AF83"/>
    <mergeCell ref="AG83:AX83"/>
    <mergeCell ref="C84:AC84"/>
    <mergeCell ref="AD84:AF84"/>
    <mergeCell ref="AG84:AX84"/>
    <mergeCell ref="C85:AC85"/>
    <mergeCell ref="AD85:AF85"/>
    <mergeCell ref="AG85:AX85"/>
    <mergeCell ref="C86:AC86"/>
    <mergeCell ref="AD86:AF86"/>
    <mergeCell ref="A73:B82"/>
    <mergeCell ref="C73:AC73"/>
    <mergeCell ref="AD73:AF73"/>
    <mergeCell ref="AG73:AX75"/>
    <mergeCell ref="C74:D75"/>
    <mergeCell ref="E74:AC74"/>
    <mergeCell ref="AD74:AF74"/>
    <mergeCell ref="E75:AC75"/>
    <mergeCell ref="AD75:AF75"/>
    <mergeCell ref="C76:AC76"/>
    <mergeCell ref="A87:B93"/>
    <mergeCell ref="C87:AC87"/>
    <mergeCell ref="AD87:AF87"/>
    <mergeCell ref="AG87:AX93"/>
    <mergeCell ref="J91:L91"/>
    <mergeCell ref="M91:N91"/>
    <mergeCell ref="C92:D92"/>
    <mergeCell ref="E92:G92"/>
    <mergeCell ref="H92:I92"/>
    <mergeCell ref="J92:L92"/>
    <mergeCell ref="M92:N92"/>
    <mergeCell ref="C93:D93"/>
    <mergeCell ref="E93:G93"/>
    <mergeCell ref="H93:I93"/>
    <mergeCell ref="J93:L93"/>
    <mergeCell ref="O88:AF88"/>
    <mergeCell ref="C88:N88"/>
    <mergeCell ref="C91:D91"/>
    <mergeCell ref="E91:G91"/>
    <mergeCell ref="H91:I91"/>
    <mergeCell ref="C90:D90"/>
    <mergeCell ref="E90:G90"/>
    <mergeCell ref="H90:I90"/>
    <mergeCell ref="M93:N93"/>
    <mergeCell ref="E106:P106"/>
    <mergeCell ref="Q106:AB106"/>
    <mergeCell ref="AC106:AN106"/>
    <mergeCell ref="AO106:AX106"/>
    <mergeCell ref="A107:D107"/>
    <mergeCell ref="E107:P107"/>
    <mergeCell ref="Q107:AB107"/>
    <mergeCell ref="AC107:AN107"/>
    <mergeCell ref="AO107:AX107"/>
    <mergeCell ref="A106:D106"/>
    <mergeCell ref="A101:E101"/>
    <mergeCell ref="F101:AX101"/>
    <mergeCell ref="A102:AX102"/>
    <mergeCell ref="A103:AX103"/>
    <mergeCell ref="A104:AX104"/>
    <mergeCell ref="A105:D105"/>
    <mergeCell ref="E105:P105"/>
    <mergeCell ref="Q105:AB105"/>
    <mergeCell ref="AC105:AN105"/>
    <mergeCell ref="AO105:AX105"/>
    <mergeCell ref="A112:D112"/>
    <mergeCell ref="E112:P112"/>
    <mergeCell ref="Q112:AB112"/>
    <mergeCell ref="AC112:AN112"/>
    <mergeCell ref="AO112:AX112"/>
    <mergeCell ref="A113:D113"/>
    <mergeCell ref="A110:D110"/>
    <mergeCell ref="E110:P110"/>
    <mergeCell ref="Q110:AB110"/>
    <mergeCell ref="AC110:AN110"/>
    <mergeCell ref="AO110:AX110"/>
    <mergeCell ref="A111:D111"/>
    <mergeCell ref="E111:P111"/>
    <mergeCell ref="Q111:AB111"/>
    <mergeCell ref="AC111:AN111"/>
    <mergeCell ref="AO111:AX111"/>
    <mergeCell ref="AA113:AB113"/>
    <mergeCell ref="AC113:AE113"/>
    <mergeCell ref="AG113:AH113"/>
    <mergeCell ref="AJ113:AK113"/>
    <mergeCell ref="AM113:AN113"/>
    <mergeCell ref="AO113:AP113"/>
    <mergeCell ref="A108:D108"/>
    <mergeCell ref="E108:P108"/>
    <mergeCell ref="Q108:AB108"/>
    <mergeCell ref="AC108:AN108"/>
    <mergeCell ref="AO108:AX108"/>
    <mergeCell ref="A109:D109"/>
    <mergeCell ref="E109:P109"/>
    <mergeCell ref="Q109:AB109"/>
    <mergeCell ref="AC109:AN109"/>
    <mergeCell ref="AO109:AX109"/>
    <mergeCell ref="A116:F133"/>
    <mergeCell ref="A134:F141"/>
    <mergeCell ref="G134:AB134"/>
    <mergeCell ref="AC134:AX134"/>
    <mergeCell ref="G135:K135"/>
    <mergeCell ref="L135:X135"/>
    <mergeCell ref="AA115:AB115"/>
    <mergeCell ref="Y135:AB135"/>
    <mergeCell ref="AC135:AG135"/>
    <mergeCell ref="AH135:AT135"/>
    <mergeCell ref="AU135:AX135"/>
    <mergeCell ref="G136:K136"/>
    <mergeCell ref="L136:X136"/>
    <mergeCell ref="Y136:AB136"/>
    <mergeCell ref="AC136:AG136"/>
    <mergeCell ref="AH136:AT136"/>
    <mergeCell ref="X115:Z115"/>
    <mergeCell ref="AJ115:AL115"/>
    <mergeCell ref="AM114:AN114"/>
    <mergeCell ref="AO114:AP114"/>
    <mergeCell ref="AR114:AS114"/>
    <mergeCell ref="AU114:AV114"/>
    <mergeCell ref="A115:D115"/>
    <mergeCell ref="O115:P115"/>
    <mergeCell ref="U114:V114"/>
    <mergeCell ref="X114:Y114"/>
    <mergeCell ref="AA114:AB114"/>
    <mergeCell ref="AC114:AE114"/>
    <mergeCell ref="AG114:AH114"/>
    <mergeCell ref="AJ114:AK114"/>
    <mergeCell ref="A114:D114"/>
    <mergeCell ref="E114:G114"/>
    <mergeCell ref="I114:J114"/>
    <mergeCell ref="L114:M114"/>
    <mergeCell ref="O114:P114"/>
    <mergeCell ref="Q114:S114"/>
    <mergeCell ref="L115:N115"/>
    <mergeCell ref="AM115:AN115"/>
    <mergeCell ref="AO115:AP115"/>
    <mergeCell ref="AT115:AU115"/>
    <mergeCell ref="AV115:AW115"/>
    <mergeCell ref="AU136:AX136"/>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A142:AK142"/>
    <mergeCell ref="AL142:AN142"/>
    <mergeCell ref="A145:B145"/>
    <mergeCell ref="C145:I145"/>
    <mergeCell ref="J145:O145"/>
    <mergeCell ref="P145:X145"/>
    <mergeCell ref="Y145:AB145"/>
    <mergeCell ref="AC145:AG145"/>
    <mergeCell ref="AH145:AK145"/>
    <mergeCell ref="AL145:AO145"/>
    <mergeCell ref="AH147:AK147"/>
    <mergeCell ref="AL147:AO147"/>
    <mergeCell ref="AP147:AX147"/>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151:B151"/>
    <mergeCell ref="C151:I151"/>
    <mergeCell ref="J151:O151"/>
    <mergeCell ref="P151:X151"/>
    <mergeCell ref="Y151:AB151"/>
    <mergeCell ref="AC151:AG151"/>
    <mergeCell ref="AH151:AK151"/>
    <mergeCell ref="AL151:AO151"/>
    <mergeCell ref="AP151:AX151"/>
    <mergeCell ref="AH149:AK149"/>
    <mergeCell ref="AL149:AO149"/>
    <mergeCell ref="AP149:AX149"/>
    <mergeCell ref="A150:B150"/>
    <mergeCell ref="C150:I150"/>
    <mergeCell ref="J150:O150"/>
    <mergeCell ref="P150:X150"/>
    <mergeCell ref="Y150:AB150"/>
    <mergeCell ref="AC150:AG150"/>
    <mergeCell ref="AH150:AK150"/>
    <mergeCell ref="A149:B149"/>
    <mergeCell ref="C149:I149"/>
    <mergeCell ref="J149:O149"/>
    <mergeCell ref="P149:X149"/>
    <mergeCell ref="Y149:AB149"/>
    <mergeCell ref="AC149:AG149"/>
    <mergeCell ref="AL150:AO150"/>
    <mergeCell ref="AP150:AX150"/>
    <mergeCell ref="A153:B153"/>
    <mergeCell ref="C153:I153"/>
    <mergeCell ref="J153:O153"/>
    <mergeCell ref="P153:X153"/>
    <mergeCell ref="Y153:AB153"/>
    <mergeCell ref="AC153:AG153"/>
    <mergeCell ref="AH153:AK153"/>
    <mergeCell ref="AL153:AO153"/>
    <mergeCell ref="AP153:AX153"/>
    <mergeCell ref="AH154:AK154"/>
    <mergeCell ref="AL154:AO154"/>
    <mergeCell ref="AP154:AX154"/>
    <mergeCell ref="A154:B154"/>
    <mergeCell ref="C154:I154"/>
    <mergeCell ref="J154:O154"/>
    <mergeCell ref="P154:X154"/>
    <mergeCell ref="Y154:AB154"/>
    <mergeCell ref="AC154:AG154"/>
    <mergeCell ref="J159:O159"/>
    <mergeCell ref="P159:X159"/>
    <mergeCell ref="Y159:AB159"/>
    <mergeCell ref="AC160:AG160"/>
    <mergeCell ref="AH160:AK160"/>
    <mergeCell ref="AL160:AO160"/>
    <mergeCell ref="AP156:AX156"/>
    <mergeCell ref="A157:B157"/>
    <mergeCell ref="C157:I157"/>
    <mergeCell ref="J157:O157"/>
    <mergeCell ref="P157:X157"/>
    <mergeCell ref="Y157:AB157"/>
    <mergeCell ref="AC157:AG157"/>
    <mergeCell ref="AH157:AK157"/>
    <mergeCell ref="AL157:AO157"/>
    <mergeCell ref="AP157:AX157"/>
    <mergeCell ref="A156:B156"/>
    <mergeCell ref="C156:I156"/>
    <mergeCell ref="J156:O156"/>
    <mergeCell ref="P156:X156"/>
    <mergeCell ref="Y156:AB156"/>
    <mergeCell ref="AC156:AG156"/>
    <mergeCell ref="AH156:AK156"/>
    <mergeCell ref="AL156:AO156"/>
    <mergeCell ref="AP160:AX160"/>
    <mergeCell ref="A161:B161"/>
    <mergeCell ref="C161:D161"/>
    <mergeCell ref="E161:I161"/>
    <mergeCell ref="J161:O161"/>
    <mergeCell ref="P161:X161"/>
    <mergeCell ref="Y161:AB161"/>
    <mergeCell ref="AC159:AG159"/>
    <mergeCell ref="AH159:AK159"/>
    <mergeCell ref="AL159:AO159"/>
    <mergeCell ref="AP159:AX159"/>
    <mergeCell ref="A160:B160"/>
    <mergeCell ref="C160:D160"/>
    <mergeCell ref="E160:I160"/>
    <mergeCell ref="J160:O160"/>
    <mergeCell ref="P160:X160"/>
    <mergeCell ref="Y160:AB160"/>
    <mergeCell ref="AC161:AG161"/>
    <mergeCell ref="AH161:AK161"/>
    <mergeCell ref="AL161:AO161"/>
    <mergeCell ref="AP161:AX161"/>
    <mergeCell ref="A159:B159"/>
    <mergeCell ref="C159:D159"/>
    <mergeCell ref="E159:I159"/>
    <mergeCell ref="AI60:AL60"/>
    <mergeCell ref="AM60:AP60"/>
    <mergeCell ref="AQ60:AT60"/>
    <mergeCell ref="AU60:AX60"/>
    <mergeCell ref="G59:O61"/>
    <mergeCell ref="AR113:AS113"/>
    <mergeCell ref="AU113:AV113"/>
    <mergeCell ref="E115:F115"/>
    <mergeCell ref="G115:I115"/>
    <mergeCell ref="J115:K115"/>
    <mergeCell ref="Q115:R115"/>
    <mergeCell ref="S115:U115"/>
    <mergeCell ref="V115:W115"/>
    <mergeCell ref="AC115:AD115"/>
    <mergeCell ref="AE115:AG115"/>
    <mergeCell ref="AH115:AI115"/>
    <mergeCell ref="AQ115:AS115"/>
    <mergeCell ref="E113:G113"/>
    <mergeCell ref="I113:J113"/>
    <mergeCell ref="L113:M113"/>
    <mergeCell ref="O113:P113"/>
    <mergeCell ref="Q113:S113"/>
    <mergeCell ref="U113:V113"/>
    <mergeCell ref="X113:Y113"/>
  </mergeCells>
  <phoneticPr fontId="5"/>
  <conditionalFormatting sqref="P14:AQ14">
    <cfRule type="expression" dxfId="237" priority="1051">
      <formula>IF(RIGHT(TEXT(P14,"0.#"),1)=".",FALSE,TRUE)</formula>
    </cfRule>
    <cfRule type="expression" dxfId="236" priority="1052">
      <formula>IF(RIGHT(TEXT(P14,"0.#"),1)=".",TRUE,FALSE)</formula>
    </cfRule>
  </conditionalFormatting>
  <conditionalFormatting sqref="P18:AX18">
    <cfRule type="expression" dxfId="235" priority="1049">
      <formula>IF(RIGHT(TEXT(P18,"0.#"),1)=".",FALSE,TRUE)</formula>
    </cfRule>
    <cfRule type="expression" dxfId="234" priority="1050">
      <formula>IF(RIGHT(TEXT(P18,"0.#"),1)=".",TRUE,FALSE)</formula>
    </cfRule>
  </conditionalFormatting>
  <conditionalFormatting sqref="Y137">
    <cfRule type="expression" dxfId="233" priority="1045">
      <formula>IF(RIGHT(TEXT(Y137,"0.#"),1)=".",FALSE,TRUE)</formula>
    </cfRule>
    <cfRule type="expression" dxfId="232" priority="1046">
      <formula>IF(RIGHT(TEXT(Y137,"0.#"),1)=".",TRUE,FALSE)</formula>
    </cfRule>
  </conditionalFormatting>
  <conditionalFormatting sqref="P16:AQ17 P15:AX15 P13:AX13">
    <cfRule type="expression" dxfId="231" priority="1043">
      <formula>IF(RIGHT(TEXT(P13,"0.#"),1)=".",FALSE,TRUE)</formula>
    </cfRule>
    <cfRule type="expression" dxfId="230" priority="1044">
      <formula>IF(RIGHT(TEXT(P13,"0.#"),1)=".",TRUE,FALSE)</formula>
    </cfRule>
  </conditionalFormatting>
  <conditionalFormatting sqref="P19:AJ19">
    <cfRule type="expression" dxfId="229" priority="1041">
      <formula>IF(RIGHT(TEXT(P19,"0.#"),1)=".",FALSE,TRUE)</formula>
    </cfRule>
    <cfRule type="expression" dxfId="228" priority="1042">
      <formula>IF(RIGHT(TEXT(P19,"0.#"),1)=".",TRUE,FALSE)</formula>
    </cfRule>
  </conditionalFormatting>
  <conditionalFormatting sqref="AE29">
    <cfRule type="expression" dxfId="227" priority="1039">
      <formula>IF(RIGHT(TEXT(AE29,"0.#"),1)=".",FALSE,TRUE)</formula>
    </cfRule>
    <cfRule type="expression" dxfId="226" priority="1040">
      <formula>IF(RIGHT(TEXT(AE29,"0.#"),1)=".",TRUE,FALSE)</formula>
    </cfRule>
  </conditionalFormatting>
  <conditionalFormatting sqref="Y136">
    <cfRule type="expression" dxfId="225" priority="1037">
      <formula>IF(RIGHT(TEXT(Y136,"0.#"),1)=".",FALSE,TRUE)</formula>
    </cfRule>
    <cfRule type="expression" dxfId="224" priority="1038">
      <formula>IF(RIGHT(TEXT(Y136,"0.#"),1)=".",TRUE,FALSE)</formula>
    </cfRule>
  </conditionalFormatting>
  <conditionalFormatting sqref="AU137">
    <cfRule type="expression" dxfId="223" priority="1033">
      <formula>IF(RIGHT(TEXT(AU137,"0.#"),1)=".",FALSE,TRUE)</formula>
    </cfRule>
    <cfRule type="expression" dxfId="222" priority="1034">
      <formula>IF(RIGHT(TEXT(AU137,"0.#"),1)=".",TRUE,FALSE)</formula>
    </cfRule>
  </conditionalFormatting>
  <conditionalFormatting sqref="AU136">
    <cfRule type="expression" dxfId="221" priority="1031">
      <formula>IF(RIGHT(TEXT(AU136,"0.#"),1)=".",FALSE,TRUE)</formula>
    </cfRule>
    <cfRule type="expression" dxfId="220" priority="1032">
      <formula>IF(RIGHT(TEXT(AU136,"0.#"),1)=".",TRUE,FALSE)</formula>
    </cfRule>
  </conditionalFormatting>
  <conditionalFormatting sqref="Y141">
    <cfRule type="expression" dxfId="219" priority="1027">
      <formula>IF(RIGHT(TEXT(Y141,"0.#"),1)=".",FALSE,TRUE)</formula>
    </cfRule>
    <cfRule type="expression" dxfId="218" priority="1028">
      <formula>IF(RIGHT(TEXT(Y141,"0.#"),1)=".",TRUE,FALSE)</formula>
    </cfRule>
  </conditionalFormatting>
  <conditionalFormatting sqref="AU141">
    <cfRule type="expression" dxfId="217" priority="1021">
      <formula>IF(RIGHT(TEXT(AU141,"0.#"),1)=".",FALSE,TRUE)</formula>
    </cfRule>
    <cfRule type="expression" dxfId="216" priority="1022">
      <formula>IF(RIGHT(TEXT(AU141,"0.#"),1)=".",TRUE,FALSE)</formula>
    </cfRule>
  </conditionalFormatting>
  <conditionalFormatting sqref="AI29">
    <cfRule type="expression" dxfId="215" priority="1017">
      <formula>IF(RIGHT(TEXT(AI29,"0.#"),1)=".",FALSE,TRUE)</formula>
    </cfRule>
    <cfRule type="expression" dxfId="214" priority="1018">
      <formula>IF(RIGHT(TEXT(AI29,"0.#"),1)=".",TRUE,FALSE)</formula>
    </cfRule>
  </conditionalFormatting>
  <conditionalFormatting sqref="AE30">
    <cfRule type="expression" dxfId="213" priority="1013">
      <formula>IF(RIGHT(TEXT(AE30,"0.#"),1)=".",FALSE,TRUE)</formula>
    </cfRule>
    <cfRule type="expression" dxfId="212" priority="1014">
      <formula>IF(RIGHT(TEXT(AE30,"0.#"),1)=".",TRUE,FALSE)</formula>
    </cfRule>
  </conditionalFormatting>
  <conditionalFormatting sqref="AI30">
    <cfRule type="expression" dxfId="211" priority="1011">
      <formula>IF(RIGHT(TEXT(AI30,"0.#"),1)=".",FALSE,TRUE)</formula>
    </cfRule>
    <cfRule type="expression" dxfId="210" priority="1012">
      <formula>IF(RIGHT(TEXT(AI30,"0.#"),1)=".",TRUE,FALSE)</formula>
    </cfRule>
  </conditionalFormatting>
  <conditionalFormatting sqref="AL160:AO160">
    <cfRule type="expression" dxfId="209" priority="975">
      <formula>IF(AND(AL160&gt;=0, RIGHT(TEXT(AL160,"0.#"),1)&lt;&gt;"."),TRUE,FALSE)</formula>
    </cfRule>
    <cfRule type="expression" dxfId="208" priority="976">
      <formula>IF(AND(AL160&gt;=0, RIGHT(TEXT(AL160,"0.#"),1)="."),TRUE,FALSE)</formula>
    </cfRule>
    <cfRule type="expression" dxfId="207" priority="977">
      <formula>IF(AND(AL160&lt;0, RIGHT(TEXT(AL160,"0.#"),1)&lt;&gt;"."),TRUE,FALSE)</formula>
    </cfRule>
    <cfRule type="expression" dxfId="206" priority="978">
      <formula>IF(AND(AL160&lt;0, RIGHT(TEXT(AL160,"0.#"),1)="."),TRUE,FALSE)</formula>
    </cfRule>
  </conditionalFormatting>
  <conditionalFormatting sqref="Y160">
    <cfRule type="expression" dxfId="205" priority="973">
      <formula>IF(RIGHT(TEXT(Y160,"0.#"),1)=".",FALSE,TRUE)</formula>
    </cfRule>
    <cfRule type="expression" dxfId="204" priority="974">
      <formula>IF(RIGHT(TEXT(Y160,"0.#"),1)=".",TRUE,FALSE)</formula>
    </cfRule>
  </conditionalFormatting>
  <conditionalFormatting sqref="AL146:AO146">
    <cfRule type="expression" dxfId="203" priority="969">
      <formula>IF(AND(AL146&gt;=0, RIGHT(TEXT(AL146,"0.#"),1)&lt;&gt;"."),TRUE,FALSE)</formula>
    </cfRule>
    <cfRule type="expression" dxfId="202" priority="970">
      <formula>IF(AND(AL146&gt;=0, RIGHT(TEXT(AL146,"0.#"),1)="."),TRUE,FALSE)</formula>
    </cfRule>
    <cfRule type="expression" dxfId="201" priority="971">
      <formula>IF(AND(AL146&lt;0, RIGHT(TEXT(AL146,"0.#"),1)&lt;&gt;"."),TRUE,FALSE)</formula>
    </cfRule>
    <cfRule type="expression" dxfId="200" priority="972">
      <formula>IF(AND(AL146&lt;0, RIGHT(TEXT(AL146,"0.#"),1)="."),TRUE,FALSE)</formula>
    </cfRule>
  </conditionalFormatting>
  <conditionalFormatting sqref="Y146:Y147">
    <cfRule type="expression" dxfId="199" priority="967">
      <formula>IF(RIGHT(TEXT(Y146,"0.#"),1)=".",FALSE,TRUE)</formula>
    </cfRule>
    <cfRule type="expression" dxfId="198" priority="968">
      <formula>IF(RIGHT(TEXT(Y146,"0.#"),1)=".",TRUE,FALSE)</formula>
    </cfRule>
  </conditionalFormatting>
  <conditionalFormatting sqref="Y150">
    <cfRule type="expression" dxfId="197" priority="887">
      <formula>IF(RIGHT(TEXT(Y150,"0.#"),1)=".",FALSE,TRUE)</formula>
    </cfRule>
    <cfRule type="expression" dxfId="196" priority="888">
      <formula>IF(RIGHT(TEXT(Y150,"0.#"),1)=".",TRUE,FALSE)</formula>
    </cfRule>
  </conditionalFormatting>
  <conditionalFormatting sqref="W23">
    <cfRule type="expression" dxfId="195" priority="965">
      <formula>IF(RIGHT(TEXT(W23,"0.#"),1)=".",FALSE,TRUE)</formula>
    </cfRule>
    <cfRule type="expression" dxfId="194" priority="966">
      <formula>IF(RIGHT(TEXT(W23,"0.#"),1)=".",TRUE,FALSE)</formula>
    </cfRule>
  </conditionalFormatting>
  <conditionalFormatting sqref="W24:W25">
    <cfRule type="expression" dxfId="193" priority="963">
      <formula>IF(RIGHT(TEXT(W24,"0.#"),1)=".",FALSE,TRUE)</formula>
    </cfRule>
    <cfRule type="expression" dxfId="192" priority="964">
      <formula>IF(RIGHT(TEXT(W24,"0.#"),1)=".",TRUE,FALSE)</formula>
    </cfRule>
  </conditionalFormatting>
  <conditionalFormatting sqref="P23">
    <cfRule type="expression" dxfId="191" priority="959">
      <formula>IF(RIGHT(TEXT(P23,"0.#"),1)=".",FALSE,TRUE)</formula>
    </cfRule>
    <cfRule type="expression" dxfId="190" priority="960">
      <formula>IF(RIGHT(TEXT(P23,"0.#"),1)=".",TRUE,FALSE)</formula>
    </cfRule>
  </conditionalFormatting>
  <conditionalFormatting sqref="P24:P25">
    <cfRule type="expression" dxfId="189" priority="957">
      <formula>IF(RIGHT(TEXT(P24,"0.#"),1)=".",FALSE,TRUE)</formula>
    </cfRule>
    <cfRule type="expression" dxfId="188" priority="958">
      <formula>IF(RIGHT(TEXT(P24,"0.#"),1)=".",TRUE,FALSE)</formula>
    </cfRule>
  </conditionalFormatting>
  <conditionalFormatting sqref="P26:AC26">
    <cfRule type="expression" dxfId="187" priority="821">
      <formula>IF(RIGHT(TEXT(P26,"0.#"),1)=".",FALSE,TRUE)</formula>
    </cfRule>
    <cfRule type="expression" dxfId="186" priority="822">
      <formula>IF(RIGHT(TEXT(P26,"0.#"),1)=".",TRUE,FALSE)</formula>
    </cfRule>
  </conditionalFormatting>
  <conditionalFormatting sqref="AE46 AQ46">
    <cfRule type="expression" dxfId="185" priority="709">
      <formula>IF(RIGHT(TEXT(AE46,"0.#"),1)=".",FALSE,TRUE)</formula>
    </cfRule>
    <cfRule type="expression" dxfId="184" priority="710">
      <formula>IF(RIGHT(TEXT(AE46,"0.#"),1)=".",TRUE,FALSE)</formula>
    </cfRule>
  </conditionalFormatting>
  <conditionalFormatting sqref="AI46">
    <cfRule type="expression" dxfId="183" priority="707">
      <formula>IF(RIGHT(TEXT(AI46,"0.#"),1)=".",FALSE,TRUE)</formula>
    </cfRule>
    <cfRule type="expression" dxfId="182" priority="708">
      <formula>IF(RIGHT(TEXT(AI46,"0.#"),1)=".",TRUE,FALSE)</formula>
    </cfRule>
  </conditionalFormatting>
  <conditionalFormatting sqref="AM46">
    <cfRule type="expression" dxfId="181" priority="705">
      <formula>IF(RIGHT(TEXT(AM46,"0.#"),1)=".",FALSE,TRUE)</formula>
    </cfRule>
    <cfRule type="expression" dxfId="180" priority="706">
      <formula>IF(RIGHT(TEXT(AM46,"0.#"),1)=".",TRUE,FALSE)</formula>
    </cfRule>
  </conditionalFormatting>
  <conditionalFormatting sqref="AE47">
    <cfRule type="expression" dxfId="179" priority="703">
      <formula>IF(RIGHT(TEXT(AE47,"0.#"),1)=".",FALSE,TRUE)</formula>
    </cfRule>
    <cfRule type="expression" dxfId="178" priority="704">
      <formula>IF(RIGHT(TEXT(AE47,"0.#"),1)=".",TRUE,FALSE)</formula>
    </cfRule>
  </conditionalFormatting>
  <conditionalFormatting sqref="AI47">
    <cfRule type="expression" dxfId="177" priority="701">
      <formula>IF(RIGHT(TEXT(AI47,"0.#"),1)=".",FALSE,TRUE)</formula>
    </cfRule>
    <cfRule type="expression" dxfId="176" priority="702">
      <formula>IF(RIGHT(TEXT(AI47,"0.#"),1)=".",TRUE,FALSE)</formula>
    </cfRule>
  </conditionalFormatting>
  <conditionalFormatting sqref="AM47">
    <cfRule type="expression" dxfId="175" priority="699">
      <formula>IF(RIGHT(TEXT(AM47,"0.#"),1)=".",FALSE,TRUE)</formula>
    </cfRule>
    <cfRule type="expression" dxfId="174" priority="700">
      <formula>IF(RIGHT(TEXT(AM47,"0.#"),1)=".",TRUE,FALSE)</formula>
    </cfRule>
  </conditionalFormatting>
  <conditionalFormatting sqref="AQ47">
    <cfRule type="expression" dxfId="173" priority="697">
      <formula>IF(RIGHT(TEXT(AQ47,"0.#"),1)=".",FALSE,TRUE)</formula>
    </cfRule>
    <cfRule type="expression" dxfId="172" priority="698">
      <formula>IF(RIGHT(TEXT(AQ47,"0.#"),1)=".",TRUE,FALSE)</formula>
    </cfRule>
  </conditionalFormatting>
  <conditionalFormatting sqref="AU46">
    <cfRule type="expression" dxfId="171" priority="695">
      <formula>IF(RIGHT(TEXT(AU46,"0.#"),1)=".",FALSE,TRUE)</formula>
    </cfRule>
    <cfRule type="expression" dxfId="170" priority="696">
      <formula>IF(RIGHT(TEXT(AU46,"0.#"),1)=".",TRUE,FALSE)</formula>
    </cfRule>
  </conditionalFormatting>
  <conditionalFormatting sqref="AU47">
    <cfRule type="expression" dxfId="169" priority="693">
      <formula>IF(RIGHT(TEXT(AU47,"0.#"),1)=".",FALSE,TRUE)</formula>
    </cfRule>
    <cfRule type="expression" dxfId="168" priority="694">
      <formula>IF(RIGHT(TEXT(AU47,"0.#"),1)=".",TRUE,FALSE)</formula>
    </cfRule>
  </conditionalFormatting>
  <conditionalFormatting sqref="AM49">
    <cfRule type="expression" dxfId="167" priority="675">
      <formula>IF(RIGHT(TEXT(AM49,"0.#"),1)=".",FALSE,TRUE)</formula>
    </cfRule>
    <cfRule type="expression" dxfId="166" priority="676">
      <formula>IF(RIGHT(TEXT(AM49,"0.#"),1)=".",TRUE,FALSE)</formula>
    </cfRule>
  </conditionalFormatting>
  <conditionalFormatting sqref="AQ50">
    <cfRule type="expression" dxfId="165" priority="669">
      <formula>IF(RIGHT(TEXT(AQ50,"0.#"),1)=".",FALSE,TRUE)</formula>
    </cfRule>
    <cfRule type="expression" dxfId="164" priority="670">
      <formula>IF(RIGHT(TEXT(AQ50,"0.#"),1)=".",TRUE,FALSE)</formula>
    </cfRule>
  </conditionalFormatting>
  <conditionalFormatting sqref="AQ49">
    <cfRule type="expression" dxfId="163" priority="679">
      <formula>IF(RIGHT(TEXT(AQ49,"0.#"),1)=".",FALSE,TRUE)</formula>
    </cfRule>
    <cfRule type="expression" dxfId="162" priority="680">
      <formula>IF(RIGHT(TEXT(AQ49,"0.#"),1)=".",TRUE,FALSE)</formula>
    </cfRule>
  </conditionalFormatting>
  <conditionalFormatting sqref="AM52">
    <cfRule type="expression" dxfId="161" priority="663">
      <formula>IF(RIGHT(TEXT(AM52,"0.#"),1)=".",FALSE,TRUE)</formula>
    </cfRule>
    <cfRule type="expression" dxfId="160" priority="664">
      <formula>IF(RIGHT(TEXT(AM52,"0.#"),1)=".",TRUE,FALSE)</formula>
    </cfRule>
  </conditionalFormatting>
  <conditionalFormatting sqref="AQ53">
    <cfRule type="expression" dxfId="159" priority="657">
      <formula>IF(RIGHT(TEXT(AQ53,"0.#"),1)=".",FALSE,TRUE)</formula>
    </cfRule>
    <cfRule type="expression" dxfId="158" priority="658">
      <formula>IF(RIGHT(TEXT(AQ53,"0.#"),1)=".",TRUE,FALSE)</formula>
    </cfRule>
  </conditionalFormatting>
  <conditionalFormatting sqref="AQ52">
    <cfRule type="expression" dxfId="157" priority="667">
      <formula>IF(RIGHT(TEXT(AQ52,"0.#"),1)=".",FALSE,TRUE)</formula>
    </cfRule>
    <cfRule type="expression" dxfId="156" priority="668">
      <formula>IF(RIGHT(TEXT(AQ52,"0.#"),1)=".",TRUE,FALSE)</formula>
    </cfRule>
  </conditionalFormatting>
  <conditionalFormatting sqref="AM55">
    <cfRule type="expression" dxfId="155" priority="651">
      <formula>IF(RIGHT(TEXT(AM55,"0.#"),1)=".",FALSE,TRUE)</formula>
    </cfRule>
    <cfRule type="expression" dxfId="154" priority="652">
      <formula>IF(RIGHT(TEXT(AM55,"0.#"),1)=".",TRUE,FALSE)</formula>
    </cfRule>
  </conditionalFormatting>
  <conditionalFormatting sqref="AE56">
    <cfRule type="expression" dxfId="153" priority="649">
      <formula>IF(RIGHT(TEXT(AE56,"0.#"),1)=".",FALSE,TRUE)</formula>
    </cfRule>
    <cfRule type="expression" dxfId="152" priority="650">
      <formula>IF(RIGHT(TEXT(AE56,"0.#"),1)=".",TRUE,FALSE)</formula>
    </cfRule>
  </conditionalFormatting>
  <conditionalFormatting sqref="AQ56">
    <cfRule type="expression" dxfId="151" priority="645">
      <formula>IF(RIGHT(TEXT(AQ56,"0.#"),1)=".",FALSE,TRUE)</formula>
    </cfRule>
    <cfRule type="expression" dxfId="150" priority="646">
      <formula>IF(RIGHT(TEXT(AQ56,"0.#"),1)=".",TRUE,FALSE)</formula>
    </cfRule>
  </conditionalFormatting>
  <conditionalFormatting sqref="AE55 AQ55">
    <cfRule type="expression" dxfId="149" priority="655">
      <formula>IF(RIGHT(TEXT(AE55,"0.#"),1)=".",FALSE,TRUE)</formula>
    </cfRule>
    <cfRule type="expression" dxfId="148" priority="656">
      <formula>IF(RIGHT(TEXT(AE55,"0.#"),1)=".",TRUE,FALSE)</formula>
    </cfRule>
  </conditionalFormatting>
  <conditionalFormatting sqref="AE39">
    <cfRule type="expression" dxfId="147" priority="643">
      <formula>IF(RIGHT(TEXT(AE39,"0.#"),1)=".",FALSE,TRUE)</formula>
    </cfRule>
    <cfRule type="expression" dxfId="146" priority="644">
      <formula>IF(RIGHT(TEXT(AE39,"0.#"),1)=".",TRUE,FALSE)</formula>
    </cfRule>
  </conditionalFormatting>
  <conditionalFormatting sqref="AE40">
    <cfRule type="expression" dxfId="145" priority="641">
      <formula>IF(RIGHT(TEXT(AE40,"0.#"),1)=".",FALSE,TRUE)</formula>
    </cfRule>
    <cfRule type="expression" dxfId="144" priority="642">
      <formula>IF(RIGHT(TEXT(AE40,"0.#"),1)=".",TRUE,FALSE)</formula>
    </cfRule>
  </conditionalFormatting>
  <conditionalFormatting sqref="AE41 AI41">
    <cfRule type="expression" dxfId="143" priority="639">
      <formula>IF(RIGHT(TEXT(AE41,"0.#"),1)=".",FALSE,TRUE)</formula>
    </cfRule>
    <cfRule type="expression" dxfId="142" priority="640">
      <formula>IF(RIGHT(TEXT(AE41,"0.#"),1)=".",TRUE,FALSE)</formula>
    </cfRule>
  </conditionalFormatting>
  <conditionalFormatting sqref="AI40">
    <cfRule type="expression" dxfId="141" priority="635">
      <formula>IF(RIGHT(TEXT(AI40,"0.#"),1)=".",FALSE,TRUE)</formula>
    </cfRule>
    <cfRule type="expression" dxfId="140" priority="636">
      <formula>IF(RIGHT(TEXT(AI40,"0.#"),1)=".",TRUE,FALSE)</formula>
    </cfRule>
  </conditionalFormatting>
  <conditionalFormatting sqref="AI39">
    <cfRule type="expression" dxfId="139" priority="633">
      <formula>IF(RIGHT(TEXT(AI39,"0.#"),1)=".",FALSE,TRUE)</formula>
    </cfRule>
    <cfRule type="expression" dxfId="138" priority="634">
      <formula>IF(RIGHT(TEXT(AI39,"0.#"),1)=".",TRUE,FALSE)</formula>
    </cfRule>
  </conditionalFormatting>
  <conditionalFormatting sqref="AM61">
    <cfRule type="expression" dxfId="137" priority="561">
      <formula>IF(RIGHT(TEXT(AM61,"0.#"),1)=".",FALSE,TRUE)</formula>
    </cfRule>
    <cfRule type="expression" dxfId="136" priority="562">
      <formula>IF(RIGHT(TEXT(AM61,"0.#"),1)=".",TRUE,FALSE)</formula>
    </cfRule>
  </conditionalFormatting>
  <conditionalFormatting sqref="AM59">
    <cfRule type="expression" dxfId="135" priority="565">
      <formula>IF(RIGHT(TEXT(AM59,"0.#"),1)=".",FALSE,TRUE)</formula>
    </cfRule>
    <cfRule type="expression" dxfId="134" priority="566">
      <formula>IF(RIGHT(TEXT(AM59,"0.#"),1)=".",TRUE,FALSE)</formula>
    </cfRule>
  </conditionalFormatting>
  <conditionalFormatting sqref="AM60">
    <cfRule type="expression" dxfId="133" priority="563">
      <formula>IF(RIGHT(TEXT(AM60,"0.#"),1)=".",FALSE,TRUE)</formula>
    </cfRule>
    <cfRule type="expression" dxfId="132" priority="564">
      <formula>IF(RIGHT(TEXT(AM60,"0.#"),1)=".",TRUE,FALSE)</formula>
    </cfRule>
  </conditionalFormatting>
  <conditionalFormatting sqref="AQ59:AQ61">
    <cfRule type="expression" dxfId="131" priority="559">
      <formula>IF(RIGHT(TEXT(AQ59,"0.#"),1)=".",FALSE,TRUE)</formula>
    </cfRule>
    <cfRule type="expression" dxfId="130" priority="560">
      <formula>IF(RIGHT(TEXT(AQ59,"0.#"),1)=".",TRUE,FALSE)</formula>
    </cfRule>
  </conditionalFormatting>
  <conditionalFormatting sqref="AU59:AU61">
    <cfRule type="expression" dxfId="129" priority="557">
      <formula>IF(RIGHT(TEXT(AU59,"0.#"),1)=".",FALSE,TRUE)</formula>
    </cfRule>
    <cfRule type="expression" dxfId="128" priority="558">
      <formula>IF(RIGHT(TEXT(AU59,"0.#"),1)=".",TRUE,FALSE)</formula>
    </cfRule>
  </conditionalFormatting>
  <conditionalFormatting sqref="AE59">
    <cfRule type="expression" dxfId="127" priority="145">
      <formula>IF(RIGHT(TEXT(AE59,"0.#"),1)=".",FALSE,TRUE)</formula>
    </cfRule>
    <cfRule type="expression" dxfId="126" priority="146">
      <formula>IF(RIGHT(TEXT(AE59,"0.#"),1)=".",TRUE,FALSE)</formula>
    </cfRule>
  </conditionalFormatting>
  <conditionalFormatting sqref="AE60">
    <cfRule type="expression" dxfId="125" priority="143">
      <formula>IF(RIGHT(TEXT(AE60,"0.#"),1)=".",FALSE,TRUE)</formula>
    </cfRule>
    <cfRule type="expression" dxfId="124" priority="144">
      <formula>IF(RIGHT(TEXT(AE60,"0.#"),1)=".",TRUE,FALSE)</formula>
    </cfRule>
  </conditionalFormatting>
  <conditionalFormatting sqref="AE61">
    <cfRule type="expression" dxfId="123" priority="141">
      <formula>IF(RIGHT(TEXT(AE61,"0.#"),1)=".",FALSE,TRUE)</formula>
    </cfRule>
    <cfRule type="expression" dxfId="122" priority="142">
      <formula>IF(RIGHT(TEXT(AE61,"0.#"),1)=".",TRUE,FALSE)</formula>
    </cfRule>
  </conditionalFormatting>
  <conditionalFormatting sqref="AI61">
    <cfRule type="expression" dxfId="121" priority="139">
      <formula>IF(RIGHT(TEXT(AI61,"0.#"),1)=".",FALSE,TRUE)</formula>
    </cfRule>
    <cfRule type="expression" dxfId="120" priority="140">
      <formula>IF(RIGHT(TEXT(AI61,"0.#"),1)=".",TRUE,FALSE)</formula>
    </cfRule>
  </conditionalFormatting>
  <conditionalFormatting sqref="AI60">
    <cfRule type="expression" dxfId="119" priority="137">
      <formula>IF(RIGHT(TEXT(AI60,"0.#"),1)=".",FALSE,TRUE)</formula>
    </cfRule>
    <cfRule type="expression" dxfId="118" priority="138">
      <formula>IF(RIGHT(TEXT(AI60,"0.#"),1)=".",TRUE,FALSE)</formula>
    </cfRule>
  </conditionalFormatting>
  <conditionalFormatting sqref="AI59">
    <cfRule type="expression" dxfId="117" priority="135">
      <formula>IF(RIGHT(TEXT(AI59,"0.#"),1)=".",FALSE,TRUE)</formula>
    </cfRule>
    <cfRule type="expression" dxfId="116" priority="136">
      <formula>IF(RIGHT(TEXT(AI59,"0.#"),1)=".",TRUE,FALSE)</formula>
    </cfRule>
  </conditionalFormatting>
  <conditionalFormatting sqref="AI56">
    <cfRule type="expression" dxfId="115" priority="131">
      <formula>IF(RIGHT(TEXT(AI56,"0.#"),1)=".",FALSE,TRUE)</formula>
    </cfRule>
    <cfRule type="expression" dxfId="114" priority="132">
      <formula>IF(RIGHT(TEXT(AI56,"0.#"),1)=".",TRUE,FALSE)</formula>
    </cfRule>
  </conditionalFormatting>
  <conditionalFormatting sqref="AI55">
    <cfRule type="expression" dxfId="113" priority="133">
      <formula>IF(RIGHT(TEXT(AI55,"0.#"),1)=".",FALSE,TRUE)</formula>
    </cfRule>
    <cfRule type="expression" dxfId="112" priority="134">
      <formula>IF(RIGHT(TEXT(AI55,"0.#"),1)=".",TRUE,FALSE)</formula>
    </cfRule>
  </conditionalFormatting>
  <conditionalFormatting sqref="AE53">
    <cfRule type="expression" dxfId="111" priority="125">
      <formula>IF(RIGHT(TEXT(AE53,"0.#"),1)=".",FALSE,TRUE)</formula>
    </cfRule>
    <cfRule type="expression" dxfId="110" priority="126">
      <formula>IF(RIGHT(TEXT(AE53,"0.#"),1)=".",TRUE,FALSE)</formula>
    </cfRule>
  </conditionalFormatting>
  <conditionalFormatting sqref="AI53">
    <cfRule type="expression" dxfId="109" priority="123">
      <formula>IF(RIGHT(TEXT(AI53,"0.#"),1)=".",FALSE,TRUE)</formula>
    </cfRule>
    <cfRule type="expression" dxfId="108" priority="124">
      <formula>IF(RIGHT(TEXT(AI53,"0.#"),1)=".",TRUE,FALSE)</formula>
    </cfRule>
  </conditionalFormatting>
  <conditionalFormatting sqref="AE52">
    <cfRule type="expression" dxfId="107" priority="129">
      <formula>IF(RIGHT(TEXT(AE52,"0.#"),1)=".",FALSE,TRUE)</formula>
    </cfRule>
    <cfRule type="expression" dxfId="106" priority="130">
      <formula>IF(RIGHT(TEXT(AE52,"0.#"),1)=".",TRUE,FALSE)</formula>
    </cfRule>
  </conditionalFormatting>
  <conditionalFormatting sqref="AI52">
    <cfRule type="expression" dxfId="105" priority="127">
      <formula>IF(RIGHT(TEXT(AI52,"0.#"),1)=".",FALSE,TRUE)</formula>
    </cfRule>
    <cfRule type="expression" dxfId="104" priority="128">
      <formula>IF(RIGHT(TEXT(AI52,"0.#"),1)=".",TRUE,FALSE)</formula>
    </cfRule>
  </conditionalFormatting>
  <conditionalFormatting sqref="AE50">
    <cfRule type="expression" dxfId="103" priority="117">
      <formula>IF(RIGHT(TEXT(AE50,"0.#"),1)=".",FALSE,TRUE)</formula>
    </cfRule>
    <cfRule type="expression" dxfId="102" priority="118">
      <formula>IF(RIGHT(TEXT(AE50,"0.#"),1)=".",TRUE,FALSE)</formula>
    </cfRule>
  </conditionalFormatting>
  <conditionalFormatting sqref="AI50">
    <cfRule type="expression" dxfId="101" priority="115">
      <formula>IF(RIGHT(TEXT(AI50,"0.#"),1)=".",FALSE,TRUE)</formula>
    </cfRule>
    <cfRule type="expression" dxfId="100" priority="116">
      <formula>IF(RIGHT(TEXT(AI50,"0.#"),1)=".",TRUE,FALSE)</formula>
    </cfRule>
  </conditionalFormatting>
  <conditionalFormatting sqref="AE49">
    <cfRule type="expression" dxfId="99" priority="121">
      <formula>IF(RIGHT(TEXT(AE49,"0.#"),1)=".",FALSE,TRUE)</formula>
    </cfRule>
    <cfRule type="expression" dxfId="98" priority="122">
      <formula>IF(RIGHT(TEXT(AE49,"0.#"),1)=".",TRUE,FALSE)</formula>
    </cfRule>
  </conditionalFormatting>
  <conditionalFormatting sqref="AI49">
    <cfRule type="expression" dxfId="97" priority="119">
      <formula>IF(RIGHT(TEXT(AI49,"0.#"),1)=".",FALSE,TRUE)</formula>
    </cfRule>
    <cfRule type="expression" dxfId="96" priority="120">
      <formula>IF(RIGHT(TEXT(AI49,"0.#"),1)=".",TRUE,FALSE)</formula>
    </cfRule>
  </conditionalFormatting>
  <conditionalFormatting sqref="AE36">
    <cfRule type="expression" dxfId="95" priority="109">
      <formula>IF(RIGHT(TEXT(AE36,"0.#"),1)=".",FALSE,TRUE)</formula>
    </cfRule>
    <cfRule type="expression" dxfId="94" priority="110">
      <formula>IF(RIGHT(TEXT(AE36,"0.#"),1)=".",TRUE,FALSE)</formula>
    </cfRule>
  </conditionalFormatting>
  <conditionalFormatting sqref="AI36">
    <cfRule type="expression" dxfId="93" priority="107">
      <formula>IF(RIGHT(TEXT(AI36,"0.#"),1)=".",FALSE,TRUE)</formula>
    </cfRule>
    <cfRule type="expression" dxfId="92" priority="108">
      <formula>IF(RIGHT(TEXT(AI36,"0.#"),1)=".",TRUE,FALSE)</formula>
    </cfRule>
  </conditionalFormatting>
  <conditionalFormatting sqref="AE35">
    <cfRule type="expression" dxfId="91" priority="113">
      <formula>IF(RIGHT(TEXT(AE35,"0.#"),1)=".",FALSE,TRUE)</formula>
    </cfRule>
    <cfRule type="expression" dxfId="90" priority="114">
      <formula>IF(RIGHT(TEXT(AE35,"0.#"),1)=".",TRUE,FALSE)</formula>
    </cfRule>
  </conditionalFormatting>
  <conditionalFormatting sqref="AI35">
    <cfRule type="expression" dxfId="89" priority="111">
      <formula>IF(RIGHT(TEXT(AI35,"0.#"),1)=".",FALSE,TRUE)</formula>
    </cfRule>
    <cfRule type="expression" dxfId="88" priority="112">
      <formula>IF(RIGHT(TEXT(AI35,"0.#"),1)=".",TRUE,FALSE)</formula>
    </cfRule>
  </conditionalFormatting>
  <conditionalFormatting sqref="Y151">
    <cfRule type="expression" dxfId="87" priority="105">
      <formula>IF(RIGHT(TEXT(Y151,"0.#"),1)=".",FALSE,TRUE)</formula>
    </cfRule>
    <cfRule type="expression" dxfId="86" priority="106">
      <formula>IF(RIGHT(TEXT(Y151,"0.#"),1)=".",TRUE,FALSE)</formula>
    </cfRule>
  </conditionalFormatting>
  <conditionalFormatting sqref="Y154">
    <cfRule type="expression" dxfId="85" priority="97">
      <formula>IF(RIGHT(TEXT(Y154,"0.#"),1)=".",FALSE,TRUE)</formula>
    </cfRule>
    <cfRule type="expression" dxfId="84" priority="98">
      <formula>IF(RIGHT(TEXT(Y154,"0.#"),1)=".",TRUE,FALSE)</formula>
    </cfRule>
  </conditionalFormatting>
  <conditionalFormatting sqref="AL154:AO154">
    <cfRule type="expression" dxfId="83" priority="99">
      <formula>IF(AND(AL154&gt;=0, RIGHT(TEXT(AL154,"0.#"),1)&lt;&gt;"."),TRUE,FALSE)</formula>
    </cfRule>
    <cfRule type="expression" dxfId="82" priority="100">
      <formula>IF(AND(AL154&gt;=0, RIGHT(TEXT(AL154,"0.#"),1)="."),TRUE,FALSE)</formula>
    </cfRule>
    <cfRule type="expression" dxfId="81" priority="101">
      <formula>IF(AND(AL154&lt;0, RIGHT(TEXT(AL154,"0.#"),1)&lt;&gt;"."),TRUE,FALSE)</formula>
    </cfRule>
    <cfRule type="expression" dxfId="80" priority="102">
      <formula>IF(AND(AL154&lt;0, RIGHT(TEXT(AL154,"0.#"),1)="."),TRUE,FALSE)</formula>
    </cfRule>
  </conditionalFormatting>
  <conditionalFormatting sqref="Y157">
    <cfRule type="expression" dxfId="79" priority="91">
      <formula>IF(RIGHT(TEXT(Y157,"0.#"),1)=".",FALSE,TRUE)</formula>
    </cfRule>
    <cfRule type="expression" dxfId="78" priority="92">
      <formula>IF(RIGHT(TEXT(Y157,"0.#"),1)=".",TRUE,FALSE)</formula>
    </cfRule>
  </conditionalFormatting>
  <conditionalFormatting sqref="AL157:AO157">
    <cfRule type="expression" dxfId="77" priority="93">
      <formula>IF(AND(AL157&gt;=0, RIGHT(TEXT(AL157,"0.#"),1)&lt;&gt;"."),TRUE,FALSE)</formula>
    </cfRule>
    <cfRule type="expression" dxfId="76" priority="94">
      <formula>IF(AND(AL157&gt;=0, RIGHT(TEXT(AL157,"0.#"),1)="."),TRUE,FALSE)</formula>
    </cfRule>
    <cfRule type="expression" dxfId="75" priority="95">
      <formula>IF(AND(AL157&lt;0, RIGHT(TEXT(AL157,"0.#"),1)&lt;&gt;"."),TRUE,FALSE)</formula>
    </cfRule>
    <cfRule type="expression" dxfId="74" priority="96">
      <formula>IF(AND(AL157&lt;0, RIGHT(TEXT(AL157,"0.#"),1)="."),TRUE,FALSE)</formula>
    </cfRule>
  </conditionalFormatting>
  <conditionalFormatting sqref="AL147:AO147">
    <cfRule type="expression" dxfId="73" priority="87">
      <formula>IF(AND(AL147&gt;=0, RIGHT(TEXT(AL147,"0.#"),1)&lt;&gt;"."),TRUE,FALSE)</formula>
    </cfRule>
    <cfRule type="expression" dxfId="72" priority="88">
      <formula>IF(AND(AL147&gt;=0, RIGHT(TEXT(AL147,"0.#"),1)="."),TRUE,FALSE)</formula>
    </cfRule>
    <cfRule type="expression" dxfId="71" priority="89">
      <formula>IF(AND(AL147&lt;0, RIGHT(TEXT(AL147,"0.#"),1)&lt;&gt;"."),TRUE,FALSE)</formula>
    </cfRule>
    <cfRule type="expression" dxfId="70" priority="90">
      <formula>IF(AND(AL147&lt;0, RIGHT(TEXT(AL147,"0.#"),1)="."),TRUE,FALSE)</formula>
    </cfRule>
  </conditionalFormatting>
  <conditionalFormatting sqref="AL150:AO151">
    <cfRule type="expression" dxfId="69" priority="83">
      <formula>IF(AND(AL150&gt;=0, RIGHT(TEXT(AL150,"0.#"),1)&lt;&gt;"."),TRUE,FALSE)</formula>
    </cfRule>
    <cfRule type="expression" dxfId="68" priority="84">
      <formula>IF(AND(AL150&gt;=0, RIGHT(TEXT(AL150,"0.#"),1)="."),TRUE,FALSE)</formula>
    </cfRule>
    <cfRule type="expression" dxfId="67" priority="85">
      <formula>IF(AND(AL150&lt;0, RIGHT(TEXT(AL150,"0.#"),1)&lt;&gt;"."),TRUE,FALSE)</formula>
    </cfRule>
    <cfRule type="expression" dxfId="66" priority="86">
      <formula>IF(AND(AL150&lt;0, RIGHT(TEXT(AL150,"0.#"),1)="."),TRUE,FALSE)</formula>
    </cfRule>
  </conditionalFormatting>
  <conditionalFormatting sqref="Y140">
    <cfRule type="expression" dxfId="65" priority="77">
      <formula>IF(RIGHT(TEXT(Y140,"0.#"),1)=".",FALSE,TRUE)</formula>
    </cfRule>
    <cfRule type="expression" dxfId="64" priority="78">
      <formula>IF(RIGHT(TEXT(Y140,"0.#"),1)=".",TRUE,FALSE)</formula>
    </cfRule>
  </conditionalFormatting>
  <conditionalFormatting sqref="AU140">
    <cfRule type="expression" dxfId="63" priority="75">
      <formula>IF(RIGHT(TEXT(AU140,"0.#"),1)=".",FALSE,TRUE)</formula>
    </cfRule>
    <cfRule type="expression" dxfId="62" priority="76">
      <formula>IF(RIGHT(TEXT(AU140,"0.#"),1)=".",TRUE,FALSE)</formula>
    </cfRule>
  </conditionalFormatting>
  <conditionalFormatting sqref="AM50">
    <cfRule type="expression" dxfId="61" priority="73">
      <formula>IF(RIGHT(TEXT(AM50,"0.#"),1)=".",FALSE,TRUE)</formula>
    </cfRule>
    <cfRule type="expression" dxfId="60" priority="74">
      <formula>IF(RIGHT(TEXT(AM50,"0.#"),1)=".",TRUE,FALSE)</formula>
    </cfRule>
  </conditionalFormatting>
  <conditionalFormatting sqref="AM53">
    <cfRule type="expression" dxfId="59" priority="71">
      <formula>IF(RIGHT(TEXT(AM53,"0.#"),1)=".",FALSE,TRUE)</formula>
    </cfRule>
    <cfRule type="expression" dxfId="58" priority="72">
      <formula>IF(RIGHT(TEXT(AM53,"0.#"),1)=".",TRUE,FALSE)</formula>
    </cfRule>
  </conditionalFormatting>
  <conditionalFormatting sqref="AM56">
    <cfRule type="expression" dxfId="57" priority="69">
      <formula>IF(RIGHT(TEXT(AM56,"0.#"),1)=".",FALSE,TRUE)</formula>
    </cfRule>
    <cfRule type="expression" dxfId="56" priority="70">
      <formula>IF(RIGHT(TEXT(AM56,"0.#"),1)=".",TRUE,FALSE)</formula>
    </cfRule>
  </conditionalFormatting>
  <conditionalFormatting sqref="Y161">
    <cfRule type="expression" dxfId="55" priority="61">
      <formula>IF(RIGHT(TEXT(Y161,"0.#"),1)=".",FALSE,TRUE)</formula>
    </cfRule>
    <cfRule type="expression" dxfId="54" priority="62">
      <formula>IF(RIGHT(TEXT(Y161,"0.#"),1)=".",TRUE,FALSE)</formula>
    </cfRule>
  </conditionalFormatting>
  <conditionalFormatting sqref="AL161:AO161">
    <cfRule type="expression" dxfId="53" priority="57">
      <formula>IF(AND(AL161&gt;=0, RIGHT(TEXT(AL161,"0.#"),1)&lt;&gt;"."),TRUE,FALSE)</formula>
    </cfRule>
    <cfRule type="expression" dxfId="52" priority="58">
      <formula>IF(AND(AL161&gt;=0, RIGHT(TEXT(AL161,"0.#"),1)="."),TRUE,FALSE)</formula>
    </cfRule>
    <cfRule type="expression" dxfId="51" priority="59">
      <formula>IF(AND(AL161&lt;0, RIGHT(TEXT(AL161,"0.#"),1)&lt;&gt;"."),TRUE,FALSE)</formula>
    </cfRule>
    <cfRule type="expression" dxfId="50" priority="60">
      <formula>IF(AND(AL161&lt;0, RIGHT(TEXT(AL161,"0.#"),1)="."),TRUE,FALSE)</formula>
    </cfRule>
  </conditionalFormatting>
  <conditionalFormatting sqref="AQ29">
    <cfRule type="expression" dxfId="49" priority="55">
      <formula>IF(RIGHT(TEXT(AQ29,"0.#"),1)=".",FALSE,TRUE)</formula>
    </cfRule>
    <cfRule type="expression" dxfId="48" priority="56">
      <formula>IF(RIGHT(TEXT(AQ29,"0.#"),1)=".",TRUE,FALSE)</formula>
    </cfRule>
  </conditionalFormatting>
  <conditionalFormatting sqref="AM29">
    <cfRule type="expression" dxfId="47" priority="53">
      <formula>IF(RIGHT(TEXT(AM29,"0.#"),1)=".",FALSE,TRUE)</formula>
    </cfRule>
    <cfRule type="expression" dxfId="46" priority="54">
      <formula>IF(RIGHT(TEXT(AM29,"0.#"),1)=".",TRUE,FALSE)</formula>
    </cfRule>
  </conditionalFormatting>
  <conditionalFormatting sqref="AM30">
    <cfRule type="expression" dxfId="45" priority="51">
      <formula>IF(RIGHT(TEXT(AM30,"0.#"),1)=".",FALSE,TRUE)</formula>
    </cfRule>
    <cfRule type="expression" dxfId="44" priority="52">
      <formula>IF(RIGHT(TEXT(AM30,"0.#"),1)=".",TRUE,FALSE)</formula>
    </cfRule>
  </conditionalFormatting>
  <conditionalFormatting sqref="AQ30">
    <cfRule type="expression" dxfId="43" priority="49">
      <formula>IF(RIGHT(TEXT(AQ30,"0.#"),1)=".",FALSE,TRUE)</formula>
    </cfRule>
    <cfRule type="expression" dxfId="42" priority="50">
      <formula>IF(RIGHT(TEXT(AQ30,"0.#"),1)=".",TRUE,FALSE)</formula>
    </cfRule>
  </conditionalFormatting>
  <conditionalFormatting sqref="AU30">
    <cfRule type="expression" dxfId="41" priority="45">
      <formula>IF(RIGHT(TEXT(AU30,"0.#"),1)=".",FALSE,TRUE)</formula>
    </cfRule>
    <cfRule type="expression" dxfId="40" priority="46">
      <formula>IF(RIGHT(TEXT(AU30,"0.#"),1)=".",TRUE,FALSE)</formula>
    </cfRule>
  </conditionalFormatting>
  <conditionalFormatting sqref="AU29">
    <cfRule type="expression" dxfId="39" priority="47">
      <formula>IF(RIGHT(TEXT(AU29,"0.#"),1)=".",FALSE,TRUE)</formula>
    </cfRule>
    <cfRule type="expression" dxfId="38" priority="48">
      <formula>IF(RIGHT(TEXT(AU29,"0.#"),1)=".",TRUE,FALSE)</formula>
    </cfRule>
  </conditionalFormatting>
  <conditionalFormatting sqref="AE32 AQ32">
    <cfRule type="expression" dxfId="37" priority="43">
      <formula>IF(RIGHT(TEXT(AE32,"0.#"),1)=".",FALSE,TRUE)</formula>
    </cfRule>
    <cfRule type="expression" dxfId="36" priority="44">
      <formula>IF(RIGHT(TEXT(AE32,"0.#"),1)=".",TRUE,FALSE)</formula>
    </cfRule>
  </conditionalFormatting>
  <conditionalFormatting sqref="AI32">
    <cfRule type="expression" dxfId="35" priority="41">
      <formula>IF(RIGHT(TEXT(AI32,"0.#"),1)=".",FALSE,TRUE)</formula>
    </cfRule>
    <cfRule type="expression" dxfId="34" priority="42">
      <formula>IF(RIGHT(TEXT(AI32,"0.#"),1)=".",TRUE,FALSE)</formula>
    </cfRule>
  </conditionalFormatting>
  <conditionalFormatting sqref="AM32">
    <cfRule type="expression" dxfId="33" priority="39">
      <formula>IF(RIGHT(TEXT(AM32,"0.#"),1)=".",FALSE,TRUE)</formula>
    </cfRule>
    <cfRule type="expression" dxfId="32" priority="40">
      <formula>IF(RIGHT(TEXT(AM32,"0.#"),1)=".",TRUE,FALSE)</formula>
    </cfRule>
  </conditionalFormatting>
  <conditionalFormatting sqref="AE33">
    <cfRule type="expression" dxfId="31" priority="37">
      <formula>IF(RIGHT(TEXT(AE33,"0.#"),1)=".",FALSE,TRUE)</formula>
    </cfRule>
    <cfRule type="expression" dxfId="30" priority="38">
      <formula>IF(RIGHT(TEXT(AE33,"0.#"),1)=".",TRUE,FALSE)</formula>
    </cfRule>
  </conditionalFormatting>
  <conditionalFormatting sqref="AI33">
    <cfRule type="expression" dxfId="29" priority="35">
      <formula>IF(RIGHT(TEXT(AI33,"0.#"),1)=".",FALSE,TRUE)</formula>
    </cfRule>
    <cfRule type="expression" dxfId="28" priority="36">
      <formula>IF(RIGHT(TEXT(AI33,"0.#"),1)=".",TRUE,FALSE)</formula>
    </cfRule>
  </conditionalFormatting>
  <conditionalFormatting sqref="AM33">
    <cfRule type="expression" dxfId="27" priority="33">
      <formula>IF(RIGHT(TEXT(AM33,"0.#"),1)=".",FALSE,TRUE)</formula>
    </cfRule>
    <cfRule type="expression" dxfId="26" priority="34">
      <formula>IF(RIGHT(TEXT(AM33,"0.#"),1)=".",TRUE,FALSE)</formula>
    </cfRule>
  </conditionalFormatting>
  <conditionalFormatting sqref="AQ33">
    <cfRule type="expression" dxfId="25" priority="31">
      <formula>IF(RIGHT(TEXT(AQ33,"0.#"),1)=".",FALSE,TRUE)</formula>
    </cfRule>
    <cfRule type="expression" dxfId="24" priority="32">
      <formula>IF(RIGHT(TEXT(AQ33,"0.#"),1)=".",TRUE,FALSE)</formula>
    </cfRule>
  </conditionalFormatting>
  <conditionalFormatting sqref="AU32">
    <cfRule type="expression" dxfId="23" priority="29">
      <formula>IF(RIGHT(TEXT(AU32,"0.#"),1)=".",FALSE,TRUE)</formula>
    </cfRule>
    <cfRule type="expression" dxfId="22" priority="30">
      <formula>IF(RIGHT(TEXT(AU32,"0.#"),1)=".",TRUE,FALSE)</formula>
    </cfRule>
  </conditionalFormatting>
  <conditionalFormatting sqref="AU33">
    <cfRule type="expression" dxfId="21" priority="27">
      <formula>IF(RIGHT(TEXT(AU33,"0.#"),1)=".",FALSE,TRUE)</formula>
    </cfRule>
    <cfRule type="expression" dxfId="20" priority="28">
      <formula>IF(RIGHT(TEXT(AU33,"0.#"),1)=".",TRUE,FALSE)</formula>
    </cfRule>
  </conditionalFormatting>
  <conditionalFormatting sqref="AM35">
    <cfRule type="expression" dxfId="19" priority="25">
      <formula>IF(RIGHT(TEXT(AM35,"0.#"),1)=".",FALSE,TRUE)</formula>
    </cfRule>
    <cfRule type="expression" dxfId="18" priority="26">
      <formula>IF(RIGHT(TEXT(AM35,"0.#"),1)=".",TRUE,FALSE)</formula>
    </cfRule>
  </conditionalFormatting>
  <conditionalFormatting sqref="AM36">
    <cfRule type="expression" dxfId="17" priority="23">
      <formula>IF(RIGHT(TEXT(AM36,"0.#"),1)=".",FALSE,TRUE)</formula>
    </cfRule>
    <cfRule type="expression" dxfId="16" priority="24">
      <formula>IF(RIGHT(TEXT(AM36,"0.#"),1)=".",TRUE,FALSE)</formula>
    </cfRule>
  </conditionalFormatting>
  <conditionalFormatting sqref="AQ36">
    <cfRule type="expression" dxfId="15" priority="19">
      <formula>IF(RIGHT(TEXT(AQ36,"0.#"),1)=".",FALSE,TRUE)</formula>
    </cfRule>
    <cfRule type="expression" dxfId="14" priority="20">
      <formula>IF(RIGHT(TEXT(AQ36,"0.#"),1)=".",TRUE,FALSE)</formula>
    </cfRule>
  </conditionalFormatting>
  <conditionalFormatting sqref="AQ35">
    <cfRule type="expression" dxfId="13" priority="21">
      <formula>IF(RIGHT(TEXT(AQ35,"0.#"),1)=".",FALSE,TRUE)</formula>
    </cfRule>
    <cfRule type="expression" dxfId="12" priority="22">
      <formula>IF(RIGHT(TEXT(AQ35,"0.#"),1)=".",TRUE,FALSE)</formula>
    </cfRule>
  </conditionalFormatting>
  <conditionalFormatting sqref="AM41">
    <cfRule type="expression" dxfId="11" priority="13">
      <formula>IF(RIGHT(TEXT(AM41,"0.#"),1)=".",FALSE,TRUE)</formula>
    </cfRule>
    <cfRule type="expression" dxfId="10" priority="14">
      <formula>IF(RIGHT(TEXT(AM41,"0.#"),1)=".",TRUE,FALSE)</formula>
    </cfRule>
  </conditionalFormatting>
  <conditionalFormatting sqref="AM39">
    <cfRule type="expression" dxfId="9" priority="17">
      <formula>IF(RIGHT(TEXT(AM39,"0.#"),1)=".",FALSE,TRUE)</formula>
    </cfRule>
    <cfRule type="expression" dxfId="8" priority="18">
      <formula>IF(RIGHT(TEXT(AM39,"0.#"),1)=".",TRUE,FALSE)</formula>
    </cfRule>
  </conditionalFormatting>
  <conditionalFormatting sqref="AM40">
    <cfRule type="expression" dxfId="7" priority="15">
      <formula>IF(RIGHT(TEXT(AM40,"0.#"),1)=".",FALSE,TRUE)</formula>
    </cfRule>
    <cfRule type="expression" dxfId="6" priority="16">
      <formula>IF(RIGHT(TEXT(AM40,"0.#"),1)=".",TRUE,FALSE)</formula>
    </cfRule>
  </conditionalFormatting>
  <conditionalFormatting sqref="AQ39:AQ40">
    <cfRule type="expression" dxfId="5" priority="11">
      <formula>IF(RIGHT(TEXT(AQ39,"0.#"),1)=".",FALSE,TRUE)</formula>
    </cfRule>
    <cfRule type="expression" dxfId="4" priority="12">
      <formula>IF(RIGHT(TEXT(AQ39,"0.#"),1)=".",TRUE,FALSE)</formula>
    </cfRule>
  </conditionalFormatting>
  <conditionalFormatting sqref="AU39:AU41">
    <cfRule type="expression" dxfId="3" priority="3">
      <formula>IF(RIGHT(TEXT(AU39,"0.#"),1)=".",FALSE,TRUE)</formula>
    </cfRule>
    <cfRule type="expression" dxfId="2" priority="4">
      <formula>IF(RIGHT(TEXT(AU39,"0.#"),1)=".",TRUE,FALSE)</formula>
    </cfRule>
  </conditionalFormatting>
  <conditionalFormatting sqref="AQ41">
    <cfRule type="expression" dxfId="1" priority="1">
      <formula>IF(RIGHT(TEXT(AQ41,"0.#"),1)=".",FALSE,TRUE)</formula>
    </cfRule>
    <cfRule type="expression" dxfId="0" priority="2">
      <formula>IF(RIGHT(TEXT(AQ41,"0.#"),1)=".",TRUE,FALSE)</formula>
    </cfRule>
  </conditionalFormatting>
  <dataValidations count="17">
    <dataValidation type="whole" allowBlank="1" showInputMessage="1" showErrorMessage="1" sqref="O113:P114 AX113:AX115 AA113:AB114 AM113:AN114">
      <formula1>0</formula1>
      <formula2>99</formula2>
    </dataValidation>
    <dataValidation type="whole" allowBlank="1" showInputMessage="1" showErrorMessage="1" sqref="AJ113:AK114 X113:Y114 AJ115 L113:L115 M113:M114 X115 AU113:AV114 J89:J93">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9:E99">
      <formula1>T行政事業レビュー推進チームの所見</formula1>
    </dataValidation>
    <dataValidation type="custom" imeMode="disabled" allowBlank="1" showInputMessage="1" showErrorMessage="1" sqref="AH146:AK147 AH150:AK151 AH154:AK154 AH157:AK157 AH160:AK161">
      <formula1>OR(AND(MOD(IF(ISNUMBER(AH146), AH146, 0.5),1)=0, 0&lt;=AH146), AH146="-")</formula1>
    </dataValidation>
    <dataValidation type="whole" imeMode="disabled" allowBlank="1" showInputMessage="1" showErrorMessage="1" sqref="AW2:AX2">
      <formula1>0</formula1>
      <formula2>99</formula2>
    </dataValidation>
    <dataValidation type="list" allowBlank="1" showInputMessage="1" showErrorMessage="1" sqref="A101:E101">
      <formula1>T所見を踏まえた改善点</formula1>
    </dataValidation>
    <dataValidation type="list" allowBlank="1" showInputMessage="1" showErrorMessage="1" error="プルダウンリストから選択してください。" sqref="AD74:AF75">
      <formula1>"有,無"</formula1>
    </dataValidation>
    <dataValidation type="list" allowBlank="1" showInputMessage="1" showErrorMessage="1" error="プルダウンリストから選択してください。" sqref="AD70:AF73 AD76:AD87 AE76:AF80 AE82:AF87">
      <formula1>"○,△,×,‐"</formula1>
    </dataValidation>
    <dataValidation type="list" allowBlank="1" showInputMessage="1" showErrorMessage="1" sqref="AO142 AR64">
      <formula1>"　, ☑"</formula1>
    </dataValidation>
    <dataValidation type="list" allowBlank="1" showInputMessage="1" showErrorMessage="1" sqref="S5:X5">
      <formula1>T終了年度</formula1>
    </dataValidation>
    <dataValidation type="list" allowBlank="1" showInputMessage="1" showErrorMessage="1" sqref="H89:I93">
      <formula1>T事業番号</formula1>
    </dataValidation>
    <dataValidation type="custom" imeMode="disabled" allowBlank="1" showInputMessage="1" showErrorMessage="1" sqref="AY23 P13:AX13 AR15:AX15 P14:AQ18 AR18:AX18 P19:AJ19 AL160:AO161 Y136:AB136 AU136:AX136 Y140:AB140 AU140:AX140 Y146:AB147 AL146:AO147 Y150:AB151 AL150:AO151 Y154:AB154 AL154:AO154 Y157:AB157 AL157:AO157 Y160:AB161 AE35:AX35 AE29:AX30 AE46:AX47 AE49:AX49 AE52:AX52 AE55:AX55 AQ38:AR38 AU38:AX38 AE39:AX41 AQ58:AR58 AU58:AX58 AE59:AX61 AE32:AX33 P23:AC26">
      <formula1>OR(ISNUMBER(P13), P13="-")</formula1>
    </dataValidation>
    <dataValidation type="list" allowBlank="1" showInputMessage="1" showErrorMessage="1" sqref="Q115:R115 AC115:AD115 AO115:AP115">
      <formula1>#REF!</formula1>
    </dataValidation>
    <dataValidation type="custom" allowBlank="1" showInputMessage="1" showErrorMessage="1" errorTitle="法人番号チェック" error="法人番号は13桁の数字で入力してください。" sqref="J160:O161 J157:O157 J154:O154 J150:O151 J146:O147">
      <formula1>OR(J146="-",AND(LEN(J146)=13,IFERROR(SEARCH("-",J146),"")="",IFERROR(SEARCH(".",J146),"")="",ISNUMBER(J146)))</formula1>
    </dataValidation>
  </dataValidations>
  <pageMargins left="0.62992125984251968" right="0.39370078740157483" top="0.59055118110236227" bottom="0.39370078740157483" header="0.51181102362204722" footer="0.51181102362204722"/>
  <pageSetup paperSize="9" scale="52" fitToHeight="5" orientation="portrait" cellComments="asDisplayed" r:id="rId1"/>
  <headerFooter differentFirst="1" alignWithMargins="0"/>
  <rowBreaks count="5" manualBreakCount="5">
    <brk id="30" max="50" man="1"/>
    <brk id="67" max="50" man="1"/>
    <brk id="82" max="50" man="1"/>
    <brk id="95" max="50" man="1"/>
    <brk id="115" max="50"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入力規則等!$AK$2:$AK$49</xm:f>
          </x14:formula1>
          <xm:sqref>C160:D161</xm:sqref>
        </x14:dataValidation>
        <x14:dataValidation type="list" allowBlank="1" showInputMessage="1" showErrorMessage="1">
          <x14:formula1>
            <xm:f>入力規則等!$AP$2:$AP$10</xm:f>
          </x14:formula1>
          <xm:sqref>AC160:AG161</xm:sqref>
        </x14:dataValidation>
        <x14:dataValidation type="list" allowBlank="1" showInputMessage="1" showErrorMessage="1">
          <x14:formula1>
            <xm:f>入力規則等!$U$7:$U$9</xm:f>
          </x14:formula1>
          <xm:sqref>U114:V114 I114:J114 AG114:AH114 AR114:AS114</xm:sqref>
        </x14:dataValidation>
        <x14:dataValidation type="list" allowBlank="1" showInputMessage="1" showErrorMessage="1">
          <x14:formula1>
            <xm:f>入力規則等!$U$40:$U$42</xm:f>
          </x14:formula1>
          <xm:sqref>AG113:AH113 U113:V113 I113:J113 AR113:AS113</xm:sqref>
        </x14:dataValidation>
        <x14:dataValidation type="list" allowBlank="1" showInputMessage="1" showErrorMessage="1">
          <x14:formula1>
            <xm:f>入力規則等!$AG$2:$AG$13</xm:f>
          </x14:formula1>
          <xm:sqref>AC146:AG147 AC150:AG151 AC154:AG154 AC157:AG157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AO113:AP114 Q113:S114 AC113:AE114 E113:G114</xm:sqref>
        </x14:dataValidation>
        <x14:dataValidation type="list" allowBlank="1" showInputMessage="1" showErrorMessage="1">
          <x14:formula1>
            <xm:f>入力規則等!$U$48</xm:f>
          </x14:formula1>
          <xm:sqref>E115:F115</xm:sqref>
        </x14:dataValidation>
        <x14:dataValidation type="list" allowBlank="1" showInputMessage="1" showErrorMessage="1">
          <x14:formula1>
            <xm:f>入力規則等!$U$13:$U$35</xm:f>
          </x14:formula1>
          <xm:sqref>AJ2:AM2 E89:G93 AE115:AG115 G115:I115 AQ115:AS115 S115:U115</xm:sqref>
        </x14:dataValidation>
        <x14:dataValidation type="list" allowBlank="1" showInputMessage="1" showErrorMessage="1">
          <x14:formula1>
            <xm:f>入力規則等!$U$56:$U$58</xm:f>
          </x14:formula1>
          <xm:sqref>J115:K115 AT115:AU115 AH115:AI115 V115:W115</xm:sqref>
        </x14:dataValidation>
        <x14:dataValidation type="list" allowBlank="1" showInputMessage="1" showErrorMessage="1">
          <x14:formula1>
            <xm:f>入力規則等!$U$49</xm:f>
          </x14:formula1>
          <xm:sqref>C89:D93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8" hidden="1" customWidth="1"/>
    <col min="4" max="4" width="4" style="8" hidden="1" customWidth="1"/>
    <col min="5" max="5" width="4" style="8" customWidth="1"/>
    <col min="6" max="6" width="32.5" customWidth="1"/>
    <col min="7" max="7" width="10.125" style="11" customWidth="1"/>
    <col min="8" max="8" width="17" style="8" hidden="1" customWidth="1"/>
    <col min="9" max="9" width="4" style="8" hidden="1" customWidth="1"/>
    <col min="10" max="10" width="4" style="8" customWidth="1"/>
    <col min="11" max="11" width="15.375" customWidth="1"/>
    <col min="12" max="12" width="8.75"/>
    <col min="13" max="13" width="12" style="8" hidden="1" customWidth="1"/>
    <col min="14" max="14" width="4" style="8" hidden="1" customWidth="1"/>
    <col min="15" max="15" width="3.625" customWidth="1"/>
    <col min="16" max="16" width="8.375" customWidth="1"/>
    <col min="17" max="17" width="8.75" style="11" customWidth="1"/>
    <col min="18" max="18" width="9.5" style="8" hidden="1" customWidth="1"/>
    <col min="19" max="19" width="4" style="8" hidden="1" customWidth="1"/>
    <col min="20" max="20" width="8.75"/>
    <col min="21" max="21" width="9" style="23"/>
    <col min="22" max="22" width="3.375" style="23" customWidth="1"/>
    <col min="23" max="23" width="12.5" style="23" bestFit="1" customWidth="1"/>
    <col min="24" max="24" width="3.625" style="23" customWidth="1"/>
    <col min="25" max="25" width="12.5" style="28" bestFit="1" customWidth="1"/>
    <col min="26" max="26" width="12.125" style="23" customWidth="1"/>
    <col min="27" max="27" width="11.375" style="28" bestFit="1" customWidth="1"/>
    <col min="28" max="28" width="12.25" style="28" customWidth="1"/>
    <col min="29" max="29" width="24.125" style="28" bestFit="1" customWidth="1"/>
    <col min="30" max="30" width="3.75" style="28" customWidth="1"/>
    <col min="31" max="31" width="33.75" style="28" bestFit="1" customWidth="1"/>
    <col min="32" max="32" width="3" style="23" customWidth="1"/>
    <col min="33" max="33" width="30.625" style="23" customWidth="1"/>
    <col min="34" max="34" width="9" style="23"/>
    <col min="35" max="35" width="14.625" style="23" customWidth="1"/>
    <col min="36" max="41" width="9" style="23"/>
    <col min="42" max="42" width="13" style="23" customWidth="1"/>
    <col min="43" max="16384" width="9" style="23"/>
  </cols>
  <sheetData>
    <row r="1" spans="1:42" x14ac:dyDescent="0.15">
      <c r="A1" s="20" t="s">
        <v>75</v>
      </c>
      <c r="B1" s="20" t="s">
        <v>76</v>
      </c>
      <c r="F1" s="21" t="s">
        <v>4</v>
      </c>
      <c r="G1" s="21" t="s">
        <v>65</v>
      </c>
      <c r="K1" s="22" t="s">
        <v>93</v>
      </c>
      <c r="L1" s="20" t="s">
        <v>76</v>
      </c>
      <c r="O1" s="8"/>
      <c r="P1" s="21" t="s">
        <v>5</v>
      </c>
      <c r="Q1" s="21" t="s">
        <v>65</v>
      </c>
      <c r="T1" s="8"/>
      <c r="U1" s="24" t="s">
        <v>156</v>
      </c>
      <c r="W1" s="24" t="s">
        <v>155</v>
      </c>
      <c r="Y1" s="24" t="s">
        <v>73</v>
      </c>
      <c r="Z1" s="24" t="s">
        <v>391</v>
      </c>
      <c r="AA1" s="24" t="s">
        <v>74</v>
      </c>
      <c r="AB1" s="24" t="s">
        <v>392</v>
      </c>
      <c r="AC1" s="24" t="s">
        <v>31</v>
      </c>
      <c r="AD1" s="23"/>
      <c r="AE1" s="24" t="s">
        <v>43</v>
      </c>
      <c r="AF1" s="25"/>
      <c r="AG1" s="37" t="s">
        <v>169</v>
      </c>
      <c r="AI1" s="37" t="s">
        <v>171</v>
      </c>
      <c r="AK1" s="37" t="s">
        <v>176</v>
      </c>
      <c r="AM1" s="48"/>
      <c r="AN1" s="48"/>
      <c r="AP1" s="23" t="s">
        <v>220</v>
      </c>
    </row>
    <row r="2" spans="1:42" ht="13.5" customHeight="1" x14ac:dyDescent="0.15">
      <c r="A2" s="9" t="s">
        <v>77</v>
      </c>
      <c r="B2" s="10"/>
      <c r="C2" s="8" t="str">
        <f>IF(B2="","",A2)</f>
        <v/>
      </c>
      <c r="D2" s="8" t="str">
        <f>IF(C2="","",IF(D1&lt;&gt;"",CONCATENATE(D1,"、",C2),C2))</f>
        <v/>
      </c>
      <c r="F2" s="7" t="s">
        <v>64</v>
      </c>
      <c r="G2" s="12" t="s">
        <v>597</v>
      </c>
      <c r="H2" s="8" t="str">
        <f>IF(G2="","",F2)</f>
        <v>一般会計</v>
      </c>
      <c r="I2" s="8" t="str">
        <f>IF(H2="","",IF(I1&lt;&gt;"",CONCATENATE(I1,"、",H2),H2))</f>
        <v>一般会計</v>
      </c>
      <c r="K2" s="9" t="s">
        <v>94</v>
      </c>
      <c r="L2" s="10"/>
      <c r="M2" s="8" t="str">
        <f>IF(L2="","",K2)</f>
        <v/>
      </c>
      <c r="N2" s="8" t="str">
        <f>IF(M2="","",IF(N1&lt;&gt;"",CONCATENATE(N1,"、",M2),M2))</f>
        <v/>
      </c>
      <c r="O2" s="8"/>
      <c r="P2" s="7" t="s">
        <v>66</v>
      </c>
      <c r="Q2" s="12" t="s">
        <v>597</v>
      </c>
      <c r="R2" s="8" t="str">
        <f>IF(Q2="","",P2)</f>
        <v>直接実施</v>
      </c>
      <c r="S2" s="8" t="str">
        <f>IF(R2="","",IF(S1&lt;&gt;"",CONCATENATE(S1,"、",R2),R2))</f>
        <v>直接実施</v>
      </c>
      <c r="T2" s="8"/>
      <c r="U2" s="62">
        <v>21</v>
      </c>
      <c r="W2" s="27" t="s">
        <v>161</v>
      </c>
      <c r="Y2" s="27" t="s">
        <v>60</v>
      </c>
      <c r="Z2" s="27" t="s">
        <v>60</v>
      </c>
      <c r="AA2" s="55" t="s">
        <v>261</v>
      </c>
      <c r="AB2" s="55" t="s">
        <v>486</v>
      </c>
      <c r="AC2" s="56" t="s">
        <v>126</v>
      </c>
      <c r="AD2" s="23"/>
      <c r="AE2" s="29" t="s">
        <v>157</v>
      </c>
      <c r="AF2" s="25"/>
      <c r="AG2" s="38" t="s">
        <v>228</v>
      </c>
      <c r="AI2" s="37" t="s">
        <v>258</v>
      </c>
      <c r="AK2" s="37" t="s">
        <v>177</v>
      </c>
      <c r="AM2" s="48"/>
      <c r="AN2" s="48"/>
      <c r="AP2" s="38" t="s">
        <v>228</v>
      </c>
    </row>
    <row r="3" spans="1:42" ht="13.5" customHeight="1" x14ac:dyDescent="0.15">
      <c r="A3" s="9" t="s">
        <v>78</v>
      </c>
      <c r="B3" s="10"/>
      <c r="C3" s="8" t="str">
        <f t="shared" ref="C3:C11" si="0">IF(B3="","",A3)</f>
        <v/>
      </c>
      <c r="D3" s="8" t="str">
        <f>IF(C3="",D2,IF(D2&lt;&gt;"",CONCATENATE(D2,"、",C3),C3))</f>
        <v/>
      </c>
      <c r="F3" s="13" t="s">
        <v>103</v>
      </c>
      <c r="G3" s="12"/>
      <c r="H3" s="8" t="str">
        <f t="shared" ref="H3:H37" si="1">IF(G3="","",F3)</f>
        <v/>
      </c>
      <c r="I3" s="8" t="str">
        <f>IF(H3="",I2,IF(I2&lt;&gt;"",CONCATENATE(I2,"、",H3),H3))</f>
        <v>一般会計</v>
      </c>
      <c r="K3" s="9" t="s">
        <v>95</v>
      </c>
      <c r="L3" s="10"/>
      <c r="M3" s="8" t="str">
        <f t="shared" ref="M3:M11" si="2">IF(L3="","",K3)</f>
        <v/>
      </c>
      <c r="N3" s="8" t="str">
        <f>IF(M3="",N2,IF(N2&lt;&gt;"",CONCATENATE(N2,"、",M3),M3))</f>
        <v/>
      </c>
      <c r="O3" s="8"/>
      <c r="P3" s="7" t="s">
        <v>67</v>
      </c>
      <c r="Q3" s="12" t="s">
        <v>597</v>
      </c>
      <c r="R3" s="8" t="str">
        <f t="shared" ref="R3:R8" si="3">IF(Q3="","",P3)</f>
        <v>委託・請負</v>
      </c>
      <c r="S3" s="8" t="str">
        <f t="shared" ref="S3:S8" si="4">IF(R3="",S2,IF(S2&lt;&gt;"",CONCATENATE(S2,"、",R3),R3))</f>
        <v>直接実施、委託・請負</v>
      </c>
      <c r="T3" s="8"/>
      <c r="U3" s="27" t="s">
        <v>517</v>
      </c>
      <c r="W3" s="27" t="s">
        <v>136</v>
      </c>
      <c r="Y3" s="27" t="s">
        <v>61</v>
      </c>
      <c r="Z3" s="27" t="s">
        <v>393</v>
      </c>
      <c r="AA3" s="55" t="s">
        <v>359</v>
      </c>
      <c r="AB3" s="55" t="s">
        <v>487</v>
      </c>
      <c r="AC3" s="56" t="s">
        <v>127</v>
      </c>
      <c r="AD3" s="23"/>
      <c r="AE3" s="29" t="s">
        <v>158</v>
      </c>
      <c r="AF3" s="25"/>
      <c r="AG3" s="38" t="s">
        <v>229</v>
      </c>
      <c r="AI3" s="37" t="s">
        <v>170</v>
      </c>
      <c r="AK3" s="37" t="str">
        <f>CHAR(CODE(AK2)+1)</f>
        <v>B</v>
      </c>
      <c r="AM3" s="48"/>
      <c r="AN3" s="48"/>
      <c r="AP3" s="38" t="s">
        <v>229</v>
      </c>
    </row>
    <row r="4" spans="1:42" ht="13.5" customHeight="1" x14ac:dyDescent="0.15">
      <c r="A4" s="9" t="s">
        <v>79</v>
      </c>
      <c r="B4" s="10"/>
      <c r="C4" s="8" t="str">
        <f t="shared" si="0"/>
        <v/>
      </c>
      <c r="D4" s="8" t="str">
        <f>IF(C4="",D3,IF(D3&lt;&gt;"",CONCATENATE(D3,"、",C4),C4))</f>
        <v/>
      </c>
      <c r="F4" s="13" t="s">
        <v>104</v>
      </c>
      <c r="G4" s="12"/>
      <c r="H4" s="8" t="str">
        <f t="shared" si="1"/>
        <v/>
      </c>
      <c r="I4" s="8" t="str">
        <f t="shared" ref="I4:I37" si="5">IF(H4="",I3,IF(I3&lt;&gt;"",CONCATENATE(I3,"、",H4),H4))</f>
        <v>一般会計</v>
      </c>
      <c r="K4" s="9" t="s">
        <v>96</v>
      </c>
      <c r="L4" s="10"/>
      <c r="M4" s="8" t="str">
        <f t="shared" si="2"/>
        <v/>
      </c>
      <c r="N4" s="8" t="str">
        <f t="shared" ref="N4:N11" si="6">IF(M4="",N3,IF(N3&lt;&gt;"",CONCATENATE(N3,"、",M4),M4))</f>
        <v/>
      </c>
      <c r="O4" s="8"/>
      <c r="P4" s="7" t="s">
        <v>68</v>
      </c>
      <c r="Q4" s="12"/>
      <c r="R4" s="8" t="str">
        <f t="shared" si="3"/>
        <v/>
      </c>
      <c r="S4" s="8" t="str">
        <f t="shared" si="4"/>
        <v>直接実施、委託・請負</v>
      </c>
      <c r="T4" s="8"/>
      <c r="U4" s="27" t="s">
        <v>569</v>
      </c>
      <c r="W4" s="27" t="s">
        <v>137</v>
      </c>
      <c r="Y4" s="27" t="s">
        <v>266</v>
      </c>
      <c r="Z4" s="27" t="s">
        <v>394</v>
      </c>
      <c r="AA4" s="55" t="s">
        <v>360</v>
      </c>
      <c r="AB4" s="55" t="s">
        <v>488</v>
      </c>
      <c r="AC4" s="55" t="s">
        <v>128</v>
      </c>
      <c r="AD4" s="23"/>
      <c r="AE4" s="29" t="s">
        <v>159</v>
      </c>
      <c r="AF4" s="25"/>
      <c r="AG4" s="38" t="s">
        <v>230</v>
      </c>
      <c r="AI4" s="37" t="s">
        <v>172</v>
      </c>
      <c r="AK4" s="37" t="str">
        <f t="shared" ref="AK4:AK49" si="7">CHAR(CODE(AK3)+1)</f>
        <v>C</v>
      </c>
      <c r="AM4" s="48"/>
      <c r="AN4" s="48"/>
      <c r="AP4" s="38" t="s">
        <v>230</v>
      </c>
    </row>
    <row r="5" spans="1:42" ht="13.5" customHeight="1" x14ac:dyDescent="0.15">
      <c r="A5" s="9" t="s">
        <v>80</v>
      </c>
      <c r="B5" s="10"/>
      <c r="C5" s="8" t="str">
        <f t="shared" si="0"/>
        <v/>
      </c>
      <c r="D5" s="8" t="str">
        <f>IF(C5="",D4,IF(D4&lt;&gt;"",CONCATENATE(D4,"、",C5),C5))</f>
        <v/>
      </c>
      <c r="F5" s="13" t="s">
        <v>105</v>
      </c>
      <c r="G5" s="12"/>
      <c r="H5" s="8" t="str">
        <f t="shared" si="1"/>
        <v/>
      </c>
      <c r="I5" s="8" t="str">
        <f t="shared" si="5"/>
        <v>一般会計</v>
      </c>
      <c r="K5" s="9" t="s">
        <v>97</v>
      </c>
      <c r="L5" s="10"/>
      <c r="M5" s="8" t="str">
        <f t="shared" si="2"/>
        <v/>
      </c>
      <c r="N5" s="8" t="str">
        <f t="shared" si="6"/>
        <v/>
      </c>
      <c r="O5" s="8"/>
      <c r="P5" s="7" t="s">
        <v>69</v>
      </c>
      <c r="Q5" s="12"/>
      <c r="R5" s="8" t="str">
        <f t="shared" si="3"/>
        <v/>
      </c>
      <c r="S5" s="8" t="str">
        <f t="shared" si="4"/>
        <v>直接実施、委託・請負</v>
      </c>
      <c r="T5" s="8"/>
      <c r="W5" s="27" t="s">
        <v>541</v>
      </c>
      <c r="Y5" s="27" t="s">
        <v>267</v>
      </c>
      <c r="Z5" s="27" t="s">
        <v>395</v>
      </c>
      <c r="AA5" s="55" t="s">
        <v>361</v>
      </c>
      <c r="AB5" s="55" t="s">
        <v>489</v>
      </c>
      <c r="AC5" s="55" t="s">
        <v>160</v>
      </c>
      <c r="AD5" s="26"/>
      <c r="AE5" s="29" t="s">
        <v>240</v>
      </c>
      <c r="AF5" s="25"/>
      <c r="AG5" s="38" t="s">
        <v>231</v>
      </c>
      <c r="AI5" s="37" t="s">
        <v>264</v>
      </c>
      <c r="AK5" s="37" t="str">
        <f t="shared" si="7"/>
        <v>D</v>
      </c>
      <c r="AP5" s="38" t="s">
        <v>231</v>
      </c>
    </row>
    <row r="6" spans="1:42" ht="13.5" customHeight="1" x14ac:dyDescent="0.15">
      <c r="A6" s="9" t="s">
        <v>81</v>
      </c>
      <c r="B6" s="10"/>
      <c r="C6" s="8" t="str">
        <f t="shared" si="0"/>
        <v/>
      </c>
      <c r="D6" s="8" t="str">
        <f t="shared" ref="D6:D21" si="8">IF(C6="",D5,IF(D5&lt;&gt;"",CONCATENATE(D5,"、",C6),C6))</f>
        <v/>
      </c>
      <c r="F6" s="13" t="s">
        <v>106</v>
      </c>
      <c r="G6" s="12"/>
      <c r="H6" s="8" t="str">
        <f t="shared" si="1"/>
        <v/>
      </c>
      <c r="I6" s="8" t="str">
        <f t="shared" si="5"/>
        <v>一般会計</v>
      </c>
      <c r="K6" s="9" t="s">
        <v>98</v>
      </c>
      <c r="L6" s="10"/>
      <c r="M6" s="8" t="str">
        <f t="shared" si="2"/>
        <v/>
      </c>
      <c r="N6" s="8" t="str">
        <f t="shared" si="6"/>
        <v/>
      </c>
      <c r="O6" s="8"/>
      <c r="P6" s="7" t="s">
        <v>70</v>
      </c>
      <c r="Q6" s="12"/>
      <c r="R6" s="8" t="str">
        <f t="shared" si="3"/>
        <v/>
      </c>
      <c r="S6" s="8" t="str">
        <f t="shared" si="4"/>
        <v>直接実施、委託・請負</v>
      </c>
      <c r="T6" s="8"/>
      <c r="U6" s="27" t="s">
        <v>242</v>
      </c>
      <c r="W6" s="27" t="s">
        <v>543</v>
      </c>
      <c r="Y6" s="27" t="s">
        <v>268</v>
      </c>
      <c r="Z6" s="27" t="s">
        <v>396</v>
      </c>
      <c r="AA6" s="55" t="s">
        <v>362</v>
      </c>
      <c r="AB6" s="55" t="s">
        <v>490</v>
      </c>
      <c r="AC6" s="55" t="s">
        <v>129</v>
      </c>
      <c r="AD6" s="26"/>
      <c r="AE6" s="29" t="s">
        <v>238</v>
      </c>
      <c r="AF6" s="25"/>
      <c r="AG6" s="38" t="s">
        <v>232</v>
      </c>
      <c r="AI6" s="37" t="s">
        <v>265</v>
      </c>
      <c r="AK6" s="37" t="str">
        <f>CHAR(CODE(AK5)+1)</f>
        <v>E</v>
      </c>
      <c r="AP6" s="38" t="s">
        <v>232</v>
      </c>
    </row>
    <row r="7" spans="1:42" ht="13.5" customHeight="1" x14ac:dyDescent="0.15">
      <c r="A7" s="9" t="s">
        <v>82</v>
      </c>
      <c r="B7" s="10"/>
      <c r="C7" s="8" t="str">
        <f t="shared" si="0"/>
        <v/>
      </c>
      <c r="D7" s="8" t="str">
        <f t="shared" si="8"/>
        <v/>
      </c>
      <c r="F7" s="13" t="s">
        <v>187</v>
      </c>
      <c r="G7" s="12"/>
      <c r="H7" s="8" t="str">
        <f t="shared" si="1"/>
        <v/>
      </c>
      <c r="I7" s="8" t="str">
        <f t="shared" si="5"/>
        <v>一般会計</v>
      </c>
      <c r="K7" s="9" t="s">
        <v>99</v>
      </c>
      <c r="L7" s="10"/>
      <c r="M7" s="8" t="str">
        <f t="shared" si="2"/>
        <v/>
      </c>
      <c r="N7" s="8" t="str">
        <f t="shared" si="6"/>
        <v/>
      </c>
      <c r="O7" s="8"/>
      <c r="P7" s="7" t="s">
        <v>71</v>
      </c>
      <c r="Q7" s="12"/>
      <c r="R7" s="8" t="str">
        <f t="shared" si="3"/>
        <v/>
      </c>
      <c r="S7" s="8" t="str">
        <f t="shared" si="4"/>
        <v>直接実施、委託・請負</v>
      </c>
      <c r="T7" s="8"/>
      <c r="U7" s="27"/>
      <c r="W7" s="27" t="s">
        <v>138</v>
      </c>
      <c r="Y7" s="27" t="s">
        <v>269</v>
      </c>
      <c r="Z7" s="27" t="s">
        <v>397</v>
      </c>
      <c r="AA7" s="55" t="s">
        <v>363</v>
      </c>
      <c r="AB7" s="55" t="s">
        <v>491</v>
      </c>
      <c r="AC7" s="26"/>
      <c r="AD7" s="26"/>
      <c r="AE7" s="27" t="s">
        <v>129</v>
      </c>
      <c r="AF7" s="25"/>
      <c r="AG7" s="38" t="s">
        <v>233</v>
      </c>
      <c r="AH7" s="51"/>
      <c r="AI7" s="38" t="s">
        <v>254</v>
      </c>
      <c r="AK7" s="37" t="str">
        <f>CHAR(CODE(AK6)+1)</f>
        <v>F</v>
      </c>
      <c r="AP7" s="38" t="s">
        <v>233</v>
      </c>
    </row>
    <row r="8" spans="1:42" ht="13.5" customHeight="1" x14ac:dyDescent="0.15">
      <c r="A8" s="9" t="s">
        <v>83</v>
      </c>
      <c r="B8" s="10"/>
      <c r="C8" s="8" t="str">
        <f t="shared" si="0"/>
        <v/>
      </c>
      <c r="D8" s="8" t="str">
        <f t="shared" si="8"/>
        <v/>
      </c>
      <c r="F8" s="13" t="s">
        <v>107</v>
      </c>
      <c r="G8" s="12"/>
      <c r="H8" s="8" t="str">
        <f t="shared" si="1"/>
        <v/>
      </c>
      <c r="I8" s="8" t="str">
        <f t="shared" si="5"/>
        <v>一般会計</v>
      </c>
      <c r="K8" s="9" t="s">
        <v>100</v>
      </c>
      <c r="L8" s="10"/>
      <c r="M8" s="8" t="str">
        <f t="shared" si="2"/>
        <v/>
      </c>
      <c r="N8" s="8" t="str">
        <f t="shared" si="6"/>
        <v/>
      </c>
      <c r="O8" s="8"/>
      <c r="P8" s="7" t="s">
        <v>72</v>
      </c>
      <c r="Q8" s="12"/>
      <c r="R8" s="8" t="str">
        <f t="shared" si="3"/>
        <v/>
      </c>
      <c r="S8" s="8" t="str">
        <f t="shared" si="4"/>
        <v>直接実施、委託・請負</v>
      </c>
      <c r="T8" s="8"/>
      <c r="U8" s="27" t="s">
        <v>262</v>
      </c>
      <c r="W8" s="27" t="s">
        <v>139</v>
      </c>
      <c r="Y8" s="27" t="s">
        <v>270</v>
      </c>
      <c r="Z8" s="27" t="s">
        <v>398</v>
      </c>
      <c r="AA8" s="55" t="s">
        <v>364</v>
      </c>
      <c r="AB8" s="55" t="s">
        <v>492</v>
      </c>
      <c r="AC8" s="26"/>
      <c r="AD8" s="26"/>
      <c r="AE8" s="26"/>
      <c r="AF8" s="25"/>
      <c r="AG8" s="38" t="s">
        <v>234</v>
      </c>
      <c r="AI8" s="37" t="s">
        <v>255</v>
      </c>
      <c r="AK8" s="37" t="str">
        <f t="shared" si="7"/>
        <v>G</v>
      </c>
      <c r="AP8" s="38" t="s">
        <v>234</v>
      </c>
    </row>
    <row r="9" spans="1:42" ht="13.5" customHeight="1" x14ac:dyDescent="0.15">
      <c r="A9" s="9" t="s">
        <v>84</v>
      </c>
      <c r="B9" s="10"/>
      <c r="C9" s="8" t="str">
        <f t="shared" si="0"/>
        <v/>
      </c>
      <c r="D9" s="8" t="str">
        <f t="shared" si="8"/>
        <v/>
      </c>
      <c r="F9" s="13" t="s">
        <v>188</v>
      </c>
      <c r="G9" s="12"/>
      <c r="H9" s="8" t="str">
        <f t="shared" si="1"/>
        <v/>
      </c>
      <c r="I9" s="8" t="str">
        <f t="shared" si="5"/>
        <v>一般会計</v>
      </c>
      <c r="K9" s="9" t="s">
        <v>101</v>
      </c>
      <c r="L9" s="10"/>
      <c r="M9" s="8" t="str">
        <f t="shared" si="2"/>
        <v/>
      </c>
      <c r="N9" s="8" t="str">
        <f t="shared" si="6"/>
        <v/>
      </c>
      <c r="O9" s="8"/>
      <c r="P9" s="8"/>
      <c r="Q9" s="14"/>
      <c r="T9" s="8"/>
      <c r="U9" s="27" t="s">
        <v>263</v>
      </c>
      <c r="W9" s="27" t="s">
        <v>140</v>
      </c>
      <c r="Y9" s="27" t="s">
        <v>271</v>
      </c>
      <c r="Z9" s="27" t="s">
        <v>399</v>
      </c>
      <c r="AA9" s="55" t="s">
        <v>365</v>
      </c>
      <c r="AB9" s="55" t="s">
        <v>493</v>
      </c>
      <c r="AC9" s="26"/>
      <c r="AD9" s="26"/>
      <c r="AE9" s="26"/>
      <c r="AF9" s="25"/>
      <c r="AG9" s="38" t="s">
        <v>235</v>
      </c>
      <c r="AI9" s="47"/>
      <c r="AK9" s="37" t="str">
        <f t="shared" si="7"/>
        <v>H</v>
      </c>
      <c r="AP9" s="38" t="s">
        <v>235</v>
      </c>
    </row>
    <row r="10" spans="1:42" ht="13.5" customHeight="1" x14ac:dyDescent="0.15">
      <c r="A10" s="9" t="s">
        <v>207</v>
      </c>
      <c r="B10" s="10"/>
      <c r="C10" s="8" t="str">
        <f t="shared" si="0"/>
        <v/>
      </c>
      <c r="D10" s="8" t="str">
        <f t="shared" si="8"/>
        <v/>
      </c>
      <c r="F10" s="13" t="s">
        <v>108</v>
      </c>
      <c r="G10" s="12"/>
      <c r="H10" s="8" t="str">
        <f t="shared" si="1"/>
        <v/>
      </c>
      <c r="I10" s="8" t="str">
        <f t="shared" si="5"/>
        <v>一般会計</v>
      </c>
      <c r="K10" s="9" t="s">
        <v>209</v>
      </c>
      <c r="L10" s="10"/>
      <c r="M10" s="8" t="str">
        <f t="shared" si="2"/>
        <v/>
      </c>
      <c r="N10" s="8" t="str">
        <f t="shared" si="6"/>
        <v/>
      </c>
      <c r="O10" s="8"/>
      <c r="P10" s="8" t="str">
        <f>S8</f>
        <v>直接実施、委託・請負</v>
      </c>
      <c r="Q10" s="14"/>
      <c r="T10" s="8"/>
      <c r="W10" s="27" t="s">
        <v>141</v>
      </c>
      <c r="Y10" s="27" t="s">
        <v>272</v>
      </c>
      <c r="Z10" s="27" t="s">
        <v>400</v>
      </c>
      <c r="AA10" s="55" t="s">
        <v>366</v>
      </c>
      <c r="AB10" s="55" t="s">
        <v>494</v>
      </c>
      <c r="AC10" s="26"/>
      <c r="AD10" s="26"/>
      <c r="AE10" s="26"/>
      <c r="AF10" s="25"/>
      <c r="AG10" s="38" t="s">
        <v>223</v>
      </c>
      <c r="AK10" s="37" t="str">
        <f t="shared" si="7"/>
        <v>I</v>
      </c>
      <c r="AP10" s="37" t="s">
        <v>221</v>
      </c>
    </row>
    <row r="11" spans="1:42" ht="13.5" customHeight="1" x14ac:dyDescent="0.15">
      <c r="A11" s="9" t="s">
        <v>85</v>
      </c>
      <c r="B11" s="10"/>
      <c r="C11" s="8" t="str">
        <f t="shared" si="0"/>
        <v/>
      </c>
      <c r="D11" s="8" t="str">
        <f t="shared" si="8"/>
        <v/>
      </c>
      <c r="F11" s="13" t="s">
        <v>109</v>
      </c>
      <c r="G11" s="12"/>
      <c r="H11" s="8" t="str">
        <f t="shared" si="1"/>
        <v/>
      </c>
      <c r="I11" s="8" t="str">
        <f t="shared" si="5"/>
        <v>一般会計</v>
      </c>
      <c r="K11" s="9" t="s">
        <v>102</v>
      </c>
      <c r="L11" s="10" t="s">
        <v>597</v>
      </c>
      <c r="M11" s="8" t="str">
        <f t="shared" si="2"/>
        <v>その他の事項経費</v>
      </c>
      <c r="N11" s="8" t="str">
        <f t="shared" si="6"/>
        <v>その他の事項経費</v>
      </c>
      <c r="O11" s="8"/>
      <c r="P11" s="8"/>
      <c r="Q11" s="14"/>
      <c r="T11" s="8"/>
      <c r="W11" s="27" t="s">
        <v>566</v>
      </c>
      <c r="Y11" s="27" t="s">
        <v>273</v>
      </c>
      <c r="Z11" s="27" t="s">
        <v>401</v>
      </c>
      <c r="AA11" s="55" t="s">
        <v>367</v>
      </c>
      <c r="AB11" s="55" t="s">
        <v>495</v>
      </c>
      <c r="AC11" s="26"/>
      <c r="AD11" s="26"/>
      <c r="AE11" s="26"/>
      <c r="AF11" s="25"/>
      <c r="AG11" s="37" t="s">
        <v>226</v>
      </c>
      <c r="AK11" s="37" t="str">
        <f t="shared" si="7"/>
        <v>J</v>
      </c>
    </row>
    <row r="12" spans="1:42" ht="13.5" customHeight="1" x14ac:dyDescent="0.15">
      <c r="A12" s="9" t="s">
        <v>86</v>
      </c>
      <c r="B12" s="10"/>
      <c r="C12" s="8" t="str">
        <f t="shared" ref="C12:C23" si="9">IF(B12="","",A12)</f>
        <v/>
      </c>
      <c r="D12" s="8" t="str">
        <f t="shared" si="8"/>
        <v/>
      </c>
      <c r="F12" s="13" t="s">
        <v>110</v>
      </c>
      <c r="G12" s="12"/>
      <c r="H12" s="8" t="str">
        <f t="shared" si="1"/>
        <v/>
      </c>
      <c r="I12" s="8" t="str">
        <f t="shared" si="5"/>
        <v>一般会計</v>
      </c>
      <c r="K12" s="8"/>
      <c r="L12" s="8"/>
      <c r="O12" s="8"/>
      <c r="P12" s="8"/>
      <c r="Q12" s="14"/>
      <c r="T12" s="8"/>
      <c r="U12" s="24" t="s">
        <v>518</v>
      </c>
      <c r="W12" s="27" t="s">
        <v>142</v>
      </c>
      <c r="Y12" s="27" t="s">
        <v>274</v>
      </c>
      <c r="Z12" s="27" t="s">
        <v>402</v>
      </c>
      <c r="AA12" s="55" t="s">
        <v>368</v>
      </c>
      <c r="AB12" s="55" t="s">
        <v>496</v>
      </c>
      <c r="AC12" s="26"/>
      <c r="AD12" s="26"/>
      <c r="AE12" s="26"/>
      <c r="AF12" s="25"/>
      <c r="AG12" s="37" t="s">
        <v>224</v>
      </c>
      <c r="AK12" s="37" t="str">
        <f t="shared" si="7"/>
        <v>K</v>
      </c>
    </row>
    <row r="13" spans="1:42" ht="13.5" customHeight="1" x14ac:dyDescent="0.15">
      <c r="A13" s="9" t="s">
        <v>87</v>
      </c>
      <c r="B13" s="10"/>
      <c r="C13" s="8" t="str">
        <f t="shared" si="9"/>
        <v/>
      </c>
      <c r="D13" s="8" t="str">
        <f t="shared" si="8"/>
        <v/>
      </c>
      <c r="F13" s="13" t="s">
        <v>111</v>
      </c>
      <c r="G13" s="12"/>
      <c r="H13" s="8" t="str">
        <f t="shared" si="1"/>
        <v/>
      </c>
      <c r="I13" s="8" t="str">
        <f t="shared" si="5"/>
        <v>一般会計</v>
      </c>
      <c r="K13" s="8" t="str">
        <f>N11</f>
        <v>その他の事項経費</v>
      </c>
      <c r="L13" s="8"/>
      <c r="O13" s="8"/>
      <c r="P13" s="8"/>
      <c r="Q13" s="14"/>
      <c r="T13" s="8"/>
      <c r="U13" s="27" t="s">
        <v>161</v>
      </c>
      <c r="W13" s="27" t="s">
        <v>143</v>
      </c>
      <c r="Y13" s="27" t="s">
        <v>275</v>
      </c>
      <c r="Z13" s="27" t="s">
        <v>403</v>
      </c>
      <c r="AA13" s="55" t="s">
        <v>369</v>
      </c>
      <c r="AB13" s="55" t="s">
        <v>497</v>
      </c>
      <c r="AC13" s="26"/>
      <c r="AD13" s="26"/>
      <c r="AE13" s="26"/>
      <c r="AF13" s="25"/>
      <c r="AG13" s="37" t="s">
        <v>225</v>
      </c>
      <c r="AK13" s="37" t="str">
        <f t="shared" si="7"/>
        <v>L</v>
      </c>
    </row>
    <row r="14" spans="1:42" ht="13.5" customHeight="1" x14ac:dyDescent="0.15">
      <c r="A14" s="9" t="s">
        <v>88</v>
      </c>
      <c r="B14" s="10"/>
      <c r="C14" s="8" t="str">
        <f t="shared" si="9"/>
        <v/>
      </c>
      <c r="D14" s="8" t="str">
        <f t="shared" si="8"/>
        <v/>
      </c>
      <c r="F14" s="13" t="s">
        <v>112</v>
      </c>
      <c r="G14" s="12"/>
      <c r="H14" s="8" t="str">
        <f t="shared" si="1"/>
        <v/>
      </c>
      <c r="I14" s="8" t="str">
        <f t="shared" si="5"/>
        <v>一般会計</v>
      </c>
      <c r="K14" s="8"/>
      <c r="L14" s="8"/>
      <c r="O14" s="8"/>
      <c r="P14" s="8"/>
      <c r="Q14" s="14"/>
      <c r="T14" s="8"/>
      <c r="U14" s="27" t="s">
        <v>519</v>
      </c>
      <c r="W14" s="27" t="s">
        <v>144</v>
      </c>
      <c r="Y14" s="27" t="s">
        <v>276</v>
      </c>
      <c r="Z14" s="27" t="s">
        <v>404</v>
      </c>
      <c r="AA14" s="55" t="s">
        <v>370</v>
      </c>
      <c r="AB14" s="55" t="s">
        <v>498</v>
      </c>
      <c r="AC14" s="26"/>
      <c r="AD14" s="26"/>
      <c r="AE14" s="26"/>
      <c r="AF14" s="25"/>
      <c r="AG14" s="47"/>
      <c r="AK14" s="37" t="str">
        <f t="shared" si="7"/>
        <v>M</v>
      </c>
    </row>
    <row r="15" spans="1:42" ht="13.5" customHeight="1" x14ac:dyDescent="0.15">
      <c r="A15" s="9" t="s">
        <v>89</v>
      </c>
      <c r="B15" s="10"/>
      <c r="C15" s="8" t="str">
        <f t="shared" si="9"/>
        <v/>
      </c>
      <c r="D15" s="8" t="str">
        <f t="shared" si="8"/>
        <v/>
      </c>
      <c r="F15" s="13" t="s">
        <v>113</v>
      </c>
      <c r="G15" s="12"/>
      <c r="H15" s="8" t="str">
        <f t="shared" si="1"/>
        <v/>
      </c>
      <c r="I15" s="8" t="str">
        <f t="shared" si="5"/>
        <v>一般会計</v>
      </c>
      <c r="K15" s="8"/>
      <c r="L15" s="8"/>
      <c r="O15" s="8"/>
      <c r="P15" s="8"/>
      <c r="Q15" s="14"/>
      <c r="T15" s="8"/>
      <c r="U15" s="27" t="s">
        <v>520</v>
      </c>
      <c r="W15" s="27" t="s">
        <v>145</v>
      </c>
      <c r="Y15" s="27" t="s">
        <v>277</v>
      </c>
      <c r="Z15" s="27" t="s">
        <v>405</v>
      </c>
      <c r="AA15" s="55" t="s">
        <v>371</v>
      </c>
      <c r="AB15" s="55" t="s">
        <v>499</v>
      </c>
      <c r="AC15" s="26"/>
      <c r="AD15" s="26"/>
      <c r="AE15" s="26"/>
      <c r="AF15" s="25"/>
      <c r="AG15" s="48"/>
      <c r="AK15" s="37" t="str">
        <f t="shared" si="7"/>
        <v>N</v>
      </c>
    </row>
    <row r="16" spans="1:42" ht="13.5" customHeight="1" x14ac:dyDescent="0.15">
      <c r="A16" s="9" t="s">
        <v>90</v>
      </c>
      <c r="B16" s="10"/>
      <c r="C16" s="8" t="str">
        <f t="shared" si="9"/>
        <v/>
      </c>
      <c r="D16" s="8" t="str">
        <f t="shared" si="8"/>
        <v/>
      </c>
      <c r="F16" s="13" t="s">
        <v>114</v>
      </c>
      <c r="G16" s="12"/>
      <c r="H16" s="8" t="str">
        <f t="shared" si="1"/>
        <v/>
      </c>
      <c r="I16" s="8" t="str">
        <f t="shared" si="5"/>
        <v>一般会計</v>
      </c>
      <c r="K16" s="8"/>
      <c r="L16" s="8"/>
      <c r="O16" s="8"/>
      <c r="P16" s="8"/>
      <c r="Q16" s="14"/>
      <c r="T16" s="8"/>
      <c r="U16" s="27" t="s">
        <v>521</v>
      </c>
      <c r="W16" s="27" t="s">
        <v>146</v>
      </c>
      <c r="Y16" s="27" t="s">
        <v>278</v>
      </c>
      <c r="Z16" s="27" t="s">
        <v>406</v>
      </c>
      <c r="AA16" s="55" t="s">
        <v>372</v>
      </c>
      <c r="AB16" s="55" t="s">
        <v>500</v>
      </c>
      <c r="AC16" s="26"/>
      <c r="AD16" s="26"/>
      <c r="AE16" s="26"/>
      <c r="AF16" s="25"/>
      <c r="AG16" s="48"/>
      <c r="AK16" s="37" t="str">
        <f t="shared" si="7"/>
        <v>O</v>
      </c>
    </row>
    <row r="17" spans="1:37" ht="13.5" customHeight="1" x14ac:dyDescent="0.15">
      <c r="A17" s="9" t="s">
        <v>91</v>
      </c>
      <c r="B17" s="10"/>
      <c r="C17" s="8" t="str">
        <f t="shared" si="9"/>
        <v/>
      </c>
      <c r="D17" s="8" t="str">
        <f t="shared" si="8"/>
        <v/>
      </c>
      <c r="F17" s="13" t="s">
        <v>115</v>
      </c>
      <c r="G17" s="12"/>
      <c r="H17" s="8" t="str">
        <f t="shared" si="1"/>
        <v/>
      </c>
      <c r="I17" s="8" t="str">
        <f t="shared" si="5"/>
        <v>一般会計</v>
      </c>
      <c r="K17" s="8"/>
      <c r="L17" s="8"/>
      <c r="O17" s="8"/>
      <c r="P17" s="8"/>
      <c r="Q17" s="14"/>
      <c r="T17" s="8"/>
      <c r="U17" s="27" t="s">
        <v>539</v>
      </c>
      <c r="W17" s="27" t="s">
        <v>147</v>
      </c>
      <c r="Y17" s="27" t="s">
        <v>279</v>
      </c>
      <c r="Z17" s="27" t="s">
        <v>407</v>
      </c>
      <c r="AA17" s="55" t="s">
        <v>373</v>
      </c>
      <c r="AB17" s="55" t="s">
        <v>501</v>
      </c>
      <c r="AC17" s="26"/>
      <c r="AD17" s="26"/>
      <c r="AE17" s="26"/>
      <c r="AF17" s="25"/>
      <c r="AG17" s="48"/>
      <c r="AK17" s="37" t="str">
        <f t="shared" si="7"/>
        <v>P</v>
      </c>
    </row>
    <row r="18" spans="1:37" ht="13.5" customHeight="1" x14ac:dyDescent="0.15">
      <c r="A18" s="9" t="s">
        <v>92</v>
      </c>
      <c r="B18" s="10"/>
      <c r="C18" s="8" t="str">
        <f t="shared" si="9"/>
        <v/>
      </c>
      <c r="D18" s="8" t="str">
        <f t="shared" si="8"/>
        <v/>
      </c>
      <c r="F18" s="13" t="s">
        <v>116</v>
      </c>
      <c r="G18" s="12"/>
      <c r="H18" s="8" t="str">
        <f t="shared" si="1"/>
        <v/>
      </c>
      <c r="I18" s="8" t="str">
        <f t="shared" si="5"/>
        <v>一般会計</v>
      </c>
      <c r="K18" s="8"/>
      <c r="L18" s="8"/>
      <c r="O18" s="8"/>
      <c r="P18" s="8"/>
      <c r="Q18" s="14"/>
      <c r="T18" s="8"/>
      <c r="U18" s="27" t="s">
        <v>522</v>
      </c>
      <c r="W18" s="27" t="s">
        <v>148</v>
      </c>
      <c r="Y18" s="27" t="s">
        <v>280</v>
      </c>
      <c r="Z18" s="27" t="s">
        <v>408</v>
      </c>
      <c r="AA18" s="55" t="s">
        <v>374</v>
      </c>
      <c r="AB18" s="55" t="s">
        <v>502</v>
      </c>
      <c r="AC18" s="26"/>
      <c r="AD18" s="26"/>
      <c r="AE18" s="26"/>
      <c r="AF18" s="25"/>
      <c r="AK18" s="37" t="str">
        <f t="shared" si="7"/>
        <v>Q</v>
      </c>
    </row>
    <row r="19" spans="1:37" ht="13.5" customHeight="1" x14ac:dyDescent="0.15">
      <c r="A19" s="9" t="s">
        <v>198</v>
      </c>
      <c r="B19" s="10"/>
      <c r="C19" s="8" t="str">
        <f t="shared" si="9"/>
        <v/>
      </c>
      <c r="D19" s="8" t="str">
        <f t="shared" si="8"/>
        <v/>
      </c>
      <c r="F19" s="13" t="s">
        <v>117</v>
      </c>
      <c r="G19" s="12"/>
      <c r="H19" s="8" t="str">
        <f t="shared" si="1"/>
        <v/>
      </c>
      <c r="I19" s="8" t="str">
        <f t="shared" si="5"/>
        <v>一般会計</v>
      </c>
      <c r="K19" s="8"/>
      <c r="L19" s="8"/>
      <c r="O19" s="8"/>
      <c r="P19" s="8"/>
      <c r="Q19" s="14"/>
      <c r="T19" s="8"/>
      <c r="U19" s="27" t="s">
        <v>523</v>
      </c>
      <c r="W19" s="27" t="s">
        <v>149</v>
      </c>
      <c r="Y19" s="27" t="s">
        <v>281</v>
      </c>
      <c r="Z19" s="27" t="s">
        <v>409</v>
      </c>
      <c r="AA19" s="55" t="s">
        <v>375</v>
      </c>
      <c r="AB19" s="55" t="s">
        <v>503</v>
      </c>
      <c r="AC19" s="26"/>
      <c r="AD19" s="26"/>
      <c r="AE19" s="26"/>
      <c r="AF19" s="25"/>
      <c r="AK19" s="37" t="str">
        <f t="shared" si="7"/>
        <v>R</v>
      </c>
    </row>
    <row r="20" spans="1:37" ht="13.5" customHeight="1" x14ac:dyDescent="0.15">
      <c r="A20" s="9" t="s">
        <v>199</v>
      </c>
      <c r="B20" s="10"/>
      <c r="C20" s="8" t="str">
        <f t="shared" si="9"/>
        <v/>
      </c>
      <c r="D20" s="8" t="str">
        <f t="shared" si="8"/>
        <v/>
      </c>
      <c r="F20" s="13" t="s">
        <v>197</v>
      </c>
      <c r="G20" s="12"/>
      <c r="H20" s="8" t="str">
        <f t="shared" si="1"/>
        <v/>
      </c>
      <c r="I20" s="8" t="str">
        <f t="shared" si="5"/>
        <v>一般会計</v>
      </c>
      <c r="K20" s="8"/>
      <c r="L20" s="8"/>
      <c r="O20" s="8"/>
      <c r="P20" s="8"/>
      <c r="Q20" s="14"/>
      <c r="T20" s="8"/>
      <c r="U20" s="27" t="s">
        <v>524</v>
      </c>
      <c r="W20" s="27" t="s">
        <v>150</v>
      </c>
      <c r="Y20" s="27" t="s">
        <v>282</v>
      </c>
      <c r="Z20" s="27" t="s">
        <v>410</v>
      </c>
      <c r="AA20" s="55" t="s">
        <v>376</v>
      </c>
      <c r="AB20" s="55" t="s">
        <v>504</v>
      </c>
      <c r="AC20" s="26"/>
      <c r="AD20" s="26"/>
      <c r="AE20" s="26"/>
      <c r="AF20" s="25"/>
      <c r="AK20" s="37" t="str">
        <f t="shared" si="7"/>
        <v>S</v>
      </c>
    </row>
    <row r="21" spans="1:37" ht="13.5" customHeight="1" x14ac:dyDescent="0.15">
      <c r="A21" s="9" t="s">
        <v>200</v>
      </c>
      <c r="B21" s="10"/>
      <c r="C21" s="8" t="str">
        <f t="shared" si="9"/>
        <v/>
      </c>
      <c r="D21" s="8" t="str">
        <f t="shared" si="8"/>
        <v/>
      </c>
      <c r="F21" s="13" t="s">
        <v>118</v>
      </c>
      <c r="G21" s="12"/>
      <c r="H21" s="8" t="str">
        <f t="shared" si="1"/>
        <v/>
      </c>
      <c r="I21" s="8" t="str">
        <f t="shared" si="5"/>
        <v>一般会計</v>
      </c>
      <c r="K21" s="8"/>
      <c r="L21" s="8"/>
      <c r="O21" s="8"/>
      <c r="P21" s="8"/>
      <c r="Q21" s="14"/>
      <c r="T21" s="8"/>
      <c r="U21" s="27" t="s">
        <v>525</v>
      </c>
      <c r="W21" s="27" t="s">
        <v>151</v>
      </c>
      <c r="Y21" s="27" t="s">
        <v>283</v>
      </c>
      <c r="Z21" s="27" t="s">
        <v>411</v>
      </c>
      <c r="AA21" s="55" t="s">
        <v>377</v>
      </c>
      <c r="AB21" s="55" t="s">
        <v>505</v>
      </c>
      <c r="AC21" s="26"/>
      <c r="AD21" s="26"/>
      <c r="AE21" s="26"/>
      <c r="AF21" s="25"/>
      <c r="AK21" s="37" t="str">
        <f t="shared" si="7"/>
        <v>T</v>
      </c>
    </row>
    <row r="22" spans="1:37" ht="13.5" customHeight="1" x14ac:dyDescent="0.15">
      <c r="A22" s="9" t="s">
        <v>201</v>
      </c>
      <c r="B22" s="10"/>
      <c r="C22" s="8" t="str">
        <f t="shared" si="9"/>
        <v/>
      </c>
      <c r="D22" s="8" t="str">
        <f>IF(C22="",D21,IF(D21&lt;&gt;"",CONCATENATE(D21,"、",C22),C22))</f>
        <v/>
      </c>
      <c r="F22" s="13" t="s">
        <v>119</v>
      </c>
      <c r="G22" s="12"/>
      <c r="H22" s="8" t="str">
        <f t="shared" si="1"/>
        <v/>
      </c>
      <c r="I22" s="8" t="str">
        <f t="shared" si="5"/>
        <v>一般会計</v>
      </c>
      <c r="K22" s="8"/>
      <c r="L22" s="8"/>
      <c r="O22" s="8"/>
      <c r="P22" s="8"/>
      <c r="Q22" s="14"/>
      <c r="T22" s="8"/>
      <c r="U22" s="27" t="s">
        <v>568</v>
      </c>
      <c r="W22" s="27" t="s">
        <v>152</v>
      </c>
      <c r="Y22" s="27" t="s">
        <v>284</v>
      </c>
      <c r="Z22" s="27" t="s">
        <v>412</v>
      </c>
      <c r="AA22" s="55" t="s">
        <v>378</v>
      </c>
      <c r="AB22" s="55" t="s">
        <v>506</v>
      </c>
      <c r="AC22" s="26"/>
      <c r="AD22" s="26"/>
      <c r="AE22" s="26"/>
      <c r="AF22" s="25"/>
      <c r="AK22" s="37" t="str">
        <f t="shared" si="7"/>
        <v>U</v>
      </c>
    </row>
    <row r="23" spans="1:37" ht="13.5" customHeight="1" x14ac:dyDescent="0.15">
      <c r="A23" s="54" t="s">
        <v>256</v>
      </c>
      <c r="B23" s="10"/>
      <c r="C23" s="8" t="str">
        <f t="shared" si="9"/>
        <v/>
      </c>
      <c r="D23" s="8" t="str">
        <f>IF(C23="",D22,IF(D22&lt;&gt;"",CONCATENATE(D22,"、",C23),C23))</f>
        <v/>
      </c>
      <c r="F23" s="13" t="s">
        <v>120</v>
      </c>
      <c r="G23" s="12"/>
      <c r="H23" s="8" t="str">
        <f t="shared" si="1"/>
        <v/>
      </c>
      <c r="I23" s="8" t="str">
        <f t="shared" si="5"/>
        <v>一般会計</v>
      </c>
      <c r="K23" s="8"/>
      <c r="L23" s="8"/>
      <c r="O23" s="8"/>
      <c r="P23" s="8"/>
      <c r="Q23" s="14"/>
      <c r="T23" s="8"/>
      <c r="U23" s="27" t="s">
        <v>526</v>
      </c>
      <c r="W23" s="27" t="s">
        <v>153</v>
      </c>
      <c r="Y23" s="27" t="s">
        <v>285</v>
      </c>
      <c r="Z23" s="27" t="s">
        <v>413</v>
      </c>
      <c r="AA23" s="55" t="s">
        <v>379</v>
      </c>
      <c r="AB23" s="55" t="s">
        <v>507</v>
      </c>
      <c r="AC23" s="26"/>
      <c r="AD23" s="26"/>
      <c r="AE23" s="26"/>
      <c r="AF23" s="25"/>
      <c r="AK23" s="37" t="str">
        <f t="shared" si="7"/>
        <v>V</v>
      </c>
    </row>
    <row r="24" spans="1:37" ht="13.5" customHeight="1" x14ac:dyDescent="0.15">
      <c r="A24" s="66"/>
      <c r="B24" s="52"/>
      <c r="F24" s="13" t="s">
        <v>259</v>
      </c>
      <c r="G24" s="12"/>
      <c r="H24" s="8" t="str">
        <f t="shared" si="1"/>
        <v/>
      </c>
      <c r="I24" s="8" t="str">
        <f t="shared" si="5"/>
        <v>一般会計</v>
      </c>
      <c r="K24" s="8"/>
      <c r="L24" s="8"/>
      <c r="O24" s="8"/>
      <c r="P24" s="8"/>
      <c r="Q24" s="14"/>
      <c r="T24" s="8"/>
      <c r="U24" s="27" t="s">
        <v>527</v>
      </c>
      <c r="W24" s="27" t="s">
        <v>154</v>
      </c>
      <c r="Y24" s="27" t="s">
        <v>286</v>
      </c>
      <c r="Z24" s="27" t="s">
        <v>414</v>
      </c>
      <c r="AA24" s="55" t="s">
        <v>380</v>
      </c>
      <c r="AB24" s="55" t="s">
        <v>508</v>
      </c>
      <c r="AC24" s="26"/>
      <c r="AD24" s="26"/>
      <c r="AE24" s="26"/>
      <c r="AF24" s="25"/>
      <c r="AK24" s="37" t="str">
        <f>CHAR(CODE(AK23)+1)</f>
        <v>W</v>
      </c>
    </row>
    <row r="25" spans="1:37" ht="13.5" customHeight="1" x14ac:dyDescent="0.15">
      <c r="A25" s="53"/>
      <c r="B25" s="52"/>
      <c r="F25" s="13" t="s">
        <v>121</v>
      </c>
      <c r="G25" s="12"/>
      <c r="H25" s="8" t="str">
        <f t="shared" si="1"/>
        <v/>
      </c>
      <c r="I25" s="8" t="str">
        <f t="shared" si="5"/>
        <v>一般会計</v>
      </c>
      <c r="K25" s="8"/>
      <c r="L25" s="8"/>
      <c r="O25" s="8"/>
      <c r="P25" s="8"/>
      <c r="Q25" s="14"/>
      <c r="T25" s="8"/>
      <c r="U25" s="27" t="s">
        <v>528</v>
      </c>
      <c r="W25" s="46"/>
      <c r="Y25" s="27" t="s">
        <v>287</v>
      </c>
      <c r="Z25" s="27" t="s">
        <v>415</v>
      </c>
      <c r="AA25" s="55" t="s">
        <v>381</v>
      </c>
      <c r="AB25" s="55" t="s">
        <v>509</v>
      </c>
      <c r="AC25" s="26"/>
      <c r="AD25" s="26"/>
      <c r="AE25" s="26"/>
      <c r="AF25" s="25"/>
      <c r="AK25" s="37" t="str">
        <f t="shared" si="7"/>
        <v>X</v>
      </c>
    </row>
    <row r="26" spans="1:37" ht="13.5" customHeight="1" x14ac:dyDescent="0.15">
      <c r="A26" s="53"/>
      <c r="B26" s="52"/>
      <c r="F26" s="13" t="s">
        <v>122</v>
      </c>
      <c r="G26" s="12"/>
      <c r="H26" s="8" t="str">
        <f t="shared" si="1"/>
        <v/>
      </c>
      <c r="I26" s="8" t="str">
        <f t="shared" si="5"/>
        <v>一般会計</v>
      </c>
      <c r="K26" s="8"/>
      <c r="L26" s="8"/>
      <c r="O26" s="8"/>
      <c r="P26" s="8"/>
      <c r="Q26" s="14"/>
      <c r="T26" s="8"/>
      <c r="U26" s="27" t="s">
        <v>529</v>
      </c>
      <c r="Y26" s="27" t="s">
        <v>288</v>
      </c>
      <c r="Z26" s="27" t="s">
        <v>416</v>
      </c>
      <c r="AA26" s="55" t="s">
        <v>382</v>
      </c>
      <c r="AB26" s="55" t="s">
        <v>510</v>
      </c>
      <c r="AC26" s="26"/>
      <c r="AD26" s="26"/>
      <c r="AE26" s="26"/>
      <c r="AF26" s="25"/>
      <c r="AK26" s="37" t="str">
        <f t="shared" si="7"/>
        <v>Y</v>
      </c>
    </row>
    <row r="27" spans="1:37" ht="13.5" customHeight="1" x14ac:dyDescent="0.15">
      <c r="A27" s="8" t="str">
        <f>IF(D23="", "-", D23)</f>
        <v>-</v>
      </c>
      <c r="B27" s="8"/>
      <c r="F27" s="13" t="s">
        <v>123</v>
      </c>
      <c r="G27" s="12"/>
      <c r="H27" s="8" t="str">
        <f t="shared" si="1"/>
        <v/>
      </c>
      <c r="I27" s="8" t="str">
        <f t="shared" si="5"/>
        <v>一般会計</v>
      </c>
      <c r="K27" s="8"/>
      <c r="L27" s="8"/>
      <c r="O27" s="8"/>
      <c r="P27" s="8"/>
      <c r="Q27" s="14"/>
      <c r="T27" s="8"/>
      <c r="U27" s="27" t="s">
        <v>530</v>
      </c>
      <c r="Y27" s="27" t="s">
        <v>289</v>
      </c>
      <c r="Z27" s="27" t="s">
        <v>417</v>
      </c>
      <c r="AA27" s="55" t="s">
        <v>383</v>
      </c>
      <c r="AB27" s="55" t="s">
        <v>511</v>
      </c>
      <c r="AC27" s="26"/>
      <c r="AD27" s="26"/>
      <c r="AE27" s="26"/>
      <c r="AF27" s="25"/>
      <c r="AK27" s="37" t="str">
        <f>CHAR(CODE(AK26)+1)</f>
        <v>Z</v>
      </c>
    </row>
    <row r="28" spans="1:37" ht="13.5" customHeight="1" x14ac:dyDescent="0.15">
      <c r="B28" s="8"/>
      <c r="F28" s="13" t="s">
        <v>124</v>
      </c>
      <c r="G28" s="12"/>
      <c r="H28" s="8" t="str">
        <f t="shared" si="1"/>
        <v/>
      </c>
      <c r="I28" s="8" t="str">
        <f t="shared" si="5"/>
        <v>一般会計</v>
      </c>
      <c r="K28" s="8"/>
      <c r="L28" s="8"/>
      <c r="O28" s="8"/>
      <c r="P28" s="8"/>
      <c r="Q28" s="14"/>
      <c r="T28" s="8"/>
      <c r="U28" s="27" t="s">
        <v>531</v>
      </c>
      <c r="Y28" s="27" t="s">
        <v>290</v>
      </c>
      <c r="Z28" s="27" t="s">
        <v>418</v>
      </c>
      <c r="AA28" s="55" t="s">
        <v>384</v>
      </c>
      <c r="AB28" s="55" t="s">
        <v>512</v>
      </c>
      <c r="AC28" s="26"/>
      <c r="AD28" s="26"/>
      <c r="AE28" s="26"/>
      <c r="AF28" s="25"/>
      <c r="AK28" s="37" t="s">
        <v>178</v>
      </c>
    </row>
    <row r="29" spans="1:37" ht="13.5" customHeight="1" x14ac:dyDescent="0.15">
      <c r="A29" s="8"/>
      <c r="B29" s="8"/>
      <c r="F29" s="13" t="s">
        <v>189</v>
      </c>
      <c r="G29" s="12"/>
      <c r="H29" s="8" t="str">
        <f t="shared" si="1"/>
        <v/>
      </c>
      <c r="I29" s="8" t="str">
        <f t="shared" si="5"/>
        <v>一般会計</v>
      </c>
      <c r="K29" s="8"/>
      <c r="L29" s="8"/>
      <c r="O29" s="8"/>
      <c r="P29" s="8"/>
      <c r="Q29" s="14"/>
      <c r="T29" s="8"/>
      <c r="U29" s="27" t="s">
        <v>532</v>
      </c>
      <c r="Y29" s="27" t="s">
        <v>291</v>
      </c>
      <c r="Z29" s="27" t="s">
        <v>419</v>
      </c>
      <c r="AA29" s="55" t="s">
        <v>385</v>
      </c>
      <c r="AB29" s="55" t="s">
        <v>513</v>
      </c>
      <c r="AC29" s="26"/>
      <c r="AD29" s="26"/>
      <c r="AE29" s="26"/>
      <c r="AF29" s="25"/>
      <c r="AK29" s="37" t="str">
        <f t="shared" si="7"/>
        <v>b</v>
      </c>
    </row>
    <row r="30" spans="1:37" ht="13.5" customHeight="1" x14ac:dyDescent="0.15">
      <c r="A30" s="8"/>
      <c r="B30" s="8"/>
      <c r="F30" s="13" t="s">
        <v>190</v>
      </c>
      <c r="G30" s="12"/>
      <c r="H30" s="8" t="str">
        <f t="shared" si="1"/>
        <v/>
      </c>
      <c r="I30" s="8" t="str">
        <f t="shared" si="5"/>
        <v>一般会計</v>
      </c>
      <c r="K30" s="8"/>
      <c r="L30" s="8"/>
      <c r="O30" s="8"/>
      <c r="P30" s="8"/>
      <c r="Q30" s="14"/>
      <c r="T30" s="8"/>
      <c r="U30" s="27" t="s">
        <v>533</v>
      </c>
      <c r="Y30" s="27" t="s">
        <v>292</v>
      </c>
      <c r="Z30" s="27" t="s">
        <v>420</v>
      </c>
      <c r="AA30" s="55" t="s">
        <v>386</v>
      </c>
      <c r="AB30" s="55" t="s">
        <v>514</v>
      </c>
      <c r="AC30" s="26"/>
      <c r="AD30" s="26"/>
      <c r="AE30" s="26"/>
      <c r="AF30" s="25"/>
      <c r="AK30" s="37" t="str">
        <f t="shared" si="7"/>
        <v>c</v>
      </c>
    </row>
    <row r="31" spans="1:37" ht="13.5" customHeight="1" x14ac:dyDescent="0.15">
      <c r="A31" s="8"/>
      <c r="B31" s="8"/>
      <c r="F31" s="13" t="s">
        <v>191</v>
      </c>
      <c r="G31" s="12"/>
      <c r="H31" s="8" t="str">
        <f t="shared" si="1"/>
        <v/>
      </c>
      <c r="I31" s="8" t="str">
        <f t="shared" si="5"/>
        <v>一般会計</v>
      </c>
      <c r="K31" s="8"/>
      <c r="L31" s="8"/>
      <c r="O31" s="8"/>
      <c r="P31" s="8"/>
      <c r="Q31" s="14"/>
      <c r="T31" s="8"/>
      <c r="U31" s="27" t="s">
        <v>534</v>
      </c>
      <c r="Y31" s="27" t="s">
        <v>293</v>
      </c>
      <c r="Z31" s="27" t="s">
        <v>421</v>
      </c>
      <c r="AA31" s="55" t="s">
        <v>387</v>
      </c>
      <c r="AB31" s="55" t="s">
        <v>515</v>
      </c>
      <c r="AC31" s="26"/>
      <c r="AD31" s="26"/>
      <c r="AE31" s="26"/>
      <c r="AF31" s="25"/>
      <c r="AK31" s="37" t="str">
        <f t="shared" si="7"/>
        <v>d</v>
      </c>
    </row>
    <row r="32" spans="1:37" ht="13.5" customHeight="1" x14ac:dyDescent="0.15">
      <c r="A32" s="8"/>
      <c r="B32" s="8"/>
      <c r="F32" s="13" t="s">
        <v>192</v>
      </c>
      <c r="G32" s="12"/>
      <c r="H32" s="8" t="str">
        <f t="shared" si="1"/>
        <v/>
      </c>
      <c r="I32" s="8" t="str">
        <f t="shared" si="5"/>
        <v>一般会計</v>
      </c>
      <c r="K32" s="8"/>
      <c r="L32" s="8"/>
      <c r="O32" s="8"/>
      <c r="P32" s="8"/>
      <c r="Q32" s="14"/>
      <c r="T32" s="8"/>
      <c r="U32" s="27" t="s">
        <v>535</v>
      </c>
      <c r="Y32" s="27" t="s">
        <v>294</v>
      </c>
      <c r="Z32" s="27" t="s">
        <v>422</v>
      </c>
      <c r="AA32" s="55" t="s">
        <v>62</v>
      </c>
      <c r="AB32" s="55" t="s">
        <v>62</v>
      </c>
      <c r="AC32" s="26"/>
      <c r="AD32" s="26"/>
      <c r="AE32" s="26"/>
      <c r="AF32" s="25"/>
      <c r="AK32" s="37" t="str">
        <f t="shared" si="7"/>
        <v>e</v>
      </c>
    </row>
    <row r="33" spans="1:37" ht="13.5" customHeight="1" x14ac:dyDescent="0.15">
      <c r="A33" s="8"/>
      <c r="B33" s="8"/>
      <c r="F33" s="13" t="s">
        <v>193</v>
      </c>
      <c r="G33" s="12"/>
      <c r="H33" s="8" t="str">
        <f t="shared" si="1"/>
        <v/>
      </c>
      <c r="I33" s="8" t="str">
        <f t="shared" si="5"/>
        <v>一般会計</v>
      </c>
      <c r="K33" s="8"/>
      <c r="L33" s="8"/>
      <c r="O33" s="8"/>
      <c r="P33" s="8"/>
      <c r="Q33" s="14"/>
      <c r="T33" s="8"/>
      <c r="U33" s="27" t="s">
        <v>536</v>
      </c>
      <c r="Y33" s="27" t="s">
        <v>295</v>
      </c>
      <c r="Z33" s="27" t="s">
        <v>423</v>
      </c>
      <c r="AA33" s="46"/>
      <c r="AB33" s="26"/>
      <c r="AC33" s="26"/>
      <c r="AD33" s="26"/>
      <c r="AE33" s="26"/>
      <c r="AF33" s="25"/>
      <c r="AK33" s="37" t="str">
        <f t="shared" si="7"/>
        <v>f</v>
      </c>
    </row>
    <row r="34" spans="1:37" ht="13.5" customHeight="1" x14ac:dyDescent="0.15">
      <c r="A34" s="8"/>
      <c r="B34" s="8"/>
      <c r="F34" s="13" t="s">
        <v>194</v>
      </c>
      <c r="G34" s="12"/>
      <c r="H34" s="8" t="str">
        <f t="shared" si="1"/>
        <v/>
      </c>
      <c r="I34" s="8" t="str">
        <f t="shared" si="5"/>
        <v>一般会計</v>
      </c>
      <c r="K34" s="8"/>
      <c r="L34" s="8"/>
      <c r="O34" s="8"/>
      <c r="P34" s="8"/>
      <c r="Q34" s="14"/>
      <c r="T34" s="8"/>
      <c r="U34" s="27" t="s">
        <v>537</v>
      </c>
      <c r="Y34" s="27" t="s">
        <v>296</v>
      </c>
      <c r="Z34" s="27" t="s">
        <v>424</v>
      </c>
      <c r="AB34" s="26"/>
      <c r="AC34" s="26"/>
      <c r="AD34" s="26"/>
      <c r="AE34" s="26"/>
      <c r="AF34" s="25"/>
      <c r="AK34" s="37" t="str">
        <f t="shared" si="7"/>
        <v>g</v>
      </c>
    </row>
    <row r="35" spans="1:37" ht="13.5" customHeight="1" x14ac:dyDescent="0.15">
      <c r="A35" s="8"/>
      <c r="B35" s="8"/>
      <c r="F35" s="13" t="s">
        <v>195</v>
      </c>
      <c r="G35" s="12"/>
      <c r="H35" s="8" t="str">
        <f t="shared" si="1"/>
        <v/>
      </c>
      <c r="I35" s="8" t="str">
        <f t="shared" si="5"/>
        <v>一般会計</v>
      </c>
      <c r="K35" s="8"/>
      <c r="L35" s="8"/>
      <c r="O35" s="8"/>
      <c r="P35" s="8"/>
      <c r="Q35" s="14"/>
      <c r="T35" s="8"/>
      <c r="U35" s="27" t="s">
        <v>538</v>
      </c>
      <c r="Y35" s="27" t="s">
        <v>297</v>
      </c>
      <c r="Z35" s="27" t="s">
        <v>425</v>
      </c>
      <c r="AC35" s="26"/>
      <c r="AF35" s="25"/>
      <c r="AK35" s="37" t="str">
        <f t="shared" si="7"/>
        <v>h</v>
      </c>
    </row>
    <row r="36" spans="1:37" ht="13.5" customHeight="1" x14ac:dyDescent="0.15">
      <c r="A36" s="8"/>
      <c r="B36" s="8"/>
      <c r="F36" s="13" t="s">
        <v>196</v>
      </c>
      <c r="G36" s="12"/>
      <c r="H36" s="8" t="str">
        <f t="shared" si="1"/>
        <v/>
      </c>
      <c r="I36" s="8" t="str">
        <f t="shared" si="5"/>
        <v>一般会計</v>
      </c>
      <c r="K36" s="8"/>
      <c r="L36" s="8"/>
      <c r="O36" s="8"/>
      <c r="P36" s="8"/>
      <c r="Q36" s="14"/>
      <c r="T36" s="8"/>
      <c r="Y36" s="27" t="s">
        <v>298</v>
      </c>
      <c r="Z36" s="27" t="s">
        <v>426</v>
      </c>
      <c r="AF36" s="25"/>
      <c r="AK36" s="37" t="str">
        <f t="shared" si="7"/>
        <v>i</v>
      </c>
    </row>
    <row r="37" spans="1:37" ht="13.5" customHeight="1" x14ac:dyDescent="0.15">
      <c r="A37" s="8"/>
      <c r="B37" s="8"/>
      <c r="F37" s="8"/>
      <c r="G37" s="14"/>
      <c r="H37" s="8" t="str">
        <f t="shared" si="1"/>
        <v/>
      </c>
      <c r="I37" s="8" t="str">
        <f t="shared" si="5"/>
        <v>一般会計</v>
      </c>
      <c r="K37" s="8"/>
      <c r="L37" s="8"/>
      <c r="O37" s="8"/>
      <c r="P37" s="8"/>
      <c r="Q37" s="14"/>
      <c r="T37" s="8"/>
      <c r="Y37" s="27" t="s">
        <v>299</v>
      </c>
      <c r="Z37" s="27" t="s">
        <v>427</v>
      </c>
      <c r="AF37" s="25"/>
      <c r="AK37" s="37" t="str">
        <f t="shared" si="7"/>
        <v>j</v>
      </c>
    </row>
    <row r="38" spans="1:37" x14ac:dyDescent="0.15">
      <c r="A38" s="8"/>
      <c r="B38" s="8"/>
      <c r="F38" s="8"/>
      <c r="G38" s="14"/>
      <c r="K38" s="8"/>
      <c r="L38" s="8"/>
      <c r="O38" s="8"/>
      <c r="P38" s="8"/>
      <c r="Q38" s="14"/>
      <c r="T38" s="8"/>
      <c r="Y38" s="27" t="s">
        <v>300</v>
      </c>
      <c r="Z38" s="27" t="s">
        <v>428</v>
      </c>
      <c r="AF38" s="25"/>
      <c r="AK38" s="37" t="str">
        <f t="shared" si="7"/>
        <v>k</v>
      </c>
    </row>
    <row r="39" spans="1:37" x14ac:dyDescent="0.15">
      <c r="A39" s="8"/>
      <c r="B39" s="8"/>
      <c r="F39" s="8" t="str">
        <f>I37</f>
        <v>一般会計</v>
      </c>
      <c r="G39" s="14"/>
      <c r="K39" s="8"/>
      <c r="L39" s="8"/>
      <c r="O39" s="8"/>
      <c r="P39" s="8"/>
      <c r="Q39" s="14"/>
      <c r="T39" s="8"/>
      <c r="U39" s="27" t="s">
        <v>540</v>
      </c>
      <c r="Y39" s="27" t="s">
        <v>301</v>
      </c>
      <c r="Z39" s="27" t="s">
        <v>429</v>
      </c>
      <c r="AF39" s="25"/>
      <c r="AK39" s="37" t="str">
        <f t="shared" si="7"/>
        <v>l</v>
      </c>
    </row>
    <row r="40" spans="1:37" x14ac:dyDescent="0.15">
      <c r="A40" s="8"/>
      <c r="B40" s="8"/>
      <c r="F40" s="8"/>
      <c r="G40" s="14"/>
      <c r="K40" s="8"/>
      <c r="L40" s="8"/>
      <c r="O40" s="8"/>
      <c r="P40" s="8"/>
      <c r="Q40" s="14"/>
      <c r="T40" s="8"/>
      <c r="U40" s="27"/>
      <c r="Y40" s="27" t="s">
        <v>302</v>
      </c>
      <c r="Z40" s="27" t="s">
        <v>430</v>
      </c>
      <c r="AF40" s="25"/>
      <c r="AK40" s="37" t="str">
        <f t="shared" si="7"/>
        <v>m</v>
      </c>
    </row>
    <row r="41" spans="1:37" x14ac:dyDescent="0.15">
      <c r="A41" s="8"/>
      <c r="B41" s="8"/>
      <c r="F41" s="8"/>
      <c r="G41" s="14"/>
      <c r="K41" s="8"/>
      <c r="L41" s="8"/>
      <c r="O41" s="8"/>
      <c r="P41" s="8"/>
      <c r="Q41" s="14"/>
      <c r="T41" s="8"/>
      <c r="U41" s="27" t="s">
        <v>243</v>
      </c>
      <c r="Y41" s="27" t="s">
        <v>303</v>
      </c>
      <c r="Z41" s="27" t="s">
        <v>431</v>
      </c>
      <c r="AF41" s="25"/>
      <c r="AK41" s="37" t="str">
        <f t="shared" si="7"/>
        <v>n</v>
      </c>
    </row>
    <row r="42" spans="1:37" x14ac:dyDescent="0.15">
      <c r="A42" s="8"/>
      <c r="B42" s="8"/>
      <c r="F42" s="8"/>
      <c r="G42" s="14"/>
      <c r="K42" s="8"/>
      <c r="L42" s="8"/>
      <c r="O42" s="8"/>
      <c r="P42" s="8"/>
      <c r="Q42" s="14"/>
      <c r="T42" s="8"/>
      <c r="U42" s="27" t="s">
        <v>253</v>
      </c>
      <c r="Y42" s="27" t="s">
        <v>304</v>
      </c>
      <c r="Z42" s="27" t="s">
        <v>432</v>
      </c>
      <c r="AF42" s="25"/>
      <c r="AK42" s="37" t="str">
        <f t="shared" si="7"/>
        <v>o</v>
      </c>
    </row>
    <row r="43" spans="1:37" x14ac:dyDescent="0.15">
      <c r="A43" s="8"/>
      <c r="B43" s="8"/>
      <c r="F43" s="8"/>
      <c r="G43" s="14"/>
      <c r="K43" s="8"/>
      <c r="L43" s="8"/>
      <c r="O43" s="8"/>
      <c r="P43" s="8"/>
      <c r="Q43" s="14"/>
      <c r="T43" s="8"/>
      <c r="Y43" s="27" t="s">
        <v>305</v>
      </c>
      <c r="Z43" s="27" t="s">
        <v>433</v>
      </c>
      <c r="AF43" s="25"/>
      <c r="AK43" s="37" t="str">
        <f t="shared" si="7"/>
        <v>p</v>
      </c>
    </row>
    <row r="44" spans="1:37" x14ac:dyDescent="0.15">
      <c r="A44" s="8"/>
      <c r="B44" s="8"/>
      <c r="F44" s="8"/>
      <c r="G44" s="14"/>
      <c r="K44" s="8"/>
      <c r="L44" s="8"/>
      <c r="O44" s="8"/>
      <c r="P44" s="8"/>
      <c r="Q44" s="14"/>
      <c r="T44" s="8"/>
      <c r="Y44" s="27" t="s">
        <v>306</v>
      </c>
      <c r="Z44" s="27" t="s">
        <v>434</v>
      </c>
      <c r="AF44" s="25"/>
      <c r="AK44" s="37" t="str">
        <f t="shared" si="7"/>
        <v>q</v>
      </c>
    </row>
    <row r="45" spans="1:37" x14ac:dyDescent="0.15">
      <c r="A45" s="8"/>
      <c r="B45" s="8"/>
      <c r="F45" s="8"/>
      <c r="G45" s="14"/>
      <c r="K45" s="8"/>
      <c r="L45" s="8"/>
      <c r="O45" s="8"/>
      <c r="P45" s="8"/>
      <c r="Q45" s="14"/>
      <c r="T45" s="8"/>
      <c r="U45" s="24" t="s">
        <v>156</v>
      </c>
      <c r="Y45" s="27" t="s">
        <v>307</v>
      </c>
      <c r="Z45" s="27" t="s">
        <v>435</v>
      </c>
      <c r="AF45" s="25"/>
      <c r="AK45" s="37" t="str">
        <f t="shared" si="7"/>
        <v>r</v>
      </c>
    </row>
    <row r="46" spans="1:37" x14ac:dyDescent="0.15">
      <c r="A46" s="8"/>
      <c r="B46" s="8"/>
      <c r="F46" s="8"/>
      <c r="G46" s="14"/>
      <c r="K46" s="8"/>
      <c r="L46" s="8"/>
      <c r="O46" s="8"/>
      <c r="P46" s="8"/>
      <c r="Q46" s="14"/>
      <c r="T46" s="8"/>
      <c r="U46" s="62" t="s">
        <v>567</v>
      </c>
      <c r="Y46" s="27" t="s">
        <v>308</v>
      </c>
      <c r="Z46" s="27" t="s">
        <v>436</v>
      </c>
      <c r="AF46" s="25"/>
      <c r="AK46" s="37" t="str">
        <f t="shared" si="7"/>
        <v>s</v>
      </c>
    </row>
    <row r="47" spans="1:37" x14ac:dyDescent="0.15">
      <c r="A47" s="8"/>
      <c r="B47" s="8"/>
      <c r="F47" s="8"/>
      <c r="G47" s="14"/>
      <c r="K47" s="8"/>
      <c r="L47" s="8"/>
      <c r="O47" s="8"/>
      <c r="P47" s="8"/>
      <c r="Q47" s="14"/>
      <c r="T47" s="8"/>
      <c r="Y47" s="27" t="s">
        <v>309</v>
      </c>
      <c r="Z47" s="27" t="s">
        <v>437</v>
      </c>
      <c r="AF47" s="25"/>
      <c r="AK47" s="37" t="str">
        <f t="shared" si="7"/>
        <v>t</v>
      </c>
    </row>
    <row r="48" spans="1:37" x14ac:dyDescent="0.15">
      <c r="A48" s="8"/>
      <c r="B48" s="8"/>
      <c r="F48" s="8"/>
      <c r="G48" s="14"/>
      <c r="K48" s="8"/>
      <c r="L48" s="8"/>
      <c r="O48" s="8"/>
      <c r="P48" s="8"/>
      <c r="Q48" s="14"/>
      <c r="T48" s="8"/>
      <c r="U48" s="62">
        <v>2021</v>
      </c>
      <c r="Y48" s="27" t="s">
        <v>310</v>
      </c>
      <c r="Z48" s="27" t="s">
        <v>438</v>
      </c>
      <c r="AF48" s="25"/>
      <c r="AK48" s="37" t="str">
        <f t="shared" si="7"/>
        <v>u</v>
      </c>
    </row>
    <row r="49" spans="1:37" x14ac:dyDescent="0.15">
      <c r="A49" s="8"/>
      <c r="B49" s="8"/>
      <c r="F49" s="8"/>
      <c r="G49" s="14"/>
      <c r="K49" s="8"/>
      <c r="L49" s="8"/>
      <c r="O49" s="8"/>
      <c r="P49" s="8"/>
      <c r="Q49" s="14"/>
      <c r="T49" s="8"/>
      <c r="U49" s="62">
        <v>2022</v>
      </c>
      <c r="Y49" s="27" t="s">
        <v>311</v>
      </c>
      <c r="Z49" s="27" t="s">
        <v>439</v>
      </c>
      <c r="AF49" s="25"/>
      <c r="AK49" s="37" t="str">
        <f t="shared" si="7"/>
        <v>v</v>
      </c>
    </row>
    <row r="50" spans="1:37" x14ac:dyDescent="0.15">
      <c r="A50" s="8"/>
      <c r="B50" s="8"/>
      <c r="F50" s="8"/>
      <c r="G50" s="14"/>
      <c r="K50" s="8"/>
      <c r="L50" s="8"/>
      <c r="O50" s="8"/>
      <c r="P50" s="8"/>
      <c r="Q50" s="14"/>
      <c r="T50" s="8"/>
      <c r="U50" s="62">
        <v>2023</v>
      </c>
      <c r="Y50" s="27" t="s">
        <v>312</v>
      </c>
      <c r="Z50" s="27" t="s">
        <v>440</v>
      </c>
      <c r="AF50" s="25"/>
    </row>
    <row r="51" spans="1:37" x14ac:dyDescent="0.15">
      <c r="A51" s="8"/>
      <c r="B51" s="8"/>
      <c r="F51" s="8"/>
      <c r="G51" s="14"/>
      <c r="K51" s="8"/>
      <c r="L51" s="8"/>
      <c r="O51" s="8"/>
      <c r="P51" s="8"/>
      <c r="Q51" s="14"/>
      <c r="T51" s="8"/>
      <c r="U51" s="62">
        <v>2024</v>
      </c>
      <c r="Y51" s="27" t="s">
        <v>313</v>
      </c>
      <c r="Z51" s="27" t="s">
        <v>441</v>
      </c>
      <c r="AF51" s="25"/>
    </row>
    <row r="52" spans="1:37" x14ac:dyDescent="0.15">
      <c r="A52" s="8"/>
      <c r="B52" s="8"/>
      <c r="F52" s="8"/>
      <c r="G52" s="14"/>
      <c r="K52" s="8"/>
      <c r="L52" s="8"/>
      <c r="O52" s="8"/>
      <c r="P52" s="8"/>
      <c r="Q52" s="14"/>
      <c r="T52" s="8"/>
      <c r="U52" s="62">
        <v>2025</v>
      </c>
      <c r="Y52" s="27" t="s">
        <v>314</v>
      </c>
      <c r="Z52" s="27" t="s">
        <v>442</v>
      </c>
      <c r="AF52" s="25"/>
    </row>
    <row r="53" spans="1:37" x14ac:dyDescent="0.15">
      <c r="A53" s="8"/>
      <c r="B53" s="8"/>
      <c r="F53" s="8"/>
      <c r="G53" s="14"/>
      <c r="K53" s="8"/>
      <c r="L53" s="8"/>
      <c r="O53" s="8"/>
      <c r="P53" s="8"/>
      <c r="Q53" s="14"/>
      <c r="T53" s="8"/>
      <c r="U53" s="62">
        <v>2026</v>
      </c>
      <c r="Y53" s="27" t="s">
        <v>315</v>
      </c>
      <c r="Z53" s="27" t="s">
        <v>443</v>
      </c>
      <c r="AF53" s="25"/>
    </row>
    <row r="54" spans="1:37" x14ac:dyDescent="0.15">
      <c r="A54" s="8"/>
      <c r="B54" s="8"/>
      <c r="F54" s="8"/>
      <c r="G54" s="14"/>
      <c r="K54" s="8"/>
      <c r="L54" s="8"/>
      <c r="O54" s="8"/>
      <c r="P54" s="15"/>
      <c r="Q54" s="14"/>
      <c r="T54" s="8"/>
      <c r="Y54" s="27" t="s">
        <v>316</v>
      </c>
      <c r="Z54" s="27" t="s">
        <v>444</v>
      </c>
      <c r="AF54" s="25"/>
    </row>
    <row r="55" spans="1:37" x14ac:dyDescent="0.15">
      <c r="A55" s="8"/>
      <c r="B55" s="8"/>
      <c r="F55" s="8"/>
      <c r="G55" s="14"/>
      <c r="K55" s="8"/>
      <c r="L55" s="8"/>
      <c r="O55" s="8"/>
      <c r="P55" s="8"/>
      <c r="Q55" s="14"/>
      <c r="T55" s="8"/>
      <c r="Y55" s="27" t="s">
        <v>317</v>
      </c>
      <c r="Z55" s="27" t="s">
        <v>445</v>
      </c>
      <c r="AF55" s="25"/>
    </row>
    <row r="56" spans="1:37" x14ac:dyDescent="0.15">
      <c r="A56" s="8"/>
      <c r="B56" s="8"/>
      <c r="F56" s="8"/>
      <c r="G56" s="14"/>
      <c r="K56" s="8"/>
      <c r="L56" s="8"/>
      <c r="O56" s="8"/>
      <c r="P56" s="8"/>
      <c r="Q56" s="14"/>
      <c r="T56" s="8"/>
      <c r="U56" s="62">
        <v>20</v>
      </c>
      <c r="Y56" s="27" t="s">
        <v>318</v>
      </c>
      <c r="Z56" s="27" t="s">
        <v>446</v>
      </c>
      <c r="AF56" s="25"/>
    </row>
    <row r="57" spans="1:37" x14ac:dyDescent="0.15">
      <c r="A57" s="8"/>
      <c r="B57" s="8"/>
      <c r="F57" s="8"/>
      <c r="G57" s="14"/>
      <c r="K57" s="8"/>
      <c r="L57" s="8"/>
      <c r="O57" s="8"/>
      <c r="P57" s="8"/>
      <c r="Q57" s="14"/>
      <c r="T57" s="8"/>
      <c r="U57" s="27" t="s">
        <v>516</v>
      </c>
      <c r="Y57" s="27" t="s">
        <v>319</v>
      </c>
      <c r="Z57" s="27" t="s">
        <v>447</v>
      </c>
      <c r="AF57" s="25"/>
    </row>
    <row r="58" spans="1:37" x14ac:dyDescent="0.15">
      <c r="A58" s="8"/>
      <c r="B58" s="8"/>
      <c r="F58" s="8"/>
      <c r="G58" s="14"/>
      <c r="K58" s="8"/>
      <c r="L58" s="8"/>
      <c r="O58" s="8"/>
      <c r="P58" s="8"/>
      <c r="Q58" s="14"/>
      <c r="T58" s="8"/>
      <c r="U58" s="27" t="s">
        <v>517</v>
      </c>
      <c r="Y58" s="27" t="s">
        <v>320</v>
      </c>
      <c r="Z58" s="27" t="s">
        <v>448</v>
      </c>
      <c r="AF58" s="25"/>
    </row>
    <row r="59" spans="1:37" x14ac:dyDescent="0.15">
      <c r="A59" s="8"/>
      <c r="B59" s="8"/>
      <c r="F59" s="8"/>
      <c r="G59" s="14"/>
      <c r="K59" s="8"/>
      <c r="L59" s="8"/>
      <c r="O59" s="8"/>
      <c r="P59" s="8"/>
      <c r="Q59" s="14"/>
      <c r="T59" s="8"/>
      <c r="Y59" s="27" t="s">
        <v>321</v>
      </c>
      <c r="Z59" s="27" t="s">
        <v>449</v>
      </c>
      <c r="AF59" s="25"/>
    </row>
    <row r="60" spans="1:37" x14ac:dyDescent="0.15">
      <c r="A60" s="8"/>
      <c r="B60" s="8"/>
      <c r="F60" s="8"/>
      <c r="G60" s="14"/>
      <c r="K60" s="8"/>
      <c r="L60" s="8"/>
      <c r="O60" s="8"/>
      <c r="P60" s="8"/>
      <c r="Q60" s="14"/>
      <c r="T60" s="8"/>
      <c r="Y60" s="27" t="s">
        <v>322</v>
      </c>
      <c r="Z60" s="27" t="s">
        <v>450</v>
      </c>
      <c r="AF60" s="25"/>
    </row>
    <row r="61" spans="1:37" x14ac:dyDescent="0.15">
      <c r="A61" s="8"/>
      <c r="B61" s="8"/>
      <c r="F61" s="8"/>
      <c r="G61" s="14"/>
      <c r="K61" s="8"/>
      <c r="L61" s="8"/>
      <c r="O61" s="8"/>
      <c r="P61" s="8"/>
      <c r="Q61" s="14"/>
      <c r="T61" s="8"/>
      <c r="Y61" s="27" t="s">
        <v>323</v>
      </c>
      <c r="Z61" s="27" t="s">
        <v>451</v>
      </c>
      <c r="AF61" s="25"/>
    </row>
    <row r="62" spans="1:37" x14ac:dyDescent="0.15">
      <c r="A62" s="8"/>
      <c r="B62" s="8"/>
      <c r="F62" s="8"/>
      <c r="G62" s="14"/>
      <c r="K62" s="8"/>
      <c r="L62" s="8"/>
      <c r="O62" s="8"/>
      <c r="P62" s="8"/>
      <c r="Q62" s="14"/>
      <c r="T62" s="8"/>
      <c r="Y62" s="27" t="s">
        <v>324</v>
      </c>
      <c r="Z62" s="27" t="s">
        <v>452</v>
      </c>
      <c r="AF62" s="25"/>
    </row>
    <row r="63" spans="1:37" x14ac:dyDescent="0.15">
      <c r="A63" s="8"/>
      <c r="B63" s="8"/>
      <c r="F63" s="8"/>
      <c r="G63" s="14"/>
      <c r="K63" s="8"/>
      <c r="L63" s="8"/>
      <c r="O63" s="8"/>
      <c r="P63" s="8"/>
      <c r="Q63" s="14"/>
      <c r="T63" s="8"/>
      <c r="Y63" s="27" t="s">
        <v>325</v>
      </c>
      <c r="Z63" s="27" t="s">
        <v>453</v>
      </c>
      <c r="AF63" s="25"/>
    </row>
    <row r="64" spans="1:37" x14ac:dyDescent="0.15">
      <c r="A64" s="8"/>
      <c r="B64" s="8"/>
      <c r="F64" s="8"/>
      <c r="G64" s="14"/>
      <c r="K64" s="8"/>
      <c r="L64" s="8"/>
      <c r="O64" s="8"/>
      <c r="P64" s="8"/>
      <c r="Q64" s="14"/>
      <c r="T64" s="8"/>
      <c r="Y64" s="27" t="s">
        <v>326</v>
      </c>
      <c r="Z64" s="27" t="s">
        <v>454</v>
      </c>
      <c r="AF64" s="25"/>
    </row>
    <row r="65" spans="1:32" x14ac:dyDescent="0.15">
      <c r="A65" s="8"/>
      <c r="B65" s="8"/>
      <c r="F65" s="8"/>
      <c r="G65" s="14"/>
      <c r="K65" s="8"/>
      <c r="L65" s="8"/>
      <c r="O65" s="8"/>
      <c r="P65" s="8"/>
      <c r="Q65" s="14"/>
      <c r="T65" s="8"/>
      <c r="Y65" s="27" t="s">
        <v>327</v>
      </c>
      <c r="Z65" s="27" t="s">
        <v>455</v>
      </c>
      <c r="AF65" s="25"/>
    </row>
    <row r="66" spans="1:32" x14ac:dyDescent="0.15">
      <c r="A66" s="8"/>
      <c r="B66" s="8"/>
      <c r="F66" s="8"/>
      <c r="G66" s="14"/>
      <c r="K66" s="8"/>
      <c r="L66" s="8"/>
      <c r="O66" s="8"/>
      <c r="P66" s="8"/>
      <c r="Q66" s="14"/>
      <c r="T66" s="8"/>
      <c r="Y66" s="27" t="s">
        <v>63</v>
      </c>
      <c r="Z66" s="27" t="s">
        <v>456</v>
      </c>
      <c r="AF66" s="25"/>
    </row>
    <row r="67" spans="1:32" x14ac:dyDescent="0.15">
      <c r="A67" s="8"/>
      <c r="B67" s="8"/>
      <c r="F67" s="8"/>
      <c r="G67" s="14"/>
      <c r="K67" s="8"/>
      <c r="L67" s="8"/>
      <c r="O67" s="8"/>
      <c r="P67" s="8"/>
      <c r="Q67" s="14"/>
      <c r="T67" s="8"/>
      <c r="Y67" s="27" t="s">
        <v>328</v>
      </c>
      <c r="Z67" s="27" t="s">
        <v>457</v>
      </c>
      <c r="AF67" s="25"/>
    </row>
    <row r="68" spans="1:32" x14ac:dyDescent="0.15">
      <c r="A68" s="8"/>
      <c r="B68" s="8"/>
      <c r="F68" s="8"/>
      <c r="G68" s="14"/>
      <c r="K68" s="8"/>
      <c r="L68" s="8"/>
      <c r="O68" s="8"/>
      <c r="P68" s="8"/>
      <c r="Q68" s="14"/>
      <c r="T68" s="8"/>
      <c r="Y68" s="27" t="s">
        <v>329</v>
      </c>
      <c r="Z68" s="27" t="s">
        <v>458</v>
      </c>
      <c r="AF68" s="25"/>
    </row>
    <row r="69" spans="1:32" x14ac:dyDescent="0.15">
      <c r="A69" s="8"/>
      <c r="B69" s="8"/>
      <c r="F69" s="8"/>
      <c r="G69" s="14"/>
      <c r="K69" s="8"/>
      <c r="L69" s="8"/>
      <c r="O69" s="8"/>
      <c r="P69" s="8"/>
      <c r="Q69" s="14"/>
      <c r="T69" s="8"/>
      <c r="Y69" s="27" t="s">
        <v>330</v>
      </c>
      <c r="Z69" s="27" t="s">
        <v>459</v>
      </c>
      <c r="AF69" s="25"/>
    </row>
    <row r="70" spans="1:32" x14ac:dyDescent="0.15">
      <c r="A70" s="8"/>
      <c r="B70" s="8"/>
      <c r="Y70" s="27" t="s">
        <v>331</v>
      </c>
      <c r="Z70" s="27" t="s">
        <v>460</v>
      </c>
    </row>
    <row r="71" spans="1:32" x14ac:dyDescent="0.15">
      <c r="Y71" s="27" t="s">
        <v>332</v>
      </c>
      <c r="Z71" s="27" t="s">
        <v>461</v>
      </c>
    </row>
    <row r="72" spans="1:32" x14ac:dyDescent="0.15">
      <c r="Y72" s="27" t="s">
        <v>333</v>
      </c>
      <c r="Z72" s="27" t="s">
        <v>462</v>
      </c>
    </row>
    <row r="73" spans="1:32" x14ac:dyDescent="0.15">
      <c r="Y73" s="27" t="s">
        <v>334</v>
      </c>
      <c r="Z73" s="27" t="s">
        <v>463</v>
      </c>
    </row>
    <row r="74" spans="1:32" x14ac:dyDescent="0.15">
      <c r="Y74" s="27" t="s">
        <v>335</v>
      </c>
      <c r="Z74" s="27" t="s">
        <v>464</v>
      </c>
    </row>
    <row r="75" spans="1:32" x14ac:dyDescent="0.15">
      <c r="Y75" s="27" t="s">
        <v>336</v>
      </c>
      <c r="Z75" s="27" t="s">
        <v>465</v>
      </c>
    </row>
    <row r="76" spans="1:32" x14ac:dyDescent="0.15">
      <c r="Y76" s="27" t="s">
        <v>337</v>
      </c>
      <c r="Z76" s="27" t="s">
        <v>466</v>
      </c>
    </row>
    <row r="77" spans="1:32" x14ac:dyDescent="0.15">
      <c r="Y77" s="27" t="s">
        <v>338</v>
      </c>
      <c r="Z77" s="27" t="s">
        <v>467</v>
      </c>
    </row>
    <row r="78" spans="1:32" x14ac:dyDescent="0.15">
      <c r="Y78" s="27" t="s">
        <v>339</v>
      </c>
      <c r="Z78" s="27" t="s">
        <v>468</v>
      </c>
    </row>
    <row r="79" spans="1:32" x14ac:dyDescent="0.15">
      <c r="Y79" s="27" t="s">
        <v>340</v>
      </c>
      <c r="Z79" s="27" t="s">
        <v>469</v>
      </c>
    </row>
    <row r="80" spans="1:32" x14ac:dyDescent="0.15">
      <c r="Y80" s="27" t="s">
        <v>341</v>
      </c>
      <c r="Z80" s="27" t="s">
        <v>470</v>
      </c>
    </row>
    <row r="81" spans="25:26" x14ac:dyDescent="0.15">
      <c r="Y81" s="27" t="s">
        <v>342</v>
      </c>
      <c r="Z81" s="27" t="s">
        <v>471</v>
      </c>
    </row>
    <row r="82" spans="25:26" x14ac:dyDescent="0.15">
      <c r="Y82" s="27" t="s">
        <v>343</v>
      </c>
      <c r="Z82" s="27" t="s">
        <v>472</v>
      </c>
    </row>
    <row r="83" spans="25:26" x14ac:dyDescent="0.15">
      <c r="Y83" s="27" t="s">
        <v>344</v>
      </c>
      <c r="Z83" s="27" t="s">
        <v>473</v>
      </c>
    </row>
    <row r="84" spans="25:26" x14ac:dyDescent="0.15">
      <c r="Y84" s="27" t="s">
        <v>345</v>
      </c>
      <c r="Z84" s="27" t="s">
        <v>474</v>
      </c>
    </row>
    <row r="85" spans="25:26" x14ac:dyDescent="0.15">
      <c r="Y85" s="27" t="s">
        <v>346</v>
      </c>
      <c r="Z85" s="27" t="s">
        <v>475</v>
      </c>
    </row>
    <row r="86" spans="25:26" x14ac:dyDescent="0.15">
      <c r="Y86" s="27" t="s">
        <v>347</v>
      </c>
      <c r="Z86" s="27" t="s">
        <v>476</v>
      </c>
    </row>
    <row r="87" spans="25:26" x14ac:dyDescent="0.15">
      <c r="Y87" s="27" t="s">
        <v>348</v>
      </c>
      <c r="Z87" s="27" t="s">
        <v>477</v>
      </c>
    </row>
    <row r="88" spans="25:26" x14ac:dyDescent="0.15">
      <c r="Y88" s="27" t="s">
        <v>349</v>
      </c>
      <c r="Z88" s="27" t="s">
        <v>478</v>
      </c>
    </row>
    <row r="89" spans="25:26" x14ac:dyDescent="0.15">
      <c r="Y89" s="27" t="s">
        <v>350</v>
      </c>
      <c r="Z89" s="27" t="s">
        <v>479</v>
      </c>
    </row>
    <row r="90" spans="25:26" x14ac:dyDescent="0.15">
      <c r="Y90" s="27" t="s">
        <v>351</v>
      </c>
      <c r="Z90" s="27" t="s">
        <v>480</v>
      </c>
    </row>
    <row r="91" spans="25:26" x14ac:dyDescent="0.15">
      <c r="Y91" s="27" t="s">
        <v>352</v>
      </c>
      <c r="Z91" s="27" t="s">
        <v>481</v>
      </c>
    </row>
    <row r="92" spans="25:26" x14ac:dyDescent="0.15">
      <c r="Y92" s="27" t="s">
        <v>353</v>
      </c>
      <c r="Z92" s="27" t="s">
        <v>482</v>
      </c>
    </row>
    <row r="93" spans="25:26" x14ac:dyDescent="0.15">
      <c r="Y93" s="27" t="s">
        <v>354</v>
      </c>
      <c r="Z93" s="27" t="s">
        <v>483</v>
      </c>
    </row>
    <row r="94" spans="25:26" x14ac:dyDescent="0.15">
      <c r="Y94" s="27" t="s">
        <v>355</v>
      </c>
      <c r="Z94" s="27" t="s">
        <v>484</v>
      </c>
    </row>
    <row r="95" spans="25:26" x14ac:dyDescent="0.15">
      <c r="Y95" s="27" t="s">
        <v>356</v>
      </c>
      <c r="Z95" s="27" t="s">
        <v>485</v>
      </c>
    </row>
    <row r="96" spans="25:26" x14ac:dyDescent="0.15">
      <c r="Y96" s="27" t="s">
        <v>260</v>
      </c>
      <c r="Z96" s="27" t="s">
        <v>486</v>
      </c>
    </row>
    <row r="97" spans="25:26" x14ac:dyDescent="0.15">
      <c r="Y97" s="27" t="s">
        <v>357</v>
      </c>
      <c r="Z97" s="27" t="s">
        <v>487</v>
      </c>
    </row>
    <row r="98" spans="25:26" x14ac:dyDescent="0.15">
      <c r="Y98" s="27" t="s">
        <v>358</v>
      </c>
      <c r="Z98" s="27" t="s">
        <v>488</v>
      </c>
    </row>
    <row r="99" spans="25:26" x14ac:dyDescent="0.15">
      <c r="Y99" s="27" t="s">
        <v>388</v>
      </c>
      <c r="Z99" s="27" t="s">
        <v>489</v>
      </c>
    </row>
    <row r="100" spans="25:26" x14ac:dyDescent="0.15">
      <c r="Y100" s="27" t="s">
        <v>571</v>
      </c>
      <c r="Z100" s="27" t="s">
        <v>490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2022-08-24T11:30:25Z</dcterms:created>
  <dcterms:modified xsi:type="dcterms:W3CDTF">2022-09-14T02:50:16Z</dcterms:modified>
</cp:coreProperties>
</file>