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行政事業レビューシート!$A$3:$BH$1048147</definedName>
    <definedName name="_xlnm.Print_Area" localSheetId="0">行政事業レビューシート!$A$1:$AY$263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I97" i="11" l="1"/>
  <c r="AE97" i="11"/>
  <c r="AM83" i="11" l="1"/>
  <c r="AI83" i="11"/>
  <c r="AM69" i="11"/>
  <c r="AI69" i="11"/>
  <c r="AE69" i="11"/>
  <c r="AI55" i="11"/>
  <c r="AM55" i="11"/>
  <c r="AE55" i="11"/>
  <c r="AM41" i="11"/>
  <c r="AE41" i="11"/>
  <c r="AY51" i="11" l="1"/>
  <c r="AY56" i="11" s="1"/>
  <c r="AY48" i="11"/>
  <c r="AY49" i="11" s="1"/>
  <c r="AY45" i="11"/>
  <c r="AY47" i="11" s="1"/>
  <c r="AY44" i="11"/>
  <c r="AY226" i="11"/>
  <c r="AY228" i="11" s="1"/>
  <c r="AY225" i="11"/>
  <c r="AY224" i="11"/>
  <c r="AY205" i="11"/>
  <c r="AY210" i="11" s="1"/>
  <c r="AY193" i="11"/>
  <c r="AY192" i="11"/>
  <c r="AY204" i="11" s="1"/>
  <c r="AY208" i="11" l="1"/>
  <c r="AY201" i="11"/>
  <c r="AY211" i="11"/>
  <c r="AY197" i="11"/>
  <c r="AY207" i="11"/>
  <c r="AY209" i="11"/>
  <c r="AY212" i="11"/>
  <c r="AY195" i="11"/>
  <c r="AY199" i="11"/>
  <c r="AY203" i="11"/>
  <c r="AY50" i="11"/>
  <c r="AY229" i="11"/>
  <c r="AY227" i="11"/>
  <c r="AY194" i="11"/>
  <c r="AY196" i="11"/>
  <c r="AY198" i="11"/>
  <c r="AY200" i="11"/>
  <c r="AY202" i="11"/>
  <c r="AY46" i="11"/>
  <c r="AY55" i="11"/>
  <c r="AY53" i="11"/>
  <c r="AY57" i="11"/>
  <c r="AY54" i="11"/>
  <c r="AY52" i="11"/>
  <c r="AY206" i="11"/>
  <c r="AY93" i="11"/>
  <c r="AY99" i="11" s="1"/>
  <c r="AY90" i="11"/>
  <c r="AY91" i="11" s="1"/>
  <c r="AY87" i="11"/>
  <c r="AY89" i="11" s="1"/>
  <c r="AY76" i="11"/>
  <c r="AY77" i="11" s="1"/>
  <c r="AY73" i="11"/>
  <c r="AY75" i="11" s="1"/>
  <c r="AY72" i="11"/>
  <c r="AY79" i="11"/>
  <c r="AY84" i="11" s="1"/>
  <c r="AY86" i="11"/>
  <c r="AY59" i="11"/>
  <c r="AY61" i="11" s="1"/>
  <c r="AY58" i="11"/>
  <c r="AY62" i="11"/>
  <c r="AY64" i="11" s="1"/>
  <c r="AY94" i="11" l="1"/>
  <c r="AY98" i="11"/>
  <c r="AY96" i="11"/>
  <c r="AY95" i="11"/>
  <c r="AY97" i="11"/>
  <c r="AY92" i="11"/>
  <c r="AY81" i="11"/>
  <c r="AY83" i="11"/>
  <c r="AY85" i="11"/>
  <c r="AY80" i="11"/>
  <c r="AY82" i="11"/>
  <c r="AY78" i="11"/>
  <c r="AY74" i="11"/>
  <c r="AY60" i="11"/>
  <c r="AY88" i="11"/>
  <c r="AY63" i="11"/>
  <c r="AY65" i="11" l="1"/>
  <c r="AY71" i="11" s="1"/>
  <c r="AY68" i="11" l="1"/>
  <c r="AY69" i="11"/>
  <c r="AY66" i="11"/>
  <c r="AY70" i="11"/>
  <c r="AY67" i="11"/>
  <c r="AW152" i="11" l="1"/>
  <c r="AT152" i="11"/>
  <c r="AQ152" i="11"/>
  <c r="AL152" i="11"/>
  <c r="AI152" i="11"/>
  <c r="AF152" i="11"/>
  <c r="Z152" i="11"/>
  <c r="W152" i="11"/>
  <c r="T152" i="11"/>
  <c r="N152" i="11"/>
  <c r="AW151" i="11"/>
  <c r="AT151" i="11"/>
  <c r="AQ151" i="11"/>
  <c r="AL151" i="11"/>
  <c r="AI151" i="11"/>
  <c r="AF151" i="11"/>
  <c r="Z151" i="11"/>
  <c r="W151" i="11"/>
  <c r="T151" i="11"/>
  <c r="N151" i="11"/>
  <c r="K151" i="11"/>
  <c r="H151" i="11"/>
  <c r="AY263" i="11" l="1"/>
  <c r="AY262" i="11"/>
  <c r="AY261" i="11"/>
  <c r="AY260" i="11"/>
  <c r="AY259" i="11"/>
  <c r="AY258" i="11"/>
  <c r="AY257" i="11"/>
  <c r="AY256" i="11"/>
  <c r="AY252" i="11"/>
  <c r="AY254" i="11" s="1"/>
  <c r="AY248" i="11"/>
  <c r="AY251" i="11" s="1"/>
  <c r="AY247" i="11"/>
  <c r="AY246" i="11"/>
  <c r="AY245" i="11"/>
  <c r="AY244" i="11"/>
  <c r="AY243" i="11"/>
  <c r="AY242" i="11"/>
  <c r="AY241" i="11"/>
  <c r="AY240" i="11"/>
  <c r="AY239" i="11"/>
  <c r="AY235" i="11"/>
  <c r="AY237" i="11" s="1"/>
  <c r="AY234" i="11"/>
  <c r="AY230" i="11"/>
  <c r="AY233" i="11" s="1"/>
  <c r="AU217" i="11"/>
  <c r="Y217" i="11"/>
  <c r="AY217" i="11"/>
  <c r="AU204" i="11"/>
  <c r="Y204" i="11"/>
  <c r="AU191" i="11"/>
  <c r="Y191" i="11"/>
  <c r="P29" i="11"/>
  <c r="AD21" i="11"/>
  <c r="W21" i="11"/>
  <c r="P21" i="11"/>
  <c r="AR18" i="11"/>
  <c r="AK18" i="11"/>
  <c r="AD18" i="11"/>
  <c r="AD20" i="11" s="1"/>
  <c r="W18" i="11"/>
  <c r="W20" i="11" s="1"/>
  <c r="P18" i="11"/>
  <c r="P20" i="11" s="1"/>
  <c r="AV2" i="11"/>
  <c r="AY216" i="11" l="1"/>
  <c r="AY238" i="11"/>
  <c r="AY255" i="11"/>
  <c r="AY214" i="11"/>
  <c r="AY236" i="11"/>
  <c r="AY253" i="11"/>
  <c r="AY232" i="11"/>
  <c r="AY250" i="11"/>
  <c r="AY213" i="11"/>
  <c r="AY215" i="11"/>
  <c r="AY231" i="11"/>
  <c r="AY249"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<sst xmlns="http://schemas.openxmlformats.org/spreadsheetml/2006/main" count="1216" uniqueCount="742">
  <si>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</si>
  <si>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</si>
  <si>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</si>
  <si>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</si>
  <si>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</si>
  <si>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</si>
  <si>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</si>
  <si>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</si>
  <si>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</si>
  <si>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</si>
  <si>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</si>
  <si>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</si>
  <si>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</si>
  <si>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</si>
  <si>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</si>
  <si>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</si>
  <si>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</si>
  <si>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</si>
  <si>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</si>
  <si>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</si>
  <si>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</si>
  <si>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</si>
  <si>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</si>
  <si>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</si>
  <si>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</si>
  <si>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</si>
  <si>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</si>
  <si>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</si>
  <si>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</si>
  <si>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</si>
  <si>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</si>
  <si>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</si>
  <si>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</si>
  <si>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</si>
  <si>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</si>
  <si>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</si>
  <si>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</si>
  <si>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</si>
  <si>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</si>
  <si>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</si>
  <si>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</si>
  <si>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</si>
  <si>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</si>
  <si>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</si>
  <si>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</si>
  <si>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</si>
  <si>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</si>
  <si>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</si>
  <si>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</si>
  <si>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</si>
  <si>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</si>
  <si>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</si>
  <si>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</si>
  <si>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</si>
  <si>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</si>
  <si>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</si>
  <si>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</si>
  <si>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</si>
  <si>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</si>
  <si>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</si>
  <si>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</si>
  <si>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</si>
  <si>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</si>
  <si>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</si>
  <si>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</si>
  <si>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</si>
  <si>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</si>
  <si>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</si>
  <si>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</si>
  <si>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</si>
  <si>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</si>
  <si>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</si>
  <si>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</si>
  <si>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</si>
  <si>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</si>
  <si>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</si>
  <si>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</si>
  <si>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</si>
  <si>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</si>
  <si>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</si>
  <si>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</si>
  <si>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</si>
  <si>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</si>
  <si>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</si>
  <si>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</si>
  <si>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</si>
  <si>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</si>
  <si>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</si>
  <si>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</si>
  <si>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</si>
  <si>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</si>
  <si>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</si>
  <si>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</si>
  <si>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</si>
  <si>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</si>
  <si>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</si>
  <si>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</si>
  <si>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</si>
  <si>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</si>
  <si>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</si>
  <si>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</si>
  <si>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</si>
  <si>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</si>
  <si>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</si>
  <si>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</si>
  <si>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</si>
  <si>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</si>
  <si>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</si>
  <si>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</si>
  <si>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</si>
  <si>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</si>
  <si>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</si>
  <si>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</si>
  <si>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</si>
  <si>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</si>
  <si>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</si>
  <si>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</si>
  <si>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</si>
  <si>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</si>
  <si>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</si>
  <si>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</si>
  <si>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</si>
  <si>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</si>
  <si>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</si>
  <si>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</si>
  <si>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</si>
  <si>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</si>
  <si>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</si>
  <si>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</si>
  <si>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</si>
  <si>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</si>
  <si>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</si>
  <si>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</si>
  <si>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</si>
  <si>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</si>
  <si>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</si>
  <si>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</si>
  <si>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</si>
  <si>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</si>
  <si>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</si>
  <si>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</si>
  <si>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</si>
  <si>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</si>
  <si>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</si>
  <si>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</si>
  <si>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</si>
  <si>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</si>
  <si>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</si>
  <si>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</si>
  <si>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</si>
  <si>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</si>
  <si>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</si>
  <si>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</si>
  <si>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</si>
  <si>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</si>
  <si>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</si>
  <si>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</si>
  <si>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</si>
  <si>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</si>
  <si>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</si>
  <si>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</si>
  <si>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</si>
  <si>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</si>
  <si>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</si>
  <si>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</si>
  <si>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</si>
  <si>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</si>
  <si>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</si>
  <si>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</si>
  <si>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</si>
  <si>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</si>
  <si>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</si>
  <si>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</si>
  <si>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</si>
  <si>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</si>
  <si>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</si>
  <si>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</si>
  <si>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</si>
  <si>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</si>
  <si>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</si>
  <si>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</si>
  <si>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</si>
  <si>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</si>
  <si>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</si>
  <si>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</si>
  <si>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</si>
  <si>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</si>
  <si>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</si>
  <si>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</si>
  <si>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</si>
  <si>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</si>
  <si>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</si>
  <si>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</si>
  <si>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</si>
  <si>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</si>
  <si>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</si>
  <si>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</si>
  <si>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</si>
  <si>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</si>
  <si>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</si>
  <si>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</si>
  <si>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</si>
  <si>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</si>
  <si>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</si>
  <si>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</si>
  <si>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</si>
  <si>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</si>
  <si>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</si>
  <si>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</si>
  <si>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</si>
  <si>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</si>
  <si>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</si>
  <si>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</si>
  <si>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</si>
  <si>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</si>
  <si>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</si>
  <si>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</si>
  <si>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</si>
  <si>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</si>
  <si>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</si>
  <si>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</si>
  <si>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</si>
  <si>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</si>
  <si>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</si>
  <si>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</si>
  <si>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</si>
  <si>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</si>
  <si>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</si>
  <si>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</si>
  <si>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</si>
  <si>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</si>
  <si>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</si>
  <si>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</si>
  <si>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</si>
  <si>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</si>
  <si>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</si>
  <si>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</si>
  <si>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</si>
  <si>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</si>
  <si>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</si>
  <si>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</si>
  <si>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</si>
  <si>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</si>
  <si>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</si>
  <si>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</si>
  <si>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</si>
  <si>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</si>
  <si>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</si>
  <si>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</si>
  <si>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</si>
  <si>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</si>
  <si>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</si>
  <si>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</si>
  <si>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</si>
  <si>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</si>
  <si>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</si>
  <si>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</si>
  <si>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</si>
  <si>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</si>
  <si>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</si>
  <si>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</si>
  <si>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</si>
  <si>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</si>
  <si>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</si>
  <si>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</si>
  <si>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</si>
  <si>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</si>
  <si>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</si>
  <si>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</si>
  <si>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</si>
  <si>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</si>
  <si>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</si>
  <si>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</si>
  <si>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</si>
  <si>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</si>
  <si>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</si>
  <si>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</si>
  <si>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</si>
  <si>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</si>
  <si>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</si>
  <si>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</si>
  <si>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</si>
  <si>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</si>
  <si>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</si>
  <si>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</si>
  <si>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</si>
  <si>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</si>
  <si>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</si>
  <si>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</si>
  <si>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</si>
  <si>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</si>
  <si>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</si>
  <si>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</si>
  <si>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</si>
  <si>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</si>
  <si>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</si>
  <si>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</si>
  <si>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</si>
  <si>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</si>
  <si>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</si>
  <si>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</si>
  <si>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</si>
  <si>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</si>
  <si>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</si>
  <si>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</si>
  <si>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</si>
  <si>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</si>
  <si>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</si>
  <si>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</si>
  <si>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</si>
  <si>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</si>
  <si>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</si>
  <si>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</si>
  <si>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</si>
  <si>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</si>
  <si>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</si>
  <si>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</si>
  <si>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</si>
  <si>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</si>
  <si>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</si>
  <si>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</si>
  <si>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</si>
  <si>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</si>
  <si>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</si>
  <si>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</si>
  <si>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</si>
  <si>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</si>
  <si>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</si>
  <si>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</si>
  <si>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</si>
  <si>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</si>
  <si>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</si>
  <si>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</si>
  <si>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</si>
  <si>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</si>
  <si>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</si>
  <si>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</si>
  <si>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</si>
  <si>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</si>
  <si>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</si>
  <si>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</si>
  <si>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</si>
  <si>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</si>
  <si>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</si>
  <si>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</si>
  <si>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</si>
  <si>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</si>
  <si>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</si>
  <si>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</si>
  <si>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</si>
  <si>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</si>
  <si>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</si>
  <si>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</si>
  <si>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</si>
  <si>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</si>
  <si>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</si>
  <si>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</si>
  <si>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</si>
  <si>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</si>
  <si>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</si>
  <si>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</si>
  <si>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</si>
  <si>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</si>
  <si>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</si>
  <si>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</si>
  <si>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</si>
  <si>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</si>
  <si>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</si>
  <si>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</si>
  <si>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</si>
  <si>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</si>
  <si>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</si>
  <si>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</si>
  <si>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</si>
  <si>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</si>
  <si>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</si>
  <si>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</si>
  <si>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</si>
  <si>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</si>
  <si>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</si>
  <si>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</si>
  <si>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</si>
  <si>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</si>
  <si>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</si>
  <si>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</si>
  <si>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</si>
  <si>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</si>
  <si>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</si>
  <si>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</si>
  <si>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</si>
  <si>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</si>
  <si>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</si>
  <si>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</si>
  <si>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</si>
  <si>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</si>
  <si>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</si>
  <si>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</si>
  <si>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</si>
  <si>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</si>
  <si>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</si>
  <si>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</si>
  <si>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</si>
  <si>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</si>
  <si>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</si>
  <si>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</si>
  <si>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</si>
  <si>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</si>
  <si>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</si>
  <si>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</si>
  <si>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</si>
  <si>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</si>
  <si>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</si>
  <si>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</si>
  <si>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</si>
  <si>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</si>
  <si>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</si>
  <si>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</si>
  <si>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</si>
  <si>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</si>
  <si>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</si>
  <si>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</si>
  <si>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</si>
  <si>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</si>
  <si>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</si>
  <si>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</si>
  <si>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</si>
  <si>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</si>
  <si>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</si>
  <si>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</si>
  <si>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</si>
  <si>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</si>
  <si>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</si>
  <si>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</si>
  <si>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</si>
  <si>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</si>
  <si>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</si>
  <si>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</si>
  <si>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</si>
  <si>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</si>
  <si>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</si>
  <si>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</si>
  <si>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</si>
  <si>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</si>
  <si>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</si>
  <si>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</si>
  <si>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</si>
  <si>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</si>
  <si>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</si>
  <si>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</si>
  <si>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</si>
  <si>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</si>
  <si>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</si>
  <si>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</si>
  <si>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</si>
  <si>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</si>
  <si>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</si>
  <si>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</si>
  <si>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</si>
  <si>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</si>
  <si>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</si>
  <si>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</si>
  <si>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</si>
  <si>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</si>
  <si>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</si>
  <si>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</si>
  <si>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</si>
  <si>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</si>
  <si>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</si>
  <si>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</si>
  <si>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</si>
  <si>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</si>
  <si>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</si>
  <si>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</si>
  <si>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</si>
  <si>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</si>
  <si>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</si>
  <si>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</si>
  <si>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</si>
  <si>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</si>
  <si>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</si>
  <si>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</si>
  <si>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</si>
  <si>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</si>
  <si>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</si>
  <si>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</si>
  <si>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</si>
  <si>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</si>
  <si>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</si>
  <si>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</si>
  <si>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</si>
  <si>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</si>
  <si>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</si>
  <si>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</si>
  <si>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</si>
  <si>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</si>
  <si>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</si>
  <si>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</si>
  <si>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</si>
  <si>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</si>
  <si>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</si>
  <si>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</si>
  <si>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</si>
  <si>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</si>
  <si>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</si>
  <si>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</si>
  <si>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</si>
  <si>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</si>
  <si>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</si>
  <si>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</si>
  <si>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</si>
  <si>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</si>
  <si>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</si>
  <si>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</si>
  <si>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</si>
  <si>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</si>
  <si>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</si>
  <si>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</si>
  <si>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</si>
  <si>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</si>
  <si>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</si>
  <si>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</si>
  <si>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</si>
  <si>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</si>
  <si>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</si>
  <si>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</si>
  <si>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</si>
  <si>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</si>
  <si>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</si>
  <si>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</si>
  <si>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</si>
  <si>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</si>
  <si>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</si>
  <si>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</si>
  <si>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</si>
  <si>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</si>
  <si>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</si>
  <si>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</si>
  <si>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</si>
  <si>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</si>
  <si>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</si>
  <si>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</si>
  <si>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</si>
  <si>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</si>
  <si>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</si>
  <si>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</si>
  <si>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</si>
  <si>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</si>
  <si>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</si>
  <si>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</si>
  <si>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</si>
  <si>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</si>
  <si>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</si>
  <si>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</si>
  <si>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</si>
  <si>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</si>
  <si>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</si>
  <si>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</si>
  <si>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</si>
  <si>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</si>
  <si>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</si>
  <si>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</si>
  <si>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</si>
  <si>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</si>
  <si>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</si>
  <si>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</si>
  <si>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</si>
  <si>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</si>
  <si>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</si>
  <si>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</si>
  <si>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</si>
  <si>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仙台国際センター</t>
    <phoneticPr fontId="5"/>
  </si>
  <si>
    <t>「第１９回国際動脈硬化学会議」に係る会場賃貸借</t>
    <phoneticPr fontId="5"/>
  </si>
  <si>
    <t>「第１７回世界地震工学会議」に係る会場賃貸借</t>
    <phoneticPr fontId="5"/>
  </si>
  <si>
    <t>「第２７回マグネット技術国際会議」に係る会場賃貸借</t>
    <phoneticPr fontId="5"/>
  </si>
  <si>
    <t>-</t>
    <phoneticPr fontId="5"/>
  </si>
  <si>
    <t>「持続可能な社会のための科学と技術に関する国際会議２０２１」支援業務</t>
    <phoneticPr fontId="5"/>
  </si>
  <si>
    <t>アジア学術会議リーフレット作成</t>
    <phoneticPr fontId="5"/>
  </si>
  <si>
    <t>Ｇサイエンス学術会議共同声明のパネル作成及びＳ２０及びＳＳＨ２０　２０２１共同声明のパネル作成</t>
    <rPh sb="20" eb="21">
      <t>オヨ</t>
    </rPh>
    <phoneticPr fontId="5"/>
  </si>
  <si>
    <t>INTERNATIONAL SCIENCE COUNCIL</t>
    <phoneticPr fontId="5"/>
  </si>
  <si>
    <t>ISC：国際学術会議</t>
    <rPh sb="4" eb="6">
      <t>コクサイ</t>
    </rPh>
    <rPh sb="6" eb="8">
      <t>ガクジュツ</t>
    </rPh>
    <rPh sb="8" eb="10">
      <t>カイギ</t>
    </rPh>
    <phoneticPr fontId="5"/>
  </si>
  <si>
    <t>INTERNATIONAL ASTRONOMICAL UNION</t>
    <phoneticPr fontId="5"/>
  </si>
  <si>
    <r>
      <t>I</t>
    </r>
    <r>
      <rPr>
        <sz val="11"/>
        <rFont val="ＭＳ Ｐゴシック"/>
        <family val="3"/>
        <charset val="128"/>
      </rPr>
      <t>AU：国際天文学連合</t>
    </r>
    <rPh sb="4" eb="6">
      <t>コクサイ</t>
    </rPh>
    <rPh sb="6" eb="9">
      <t>テンモンガク</t>
    </rPh>
    <rPh sb="9" eb="11">
      <t>レンゴウ</t>
    </rPh>
    <phoneticPr fontId="5"/>
  </si>
  <si>
    <t>INTERNATIONAL UNION OF PURE AND APPLIED CHEMISTRY</t>
    <phoneticPr fontId="5"/>
  </si>
  <si>
    <t>IUPAC：国際純正・応用化学連合</t>
    <rPh sb="6" eb="8">
      <t>コクサイ</t>
    </rPh>
    <rPh sb="8" eb="10">
      <t>ジュンセイ</t>
    </rPh>
    <rPh sb="11" eb="13">
      <t>オウヨウ</t>
    </rPh>
    <rPh sb="13" eb="15">
      <t>カガク</t>
    </rPh>
    <rPh sb="15" eb="17">
      <t>レンゴウ</t>
    </rPh>
    <phoneticPr fontId="5"/>
  </si>
  <si>
    <t>INTERNATIONAL UNION OF BIOLOGICAL SCIENCES</t>
    <phoneticPr fontId="5"/>
  </si>
  <si>
    <t>IUBS：国際生物科学連合</t>
    <rPh sb="5" eb="7">
      <t>コクサイ</t>
    </rPh>
    <rPh sb="7" eb="9">
      <t>セイブツ</t>
    </rPh>
    <rPh sb="9" eb="11">
      <t>カガク</t>
    </rPh>
    <rPh sb="11" eb="13">
      <t>レンゴウ</t>
    </rPh>
    <phoneticPr fontId="5"/>
  </si>
  <si>
    <t>SCIENTIFIC COMMITTEE ON OCEANIC RESEARCH</t>
    <phoneticPr fontId="5"/>
  </si>
  <si>
    <t>SCOR：海洋研究科学委員会</t>
    <rPh sb="5" eb="7">
      <t>カイヨウ</t>
    </rPh>
    <rPh sb="7" eb="9">
      <t>ケンキュウ</t>
    </rPh>
    <rPh sb="9" eb="11">
      <t>カガク</t>
    </rPh>
    <rPh sb="11" eb="14">
      <t>イインカイ</t>
    </rPh>
    <phoneticPr fontId="5"/>
  </si>
  <si>
    <t>ＩＮＴＥＲＮＡＴＩＯＮＡＬ　ＵＮＩＯＮ　ＯＦ　ＧＥＯＬＯＧＩＣＡＬ　ＳＣＩＥＮＣＥＳ</t>
    <phoneticPr fontId="5"/>
  </si>
  <si>
    <t>IUGS：国際地質科学連合</t>
    <rPh sb="5" eb="7">
      <t>コクサイ</t>
    </rPh>
    <rPh sb="7" eb="9">
      <t>チシツ</t>
    </rPh>
    <rPh sb="9" eb="11">
      <t>カガク</t>
    </rPh>
    <rPh sb="11" eb="13">
      <t>レンゴウ</t>
    </rPh>
    <phoneticPr fontId="5"/>
  </si>
  <si>
    <t>INTERNATIONAL UNION OF GEODESY AND GEOPHYSICS</t>
    <phoneticPr fontId="5"/>
  </si>
  <si>
    <t>IUGG：国際測地学及び地球物理学連合</t>
    <rPh sb="5" eb="7">
      <t>コクサイ</t>
    </rPh>
    <rPh sb="7" eb="9">
      <t>ソクチ</t>
    </rPh>
    <rPh sb="9" eb="10">
      <t>ガク</t>
    </rPh>
    <rPh sb="10" eb="11">
      <t>オヨ</t>
    </rPh>
    <rPh sb="12" eb="14">
      <t>チキュウ</t>
    </rPh>
    <rPh sb="14" eb="17">
      <t>ブツリガク</t>
    </rPh>
    <rPh sb="17" eb="19">
      <t>レンゴウ</t>
    </rPh>
    <phoneticPr fontId="5"/>
  </si>
  <si>
    <t>INTERNATIONAL UNION OF PURE AND APPLIED PHYSICS</t>
    <phoneticPr fontId="5"/>
  </si>
  <si>
    <t>IUPAP：国際純粋・応用物理学連合</t>
    <rPh sb="6" eb="8">
      <t>コクサイ</t>
    </rPh>
    <rPh sb="8" eb="10">
      <t>ジュンスイ</t>
    </rPh>
    <rPh sb="11" eb="13">
      <t>オウヨウ</t>
    </rPh>
    <rPh sb="13" eb="16">
      <t>ブツリガク</t>
    </rPh>
    <rPh sb="16" eb="18">
      <t>レンゴウ</t>
    </rPh>
    <phoneticPr fontId="5"/>
  </si>
  <si>
    <t>CODATA</t>
    <phoneticPr fontId="5"/>
  </si>
  <si>
    <t>CODATA：科学技術データ委員会</t>
    <rPh sb="7" eb="9">
      <t>カガク</t>
    </rPh>
    <rPh sb="9" eb="11">
      <t>ギジュツ</t>
    </rPh>
    <rPh sb="14" eb="17">
      <t>イインカイ</t>
    </rPh>
    <phoneticPr fontId="5"/>
  </si>
  <si>
    <t>UNION RADIO-SCIENTIFIQUE INTERNATIONALE</t>
    <phoneticPr fontId="5"/>
  </si>
  <si>
    <t>URSI：国際電波科学連合</t>
    <rPh sb="5" eb="7">
      <t>コクサイ</t>
    </rPh>
    <rPh sb="7" eb="9">
      <t>デンパ</t>
    </rPh>
    <rPh sb="9" eb="11">
      <t>カガク</t>
    </rPh>
    <rPh sb="11" eb="13">
      <t>レンゴウ</t>
    </rPh>
    <phoneticPr fontId="5"/>
  </si>
  <si>
    <t>国際的な活動を行うための事務補助員に係る経費</t>
  </si>
  <si>
    <t>個人A</t>
    <rPh sb="0" eb="2">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</si>
  <si>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</si>
  <si>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</si>
  <si>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</si>
  <si>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</si>
  <si>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</si>
  <si>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</si>
  <si>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</si>
  <si>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</si>
  <si>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</si>
  <si>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会議出席旅費</t>
    <rPh sb="0" eb="2">
      <t>カイギ</t>
    </rPh>
    <rPh sb="2" eb="4">
      <t>シュッセキ</t>
    </rPh>
    <rPh sb="4" eb="6">
      <t>リョヒ</t>
    </rPh>
    <phoneticPr fontId="5"/>
  </si>
  <si>
    <t>E.個人A</t>
    <rPh sb="2" eb="4">
      <t>コジン</t>
    </rPh>
    <phoneticPr fontId="5"/>
  </si>
  <si>
    <t>賃金</t>
    <rPh sb="0" eb="2">
      <t>チンギン</t>
    </rPh>
    <phoneticPr fontId="5"/>
  </si>
  <si>
    <t>分担金</t>
    <rPh sb="0" eb="3">
      <t>ブンタンキン</t>
    </rPh>
    <phoneticPr fontId="5"/>
  </si>
  <si>
    <t>ISC：国際学術会議</t>
    <phoneticPr fontId="5"/>
  </si>
  <si>
    <t>D.INTERNATIONAL SCIENCE COUNCIL</t>
    <phoneticPr fontId="5"/>
  </si>
  <si>
    <t>借料</t>
    <rPh sb="0" eb="2">
      <t>シャクリョウ</t>
    </rPh>
    <phoneticPr fontId="5"/>
  </si>
  <si>
    <t>役務</t>
    <rPh sb="0" eb="2">
      <t>エキム</t>
    </rPh>
    <phoneticPr fontId="5"/>
  </si>
  <si>
    <t>B.（株）日本旅行</t>
    <rPh sb="3" eb="4">
      <t>カブ</t>
    </rPh>
    <rPh sb="5" eb="7">
      <t>ニホン</t>
    </rPh>
    <rPh sb="7" eb="9">
      <t>リョコウ</t>
    </rPh>
    <phoneticPr fontId="5"/>
  </si>
  <si>
    <t>予定価格が類推されるおそれがあるため、落札率は記載しない。</t>
    <phoneticPr fontId="5"/>
  </si>
  <si>
    <t>-</t>
    <phoneticPr fontId="5"/>
  </si>
  <si>
    <t>○平成24年度公開プロセスの結果
事業番号：0159
事業名：各国アカデミーとの交流等の国際的な活動
評価結果：部分的な改善を要する
取りまとめコメント：
・事業効果測定、分担金の意義について、明確に説明すべき
・他の組織にできない事業に特化し、限定的に実行すべき等の御意見を踏まえ対応する。
〇令和2年度通告（秋の年次公開検証等の指摘事項）の結果
事業番号：135
事業名：各国アカデミーとの交流等の国際的な活動
対応方針のポイント：
・加入国際学術団体の見直しに向けた検討を開始。外部有識者による検証の実施や、調査票の見直し、より分かりやすい広報の在り方を検討。</t>
  </si>
  <si>
    <t>0165</t>
  </si>
  <si>
    <t>0159</t>
  </si>
  <si>
    <t>0113</t>
  </si>
  <si>
    <t>0110</t>
  </si>
  <si>
    <t>0119</t>
  </si>
  <si>
    <t>0115</t>
  </si>
  <si>
    <t>125</t>
  </si>
  <si>
    <t>内閣府</t>
  </si>
  <si>
    <t>府</t>
  </si>
  <si>
    <t>令和2年度の行政事業レビューでの指摘事項（「通告」）を踏まえ、加入国際学術団体の調査票の見直し、改定した調査票による各団体の活動調査、外部有識者による検証の導入等を行っており、引き続き、国際委員会のもとで、各加入国際学術団体の精査・審査を行う。これまでの加入国際学術団体での活動成果については、調査票に加え、令和3年度に団体ごとに概要をまとめたスライドを新たに作成し、日本学術会議のHPで紹介したほか、動画やパンフレットでの広報等を行っている。今後も「チバニアン」や「ニホニウム」の国際基準化への取組のように、加入国際学術団体の活動を具体的な事例でわかりやすく紹介することで、活動に対する国民の理解を得られるよう努める。なお、平成24年度公開プロセスでの事業効果測定の指摘についても引き続き重視し、国際活動を行うにあたり、ディスカウント料金の航空券を使用することや、国際会議の開催についても、学術会議の施設の活用や競争入札の実施を徹底することで公費負担に係る経費の削減に努める。</t>
    <rPh sb="88" eb="89">
      <t>ヒ</t>
    </rPh>
    <rPh sb="90" eb="91">
      <t>ツヅ</t>
    </rPh>
    <phoneticPr fontId="6"/>
  </si>
  <si>
    <t>○</t>
  </si>
  <si>
    <t>アジア学術会議は、開催国の規模、現地の施設や開催地、議題等により、参加人数にばらつきがあり、成果実績に幅があるものの、成果目標を達成している（令和2年度会議が新型コロナウイルスの影響により翌年に延期され、令和3年5月に開催されたため、令和3年度は計2回開催されている。）。その他事業も、概ね目標に達成している。なお、国際学術団体等への代表派遣は、新型コロナウイルス感染症の影響により多くの会議で現地開催が中止等となったものの、新たにオンライン/ハイブリッド形式で開催される会議への派遣により概ね目標を達成している。共同主催国際会議は目標を下回るものの、新型コロナウイルスの影響により開催予定件数が7件から6件となったことに伴うものである。国際シンポジウムについては、令和2年度に引き続き新型コロナウイルス感染拡大防止のためオンライン開催であったが、令和2年度の実績及び令和3年度の目標を上回る参加があった。</t>
  </si>
  <si>
    <t>国際活動を行うにあたっては、原則ディスカウント料金の航空券で代表派遣を行うなど、可能な限りの低コストで実施しているほか、国際会議の開催についても会場使用計画の作成や競争入札の実施のみならず、開催機関等との調整・交渉を行い、公費負担に係る経費の削減に努めている。</t>
  </si>
  <si>
    <t>新型コロナウイルスの影響により、中止等になったものはあるものの、それを除くと、活動実績については見込みどおりの開催回数となっており、適切であるといえる。</t>
  </si>
  <si>
    <t>G7科学アカデミーと共同で共同声明を取りまとめ各国首脳に発出したほか各国アカデミーとの連携及び国際学術団体への貢献等国際活動に関する報告書等を作成し、日本学術会議ホームページで公開する等、実施した国際活動の成果が科学者あるいは一般の方々にも活用できるようにしている。</t>
  </si>
  <si>
    <t>‐</t>
  </si>
  <si>
    <t>事業（代表派遣等）に関しては、最大限の活動成果が得られるよう、派遣者や派遣会議について、日本学術会議の内部の委員会等で複数回審議し、慎重に検討を行った上で決定している。
共同主催国際会議については、国際会議の２年度前に公募を行い、学術研究団体からの申請に基づき、要件等を審査した上で、閣議了解をもって正式に共同主催を決定している。
　そのため、同会議の会場は申請時点で既に決定していることから、会場借上にかかる契約については、競争性のない随意契約となっているところ、個別案件ごとに「公共調達の適正化について」（平成18年8月25日付財計第2017号）等に照らして、真にやむを得ないものかどうかの検証を行っている。</t>
  </si>
  <si>
    <t>代表派遣等学術に関する国際会議への派遣に係る事業については、日本学術会議の国際活動として真に必要性が高い派遣会議に限られるよう、日本学術会議の内部の委員会等で複数回審議し、慎重に検討を行った上で決定している。また、国際会議の開催についても同様である。さらに共同主催国際会議については、国際会議の２年度前に公募を行い、学術研究団体からの申請に基づき、要件等を審査した上で、閣議了解をもって正式に共同主催を決定している。</t>
  </si>
  <si>
    <t>国際活動を行うに当たり、海外の学術に関する国際会議への派遣に係る事業（代表派遣等）に関しては、原則、ディスカウント料金の航空券を利用するなど、可能な限りの低コストで実施している。また、国際会議の開催については、効率的な会場使用計画の作成に努めるとともに、競争入札を実施し、公費負担に係る経費の削減に努めている。</t>
  </si>
  <si>
    <t>無</t>
  </si>
  <si>
    <t>有</t>
  </si>
  <si>
    <t>日本学術会議は、「わが国の科学者の内外に対する代表機関」（日本学術会議法第２条）であることから、対外的にわが国の科学者を代表して国際活動を行える唯一の機関である。そのため、諸外国のアカデミーに相当する機関として、Ｇ７サミット諸国のアカデミーで構成するＧサイエンス学術会議のメンバー機関となってＧサミットに対する共同声明を審議すること、ナショナルアカデミーとして国際学術団体に加入し会議に出席、国際標準等について議論すること等、わが国の科学者を代表する機関として国際活動を行っており、これは地方自治体、民間等に委ねることができない事業である。</t>
  </si>
  <si>
    <t>日本学術会議では、我が国を代表して学術に関する国際学術団体に加入することにより、世界の学会等と連携して学術の進歩に寄与するとともに、アジア学術会議に関すること、学術に関する国際会議の主催（閣議了解による開催）、代表派遣等の国際活動を行っている。
　これらの活動は、地球的規模の課題に対し各国の科学者と連携して、科学的知見に基づく提言を行うなど、科学者の国際協力体制の構築を図っており、我が国を代表して国際学術交流を積極的かつ主導的な役割を担っている優先度の高い事業である。</t>
  </si>
  <si>
    <t>https://www8.cao.go.jp/hyouka/h29hyouka/h29jigo/h29jigo-24.pdf</t>
  </si>
  <si>
    <t>科学に関する重要事項の審議及び研究の連絡</t>
    <phoneticPr fontId="5"/>
  </si>
  <si>
    <t>-</t>
  </si>
  <si>
    <t>-</t>
    <phoneticPr fontId="5"/>
  </si>
  <si>
    <t>各国アカデミーとの交流等の国際的な活動</t>
  </si>
  <si>
    <t>日本学術会議</t>
  </si>
  <si>
    <t>参事官（国際業務担当）</t>
  </si>
  <si>
    <t>寺内　彩子　参事官</t>
    <rPh sb="0" eb="2">
      <t>テラウチ</t>
    </rPh>
    <rPh sb="3" eb="5">
      <t>アヤコ</t>
    </rPh>
    <phoneticPr fontId="6"/>
  </si>
  <si>
    <t>日本学術会議法第２条</t>
  </si>
  <si>
    <t xml:space="preserve">  日本学術会議法第2条に基づき、わが国の科学者の内外に対する代表機関（科学者の代表として選出された会員210名と連携会員約2,000名で構成）として、政策決定者に対して、科学者としての専門的かつ信頼性のある勧告等を行うことで、科学の向上発達を図り、行政、産業及び国民生活に科学を反映浸透させる。 </t>
  </si>
  <si>
    <t xml:space="preserve">  科学的知見が世界の政策形成に反映されるよう、G7各国等の科学アカデミーと連携して、G7サミットの議題に関し科学的立場から意見を集約し、共同声明を発出するほか、学術研究団体との共同主催国際会議や持続可能な社会の実現に向けた地球規模の課題を議論する国際会議の開催、アジア地域における学術的な共同研究と協力を促進するために設立されたアジア学術会議に関連する活動、国際学術団体への加入、国際学術団体総会等への代表派遣などを通じ、国際学術団体との連携等を図っている。</t>
  </si>
  <si>
    <t>国際学術連合会議等
分担金</t>
    <rPh sb="0" eb="2">
      <t>コクサイ</t>
    </rPh>
    <rPh sb="2" eb="4">
      <t>ガクジュツ</t>
    </rPh>
    <rPh sb="4" eb="6">
      <t>レンゴウ</t>
    </rPh>
    <rPh sb="6" eb="8">
      <t>カイギ</t>
    </rPh>
    <rPh sb="8" eb="9">
      <t>トウ</t>
    </rPh>
    <rPh sb="10" eb="13">
      <t>ブンタンキン</t>
    </rPh>
    <phoneticPr fontId="6"/>
  </si>
  <si>
    <t>国際学術会議開催庁費</t>
    <rPh sb="0" eb="2">
      <t>コクサイ</t>
    </rPh>
    <rPh sb="2" eb="4">
      <t>ガクジュツ</t>
    </rPh>
    <rPh sb="4" eb="6">
      <t>カイギ</t>
    </rPh>
    <rPh sb="6" eb="8">
      <t>カイサイ</t>
    </rPh>
    <rPh sb="8" eb="10">
      <t>チョウヒ</t>
    </rPh>
    <phoneticPr fontId="6"/>
  </si>
  <si>
    <t>委員等旅費</t>
    <rPh sb="0" eb="2">
      <t>イイン</t>
    </rPh>
    <rPh sb="2" eb="3">
      <t>トウ</t>
    </rPh>
    <rPh sb="3" eb="5">
      <t>リョヒ</t>
    </rPh>
    <phoneticPr fontId="6"/>
  </si>
  <si>
    <t>外国人招へい旅費</t>
    <rPh sb="0" eb="2">
      <t>ガイコク</t>
    </rPh>
    <rPh sb="2" eb="3">
      <t>ジン</t>
    </rPh>
    <rPh sb="3" eb="4">
      <t>ショウ</t>
    </rPh>
    <rPh sb="6" eb="8">
      <t>リョヒ</t>
    </rPh>
    <phoneticPr fontId="6"/>
  </si>
  <si>
    <t>職員旅費</t>
    <rPh sb="0" eb="2">
      <t>ショクイン</t>
    </rPh>
    <rPh sb="2" eb="4">
      <t>リョヒ</t>
    </rPh>
    <phoneticPr fontId="6"/>
  </si>
  <si>
    <t>その他</t>
    <rPh sb="2" eb="3">
      <t>タ</t>
    </rPh>
    <phoneticPr fontId="6"/>
  </si>
  <si>
    <t>アジア学術会議は、アジア地域における学術的な協力を促進するため、アジアの18各国・地域の31の学術機関が加盟する国際学術団体。例年、加盟各国地域の機関が持ち回りで国際シンポジウムを開催している。日本学術会議は、アジア学術会議の事務局を恒常的に務めており、アジア学術会議全体の運営の管理や、国際シンポジウム開催に係る主催機関の支援等を行っている。</t>
    <rPh sb="3" eb="5">
      <t>ガクジュツ</t>
    </rPh>
    <rPh sb="5" eb="7">
      <t>カイギ</t>
    </rPh>
    <rPh sb="12" eb="14">
      <t>チイキ</t>
    </rPh>
    <rPh sb="18" eb="21">
      <t>ガクジュツテキ</t>
    </rPh>
    <rPh sb="22" eb="24">
      <t>キョウリョク</t>
    </rPh>
    <rPh sb="25" eb="27">
      <t>ソクシン</t>
    </rPh>
    <rPh sb="38" eb="40">
      <t>カッコク</t>
    </rPh>
    <rPh sb="41" eb="43">
      <t>チイキ</t>
    </rPh>
    <rPh sb="47" eb="49">
      <t>ガクジュツ</t>
    </rPh>
    <rPh sb="49" eb="51">
      <t>キカン</t>
    </rPh>
    <rPh sb="52" eb="54">
      <t>カメイ</t>
    </rPh>
    <rPh sb="56" eb="58">
      <t>コクサイ</t>
    </rPh>
    <rPh sb="58" eb="60">
      <t>ガクジュツ</t>
    </rPh>
    <rPh sb="60" eb="62">
      <t>ダンタイ</t>
    </rPh>
    <rPh sb="63" eb="65">
      <t>レイネン</t>
    </rPh>
    <rPh sb="66" eb="68">
      <t>カメイ</t>
    </rPh>
    <rPh sb="68" eb="70">
      <t>カッコク</t>
    </rPh>
    <rPh sb="70" eb="72">
      <t>チイキ</t>
    </rPh>
    <rPh sb="73" eb="75">
      <t>キカン</t>
    </rPh>
    <rPh sb="76" eb="77">
      <t>モ</t>
    </rPh>
    <rPh sb="78" eb="79">
      <t>マワ</t>
    </rPh>
    <rPh sb="81" eb="83">
      <t>コクサイ</t>
    </rPh>
    <rPh sb="90" eb="92">
      <t>カイサイ</t>
    </rPh>
    <rPh sb="97" eb="99">
      <t>ニホン</t>
    </rPh>
    <rPh sb="99" eb="101">
      <t>ガクジュツ</t>
    </rPh>
    <rPh sb="101" eb="103">
      <t>カイギ</t>
    </rPh>
    <rPh sb="108" eb="110">
      <t>ガクジュツ</t>
    </rPh>
    <rPh sb="110" eb="112">
      <t>カイギ</t>
    </rPh>
    <rPh sb="113" eb="116">
      <t>ジムキョク</t>
    </rPh>
    <rPh sb="117" eb="120">
      <t>コウジョウテキ</t>
    </rPh>
    <rPh sb="121" eb="122">
      <t>ツト</t>
    </rPh>
    <rPh sb="130" eb="132">
      <t>ガクジュツ</t>
    </rPh>
    <rPh sb="132" eb="134">
      <t>カイギ</t>
    </rPh>
    <rPh sb="134" eb="136">
      <t>ゼンタイ</t>
    </rPh>
    <rPh sb="137" eb="139">
      <t>ウンエイ</t>
    </rPh>
    <rPh sb="140" eb="142">
      <t>カンリ</t>
    </rPh>
    <rPh sb="144" eb="146">
      <t>コクサイ</t>
    </rPh>
    <rPh sb="152" eb="154">
      <t>カイサイ</t>
    </rPh>
    <rPh sb="155" eb="156">
      <t>カカ</t>
    </rPh>
    <rPh sb="157" eb="159">
      <t>シュサイ</t>
    </rPh>
    <rPh sb="159" eb="161">
      <t>キカン</t>
    </rPh>
    <rPh sb="162" eb="164">
      <t>シエン</t>
    </rPh>
    <rPh sb="164" eb="165">
      <t>トウ</t>
    </rPh>
    <rPh sb="166" eb="167">
      <t>オコナ</t>
    </rPh>
    <phoneticPr fontId="6"/>
  </si>
  <si>
    <t>アジア学術会議の開催</t>
    <rPh sb="3" eb="5">
      <t>ガクジュツ</t>
    </rPh>
    <rPh sb="5" eb="7">
      <t>カイギ</t>
    </rPh>
    <rPh sb="8" eb="10">
      <t>カイサイ</t>
    </rPh>
    <phoneticPr fontId="6"/>
  </si>
  <si>
    <t>定期的な会議の開催</t>
    <rPh sb="0" eb="3">
      <t>テイキテキ</t>
    </rPh>
    <rPh sb="4" eb="6">
      <t>カイギ</t>
    </rPh>
    <rPh sb="7" eb="9">
      <t>カイサイ</t>
    </rPh>
    <phoneticPr fontId="6"/>
  </si>
  <si>
    <t>開催額／実施回数　　　　　　　　　　　　　　</t>
    <rPh sb="0" eb="2">
      <t>カイサイ</t>
    </rPh>
    <rPh sb="2" eb="3">
      <t>ガク</t>
    </rPh>
    <rPh sb="4" eb="6">
      <t>ジッシ</t>
    </rPh>
    <rPh sb="6" eb="8">
      <t>カイスウ</t>
    </rPh>
    <phoneticPr fontId="6"/>
  </si>
  <si>
    <t>参加人数</t>
    <rPh sb="0" eb="2">
      <t>サンカ</t>
    </rPh>
    <rPh sb="2" eb="4">
      <t>ニンズウ</t>
    </rPh>
    <phoneticPr fontId="6"/>
  </si>
  <si>
    <t>8,206(千円)/1(回)</t>
    <rPh sb="6" eb="8">
      <t>センエン</t>
    </rPh>
    <rPh sb="12" eb="13">
      <t>カイ</t>
    </rPh>
    <phoneticPr fontId="6"/>
  </si>
  <si>
    <t>12,181(千円)/1回</t>
    <rPh sb="7" eb="9">
      <t>センエン</t>
    </rPh>
    <rPh sb="12" eb="13">
      <t>カイ</t>
    </rPh>
    <phoneticPr fontId="6"/>
  </si>
  <si>
    <t>回</t>
    <rPh sb="0" eb="1">
      <t>カイ</t>
    </rPh>
    <phoneticPr fontId="5"/>
  </si>
  <si>
    <t>千円</t>
    <rPh sb="0" eb="2">
      <t>センエン</t>
    </rPh>
    <phoneticPr fontId="6"/>
  </si>
  <si>
    <t>開催額／
実施回数</t>
    <rPh sb="0" eb="2">
      <t>カイサイ</t>
    </rPh>
    <rPh sb="2" eb="3">
      <t>ガク</t>
    </rPh>
    <rPh sb="5" eb="7">
      <t>ジッシ</t>
    </rPh>
    <rPh sb="7" eb="9">
      <t>カイスウ</t>
    </rPh>
    <phoneticPr fontId="6"/>
  </si>
  <si>
    <t>人</t>
    <rPh sb="0" eb="1">
      <t>ヒト</t>
    </rPh>
    <phoneticPr fontId="5"/>
  </si>
  <si>
    <t>人</t>
    <rPh sb="0" eb="1">
      <t>ニン</t>
    </rPh>
    <phoneticPr fontId="5"/>
  </si>
  <si>
    <t>国際学術団体の総会等への派遣</t>
  </si>
  <si>
    <t>派遣回数</t>
    <rPh sb="2" eb="4">
      <t>カイスウ</t>
    </rPh>
    <phoneticPr fontId="6"/>
  </si>
  <si>
    <t>10,673(千円)/38(人)</t>
    <rPh sb="14" eb="15">
      <t>ニン</t>
    </rPh>
    <phoneticPr fontId="6"/>
  </si>
  <si>
    <t>0（千円）/45(人)</t>
    <rPh sb="9" eb="10">
      <t>ニン</t>
    </rPh>
    <phoneticPr fontId="6"/>
  </si>
  <si>
    <t>17,709(千円)/36(人)</t>
    <rPh sb="14" eb="15">
      <t>ニン</t>
    </rPh>
    <phoneticPr fontId="6"/>
  </si>
  <si>
    <t>国内外の学術振興、国内若手研究者の研究支援・育成、国際的な学術研究団体との組織的な交流、研究者間のネットワーク構築、研究成果の社会への還元等への寄与</t>
    <rPh sb="0" eb="3">
      <t>コクナイガイ</t>
    </rPh>
    <rPh sb="4" eb="6">
      <t>ガクジュツ</t>
    </rPh>
    <rPh sb="6" eb="8">
      <t>シンコウ</t>
    </rPh>
    <rPh sb="9" eb="11">
      <t>コクナイ</t>
    </rPh>
    <rPh sb="11" eb="13">
      <t>ワカテ</t>
    </rPh>
    <rPh sb="13" eb="16">
      <t>ケンキュウシャ</t>
    </rPh>
    <rPh sb="17" eb="19">
      <t>ケンキュウ</t>
    </rPh>
    <rPh sb="19" eb="21">
      <t>シエン</t>
    </rPh>
    <rPh sb="22" eb="24">
      <t>イクセイ</t>
    </rPh>
    <rPh sb="44" eb="46">
      <t>ケンキュウ</t>
    </rPh>
    <rPh sb="58" eb="60">
      <t>ケンキュウ</t>
    </rPh>
    <rPh sb="60" eb="62">
      <t>セイカ</t>
    </rPh>
    <rPh sb="63" eb="65">
      <t>シャカイ</t>
    </rPh>
    <rPh sb="67" eb="69">
      <t>カンゲン</t>
    </rPh>
    <rPh sb="69" eb="70">
      <t>トウ</t>
    </rPh>
    <rPh sb="72" eb="74">
      <t>キヨ</t>
    </rPh>
    <phoneticPr fontId="6"/>
  </si>
  <si>
    <t>共同主催国際会議の開催件数</t>
    <rPh sb="0" eb="8">
      <t>キョウドウシュサイコクサイカイギ</t>
    </rPh>
    <rPh sb="9" eb="11">
      <t>カイサイ</t>
    </rPh>
    <rPh sb="11" eb="13">
      <t>ケンスウ</t>
    </rPh>
    <phoneticPr fontId="0"/>
  </si>
  <si>
    <t>共同主催国際会議の開催
執行額／実施回数　　　　　　　　　　　　　　</t>
    <rPh sb="0" eb="8">
      <t>キョウドウシュサイコクサイカイギ</t>
    </rPh>
    <rPh sb="9" eb="11">
      <t>カイサイ</t>
    </rPh>
    <rPh sb="12" eb="14">
      <t>シッコウ</t>
    </rPh>
    <rPh sb="14" eb="15">
      <t>ガク</t>
    </rPh>
    <rPh sb="16" eb="18">
      <t>ジッシ</t>
    </rPh>
    <rPh sb="18" eb="20">
      <t>カイスウ</t>
    </rPh>
    <phoneticPr fontId="0"/>
  </si>
  <si>
    <t>共同主催国際会議の参加人数</t>
  </si>
  <si>
    <t>26,503（千円）／6（回）</t>
    <rPh sb="7" eb="9">
      <t>センエン</t>
    </rPh>
    <rPh sb="13" eb="14">
      <t>カイ</t>
    </rPh>
    <phoneticPr fontId="0"/>
  </si>
  <si>
    <t>0（千円）／1（回）</t>
  </si>
  <si>
    <t>31,399（千円）／9（回）</t>
  </si>
  <si>
    <t>国内外から様々な分野の科学者を招き、一般参加者を対象に、持続可能な社会の実現に向けた科学と技術に関する国際会議を開催。</t>
  </si>
  <si>
    <t>科学者の意見を政策決定過程に効果的に反映させることを目的として、主に「持続可能な社会のための科学と技術」をキーワードに国際シンポジウムを開催。</t>
    <rPh sb="0" eb="3">
      <t>カガクシャ</t>
    </rPh>
    <rPh sb="4" eb="6">
      <t>イケン</t>
    </rPh>
    <rPh sb="7" eb="9">
      <t>セイサク</t>
    </rPh>
    <rPh sb="9" eb="11">
      <t>ケッテイ</t>
    </rPh>
    <rPh sb="11" eb="13">
      <t>カテイ</t>
    </rPh>
    <rPh sb="14" eb="17">
      <t>コウカテキ</t>
    </rPh>
    <rPh sb="18" eb="20">
      <t>ハンエイ</t>
    </rPh>
    <rPh sb="26" eb="28">
      <t>モクテキ</t>
    </rPh>
    <rPh sb="32" eb="33">
      <t>オモ</t>
    </rPh>
    <rPh sb="35" eb="37">
      <t>ジゾク</t>
    </rPh>
    <rPh sb="37" eb="39">
      <t>カノウ</t>
    </rPh>
    <rPh sb="40" eb="42">
      <t>シャカイ</t>
    </rPh>
    <rPh sb="46" eb="48">
      <t>カガク</t>
    </rPh>
    <rPh sb="49" eb="51">
      <t>ギジュツ</t>
    </rPh>
    <rPh sb="59" eb="61">
      <t>コクサイ</t>
    </rPh>
    <rPh sb="68" eb="70">
      <t>カイサイ</t>
    </rPh>
    <phoneticPr fontId="5"/>
  </si>
  <si>
    <t>国際シンポジウムの開催</t>
    <rPh sb="9" eb="11">
      <t>カイサイ</t>
    </rPh>
    <phoneticPr fontId="5"/>
  </si>
  <si>
    <t>国際シンポジウムの開催
執行額／実施回数</t>
  </si>
  <si>
    <t>2,012(千円)/(1回)</t>
  </si>
  <si>
    <t>7,384(千円)/(1回)</t>
  </si>
  <si>
    <t>9,371(千円)/(1回)</t>
  </si>
  <si>
    <t>毎年、Ｇ７サミットに提言を行う目的で、その年のＧ７議長国のアカデミーが主催し、各国アカデミーによる共同声明が取りまとめられている。日本学術会議は日本のアカデミーを代表してこの会議に出席し、共同声明の作成に貢献している。作成された共同声明は、日本学術会議会長から総理へ直接手交されている（令和2年度、3年度は新型コロナウイルスの影響で手交見送り）。</t>
    <rPh sb="0" eb="2">
      <t>マイトシ</t>
    </rPh>
    <rPh sb="10" eb="12">
      <t>テイゲン</t>
    </rPh>
    <rPh sb="13" eb="14">
      <t>オコナ</t>
    </rPh>
    <rPh sb="15" eb="17">
      <t>モクテキ</t>
    </rPh>
    <rPh sb="21" eb="22">
      <t>トシ</t>
    </rPh>
    <rPh sb="25" eb="27">
      <t>ギチョウ</t>
    </rPh>
    <rPh sb="27" eb="28">
      <t>コク</t>
    </rPh>
    <rPh sb="35" eb="37">
      <t>シュサイ</t>
    </rPh>
    <rPh sb="39" eb="41">
      <t>カッコク</t>
    </rPh>
    <rPh sb="49" eb="51">
      <t>キョウドウ</t>
    </rPh>
    <rPh sb="51" eb="53">
      <t>セイメイ</t>
    </rPh>
    <rPh sb="54" eb="55">
      <t>ト</t>
    </rPh>
    <rPh sb="65" eb="67">
      <t>ニホン</t>
    </rPh>
    <rPh sb="67" eb="69">
      <t>ガクジュツ</t>
    </rPh>
    <rPh sb="69" eb="71">
      <t>カイギ</t>
    </rPh>
    <rPh sb="72" eb="74">
      <t>ニホン</t>
    </rPh>
    <rPh sb="81" eb="83">
      <t>ダイヒョウ</t>
    </rPh>
    <rPh sb="87" eb="89">
      <t>カイギ</t>
    </rPh>
    <rPh sb="90" eb="92">
      <t>シュッセキ</t>
    </rPh>
    <rPh sb="94" eb="96">
      <t>キョウドウ</t>
    </rPh>
    <rPh sb="96" eb="98">
      <t>セイメイ</t>
    </rPh>
    <rPh sb="99" eb="101">
      <t>サクセイ</t>
    </rPh>
    <rPh sb="102" eb="104">
      <t>コウケン</t>
    </rPh>
    <rPh sb="109" eb="111">
      <t>サクセイ</t>
    </rPh>
    <rPh sb="114" eb="116">
      <t>キョウドウ</t>
    </rPh>
    <rPh sb="116" eb="118">
      <t>セイメイ</t>
    </rPh>
    <rPh sb="120" eb="122">
      <t>ニホン</t>
    </rPh>
    <rPh sb="122" eb="124">
      <t>ガクジュツ</t>
    </rPh>
    <rPh sb="124" eb="126">
      <t>カイギ</t>
    </rPh>
    <rPh sb="126" eb="128">
      <t>カイチョウ</t>
    </rPh>
    <rPh sb="130" eb="132">
      <t>ソウリ</t>
    </rPh>
    <rPh sb="133" eb="135">
      <t>チョクセツ</t>
    </rPh>
    <rPh sb="135" eb="137">
      <t>シュコウ</t>
    </rPh>
    <rPh sb="143" eb="145">
      <t>レイワ</t>
    </rPh>
    <rPh sb="146" eb="147">
      <t>ネン</t>
    </rPh>
    <rPh sb="147" eb="148">
      <t>ド</t>
    </rPh>
    <rPh sb="150" eb="152">
      <t>ネンド</t>
    </rPh>
    <rPh sb="153" eb="155">
      <t>シンガタ</t>
    </rPh>
    <rPh sb="163" eb="165">
      <t>エイキョウ</t>
    </rPh>
    <rPh sb="166" eb="168">
      <t>シュコウ</t>
    </rPh>
    <rPh sb="168" eb="170">
      <t>ミオク</t>
    </rPh>
    <phoneticPr fontId="0"/>
  </si>
  <si>
    <t>令和2年度の行政事業レビューで、加入国際学術団体のより十分な精査や外部有識者による検証の導入等の指摘事項（「通告」）を受けて、「加入国際学術団体に関する調査票」の改訂を行った。引き続き、各加入国際学術団体の活動内容をより分かりやすく紹介するための日本学術会議ホームページの継続的見直し、国際委員会のもとで外部有識者による検証の導入を行い各加入国際学術団体の精査・審査を行っているところである。
指標については、概ね目標を達成しており、個別指標の状況については次のとおり。
○アジア学術会議について、令和3年5月には延期されていた中国会合がハイブリッド形式で、令和4年3月にはインド会合がオンライン形式で行われ、計2回の会合が開催された。中国会合では「ニューマテリアルの時代：持続可能な社会のためのイノベーション」をテーマとして約500人の参加があり、インド会合では「科学、技術、社会科学研究：共により良い世界へ」とテーマとして約570人の参加があった。
○日本学術会議国際学術団体（44団体）に加入しており、各団体の総会、理事会等へ会員を派遣して、各国の科学者との連携強化を図った。国際的な場面での我が国科学者の立場の表明や世界の科学・技術の潮流に接する機会を通じ、我が国の科学者の地位向上や学術分野での国際社会において我が国が名誉ある地位を占め、世界をリードする立場になるよう、国際学術会議（ISC)等について、代表を派遣するなど必要な対応を行った。
○学術の振興及び科学的諸問題の解決の促進等に寄与するため、学術研究団体と共同して国際会議を毎年7件程度開催しており、令和3年度は6件の国際会議を開催し、学術研究の発展や研究者間のネットワーク構築等に貢献した。
○2015 年 9月、国連サミットにおいて採択された「持続可能な開発のための2030アジェンダ」を達成し、持続可能な社会を目指すために、令和３年度は、「ネットゼロ・エミッション―達成に向けた学術の役割―」をテーマとして掲げ、「持続可能な社会のための科学と技術に関する国際会議2021」を開催した。当日は、国内外の様々な分野の科学者及び一般参加者が集い、SDGs（Sustainable Developmental Goals）で示された17のゴールと気候変動に関する最新の動向を踏まえつつ、世界がネットゼロ達成を実現するために、学術界がいかなる貢献をすべきか、「アジアでのネットゼロ・エミッション」及び「気候変動をめぐるシナジーとトレードオフ」の二つのテーマを取り上げ、これらの論点における学術の役割を分野横断的に議論した。
○Gサイエンス学術会議について、令和3年度は会議自体は開催されなかったものの、令和4年5月に行われる会議に向けて、「海洋と雪氷圏」、「脱炭素化」、「抗ウイルス薬」、「ワンヘルス」の4つのテーマについての共同声明の調整を行った。これらの共同声明は、令和4年5月のGサイエンス学術会議において、ドイツ首相に対して手交される予定である。なお、令和5年はG7議長国が日本であるため、令和5年3月にGサイエンス学術会議を日本学術会議が主催する。</t>
    <rPh sb="241" eb="243">
      <t>ガクジュツ</t>
    </rPh>
    <rPh sb="243" eb="245">
      <t>カイギ</t>
    </rPh>
    <phoneticPr fontId="6"/>
  </si>
  <si>
    <t>「日本学術会議の在り方について（平成15年2月 総合科学技術会議）での指摘のとおり、共同主催国際会議で市民公開講座の開催を必須とする等、学術の社会への還元に努めている。また、各種の国際活動において、学際的なテーマ（持続可能な社会のための科学と技術等）に取り組んでいる。これは、「社会と科学の関係に鑑みると、日本学術会議は、わが国の科学者の代表機関として、多様な学問分野を俯瞰し、客観的で科学的な知見に基づいた（略）活動を行うこと」を求める。」とした「日本学術会議のあり方の見直しに向けて」（2015 年 1 月 経団連産業技術委員会）とも合致している。
「日本学術会議の今後の展望について」（平成27年3月 日本学術会議の新たな展望を考える有識者会議）では、日本学術会議が、全ての学術分野の科学者を擁する組織としての強みを活かし、国際学術団体や世界のアカデミーと協力しつつ、中核的な役割を果たすこと、アジア地域における学術面での連携強化を推進すること、我が国における学術の動向を世界に向けて発信することが期待されるとされており、また、「日本学術会議の在り方に関する政策討議取りまとめ」（令和4年１月総合科学技術・イノベーション会議有識者議員）では、他国アカデミーや国際学術団体との連携の強化は、我が国の科学者の内外に対する代表機関である日本学術会議の重要な活動の1つであるとされている。G７アカデミーの一員として、毎年度G７各国との共同声明の取りまとめに日本を代表して参画し、科学的政策提言を行い、令和5年にはGサイエンス学術会議を主催することや、ナショナルアカデミーとして国際学術団体に加入し代表派遣により全学術分野で世界の学術界と連携していること、またそれらの活動を通じて日本の学術の成果を国内外に発信していること、アジア学術会議を事務局として推進していることは、これらの期待に応えた活動となっている。</t>
    <phoneticPr fontId="5"/>
  </si>
  <si>
    <t>回</t>
    <rPh sb="0" eb="1">
      <t>カイ</t>
    </rPh>
    <phoneticPr fontId="5"/>
  </si>
  <si>
    <t>件</t>
    <rPh sb="0" eb="1">
      <t>ケン</t>
    </rPh>
    <phoneticPr fontId="5"/>
  </si>
  <si>
    <t>366(千円)/1(回)</t>
    <rPh sb="4" eb="6">
      <t>センエン</t>
    </rPh>
    <rPh sb="10" eb="11">
      <t>カイ</t>
    </rPh>
    <phoneticPr fontId="0"/>
  </si>
  <si>
    <t>667(千円)/1回</t>
    <rPh sb="4" eb="6">
      <t>センエン</t>
    </rPh>
    <rPh sb="9" eb="10">
      <t>カイ</t>
    </rPh>
    <phoneticPr fontId="0"/>
  </si>
  <si>
    <t>29.1(千円)/0回</t>
    <rPh sb="5" eb="7">
      <t>センエン</t>
    </rPh>
    <rPh sb="10" eb="11">
      <t>カイ</t>
    </rPh>
    <phoneticPr fontId="6"/>
  </si>
  <si>
    <t>千円</t>
    <rPh sb="0" eb="2">
      <t>センエン</t>
    </rPh>
    <phoneticPr fontId="0"/>
  </si>
  <si>
    <t>-</t>
    <phoneticPr fontId="5"/>
  </si>
  <si>
    <t>28(千円)/2回</t>
    <rPh sb="3" eb="5">
      <t>センエン</t>
    </rPh>
    <rPh sb="8" eb="9">
      <t>カイ</t>
    </rPh>
    <phoneticPr fontId="6"/>
  </si>
  <si>
    <t>1,066(千円)/53(人)</t>
    <rPh sb="13" eb="14">
      <t>ニン</t>
    </rPh>
    <phoneticPr fontId="6"/>
  </si>
  <si>
    <t>12,591（千円）／6（回）</t>
    <phoneticPr fontId="5"/>
  </si>
  <si>
    <t>千円</t>
  </si>
  <si>
    <t>執行額/　　実施回数</t>
  </si>
  <si>
    <t>-</t>
    <phoneticPr fontId="5"/>
  </si>
  <si>
    <t>A.（公財）国立京都国際会館</t>
    <rPh sb="3" eb="4">
      <t>コウ</t>
    </rPh>
    <phoneticPr fontId="5"/>
  </si>
  <si>
    <t>以下の3つを公表して、大所高所の観点から、国民や国会議員の意見を広く聞いてみるべきだろう。①会議の開催費用、出張旅費が内閣府から出ていること、②それが行政事業レビューの対象になって、度々取り上げられている事実、③発出した共同声明の数とか、国際シンポジウムの開催執行額／実施回数といった事実をベースに「評価」することがレビューだと考えている事務局。 行政事業レビューの対象としては、ふさわしくない。</t>
    <phoneticPr fontId="5"/>
  </si>
  <si>
    <t>有識者の所見を踏まえ、効果的・効率的な事業の実施に努めること。</t>
    <rPh sb="0" eb="3">
      <t>ユウシキシャ</t>
    </rPh>
    <rPh sb="4" eb="6">
      <t>ショケン</t>
    </rPh>
    <rPh sb="7" eb="8">
      <t>フ</t>
    </rPh>
    <phoneticPr fontId="5"/>
  </si>
  <si>
    <t>【令和3年度まで】
出席したGサイエンス学術会議の回数
【令和4年度以降】
発出した共同声明の数</t>
    <rPh sb="10" eb="12">
      <t>シュッセキ</t>
    </rPh>
    <rPh sb="20" eb="22">
      <t>ガクジュツ</t>
    </rPh>
    <rPh sb="22" eb="24">
      <t>カイギ</t>
    </rPh>
    <rPh sb="25" eb="27">
      <t>カイスウ</t>
    </rPh>
    <phoneticPr fontId="0"/>
  </si>
  <si>
    <r>
      <t>【令和3年度まで】
G7サミットに対し、提言を行うためGサイエンス学術会議に出席する。
【令和4</t>
    </r>
    <r>
      <rPr>
        <sz val="11"/>
        <rFont val="ＭＳ Ｐゴシック"/>
        <family val="3"/>
        <charset val="128"/>
      </rPr>
      <t xml:space="preserve">年度以降】
</t>
    </r>
    <r>
      <rPr>
        <sz val="11"/>
        <rFont val="ＭＳ Ｐゴシック"/>
        <family val="3"/>
        <charset val="128"/>
      </rPr>
      <t>G7</t>
    </r>
    <r>
      <rPr>
        <sz val="11"/>
        <rFont val="ＭＳ Ｐゴシック"/>
        <family val="3"/>
        <charset val="128"/>
      </rPr>
      <t>サミットに対する提言として、共同声明を取りまとめる。</t>
    </r>
    <phoneticPr fontId="5"/>
  </si>
  <si>
    <t>【令和3年度まで】
G7サミットに対する提言として、共同声明を取りまとめる。
【令和4年度以降】
科学的見地からの提言として、G7サミットの議論に貢献する。</t>
    <rPh sb="17" eb="18">
      <t>タイ</t>
    </rPh>
    <rPh sb="20" eb="22">
      <t>テイゲン</t>
    </rPh>
    <rPh sb="26" eb="28">
      <t>キョウドウ</t>
    </rPh>
    <rPh sb="28" eb="30">
      <t>セイメイ</t>
    </rPh>
    <rPh sb="31" eb="32">
      <t>ト</t>
    </rPh>
    <phoneticPr fontId="1"/>
  </si>
  <si>
    <t>【令和3年度まで】
発出した共同声明の数
【令和4年度以降】
G7サミットでも扱われたテーマの数</t>
    <rPh sb="10" eb="12">
      <t>ハッシュツ</t>
    </rPh>
    <rPh sb="14" eb="16">
      <t>キョウドウ</t>
    </rPh>
    <rPh sb="16" eb="18">
      <t>セイメイ</t>
    </rPh>
    <rPh sb="19" eb="20">
      <t>カズ</t>
    </rPh>
    <phoneticPr fontId="0"/>
  </si>
  <si>
    <t>【令和3年度まで】
参加国、地域や学術団体の参加数の維持、拡充を図り、安定的な参加者数を確保
【令和4年度以降】
アジアにおける科学に関する意見交換プラットフォームとして、現状や課題を広く共有する。</t>
    <phoneticPr fontId="5"/>
  </si>
  <si>
    <t>【令和3年度まで】
国際学術団体の総会等への派遣者数について、令和４年度以降も安定的な派遣者数を目指す。
【令和4年度以降】
世界の学界との連携、国際学術団体の運営への参画、学術に関する動向の把握、研究の連絡並びに情報の収集及び交換等を行う</t>
    <phoneticPr fontId="5"/>
  </si>
  <si>
    <t>【令和3年度まで】
国際シンポジウムへの一般参加者数について、令和４年度以降も安定的な参加者数を確保。
【令和4年度以降】
国際シンポジウムの参加者の満足度の確保</t>
    <rPh sb="10" eb="12">
      <t>コクサイ</t>
    </rPh>
    <rPh sb="20" eb="22">
      <t>イッパン</t>
    </rPh>
    <rPh sb="22" eb="25">
      <t>サンカシャ</t>
    </rPh>
    <rPh sb="25" eb="26">
      <t>スウ</t>
    </rPh>
    <rPh sb="31" eb="33">
      <t>レイワ</t>
    </rPh>
    <rPh sb="34" eb="36">
      <t>ネンド</t>
    </rPh>
    <rPh sb="36" eb="38">
      <t>イコウ</t>
    </rPh>
    <rPh sb="39" eb="42">
      <t>アンテイテキ</t>
    </rPh>
    <rPh sb="43" eb="46">
      <t>サンカシャ</t>
    </rPh>
    <rPh sb="46" eb="47">
      <t>スウ</t>
    </rPh>
    <rPh sb="48" eb="50">
      <t>カクホ</t>
    </rPh>
    <phoneticPr fontId="5"/>
  </si>
  <si>
    <t>【令和3年度まで】
国際シンポジウムの参加人数
【令和4年度以降】
国際シンポジウム後アンケートでシンポジウムを肯定的に評価した者の割合（単位：％）</t>
    <rPh sb="70" eb="72">
      <t>タンイ</t>
    </rPh>
    <phoneticPr fontId="5"/>
  </si>
  <si>
    <t>日本学術会議では昭和28年度以降、国内で開催され、学術研究団体が主催する国際会議のうち、「学問的意義が高く」、「科学的諸問題の解決を促進する」等、特に重要と認められる国際会議について、共同主催を行うことにより、学術研究団体への支援・協力を行っている。この共同主催国際会議は、閣議口頭了解に基づき開催されており、例年、数件の会議は皇室ご臨席として実施される他、市民公開講座を必須条件とし、市民への学術の還元にも努めている。</t>
    <phoneticPr fontId="5"/>
  </si>
  <si>
    <t xml:space="preserve">【令和３年度まで】
日本学術会議代表派遣リスト
【令和４年度以降】
日本学術会議代表派遣リスト、代表派遣会議出席報告書
※令和３年度は新型コロナウィルスの影響により複数の会議が中止、またはオンライン会議及びハイブリッド会議で開催された。実績はオンライン会議及びハイブリッド会議で開催された会議への派遣会議数及び派遣人数。
</t>
    <rPh sb="1" eb="3">
      <t>レイワ</t>
    </rPh>
    <rPh sb="4" eb="6">
      <t>ネンド</t>
    </rPh>
    <rPh sb="26" eb="28">
      <t>レイワ</t>
    </rPh>
    <rPh sb="29" eb="31">
      <t>ネンド</t>
    </rPh>
    <rPh sb="31" eb="33">
      <t>イコウ</t>
    </rPh>
    <rPh sb="35" eb="37">
      <t>ニホン</t>
    </rPh>
    <rPh sb="37" eb="39">
      <t>ガクジュツ</t>
    </rPh>
    <rPh sb="39" eb="41">
      <t>カイギ</t>
    </rPh>
    <rPh sb="41" eb="43">
      <t>ダイヒョウ</t>
    </rPh>
    <rPh sb="43" eb="45">
      <t>ハケン</t>
    </rPh>
    <rPh sb="49" eb="51">
      <t>ダイヒョウ</t>
    </rPh>
    <rPh sb="51" eb="53">
      <t>ハケン</t>
    </rPh>
    <rPh sb="53" eb="55">
      <t>カイギ</t>
    </rPh>
    <rPh sb="55" eb="57">
      <t>シュッセキ</t>
    </rPh>
    <rPh sb="57" eb="60">
      <t>ホウコクショ</t>
    </rPh>
    <phoneticPr fontId="5"/>
  </si>
  <si>
    <t>【令和３年度まで】
日本学術会議HP　https://www.scj.go.jp/ja/int/g8/index.html
※共同声明の発出数を会議の開催単位で計上していたところ、アウトカム設定にあたり計上方法を見直したため、会議の開催回数を単位当たりコストの算出根拠とし、共同声明の数を成果指標とすることとした。
※令和２年度は、新型コロナウイルス感染拡大防止のため「Gサイエンス学術会議2020」は開催されず令和２年４、５月にメールベースで共同声明が４件取りまとめられた。令和３年３月に「Gサイエンス学術会議2021」がオンラインで開催され共同声明が３件取りまとめられた。
【令和４年度以降】
日本学術会議HP（https://www.scj.go.jp/ja/int/g8/index.html）及び外務省HP（https://www.mofa.go.jp/mofaj/gaiko/summit/index.html）
※令和４年度は、令和４年５月に、令和３年度に開催が予定されていた「Gサイエンス学術会議2022」が開催され、令和５年３月に「Gサイエンス2023」が開催される予定である。</t>
    <rPh sb="1" eb="3">
      <t>レイワ</t>
    </rPh>
    <rPh sb="4" eb="6">
      <t>ネンド</t>
    </rPh>
    <rPh sb="296" eb="298">
      <t>イコウ</t>
    </rPh>
    <rPh sb="300" eb="302">
      <t>ニホン</t>
    </rPh>
    <rPh sb="302" eb="304">
      <t>ガクジュツ</t>
    </rPh>
    <rPh sb="304" eb="306">
      <t>カイギ</t>
    </rPh>
    <rPh sb="352" eb="353">
      <t>オヨ</t>
    </rPh>
    <rPh sb="354" eb="357">
      <t>ガイムショウ</t>
    </rPh>
    <phoneticPr fontId="5"/>
  </si>
  <si>
    <t>【令和３年度まで】
国際シンポジウム参加者リスト
※令和3年度は新型コロナウイルスの感染拡大防止のためオンライン開催。 
【令和４年度以降】
国際シンポジウム参加者アンケート</t>
    <rPh sb="1" eb="3">
      <t>レイワ</t>
    </rPh>
    <rPh sb="4" eb="6">
      <t>ネンド</t>
    </rPh>
    <rPh sb="63" eb="65">
      <t>レイワ</t>
    </rPh>
    <rPh sb="66" eb="68">
      <t>ネンド</t>
    </rPh>
    <rPh sb="68" eb="70">
      <t>イコウ</t>
    </rPh>
    <rPh sb="72" eb="74">
      <t>コクサイ</t>
    </rPh>
    <rPh sb="80" eb="83">
      <t>サンカシャ</t>
    </rPh>
    <phoneticPr fontId="5"/>
  </si>
  <si>
    <t>-</t>
    <phoneticPr fontId="5"/>
  </si>
  <si>
    <t>分担金を拠出している42の団体を含む国際学術団体の総会等へ、日本学術会議の会員・連携会員等を派遣することにより、日本の学術の動向を発信するとともに、団体の運営への参画や世界の学術に関する動向の把握等を行う。</t>
    <phoneticPr fontId="5"/>
  </si>
  <si>
    <t>人または％</t>
    <rPh sb="0" eb="1">
      <t>ニン</t>
    </rPh>
    <phoneticPr fontId="5"/>
  </si>
  <si>
    <t>執行額/
実施回数</t>
    <rPh sb="5" eb="7">
      <t>ジッシ</t>
    </rPh>
    <rPh sb="7" eb="9">
      <t>カイスウ</t>
    </rPh>
    <phoneticPr fontId="6"/>
  </si>
  <si>
    <t>共同主催国際会議開催結果報告（http://www.scj.go.jp/ja/int/kaisai/kako.html#kyodo）
※令和３年度の成果実績人数については暫定値。
※令和３年度は新型コロナウィルスの影響により１件の会議が中止、３件がオンライン、３件がハイブリッドで開催された。実績はオンライン会議及びハイブリッド会議で開催された会議件数及び参加人数。</t>
    <rPh sb="113" eb="114">
      <t>ケン</t>
    </rPh>
    <rPh sb="122" eb="123">
      <t>ケン</t>
    </rPh>
    <rPh sb="131" eb="132">
      <t>ケン</t>
    </rPh>
    <rPh sb="174" eb="176">
      <t>ケンスウ</t>
    </rPh>
    <rPh sb="176" eb="177">
      <t>オヨ</t>
    </rPh>
    <rPh sb="178" eb="180">
      <t>サンカ</t>
    </rPh>
    <phoneticPr fontId="6"/>
  </si>
  <si>
    <t>会議ホスト国がカウントした参加人数。
※令和2年度は新型コロナウイルスの影響で延期され、令和3年5月に開催されたため、令和3年度は計2回開催されている（いずれもハイブリッドまたはオンライン開催）。</t>
    <rPh sb="39" eb="41">
      <t>エンキ</t>
    </rPh>
    <rPh sb="44" eb="46">
      <t>レイワ</t>
    </rPh>
    <rPh sb="47" eb="48">
      <t>ネン</t>
    </rPh>
    <rPh sb="49" eb="50">
      <t>ガツ</t>
    </rPh>
    <rPh sb="51" eb="53">
      <t>カイサイ</t>
    </rPh>
    <rPh sb="59" eb="61">
      <t>レイワ</t>
    </rPh>
    <rPh sb="62" eb="64">
      <t>ネンド</t>
    </rPh>
    <rPh sb="65" eb="66">
      <t>ケイ</t>
    </rPh>
    <rPh sb="67" eb="68">
      <t>カイ</t>
    </rPh>
    <rPh sb="68" eb="70">
      <t>カイサイ</t>
    </rPh>
    <phoneticPr fontId="0"/>
  </si>
  <si>
    <t>執行額/
派遣者数</t>
    <rPh sb="5" eb="7">
      <t>ハケン</t>
    </rPh>
    <rPh sb="7" eb="8">
      <t>シャ</t>
    </rPh>
    <rPh sb="8" eb="9">
      <t>スウ</t>
    </rPh>
    <phoneticPr fontId="6"/>
  </si>
  <si>
    <t>国際学術団体等への代表派遣
執行額／派遣者数</t>
    <rPh sb="18" eb="20">
      <t>ハケン</t>
    </rPh>
    <rPh sb="20" eb="21">
      <t>シャ</t>
    </rPh>
    <rPh sb="21" eb="22">
      <t>スウ</t>
    </rPh>
    <phoneticPr fontId="6"/>
  </si>
  <si>
    <t>【令和3年度まで】
派遣者数
【令和4年度以降】
会議の平均参加者数</t>
    <rPh sb="12" eb="13">
      <t>シャ</t>
    </rPh>
    <rPh sb="29" eb="31">
      <t>ヘイキン</t>
    </rPh>
    <phoneticPr fontId="5"/>
  </si>
  <si>
    <t>16,646(千円)／6(本)</t>
    <rPh sb="7" eb="9">
      <t>センエン</t>
    </rPh>
    <rPh sb="13" eb="14">
      <t>ホン</t>
    </rPh>
    <phoneticPr fontId="0"/>
  </si>
  <si>
    <t>Gサイエンス学術会議の開催回数
執行額／実施回数または発出した共同声明の数　　　　　　　　　　　　　　　</t>
    <rPh sb="11" eb="13">
      <t>カイサイ</t>
    </rPh>
    <rPh sb="13" eb="15">
      <t>カイスウ</t>
    </rPh>
    <phoneticPr fontId="6"/>
  </si>
  <si>
    <t>各会議が目指す参加者数を共同主催団体との協力の中で確保し（毎年度合計で目標数値程度）、国内外の学術研究の振興や研究者間のネットワーク構築等に寄与する。</t>
    <phoneticPr fontId="5"/>
  </si>
  <si>
    <t>外部有識者からのご指摘を踏まえ、国際会議の開催や共同声明の発出、また派遣事業によって、対象にどのような成果や変化があったのかを示すように成果指標等を修正した。同時に、行政事業レビュー推進チームの所見を踏まえ、引き続き効果的・効率的な事業の実施に努める。</t>
    <phoneticPr fontId="5"/>
  </si>
  <si>
    <t>執行額/
実施回数または発出した共同声明の数</t>
    <rPh sb="0" eb="2">
      <t>シッコウ</t>
    </rPh>
    <rPh sb="2" eb="3">
      <t>ガク</t>
    </rPh>
    <rPh sb="5" eb="7">
      <t>ジッシ</t>
    </rPh>
    <rPh sb="7" eb="9">
      <t>カイスウ</t>
    </rPh>
    <rPh sb="12" eb="14">
      <t>ハッシュツ</t>
    </rPh>
    <rPh sb="16" eb="18">
      <t>キョウドウ</t>
    </rPh>
    <rPh sb="18" eb="20">
      <t>セイメイ</t>
    </rPh>
    <rPh sb="21" eb="22">
      <t>カズ</t>
    </rPh>
    <phoneticPr fontId="1"/>
  </si>
  <si>
    <t>公益財団法人国立京都国際会館</t>
    <phoneticPr fontId="5"/>
  </si>
  <si>
    <t>一般財団法人福岡コンベンションセンター</t>
    <phoneticPr fontId="5"/>
  </si>
  <si>
    <t>株式会社日本旅行</t>
    <rPh sb="0" eb="2">
      <t>カブシキ</t>
    </rPh>
    <rPh sb="2" eb="4">
      <t>カイシャ</t>
    </rPh>
    <phoneticPr fontId="5"/>
  </si>
  <si>
    <t>蔦友印刷株式会社</t>
    <phoneticPr fontId="5"/>
  </si>
  <si>
    <t>共立印刷株式会社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</si>
</sst>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42"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9"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9" xfId="0"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0" fillId="5" borderId="9" xfId="0" applyNumberFormat="1" applyFont="1" applyFill="1" applyBorder="1" applyAlignment="1" applyProtection="1">
      <alignment horizontal="left"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1" xfId="0"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2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1"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38"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1" xfId="0" applyFont="1" applyFill="1" applyBorder="1" applyAlignment="1">
      <alignment vertical="center" wrapText="1"/>
    </xf>
    <xf numFmtId="0" fontId="0" fillId="5" borderId="102" xfId="0" applyFont="1" applyFill="1" applyBorder="1" applyAlignment="1">
      <alignment vertical="center" wrapText="1"/>
    </xf>
    <xf numFmtId="0" fontId="0" fillId="5" borderId="123"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3" fillId="6" borderId="6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9"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xf>
    <xf numFmtId="0" fontId="13" fillId="6" borderId="1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1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29"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120"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31"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82"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7"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179" fontId="22" fillId="0" borderId="141"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154</xdr:row>
      <xdr:rowOff>0</xdr:rowOff>
    </xdr:from>
    <xdr:to>
      <xdr:col>49</xdr:col>
      <xdr:colOff>359709</xdr:colOff>
      <xdr:row>176</xdr:row>
      <xdr:rowOff>276225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85696425"/>
          <a:ext cx="8960784" cy="896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263"/>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1" t="s">
        <v>0</v>
      </c>
      <c r="Y2" s="53"/>
      <c r="Z2" s="38"/>
      <c r="AA2" s="38"/>
      <c r="AB2" s="38"/>
      <c r="AC2" s="38"/>
      <c r="AD2" s="642">
        <v>2022</v>
      </c>
      <c r="AE2" s="642"/>
      <c r="AF2" s="642"/>
      <c r="AG2" s="642"/>
      <c r="AH2" s="642"/>
      <c r="AI2" s="63" t="s">
        <v>256</v>
      </c>
      <c r="AJ2" s="642" t="s">
        <v>629</v>
      </c>
      <c r="AK2" s="642"/>
      <c r="AL2" s="642"/>
      <c r="AM2" s="642"/>
      <c r="AN2" s="63" t="s">
        <v>256</v>
      </c>
      <c r="AO2" s="642">
        <v>21</v>
      </c>
      <c r="AP2" s="642"/>
      <c r="AQ2" s="642"/>
      <c r="AR2" s="64" t="s">
        <v>256</v>
      </c>
      <c r="AS2" s="643">
        <v>156</v>
      </c>
      <c r="AT2" s="643"/>
      <c r="AU2" s="643"/>
      <c r="AV2" s="63" t="str">
        <f>IF(AW2="","","-")</f>
        <v/>
      </c>
      <c r="AW2" s="644"/>
      <c r="AX2" s="644"/>
    </row>
    <row r="3" spans="1:50" ht="21" customHeight="1" thickBot="1" x14ac:dyDescent="0.2">
      <c r="A3" s="645" t="s">
        <v>560</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20" t="s">
        <v>56</v>
      </c>
      <c r="AJ3" s="647" t="s">
        <v>628</v>
      </c>
      <c r="AK3" s="647"/>
      <c r="AL3" s="647"/>
      <c r="AM3" s="647"/>
      <c r="AN3" s="647"/>
      <c r="AO3" s="647"/>
      <c r="AP3" s="647"/>
      <c r="AQ3" s="647"/>
      <c r="AR3" s="647"/>
      <c r="AS3" s="647"/>
      <c r="AT3" s="647"/>
      <c r="AU3" s="647"/>
      <c r="AV3" s="647"/>
      <c r="AW3" s="647"/>
      <c r="AX3" s="21" t="s">
        <v>57</v>
      </c>
    </row>
    <row r="4" spans="1:50" ht="24.75" customHeight="1" x14ac:dyDescent="0.15">
      <c r="A4" s="617" t="s">
        <v>23</v>
      </c>
      <c r="B4" s="618"/>
      <c r="C4" s="618"/>
      <c r="D4" s="618"/>
      <c r="E4" s="618"/>
      <c r="F4" s="618"/>
      <c r="G4" s="619" t="s">
        <v>648</v>
      </c>
      <c r="H4" s="620"/>
      <c r="I4" s="620"/>
      <c r="J4" s="620"/>
      <c r="K4" s="620"/>
      <c r="L4" s="620"/>
      <c r="M4" s="620"/>
      <c r="N4" s="620"/>
      <c r="O4" s="620"/>
      <c r="P4" s="620"/>
      <c r="Q4" s="620"/>
      <c r="R4" s="620"/>
      <c r="S4" s="620"/>
      <c r="T4" s="620"/>
      <c r="U4" s="620"/>
      <c r="V4" s="620"/>
      <c r="W4" s="620"/>
      <c r="X4" s="620"/>
      <c r="Y4" s="621" t="s">
        <v>1</v>
      </c>
      <c r="Z4" s="622"/>
      <c r="AA4" s="622"/>
      <c r="AB4" s="622"/>
      <c r="AC4" s="622"/>
      <c r="AD4" s="623"/>
      <c r="AE4" s="624" t="s">
        <v>649</v>
      </c>
      <c r="AF4" s="625"/>
      <c r="AG4" s="625"/>
      <c r="AH4" s="625"/>
      <c r="AI4" s="625"/>
      <c r="AJ4" s="625"/>
      <c r="AK4" s="625"/>
      <c r="AL4" s="625"/>
      <c r="AM4" s="625"/>
      <c r="AN4" s="625"/>
      <c r="AO4" s="625"/>
      <c r="AP4" s="626"/>
      <c r="AQ4" s="627" t="s">
        <v>2</v>
      </c>
      <c r="AR4" s="622"/>
      <c r="AS4" s="622"/>
      <c r="AT4" s="622"/>
      <c r="AU4" s="622"/>
      <c r="AV4" s="622"/>
      <c r="AW4" s="622"/>
      <c r="AX4" s="628"/>
    </row>
    <row r="5" spans="1:50" ht="30" customHeight="1" x14ac:dyDescent="0.15">
      <c r="A5" s="629" t="s">
        <v>59</v>
      </c>
      <c r="B5" s="630"/>
      <c r="C5" s="630"/>
      <c r="D5" s="630"/>
      <c r="E5" s="630"/>
      <c r="F5" s="631"/>
      <c r="G5" s="632" t="s">
        <v>285</v>
      </c>
      <c r="H5" s="633"/>
      <c r="I5" s="633"/>
      <c r="J5" s="633"/>
      <c r="K5" s="633"/>
      <c r="L5" s="633"/>
      <c r="M5" s="634" t="s">
        <v>58</v>
      </c>
      <c r="N5" s="635"/>
      <c r="O5" s="635"/>
      <c r="P5" s="635"/>
      <c r="Q5" s="635"/>
      <c r="R5" s="636"/>
      <c r="S5" s="637" t="s">
        <v>62</v>
      </c>
      <c r="T5" s="633"/>
      <c r="U5" s="633"/>
      <c r="V5" s="633"/>
      <c r="W5" s="633"/>
      <c r="X5" s="638"/>
      <c r="Y5" s="639" t="s">
        <v>3</v>
      </c>
      <c r="Z5" s="640"/>
      <c r="AA5" s="640"/>
      <c r="AB5" s="640"/>
      <c r="AC5" s="640"/>
      <c r="AD5" s="641"/>
      <c r="AE5" s="662" t="s">
        <v>650</v>
      </c>
      <c r="AF5" s="662"/>
      <c r="AG5" s="662"/>
      <c r="AH5" s="662"/>
      <c r="AI5" s="662"/>
      <c r="AJ5" s="662"/>
      <c r="AK5" s="662"/>
      <c r="AL5" s="662"/>
      <c r="AM5" s="662"/>
      <c r="AN5" s="662"/>
      <c r="AO5" s="662"/>
      <c r="AP5" s="663"/>
      <c r="AQ5" s="664" t="s">
        <v>651</v>
      </c>
      <c r="AR5" s="665"/>
      <c r="AS5" s="665"/>
      <c r="AT5" s="665"/>
      <c r="AU5" s="665"/>
      <c r="AV5" s="665"/>
      <c r="AW5" s="665"/>
      <c r="AX5" s="666"/>
    </row>
    <row r="6" spans="1:50" ht="39" customHeight="1" x14ac:dyDescent="0.15">
      <c r="A6" s="667" t="s">
        <v>4</v>
      </c>
      <c r="B6" s="668"/>
      <c r="C6" s="668"/>
      <c r="D6" s="668"/>
      <c r="E6" s="668"/>
      <c r="F6" s="668"/>
      <c r="G6" s="669" t="str">
        <f>入力規則等!F39</f>
        <v>一般会計</v>
      </c>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1"/>
    </row>
    <row r="7" spans="1:50" ht="49.5" customHeight="1" x14ac:dyDescent="0.15">
      <c r="A7" s="648" t="s">
        <v>20</v>
      </c>
      <c r="B7" s="649"/>
      <c r="C7" s="649"/>
      <c r="D7" s="649"/>
      <c r="E7" s="649"/>
      <c r="F7" s="650"/>
      <c r="G7" s="672" t="s">
        <v>652</v>
      </c>
      <c r="H7" s="673"/>
      <c r="I7" s="673"/>
      <c r="J7" s="673"/>
      <c r="K7" s="673"/>
      <c r="L7" s="673"/>
      <c r="M7" s="673"/>
      <c r="N7" s="673"/>
      <c r="O7" s="673"/>
      <c r="P7" s="673"/>
      <c r="Q7" s="673"/>
      <c r="R7" s="673"/>
      <c r="S7" s="673"/>
      <c r="T7" s="673"/>
      <c r="U7" s="673"/>
      <c r="V7" s="673"/>
      <c r="W7" s="673"/>
      <c r="X7" s="674"/>
      <c r="Y7" s="675" t="s">
        <v>241</v>
      </c>
      <c r="Z7" s="490"/>
      <c r="AA7" s="490"/>
      <c r="AB7" s="490"/>
      <c r="AC7" s="490"/>
      <c r="AD7" s="676"/>
      <c r="AE7" s="602" t="s">
        <v>647</v>
      </c>
      <c r="AF7" s="603"/>
      <c r="AG7" s="603"/>
      <c r="AH7" s="603"/>
      <c r="AI7" s="603"/>
      <c r="AJ7" s="603"/>
      <c r="AK7" s="603"/>
      <c r="AL7" s="603"/>
      <c r="AM7" s="603"/>
      <c r="AN7" s="603"/>
      <c r="AO7" s="603"/>
      <c r="AP7" s="603"/>
      <c r="AQ7" s="603"/>
      <c r="AR7" s="603"/>
      <c r="AS7" s="603"/>
      <c r="AT7" s="603"/>
      <c r="AU7" s="603"/>
      <c r="AV7" s="603"/>
      <c r="AW7" s="603"/>
      <c r="AX7" s="604"/>
    </row>
    <row r="8" spans="1:50" ht="53.25" customHeight="1" x14ac:dyDescent="0.15">
      <c r="A8" s="648" t="s">
        <v>176</v>
      </c>
      <c r="B8" s="649"/>
      <c r="C8" s="649"/>
      <c r="D8" s="649"/>
      <c r="E8" s="649"/>
      <c r="F8" s="650"/>
      <c r="G8" s="651" t="str">
        <f>入力規則等!A27</f>
        <v>科学技術・イノベーション</v>
      </c>
      <c r="H8" s="652"/>
      <c r="I8" s="652"/>
      <c r="J8" s="652"/>
      <c r="K8" s="652"/>
      <c r="L8" s="652"/>
      <c r="M8" s="652"/>
      <c r="N8" s="652"/>
      <c r="O8" s="652"/>
      <c r="P8" s="652"/>
      <c r="Q8" s="652"/>
      <c r="R8" s="652"/>
      <c r="S8" s="652"/>
      <c r="T8" s="652"/>
      <c r="U8" s="652"/>
      <c r="V8" s="652"/>
      <c r="W8" s="652"/>
      <c r="X8" s="653"/>
      <c r="Y8" s="654" t="s">
        <v>177</v>
      </c>
      <c r="Z8" s="655"/>
      <c r="AA8" s="655"/>
      <c r="AB8" s="655"/>
      <c r="AC8" s="655"/>
      <c r="AD8" s="656"/>
      <c r="AE8" s="657" t="str">
        <f>入力規則等!K13</f>
        <v>その他の事項経費</v>
      </c>
      <c r="AF8" s="652"/>
      <c r="AG8" s="652"/>
      <c r="AH8" s="652"/>
      <c r="AI8" s="652"/>
      <c r="AJ8" s="652"/>
      <c r="AK8" s="652"/>
      <c r="AL8" s="652"/>
      <c r="AM8" s="652"/>
      <c r="AN8" s="652"/>
      <c r="AO8" s="652"/>
      <c r="AP8" s="652"/>
      <c r="AQ8" s="652"/>
      <c r="AR8" s="652"/>
      <c r="AS8" s="652"/>
      <c r="AT8" s="652"/>
      <c r="AU8" s="652"/>
      <c r="AV8" s="652"/>
      <c r="AW8" s="652"/>
      <c r="AX8" s="658"/>
    </row>
    <row r="9" spans="1:50" ht="58.5" customHeight="1" x14ac:dyDescent="0.15">
      <c r="A9" s="575" t="s">
        <v>21</v>
      </c>
      <c r="B9" s="576"/>
      <c r="C9" s="576"/>
      <c r="D9" s="576"/>
      <c r="E9" s="576"/>
      <c r="F9" s="576"/>
      <c r="G9" s="659" t="s">
        <v>653</v>
      </c>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1"/>
    </row>
    <row r="10" spans="1:50" ht="61.5" customHeight="1" x14ac:dyDescent="0.15">
      <c r="A10" s="563" t="s">
        <v>27</v>
      </c>
      <c r="B10" s="564"/>
      <c r="C10" s="564"/>
      <c r="D10" s="564"/>
      <c r="E10" s="564"/>
      <c r="F10" s="564"/>
      <c r="G10" s="565" t="s">
        <v>654</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7"/>
    </row>
    <row r="11" spans="1:50" ht="42" customHeight="1" x14ac:dyDescent="0.15">
      <c r="A11" s="563" t="s">
        <v>5</v>
      </c>
      <c r="B11" s="564"/>
      <c r="C11" s="564"/>
      <c r="D11" s="564"/>
      <c r="E11" s="564"/>
      <c r="F11" s="568"/>
      <c r="G11" s="569" t="str">
        <f>入力規則等!P10</f>
        <v>直接実施</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572" t="s">
        <v>22</v>
      </c>
      <c r="B12" s="573"/>
      <c r="C12" s="573"/>
      <c r="D12" s="573"/>
      <c r="E12" s="573"/>
      <c r="F12" s="574"/>
      <c r="G12" s="578"/>
      <c r="H12" s="579"/>
      <c r="I12" s="579"/>
      <c r="J12" s="579"/>
      <c r="K12" s="579"/>
      <c r="L12" s="579"/>
      <c r="M12" s="579"/>
      <c r="N12" s="579"/>
      <c r="O12" s="579"/>
      <c r="P12" s="82" t="s">
        <v>388</v>
      </c>
      <c r="Q12" s="83"/>
      <c r="R12" s="83"/>
      <c r="S12" s="83"/>
      <c r="T12" s="83"/>
      <c r="U12" s="83"/>
      <c r="V12" s="84"/>
      <c r="W12" s="82" t="s">
        <v>540</v>
      </c>
      <c r="X12" s="83"/>
      <c r="Y12" s="83"/>
      <c r="Z12" s="83"/>
      <c r="AA12" s="83"/>
      <c r="AB12" s="83"/>
      <c r="AC12" s="84"/>
      <c r="AD12" s="82" t="s">
        <v>542</v>
      </c>
      <c r="AE12" s="83"/>
      <c r="AF12" s="83"/>
      <c r="AG12" s="83"/>
      <c r="AH12" s="83"/>
      <c r="AI12" s="83"/>
      <c r="AJ12" s="84"/>
      <c r="AK12" s="82" t="s">
        <v>552</v>
      </c>
      <c r="AL12" s="83"/>
      <c r="AM12" s="83"/>
      <c r="AN12" s="83"/>
      <c r="AO12" s="83"/>
      <c r="AP12" s="83"/>
      <c r="AQ12" s="84"/>
      <c r="AR12" s="82" t="s">
        <v>553</v>
      </c>
      <c r="AS12" s="83"/>
      <c r="AT12" s="83"/>
      <c r="AU12" s="83"/>
      <c r="AV12" s="83"/>
      <c r="AW12" s="83"/>
      <c r="AX12" s="608"/>
    </row>
    <row r="13" spans="1:50" ht="21" customHeight="1" x14ac:dyDescent="0.15">
      <c r="A13" s="190"/>
      <c r="B13" s="191"/>
      <c r="C13" s="191"/>
      <c r="D13" s="191"/>
      <c r="E13" s="191"/>
      <c r="F13" s="192"/>
      <c r="G13" s="592" t="s">
        <v>6</v>
      </c>
      <c r="H13" s="593"/>
      <c r="I13" s="609" t="s">
        <v>7</v>
      </c>
      <c r="J13" s="610"/>
      <c r="K13" s="610"/>
      <c r="L13" s="610"/>
      <c r="M13" s="610"/>
      <c r="N13" s="610"/>
      <c r="O13" s="611"/>
      <c r="P13" s="502">
        <v>202.3</v>
      </c>
      <c r="Q13" s="503"/>
      <c r="R13" s="503"/>
      <c r="S13" s="503"/>
      <c r="T13" s="503"/>
      <c r="U13" s="503"/>
      <c r="V13" s="504"/>
      <c r="W13" s="502">
        <v>197</v>
      </c>
      <c r="X13" s="503"/>
      <c r="Y13" s="503"/>
      <c r="Z13" s="503"/>
      <c r="AA13" s="503"/>
      <c r="AB13" s="503"/>
      <c r="AC13" s="504"/>
      <c r="AD13" s="502">
        <v>200.1</v>
      </c>
      <c r="AE13" s="503"/>
      <c r="AF13" s="503"/>
      <c r="AG13" s="503"/>
      <c r="AH13" s="503"/>
      <c r="AI13" s="503"/>
      <c r="AJ13" s="504"/>
      <c r="AK13" s="502">
        <v>220.2</v>
      </c>
      <c r="AL13" s="503"/>
      <c r="AM13" s="503"/>
      <c r="AN13" s="503"/>
      <c r="AO13" s="503"/>
      <c r="AP13" s="503"/>
      <c r="AQ13" s="504"/>
      <c r="AR13" s="540">
        <v>209.1</v>
      </c>
      <c r="AS13" s="541"/>
      <c r="AT13" s="541"/>
      <c r="AU13" s="541"/>
      <c r="AV13" s="541"/>
      <c r="AW13" s="541"/>
      <c r="AX13" s="612"/>
    </row>
    <row r="14" spans="1:50" ht="21" customHeight="1" x14ac:dyDescent="0.15">
      <c r="A14" s="190"/>
      <c r="B14" s="191"/>
      <c r="C14" s="191"/>
      <c r="D14" s="191"/>
      <c r="E14" s="191"/>
      <c r="F14" s="192"/>
      <c r="G14" s="594"/>
      <c r="H14" s="595"/>
      <c r="I14" s="587" t="s">
        <v>8</v>
      </c>
      <c r="J14" s="588"/>
      <c r="K14" s="588"/>
      <c r="L14" s="588"/>
      <c r="M14" s="588"/>
      <c r="N14" s="588"/>
      <c r="O14" s="589"/>
      <c r="P14" s="502">
        <v>-1</v>
      </c>
      <c r="Q14" s="503"/>
      <c r="R14" s="503"/>
      <c r="S14" s="503"/>
      <c r="T14" s="503"/>
      <c r="U14" s="503"/>
      <c r="V14" s="504"/>
      <c r="W14" s="502">
        <v>-1</v>
      </c>
      <c r="X14" s="503"/>
      <c r="Y14" s="503"/>
      <c r="Z14" s="503"/>
      <c r="AA14" s="503"/>
      <c r="AB14" s="503"/>
      <c r="AC14" s="504"/>
      <c r="AD14" s="502">
        <v>-0.5</v>
      </c>
      <c r="AE14" s="503"/>
      <c r="AF14" s="503"/>
      <c r="AG14" s="503"/>
      <c r="AH14" s="503"/>
      <c r="AI14" s="503"/>
      <c r="AJ14" s="504"/>
      <c r="AK14" s="502" t="s">
        <v>723</v>
      </c>
      <c r="AL14" s="503"/>
      <c r="AM14" s="503"/>
      <c r="AN14" s="503"/>
      <c r="AO14" s="503"/>
      <c r="AP14" s="503"/>
      <c r="AQ14" s="504"/>
      <c r="AR14" s="598"/>
      <c r="AS14" s="598"/>
      <c r="AT14" s="598"/>
      <c r="AU14" s="598"/>
      <c r="AV14" s="598"/>
      <c r="AW14" s="598"/>
      <c r="AX14" s="599"/>
    </row>
    <row r="15" spans="1:50" ht="21" customHeight="1" x14ac:dyDescent="0.15">
      <c r="A15" s="190"/>
      <c r="B15" s="191"/>
      <c r="C15" s="191"/>
      <c r="D15" s="191"/>
      <c r="E15" s="191"/>
      <c r="F15" s="192"/>
      <c r="G15" s="594"/>
      <c r="H15" s="595"/>
      <c r="I15" s="587" t="s">
        <v>47</v>
      </c>
      <c r="J15" s="600"/>
      <c r="K15" s="600"/>
      <c r="L15" s="600"/>
      <c r="M15" s="600"/>
      <c r="N15" s="600"/>
      <c r="O15" s="601"/>
      <c r="P15" s="502" t="s">
        <v>646</v>
      </c>
      <c r="Q15" s="503"/>
      <c r="R15" s="503"/>
      <c r="S15" s="503"/>
      <c r="T15" s="503"/>
      <c r="U15" s="503"/>
      <c r="V15" s="504"/>
      <c r="W15" s="502" t="s">
        <v>646</v>
      </c>
      <c r="X15" s="503"/>
      <c r="Y15" s="503"/>
      <c r="Z15" s="503"/>
      <c r="AA15" s="503"/>
      <c r="AB15" s="503"/>
      <c r="AC15" s="504"/>
      <c r="AD15" s="502" t="s">
        <v>646</v>
      </c>
      <c r="AE15" s="503"/>
      <c r="AF15" s="503"/>
      <c r="AG15" s="503"/>
      <c r="AH15" s="503"/>
      <c r="AI15" s="503"/>
      <c r="AJ15" s="504"/>
      <c r="AK15" s="502" t="s">
        <v>723</v>
      </c>
      <c r="AL15" s="503"/>
      <c r="AM15" s="503"/>
      <c r="AN15" s="503"/>
      <c r="AO15" s="503"/>
      <c r="AP15" s="503"/>
      <c r="AQ15" s="504"/>
      <c r="AR15" s="502" t="s">
        <v>723</v>
      </c>
      <c r="AS15" s="503"/>
      <c r="AT15" s="503"/>
      <c r="AU15" s="503"/>
      <c r="AV15" s="503"/>
      <c r="AW15" s="503"/>
      <c r="AX15" s="613"/>
    </row>
    <row r="16" spans="1:50" ht="21" customHeight="1" x14ac:dyDescent="0.15">
      <c r="A16" s="190"/>
      <c r="B16" s="191"/>
      <c r="C16" s="191"/>
      <c r="D16" s="191"/>
      <c r="E16" s="191"/>
      <c r="F16" s="192"/>
      <c r="G16" s="594"/>
      <c r="H16" s="595"/>
      <c r="I16" s="587" t="s">
        <v>48</v>
      </c>
      <c r="J16" s="600"/>
      <c r="K16" s="600"/>
      <c r="L16" s="600"/>
      <c r="M16" s="600"/>
      <c r="N16" s="600"/>
      <c r="O16" s="601"/>
      <c r="P16" s="502" t="s">
        <v>646</v>
      </c>
      <c r="Q16" s="503"/>
      <c r="R16" s="503"/>
      <c r="S16" s="503"/>
      <c r="T16" s="503"/>
      <c r="U16" s="503"/>
      <c r="V16" s="504"/>
      <c r="W16" s="502" t="s">
        <v>646</v>
      </c>
      <c r="X16" s="503"/>
      <c r="Y16" s="503"/>
      <c r="Z16" s="503"/>
      <c r="AA16" s="503"/>
      <c r="AB16" s="503"/>
      <c r="AC16" s="504"/>
      <c r="AD16" s="502" t="s">
        <v>646</v>
      </c>
      <c r="AE16" s="503"/>
      <c r="AF16" s="503"/>
      <c r="AG16" s="503"/>
      <c r="AH16" s="503"/>
      <c r="AI16" s="503"/>
      <c r="AJ16" s="504"/>
      <c r="AK16" s="502" t="s">
        <v>723</v>
      </c>
      <c r="AL16" s="503"/>
      <c r="AM16" s="503"/>
      <c r="AN16" s="503"/>
      <c r="AO16" s="503"/>
      <c r="AP16" s="503"/>
      <c r="AQ16" s="504"/>
      <c r="AR16" s="605"/>
      <c r="AS16" s="606"/>
      <c r="AT16" s="606"/>
      <c r="AU16" s="606"/>
      <c r="AV16" s="606"/>
      <c r="AW16" s="606"/>
      <c r="AX16" s="607"/>
    </row>
    <row r="17" spans="1:50" ht="24.75" customHeight="1" x14ac:dyDescent="0.15">
      <c r="A17" s="190"/>
      <c r="B17" s="191"/>
      <c r="C17" s="191"/>
      <c r="D17" s="191"/>
      <c r="E17" s="191"/>
      <c r="F17" s="192"/>
      <c r="G17" s="594"/>
      <c r="H17" s="595"/>
      <c r="I17" s="587" t="s">
        <v>46</v>
      </c>
      <c r="J17" s="588"/>
      <c r="K17" s="588"/>
      <c r="L17" s="588"/>
      <c r="M17" s="588"/>
      <c r="N17" s="588"/>
      <c r="O17" s="589"/>
      <c r="P17" s="502" t="s">
        <v>646</v>
      </c>
      <c r="Q17" s="503"/>
      <c r="R17" s="503"/>
      <c r="S17" s="503"/>
      <c r="T17" s="503"/>
      <c r="U17" s="503"/>
      <c r="V17" s="504"/>
      <c r="W17" s="502" t="s">
        <v>646</v>
      </c>
      <c r="X17" s="503"/>
      <c r="Y17" s="503"/>
      <c r="Z17" s="503"/>
      <c r="AA17" s="503"/>
      <c r="AB17" s="503"/>
      <c r="AC17" s="504"/>
      <c r="AD17" s="502" t="s">
        <v>646</v>
      </c>
      <c r="AE17" s="503"/>
      <c r="AF17" s="503"/>
      <c r="AG17" s="503"/>
      <c r="AH17" s="503"/>
      <c r="AI17" s="503"/>
      <c r="AJ17" s="504"/>
      <c r="AK17" s="502" t="s">
        <v>723</v>
      </c>
      <c r="AL17" s="503"/>
      <c r="AM17" s="503"/>
      <c r="AN17" s="503"/>
      <c r="AO17" s="503"/>
      <c r="AP17" s="503"/>
      <c r="AQ17" s="504"/>
      <c r="AR17" s="590"/>
      <c r="AS17" s="590"/>
      <c r="AT17" s="590"/>
      <c r="AU17" s="590"/>
      <c r="AV17" s="590"/>
      <c r="AW17" s="590"/>
      <c r="AX17" s="591"/>
    </row>
    <row r="18" spans="1:50" ht="24.75" customHeight="1" x14ac:dyDescent="0.15">
      <c r="A18" s="190"/>
      <c r="B18" s="191"/>
      <c r="C18" s="191"/>
      <c r="D18" s="191"/>
      <c r="E18" s="191"/>
      <c r="F18" s="192"/>
      <c r="G18" s="596"/>
      <c r="H18" s="597"/>
      <c r="I18" s="580" t="s">
        <v>18</v>
      </c>
      <c r="J18" s="581"/>
      <c r="K18" s="581"/>
      <c r="L18" s="581"/>
      <c r="M18" s="581"/>
      <c r="N18" s="581"/>
      <c r="O18" s="582"/>
      <c r="P18" s="583">
        <f>SUM(P13:V17)</f>
        <v>201.3</v>
      </c>
      <c r="Q18" s="584"/>
      <c r="R18" s="584"/>
      <c r="S18" s="584"/>
      <c r="T18" s="584"/>
      <c r="U18" s="584"/>
      <c r="V18" s="585"/>
      <c r="W18" s="583">
        <f>SUM(W13:AC17)</f>
        <v>196</v>
      </c>
      <c r="X18" s="584"/>
      <c r="Y18" s="584"/>
      <c r="Z18" s="584"/>
      <c r="AA18" s="584"/>
      <c r="AB18" s="584"/>
      <c r="AC18" s="585"/>
      <c r="AD18" s="583">
        <f>SUM(AD13:AJ17)</f>
        <v>199.6</v>
      </c>
      <c r="AE18" s="584"/>
      <c r="AF18" s="584"/>
      <c r="AG18" s="584"/>
      <c r="AH18" s="584"/>
      <c r="AI18" s="584"/>
      <c r="AJ18" s="585"/>
      <c r="AK18" s="583">
        <f>SUM(AK13:AQ17)</f>
        <v>220.2</v>
      </c>
      <c r="AL18" s="584"/>
      <c r="AM18" s="584"/>
      <c r="AN18" s="584"/>
      <c r="AO18" s="584"/>
      <c r="AP18" s="584"/>
      <c r="AQ18" s="585"/>
      <c r="AR18" s="583">
        <f>SUM(AR13:AX17)</f>
        <v>209.1</v>
      </c>
      <c r="AS18" s="584"/>
      <c r="AT18" s="584"/>
      <c r="AU18" s="584"/>
      <c r="AV18" s="584"/>
      <c r="AW18" s="584"/>
      <c r="AX18" s="586"/>
    </row>
    <row r="19" spans="1:50" ht="24.75" customHeight="1" x14ac:dyDescent="0.15">
      <c r="A19" s="190"/>
      <c r="B19" s="191"/>
      <c r="C19" s="191"/>
      <c r="D19" s="191"/>
      <c r="E19" s="191"/>
      <c r="F19" s="192"/>
      <c r="G19" s="555" t="s">
        <v>9</v>
      </c>
      <c r="H19" s="556"/>
      <c r="I19" s="556"/>
      <c r="J19" s="556"/>
      <c r="K19" s="556"/>
      <c r="L19" s="556"/>
      <c r="M19" s="556"/>
      <c r="N19" s="556"/>
      <c r="O19" s="556"/>
      <c r="P19" s="502">
        <v>168</v>
      </c>
      <c r="Q19" s="503"/>
      <c r="R19" s="503"/>
      <c r="S19" s="503"/>
      <c r="T19" s="503"/>
      <c r="U19" s="503"/>
      <c r="V19" s="504"/>
      <c r="W19" s="502">
        <v>114</v>
      </c>
      <c r="X19" s="503"/>
      <c r="Y19" s="503"/>
      <c r="Z19" s="503"/>
      <c r="AA19" s="503"/>
      <c r="AB19" s="503"/>
      <c r="AC19" s="504"/>
      <c r="AD19" s="502">
        <v>131.5</v>
      </c>
      <c r="AE19" s="503"/>
      <c r="AF19" s="503"/>
      <c r="AG19" s="503"/>
      <c r="AH19" s="503"/>
      <c r="AI19" s="503"/>
      <c r="AJ19" s="504"/>
      <c r="AK19" s="552"/>
      <c r="AL19" s="552"/>
      <c r="AM19" s="552"/>
      <c r="AN19" s="552"/>
      <c r="AO19" s="552"/>
      <c r="AP19" s="552"/>
      <c r="AQ19" s="552"/>
      <c r="AR19" s="552"/>
      <c r="AS19" s="552"/>
      <c r="AT19" s="552"/>
      <c r="AU19" s="552"/>
      <c r="AV19" s="552"/>
      <c r="AW19" s="552"/>
      <c r="AX19" s="554"/>
    </row>
    <row r="20" spans="1:50" ht="24.75" customHeight="1" x14ac:dyDescent="0.15">
      <c r="A20" s="190"/>
      <c r="B20" s="191"/>
      <c r="C20" s="191"/>
      <c r="D20" s="191"/>
      <c r="E20" s="191"/>
      <c r="F20" s="192"/>
      <c r="G20" s="555" t="s">
        <v>10</v>
      </c>
      <c r="H20" s="556"/>
      <c r="I20" s="556"/>
      <c r="J20" s="556"/>
      <c r="K20" s="556"/>
      <c r="L20" s="556"/>
      <c r="M20" s="556"/>
      <c r="N20" s="556"/>
      <c r="O20" s="556"/>
      <c r="P20" s="551">
        <f>IF(P18=0, "-", SUM(P19)/P18)</f>
        <v>0.83457526080476896</v>
      </c>
      <c r="Q20" s="551"/>
      <c r="R20" s="551"/>
      <c r="S20" s="551"/>
      <c r="T20" s="551"/>
      <c r="U20" s="551"/>
      <c r="V20" s="551"/>
      <c r="W20" s="551">
        <f>IF(W18=0, "-", SUM(W19)/W18)</f>
        <v>0.58163265306122447</v>
      </c>
      <c r="X20" s="551"/>
      <c r="Y20" s="551"/>
      <c r="Z20" s="551"/>
      <c r="AA20" s="551"/>
      <c r="AB20" s="551"/>
      <c r="AC20" s="551"/>
      <c r="AD20" s="551">
        <f>IF(AD18=0, "-", SUM(AD19)/AD18)</f>
        <v>0.65881763527054105</v>
      </c>
      <c r="AE20" s="551"/>
      <c r="AF20" s="551"/>
      <c r="AG20" s="551"/>
      <c r="AH20" s="551"/>
      <c r="AI20" s="551"/>
      <c r="AJ20" s="551"/>
      <c r="AK20" s="552"/>
      <c r="AL20" s="552"/>
      <c r="AM20" s="552"/>
      <c r="AN20" s="552"/>
      <c r="AO20" s="552"/>
      <c r="AP20" s="552"/>
      <c r="AQ20" s="553"/>
      <c r="AR20" s="553"/>
      <c r="AS20" s="553"/>
      <c r="AT20" s="553"/>
      <c r="AU20" s="552"/>
      <c r="AV20" s="552"/>
      <c r="AW20" s="552"/>
      <c r="AX20" s="554"/>
    </row>
    <row r="21" spans="1:50" ht="25.5" customHeight="1" x14ac:dyDescent="0.15">
      <c r="A21" s="575"/>
      <c r="B21" s="576"/>
      <c r="C21" s="576"/>
      <c r="D21" s="576"/>
      <c r="E21" s="576"/>
      <c r="F21" s="577"/>
      <c r="G21" s="549" t="s">
        <v>216</v>
      </c>
      <c r="H21" s="550"/>
      <c r="I21" s="550"/>
      <c r="J21" s="550"/>
      <c r="K21" s="550"/>
      <c r="L21" s="550"/>
      <c r="M21" s="550"/>
      <c r="N21" s="550"/>
      <c r="O21" s="550"/>
      <c r="P21" s="551">
        <f>IF(P19=0, "-", SUM(P19)/SUM(P13,P14))</f>
        <v>0.83457526080476896</v>
      </c>
      <c r="Q21" s="551"/>
      <c r="R21" s="551"/>
      <c r="S21" s="551"/>
      <c r="T21" s="551"/>
      <c r="U21" s="551"/>
      <c r="V21" s="551"/>
      <c r="W21" s="551">
        <f>IF(W19=0, "-", SUM(W19)/SUM(W13,W14))</f>
        <v>0.58163265306122447</v>
      </c>
      <c r="X21" s="551"/>
      <c r="Y21" s="551"/>
      <c r="Z21" s="551"/>
      <c r="AA21" s="551"/>
      <c r="AB21" s="551"/>
      <c r="AC21" s="551"/>
      <c r="AD21" s="551">
        <f>IF(AD19=0, "-", SUM(AD19)/SUM(AD13,AD14))</f>
        <v>0.65881763527054105</v>
      </c>
      <c r="AE21" s="551"/>
      <c r="AF21" s="551"/>
      <c r="AG21" s="551"/>
      <c r="AH21" s="551"/>
      <c r="AI21" s="551"/>
      <c r="AJ21" s="551"/>
      <c r="AK21" s="552"/>
      <c r="AL21" s="552"/>
      <c r="AM21" s="552"/>
      <c r="AN21" s="552"/>
      <c r="AO21" s="552"/>
      <c r="AP21" s="552"/>
      <c r="AQ21" s="553"/>
      <c r="AR21" s="553"/>
      <c r="AS21" s="553"/>
      <c r="AT21" s="553"/>
      <c r="AU21" s="552"/>
      <c r="AV21" s="552"/>
      <c r="AW21" s="552"/>
      <c r="AX21" s="554"/>
    </row>
    <row r="22" spans="1:50" ht="18.75" customHeight="1" x14ac:dyDescent="0.15">
      <c r="A22" s="508" t="s">
        <v>556</v>
      </c>
      <c r="B22" s="509"/>
      <c r="C22" s="509"/>
      <c r="D22" s="509"/>
      <c r="E22" s="509"/>
      <c r="F22" s="510"/>
      <c r="G22" s="514" t="s">
        <v>210</v>
      </c>
      <c r="H22" s="515"/>
      <c r="I22" s="515"/>
      <c r="J22" s="515"/>
      <c r="K22" s="515"/>
      <c r="L22" s="515"/>
      <c r="M22" s="515"/>
      <c r="N22" s="515"/>
      <c r="O22" s="516"/>
      <c r="P22" s="517" t="s">
        <v>554</v>
      </c>
      <c r="Q22" s="515"/>
      <c r="R22" s="515"/>
      <c r="S22" s="515"/>
      <c r="T22" s="515"/>
      <c r="U22" s="515"/>
      <c r="V22" s="516"/>
      <c r="W22" s="517" t="s">
        <v>555</v>
      </c>
      <c r="X22" s="515"/>
      <c r="Y22" s="515"/>
      <c r="Z22" s="515"/>
      <c r="AA22" s="515"/>
      <c r="AB22" s="515"/>
      <c r="AC22" s="516"/>
      <c r="AD22" s="517" t="s">
        <v>209</v>
      </c>
      <c r="AE22" s="515"/>
      <c r="AF22" s="515"/>
      <c r="AG22" s="515"/>
      <c r="AH22" s="515"/>
      <c r="AI22" s="515"/>
      <c r="AJ22" s="515"/>
      <c r="AK22" s="515"/>
      <c r="AL22" s="515"/>
      <c r="AM22" s="515"/>
      <c r="AN22" s="515"/>
      <c r="AO22" s="515"/>
      <c r="AP22" s="515"/>
      <c r="AQ22" s="515"/>
      <c r="AR22" s="515"/>
      <c r="AS22" s="515"/>
      <c r="AT22" s="515"/>
      <c r="AU22" s="515"/>
      <c r="AV22" s="515"/>
      <c r="AW22" s="515"/>
      <c r="AX22" s="536"/>
    </row>
    <row r="23" spans="1:50" ht="25.5" customHeight="1" x14ac:dyDescent="0.15">
      <c r="A23" s="511"/>
      <c r="B23" s="512"/>
      <c r="C23" s="512"/>
      <c r="D23" s="512"/>
      <c r="E23" s="512"/>
      <c r="F23" s="513"/>
      <c r="G23" s="537" t="s">
        <v>655</v>
      </c>
      <c r="H23" s="538"/>
      <c r="I23" s="538"/>
      <c r="J23" s="538"/>
      <c r="K23" s="538"/>
      <c r="L23" s="538"/>
      <c r="M23" s="538"/>
      <c r="N23" s="538"/>
      <c r="O23" s="539"/>
      <c r="P23" s="540">
        <v>113.3</v>
      </c>
      <c r="Q23" s="541"/>
      <c r="R23" s="541"/>
      <c r="S23" s="541"/>
      <c r="T23" s="541"/>
      <c r="U23" s="541"/>
      <c r="V23" s="542"/>
      <c r="W23" s="540">
        <v>113.5</v>
      </c>
      <c r="X23" s="541"/>
      <c r="Y23" s="541"/>
      <c r="Z23" s="541"/>
      <c r="AA23" s="541"/>
      <c r="AB23" s="541"/>
      <c r="AC23" s="542"/>
      <c r="AD23" s="543"/>
      <c r="AE23" s="544"/>
      <c r="AF23" s="544"/>
      <c r="AG23" s="544"/>
      <c r="AH23" s="544"/>
      <c r="AI23" s="544"/>
      <c r="AJ23" s="544"/>
      <c r="AK23" s="544"/>
      <c r="AL23" s="544"/>
      <c r="AM23" s="544"/>
      <c r="AN23" s="544"/>
      <c r="AO23" s="544"/>
      <c r="AP23" s="544"/>
      <c r="AQ23" s="544"/>
      <c r="AR23" s="544"/>
      <c r="AS23" s="544"/>
      <c r="AT23" s="544"/>
      <c r="AU23" s="544"/>
      <c r="AV23" s="544"/>
      <c r="AW23" s="544"/>
      <c r="AX23" s="545"/>
    </row>
    <row r="24" spans="1:50" ht="25.5" customHeight="1" x14ac:dyDescent="0.15">
      <c r="A24" s="511"/>
      <c r="B24" s="512"/>
      <c r="C24" s="512"/>
      <c r="D24" s="512"/>
      <c r="E24" s="512"/>
      <c r="F24" s="513"/>
      <c r="G24" s="505" t="s">
        <v>656</v>
      </c>
      <c r="H24" s="506"/>
      <c r="I24" s="506"/>
      <c r="J24" s="506"/>
      <c r="K24" s="506"/>
      <c r="L24" s="506"/>
      <c r="M24" s="506"/>
      <c r="N24" s="506"/>
      <c r="O24" s="507"/>
      <c r="P24" s="502">
        <v>53.2</v>
      </c>
      <c r="Q24" s="503"/>
      <c r="R24" s="503"/>
      <c r="S24" s="503"/>
      <c r="T24" s="503"/>
      <c r="U24" s="503"/>
      <c r="V24" s="504"/>
      <c r="W24" s="502">
        <v>43.6</v>
      </c>
      <c r="X24" s="503"/>
      <c r="Y24" s="503"/>
      <c r="Z24" s="503"/>
      <c r="AA24" s="503"/>
      <c r="AB24" s="503"/>
      <c r="AC24" s="504"/>
      <c r="AD24" s="546"/>
      <c r="AE24" s="547"/>
      <c r="AF24" s="547"/>
      <c r="AG24" s="547"/>
      <c r="AH24" s="547"/>
      <c r="AI24" s="547"/>
      <c r="AJ24" s="547"/>
      <c r="AK24" s="547"/>
      <c r="AL24" s="547"/>
      <c r="AM24" s="547"/>
      <c r="AN24" s="547"/>
      <c r="AO24" s="547"/>
      <c r="AP24" s="547"/>
      <c r="AQ24" s="547"/>
      <c r="AR24" s="547"/>
      <c r="AS24" s="547"/>
      <c r="AT24" s="547"/>
      <c r="AU24" s="547"/>
      <c r="AV24" s="547"/>
      <c r="AW24" s="547"/>
      <c r="AX24" s="548"/>
    </row>
    <row r="25" spans="1:50" ht="25.5" customHeight="1" x14ac:dyDescent="0.15">
      <c r="A25" s="511"/>
      <c r="B25" s="512"/>
      <c r="C25" s="512"/>
      <c r="D25" s="512"/>
      <c r="E25" s="512"/>
      <c r="F25" s="513"/>
      <c r="G25" s="505" t="s">
        <v>657</v>
      </c>
      <c r="H25" s="506"/>
      <c r="I25" s="506"/>
      <c r="J25" s="506"/>
      <c r="K25" s="506"/>
      <c r="L25" s="506"/>
      <c r="M25" s="506"/>
      <c r="N25" s="506"/>
      <c r="O25" s="507"/>
      <c r="P25" s="502">
        <v>26.6</v>
      </c>
      <c r="Q25" s="503"/>
      <c r="R25" s="503"/>
      <c r="S25" s="503"/>
      <c r="T25" s="503"/>
      <c r="U25" s="503"/>
      <c r="V25" s="504"/>
      <c r="W25" s="502">
        <v>29.5</v>
      </c>
      <c r="X25" s="503"/>
      <c r="Y25" s="503"/>
      <c r="Z25" s="503"/>
      <c r="AA25" s="503"/>
      <c r="AB25" s="503"/>
      <c r="AC25" s="504"/>
      <c r="AD25" s="546"/>
      <c r="AE25" s="547"/>
      <c r="AF25" s="547"/>
      <c r="AG25" s="547"/>
      <c r="AH25" s="547"/>
      <c r="AI25" s="547"/>
      <c r="AJ25" s="547"/>
      <c r="AK25" s="547"/>
      <c r="AL25" s="547"/>
      <c r="AM25" s="547"/>
      <c r="AN25" s="547"/>
      <c r="AO25" s="547"/>
      <c r="AP25" s="547"/>
      <c r="AQ25" s="547"/>
      <c r="AR25" s="547"/>
      <c r="AS25" s="547"/>
      <c r="AT25" s="547"/>
      <c r="AU25" s="547"/>
      <c r="AV25" s="547"/>
      <c r="AW25" s="547"/>
      <c r="AX25" s="548"/>
    </row>
    <row r="26" spans="1:50" ht="25.5" customHeight="1" x14ac:dyDescent="0.15">
      <c r="A26" s="511"/>
      <c r="B26" s="512"/>
      <c r="C26" s="512"/>
      <c r="D26" s="512"/>
      <c r="E26" s="512"/>
      <c r="F26" s="513"/>
      <c r="G26" s="505" t="s">
        <v>658</v>
      </c>
      <c r="H26" s="506"/>
      <c r="I26" s="506"/>
      <c r="J26" s="506"/>
      <c r="K26" s="506"/>
      <c r="L26" s="506"/>
      <c r="M26" s="506"/>
      <c r="N26" s="506"/>
      <c r="O26" s="507"/>
      <c r="P26" s="502">
        <v>15.8</v>
      </c>
      <c r="Q26" s="503"/>
      <c r="R26" s="503"/>
      <c r="S26" s="503"/>
      <c r="T26" s="503"/>
      <c r="U26" s="503"/>
      <c r="V26" s="504"/>
      <c r="W26" s="502">
        <v>9.9</v>
      </c>
      <c r="X26" s="503"/>
      <c r="Y26" s="503"/>
      <c r="Z26" s="503"/>
      <c r="AA26" s="503"/>
      <c r="AB26" s="503"/>
      <c r="AC26" s="504"/>
      <c r="AD26" s="546"/>
      <c r="AE26" s="547"/>
      <c r="AF26" s="547"/>
      <c r="AG26" s="547"/>
      <c r="AH26" s="547"/>
      <c r="AI26" s="547"/>
      <c r="AJ26" s="547"/>
      <c r="AK26" s="547"/>
      <c r="AL26" s="547"/>
      <c r="AM26" s="547"/>
      <c r="AN26" s="547"/>
      <c r="AO26" s="547"/>
      <c r="AP26" s="547"/>
      <c r="AQ26" s="547"/>
      <c r="AR26" s="547"/>
      <c r="AS26" s="547"/>
      <c r="AT26" s="547"/>
      <c r="AU26" s="547"/>
      <c r="AV26" s="547"/>
      <c r="AW26" s="547"/>
      <c r="AX26" s="548"/>
    </row>
    <row r="27" spans="1:50" ht="25.5" customHeight="1" x14ac:dyDescent="0.15">
      <c r="A27" s="511"/>
      <c r="B27" s="512"/>
      <c r="C27" s="512"/>
      <c r="D27" s="512"/>
      <c r="E27" s="512"/>
      <c r="F27" s="513"/>
      <c r="G27" s="505" t="s">
        <v>659</v>
      </c>
      <c r="H27" s="506"/>
      <c r="I27" s="506"/>
      <c r="J27" s="506"/>
      <c r="K27" s="506"/>
      <c r="L27" s="506"/>
      <c r="M27" s="506"/>
      <c r="N27" s="506"/>
      <c r="O27" s="507"/>
      <c r="P27" s="502">
        <v>7.6</v>
      </c>
      <c r="Q27" s="503"/>
      <c r="R27" s="503"/>
      <c r="S27" s="503"/>
      <c r="T27" s="503"/>
      <c r="U27" s="503"/>
      <c r="V27" s="504"/>
      <c r="W27" s="502">
        <v>8.9</v>
      </c>
      <c r="X27" s="503"/>
      <c r="Y27" s="503"/>
      <c r="Z27" s="503"/>
      <c r="AA27" s="503"/>
      <c r="AB27" s="503"/>
      <c r="AC27" s="504"/>
      <c r="AD27" s="546"/>
      <c r="AE27" s="547"/>
      <c r="AF27" s="547"/>
      <c r="AG27" s="547"/>
      <c r="AH27" s="547"/>
      <c r="AI27" s="547"/>
      <c r="AJ27" s="547"/>
      <c r="AK27" s="547"/>
      <c r="AL27" s="547"/>
      <c r="AM27" s="547"/>
      <c r="AN27" s="547"/>
      <c r="AO27" s="547"/>
      <c r="AP27" s="547"/>
      <c r="AQ27" s="547"/>
      <c r="AR27" s="547"/>
      <c r="AS27" s="547"/>
      <c r="AT27" s="547"/>
      <c r="AU27" s="547"/>
      <c r="AV27" s="547"/>
      <c r="AW27" s="547"/>
      <c r="AX27" s="548"/>
    </row>
    <row r="28" spans="1:50" ht="25.5" customHeight="1" x14ac:dyDescent="0.15">
      <c r="A28" s="511"/>
      <c r="B28" s="512"/>
      <c r="C28" s="512"/>
      <c r="D28" s="512"/>
      <c r="E28" s="512"/>
      <c r="F28" s="513"/>
      <c r="G28" s="557" t="s">
        <v>660</v>
      </c>
      <c r="H28" s="558"/>
      <c r="I28" s="558"/>
      <c r="J28" s="558"/>
      <c r="K28" s="558"/>
      <c r="L28" s="558"/>
      <c r="M28" s="558"/>
      <c r="N28" s="558"/>
      <c r="O28" s="559"/>
      <c r="P28" s="560">
        <v>3.7</v>
      </c>
      <c r="Q28" s="561"/>
      <c r="R28" s="561"/>
      <c r="S28" s="561"/>
      <c r="T28" s="561"/>
      <c r="U28" s="561"/>
      <c r="V28" s="562"/>
      <c r="W28" s="560">
        <v>3.7</v>
      </c>
      <c r="X28" s="561"/>
      <c r="Y28" s="561"/>
      <c r="Z28" s="561"/>
      <c r="AA28" s="561"/>
      <c r="AB28" s="561"/>
      <c r="AC28" s="562"/>
      <c r="AD28" s="546"/>
      <c r="AE28" s="547"/>
      <c r="AF28" s="547"/>
      <c r="AG28" s="547"/>
      <c r="AH28" s="547"/>
      <c r="AI28" s="547"/>
      <c r="AJ28" s="547"/>
      <c r="AK28" s="547"/>
      <c r="AL28" s="547"/>
      <c r="AM28" s="547"/>
      <c r="AN28" s="547"/>
      <c r="AO28" s="547"/>
      <c r="AP28" s="547"/>
      <c r="AQ28" s="547"/>
      <c r="AR28" s="547"/>
      <c r="AS28" s="547"/>
      <c r="AT28" s="547"/>
      <c r="AU28" s="547"/>
      <c r="AV28" s="547"/>
      <c r="AW28" s="547"/>
      <c r="AX28" s="548"/>
    </row>
    <row r="29" spans="1:50" ht="25.5" customHeight="1" thickBot="1" x14ac:dyDescent="0.2">
      <c r="A29" s="511"/>
      <c r="B29" s="512"/>
      <c r="C29" s="512"/>
      <c r="D29" s="512"/>
      <c r="E29" s="512"/>
      <c r="F29" s="513"/>
      <c r="G29" s="181" t="s">
        <v>18</v>
      </c>
      <c r="H29" s="525"/>
      <c r="I29" s="525"/>
      <c r="J29" s="525"/>
      <c r="K29" s="525"/>
      <c r="L29" s="525"/>
      <c r="M29" s="525"/>
      <c r="N29" s="525"/>
      <c r="O29" s="526"/>
      <c r="P29" s="527">
        <f>AK13</f>
        <v>220.2</v>
      </c>
      <c r="Q29" s="528"/>
      <c r="R29" s="528"/>
      <c r="S29" s="528"/>
      <c r="T29" s="528"/>
      <c r="U29" s="528"/>
      <c r="V29" s="529"/>
      <c r="W29" s="530">
        <f>AR13</f>
        <v>209.1</v>
      </c>
      <c r="X29" s="531"/>
      <c r="Y29" s="531"/>
      <c r="Z29" s="531"/>
      <c r="AA29" s="531"/>
      <c r="AB29" s="531"/>
      <c r="AC29" s="532"/>
      <c r="AD29" s="547"/>
      <c r="AE29" s="547"/>
      <c r="AF29" s="547"/>
      <c r="AG29" s="547"/>
      <c r="AH29" s="547"/>
      <c r="AI29" s="547"/>
      <c r="AJ29" s="547"/>
      <c r="AK29" s="547"/>
      <c r="AL29" s="547"/>
      <c r="AM29" s="547"/>
      <c r="AN29" s="547"/>
      <c r="AO29" s="547"/>
      <c r="AP29" s="547"/>
      <c r="AQ29" s="547"/>
      <c r="AR29" s="547"/>
      <c r="AS29" s="547"/>
      <c r="AT29" s="547"/>
      <c r="AU29" s="547"/>
      <c r="AV29" s="547"/>
      <c r="AW29" s="547"/>
      <c r="AX29" s="548"/>
    </row>
    <row r="30" spans="1:50" ht="47.25" customHeight="1" x14ac:dyDescent="0.15">
      <c r="A30" s="533" t="s">
        <v>545</v>
      </c>
      <c r="B30" s="534"/>
      <c r="C30" s="534"/>
      <c r="D30" s="534"/>
      <c r="E30" s="534"/>
      <c r="F30" s="535"/>
      <c r="G30" s="524" t="s">
        <v>661</v>
      </c>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2"/>
      <c r="AS30" s="522"/>
      <c r="AT30" s="522"/>
      <c r="AU30" s="522"/>
      <c r="AV30" s="522"/>
      <c r="AW30" s="522"/>
      <c r="AX30" s="523"/>
    </row>
    <row r="31" spans="1:50" ht="31.5" customHeight="1" x14ac:dyDescent="0.15">
      <c r="A31" s="449" t="s">
        <v>546</v>
      </c>
      <c r="B31" s="450"/>
      <c r="C31" s="450"/>
      <c r="D31" s="450"/>
      <c r="E31" s="450"/>
      <c r="F31" s="371"/>
      <c r="G31" s="492" t="s">
        <v>544</v>
      </c>
      <c r="H31" s="493"/>
      <c r="I31" s="493"/>
      <c r="J31" s="493"/>
      <c r="K31" s="493"/>
      <c r="L31" s="493"/>
      <c r="M31" s="493"/>
      <c r="N31" s="493"/>
      <c r="O31" s="493"/>
      <c r="P31" s="494" t="s">
        <v>543</v>
      </c>
      <c r="Q31" s="493"/>
      <c r="R31" s="493"/>
      <c r="S31" s="493"/>
      <c r="T31" s="493"/>
      <c r="U31" s="493"/>
      <c r="V31" s="493"/>
      <c r="W31" s="493"/>
      <c r="X31" s="495"/>
      <c r="Y31" s="496"/>
      <c r="Z31" s="497"/>
      <c r="AA31" s="498"/>
      <c r="AB31" s="427" t="s">
        <v>11</v>
      </c>
      <c r="AC31" s="427"/>
      <c r="AD31" s="427"/>
      <c r="AE31" s="410" t="s">
        <v>388</v>
      </c>
      <c r="AF31" s="500"/>
      <c r="AG31" s="500"/>
      <c r="AH31" s="501"/>
      <c r="AI31" s="410" t="s">
        <v>540</v>
      </c>
      <c r="AJ31" s="500"/>
      <c r="AK31" s="500"/>
      <c r="AL31" s="501"/>
      <c r="AM31" s="410" t="s">
        <v>356</v>
      </c>
      <c r="AN31" s="500"/>
      <c r="AO31" s="500"/>
      <c r="AP31" s="501"/>
      <c r="AQ31" s="424" t="s">
        <v>387</v>
      </c>
      <c r="AR31" s="425"/>
      <c r="AS31" s="425"/>
      <c r="AT31" s="426"/>
      <c r="AU31" s="424" t="s">
        <v>557</v>
      </c>
      <c r="AV31" s="425"/>
      <c r="AW31" s="425"/>
      <c r="AX31" s="434"/>
    </row>
    <row r="32" spans="1:50" ht="23.25" customHeight="1" x14ac:dyDescent="0.15">
      <c r="A32" s="449"/>
      <c r="B32" s="450"/>
      <c r="C32" s="450"/>
      <c r="D32" s="450"/>
      <c r="E32" s="450"/>
      <c r="F32" s="371"/>
      <c r="G32" s="435" t="s">
        <v>662</v>
      </c>
      <c r="H32" s="436"/>
      <c r="I32" s="436"/>
      <c r="J32" s="436"/>
      <c r="K32" s="436"/>
      <c r="L32" s="436"/>
      <c r="M32" s="436"/>
      <c r="N32" s="436"/>
      <c r="O32" s="436"/>
      <c r="P32" s="439" t="s">
        <v>663</v>
      </c>
      <c r="Q32" s="440"/>
      <c r="R32" s="440"/>
      <c r="S32" s="440"/>
      <c r="T32" s="440"/>
      <c r="U32" s="440"/>
      <c r="V32" s="440"/>
      <c r="W32" s="440"/>
      <c r="X32" s="441"/>
      <c r="Y32" s="445" t="s">
        <v>51</v>
      </c>
      <c r="Z32" s="446"/>
      <c r="AA32" s="447"/>
      <c r="AB32" s="120" t="s">
        <v>668</v>
      </c>
      <c r="AC32" s="448"/>
      <c r="AD32" s="448"/>
      <c r="AE32" s="417">
        <v>1</v>
      </c>
      <c r="AF32" s="417"/>
      <c r="AG32" s="417"/>
      <c r="AH32" s="417"/>
      <c r="AI32" s="417" t="s">
        <v>646</v>
      </c>
      <c r="AJ32" s="417"/>
      <c r="AK32" s="417"/>
      <c r="AL32" s="417"/>
      <c r="AM32" s="417">
        <v>2</v>
      </c>
      <c r="AN32" s="417"/>
      <c r="AO32" s="417"/>
      <c r="AP32" s="417"/>
      <c r="AQ32" s="417" t="s">
        <v>646</v>
      </c>
      <c r="AR32" s="417"/>
      <c r="AS32" s="417"/>
      <c r="AT32" s="417"/>
      <c r="AU32" s="418" t="s">
        <v>646</v>
      </c>
      <c r="AV32" s="419"/>
      <c r="AW32" s="419"/>
      <c r="AX32" s="420"/>
    </row>
    <row r="33" spans="1:51" ht="23.25" customHeight="1" x14ac:dyDescent="0.15">
      <c r="A33" s="98"/>
      <c r="B33" s="99"/>
      <c r="C33" s="99"/>
      <c r="D33" s="99"/>
      <c r="E33" s="99"/>
      <c r="F33" s="100"/>
      <c r="G33" s="437"/>
      <c r="H33" s="438"/>
      <c r="I33" s="438"/>
      <c r="J33" s="438"/>
      <c r="K33" s="438"/>
      <c r="L33" s="438"/>
      <c r="M33" s="438"/>
      <c r="N33" s="438"/>
      <c r="O33" s="438"/>
      <c r="P33" s="442"/>
      <c r="Q33" s="443"/>
      <c r="R33" s="443"/>
      <c r="S33" s="443"/>
      <c r="T33" s="443"/>
      <c r="U33" s="443"/>
      <c r="V33" s="443"/>
      <c r="W33" s="443"/>
      <c r="X33" s="444"/>
      <c r="Y33" s="421" t="s">
        <v>52</v>
      </c>
      <c r="Z33" s="422"/>
      <c r="AA33" s="423"/>
      <c r="AB33" s="120" t="s">
        <v>668</v>
      </c>
      <c r="AC33" s="448"/>
      <c r="AD33" s="448"/>
      <c r="AE33" s="417">
        <v>1</v>
      </c>
      <c r="AF33" s="417"/>
      <c r="AG33" s="417"/>
      <c r="AH33" s="417"/>
      <c r="AI33" s="417">
        <v>1</v>
      </c>
      <c r="AJ33" s="417"/>
      <c r="AK33" s="417"/>
      <c r="AL33" s="417"/>
      <c r="AM33" s="417">
        <v>1</v>
      </c>
      <c r="AN33" s="417"/>
      <c r="AO33" s="417"/>
      <c r="AP33" s="417"/>
      <c r="AQ33" s="417">
        <v>1</v>
      </c>
      <c r="AR33" s="417"/>
      <c r="AS33" s="417"/>
      <c r="AT33" s="417"/>
      <c r="AU33" s="418">
        <v>1</v>
      </c>
      <c r="AV33" s="419"/>
      <c r="AW33" s="419"/>
      <c r="AX33" s="420"/>
    </row>
    <row r="34" spans="1:51" ht="23.25" customHeight="1" x14ac:dyDescent="0.15">
      <c r="A34" s="483" t="s">
        <v>547</v>
      </c>
      <c r="B34" s="484"/>
      <c r="C34" s="484"/>
      <c r="D34" s="484"/>
      <c r="E34" s="484"/>
      <c r="F34" s="485"/>
      <c r="G34" s="83" t="s">
        <v>548</v>
      </c>
      <c r="H34" s="83"/>
      <c r="I34" s="83"/>
      <c r="J34" s="83"/>
      <c r="K34" s="83"/>
      <c r="L34" s="83"/>
      <c r="M34" s="83"/>
      <c r="N34" s="83"/>
      <c r="O34" s="83"/>
      <c r="P34" s="83"/>
      <c r="Q34" s="83"/>
      <c r="R34" s="83"/>
      <c r="S34" s="83"/>
      <c r="T34" s="83"/>
      <c r="U34" s="83"/>
      <c r="V34" s="83"/>
      <c r="W34" s="83"/>
      <c r="X34" s="84"/>
      <c r="Y34" s="431"/>
      <c r="Z34" s="432"/>
      <c r="AA34" s="433"/>
      <c r="AB34" s="82" t="s">
        <v>11</v>
      </c>
      <c r="AC34" s="83"/>
      <c r="AD34" s="84"/>
      <c r="AE34" s="82" t="s">
        <v>388</v>
      </c>
      <c r="AF34" s="83"/>
      <c r="AG34" s="83"/>
      <c r="AH34" s="84"/>
      <c r="AI34" s="82" t="s">
        <v>540</v>
      </c>
      <c r="AJ34" s="83"/>
      <c r="AK34" s="83"/>
      <c r="AL34" s="84"/>
      <c r="AM34" s="82" t="s">
        <v>356</v>
      </c>
      <c r="AN34" s="83"/>
      <c r="AO34" s="83"/>
      <c r="AP34" s="84"/>
      <c r="AQ34" s="428" t="s">
        <v>558</v>
      </c>
      <c r="AR34" s="429"/>
      <c r="AS34" s="429"/>
      <c r="AT34" s="429"/>
      <c r="AU34" s="429"/>
      <c r="AV34" s="429"/>
      <c r="AW34" s="429"/>
      <c r="AX34" s="430"/>
    </row>
    <row r="35" spans="1:51" ht="23.25" customHeight="1" x14ac:dyDescent="0.15">
      <c r="A35" s="486"/>
      <c r="B35" s="487"/>
      <c r="C35" s="487"/>
      <c r="D35" s="487"/>
      <c r="E35" s="487"/>
      <c r="F35" s="488"/>
      <c r="G35" s="454" t="s">
        <v>664</v>
      </c>
      <c r="H35" s="455"/>
      <c r="I35" s="455"/>
      <c r="J35" s="455"/>
      <c r="K35" s="455"/>
      <c r="L35" s="455"/>
      <c r="M35" s="455"/>
      <c r="N35" s="455"/>
      <c r="O35" s="455"/>
      <c r="P35" s="455"/>
      <c r="Q35" s="455"/>
      <c r="R35" s="455"/>
      <c r="S35" s="455"/>
      <c r="T35" s="455"/>
      <c r="U35" s="455"/>
      <c r="V35" s="455"/>
      <c r="W35" s="455"/>
      <c r="X35" s="455"/>
      <c r="Y35" s="458" t="s">
        <v>547</v>
      </c>
      <c r="Z35" s="459"/>
      <c r="AA35" s="460"/>
      <c r="AB35" s="461" t="s">
        <v>669</v>
      </c>
      <c r="AC35" s="462"/>
      <c r="AD35" s="463"/>
      <c r="AE35" s="464">
        <v>8206</v>
      </c>
      <c r="AF35" s="464"/>
      <c r="AG35" s="464"/>
      <c r="AH35" s="464"/>
      <c r="AI35" s="464" t="s">
        <v>646</v>
      </c>
      <c r="AJ35" s="464"/>
      <c r="AK35" s="464"/>
      <c r="AL35" s="464"/>
      <c r="AM35" s="464">
        <v>14</v>
      </c>
      <c r="AN35" s="464"/>
      <c r="AO35" s="464"/>
      <c r="AP35" s="464"/>
      <c r="AQ35" s="76">
        <v>12181</v>
      </c>
      <c r="AR35" s="77"/>
      <c r="AS35" s="77"/>
      <c r="AT35" s="77"/>
      <c r="AU35" s="77"/>
      <c r="AV35" s="77"/>
      <c r="AW35" s="77"/>
      <c r="AX35" s="81"/>
    </row>
    <row r="36" spans="1:51" ht="46.5" customHeight="1" x14ac:dyDescent="0.15">
      <c r="A36" s="489"/>
      <c r="B36" s="490"/>
      <c r="C36" s="490"/>
      <c r="D36" s="490"/>
      <c r="E36" s="490"/>
      <c r="F36" s="491"/>
      <c r="G36" s="456"/>
      <c r="H36" s="457"/>
      <c r="I36" s="457"/>
      <c r="J36" s="457"/>
      <c r="K36" s="457"/>
      <c r="L36" s="457"/>
      <c r="M36" s="457"/>
      <c r="N36" s="457"/>
      <c r="O36" s="457"/>
      <c r="P36" s="457"/>
      <c r="Q36" s="457"/>
      <c r="R36" s="457"/>
      <c r="S36" s="457"/>
      <c r="T36" s="457"/>
      <c r="U36" s="457"/>
      <c r="V36" s="457"/>
      <c r="W36" s="457"/>
      <c r="X36" s="457"/>
      <c r="Y36" s="117" t="s">
        <v>549</v>
      </c>
      <c r="Z36" s="451"/>
      <c r="AA36" s="452"/>
      <c r="AB36" s="413" t="s">
        <v>670</v>
      </c>
      <c r="AC36" s="414"/>
      <c r="AD36" s="415"/>
      <c r="AE36" s="416" t="s">
        <v>666</v>
      </c>
      <c r="AF36" s="416"/>
      <c r="AG36" s="416"/>
      <c r="AH36" s="416"/>
      <c r="AI36" s="416" t="s">
        <v>646</v>
      </c>
      <c r="AJ36" s="416"/>
      <c r="AK36" s="416"/>
      <c r="AL36" s="416"/>
      <c r="AM36" s="416" t="s">
        <v>702</v>
      </c>
      <c r="AN36" s="416"/>
      <c r="AO36" s="416"/>
      <c r="AP36" s="416"/>
      <c r="AQ36" s="416" t="s">
        <v>667</v>
      </c>
      <c r="AR36" s="416"/>
      <c r="AS36" s="416"/>
      <c r="AT36" s="416"/>
      <c r="AU36" s="416"/>
      <c r="AV36" s="416"/>
      <c r="AW36" s="416"/>
      <c r="AX36" s="453"/>
    </row>
    <row r="37" spans="1:51" ht="18.75" customHeight="1" x14ac:dyDescent="0.15">
      <c r="A37" s="471" t="s">
        <v>214</v>
      </c>
      <c r="B37" s="472"/>
      <c r="C37" s="472"/>
      <c r="D37" s="472"/>
      <c r="E37" s="472"/>
      <c r="F37" s="473"/>
      <c r="G37" s="395" t="s">
        <v>135</v>
      </c>
      <c r="H37" s="376"/>
      <c r="I37" s="376"/>
      <c r="J37" s="376"/>
      <c r="K37" s="376"/>
      <c r="L37" s="376"/>
      <c r="M37" s="376"/>
      <c r="N37" s="376"/>
      <c r="O37" s="396"/>
      <c r="P37" s="399" t="s">
        <v>55</v>
      </c>
      <c r="Q37" s="376"/>
      <c r="R37" s="376"/>
      <c r="S37" s="376"/>
      <c r="T37" s="376"/>
      <c r="U37" s="376"/>
      <c r="V37" s="376"/>
      <c r="W37" s="376"/>
      <c r="X37" s="396"/>
      <c r="Y37" s="401"/>
      <c r="Z37" s="402"/>
      <c r="AA37" s="403"/>
      <c r="AB37" s="407" t="s">
        <v>11</v>
      </c>
      <c r="AC37" s="408"/>
      <c r="AD37" s="409"/>
      <c r="AE37" s="407" t="s">
        <v>388</v>
      </c>
      <c r="AF37" s="408"/>
      <c r="AG37" s="408"/>
      <c r="AH37" s="409"/>
      <c r="AI37" s="481" t="s">
        <v>540</v>
      </c>
      <c r="AJ37" s="481"/>
      <c r="AK37" s="481"/>
      <c r="AL37" s="407"/>
      <c r="AM37" s="481" t="s">
        <v>356</v>
      </c>
      <c r="AN37" s="481"/>
      <c r="AO37" s="481"/>
      <c r="AP37" s="407"/>
      <c r="AQ37" s="108" t="s">
        <v>167</v>
      </c>
      <c r="AR37" s="109"/>
      <c r="AS37" s="109"/>
      <c r="AT37" s="110"/>
      <c r="AU37" s="376" t="s">
        <v>125</v>
      </c>
      <c r="AV37" s="376"/>
      <c r="AW37" s="376"/>
      <c r="AX37" s="377"/>
    </row>
    <row r="38" spans="1:51" ht="18.75" customHeight="1" x14ac:dyDescent="0.15">
      <c r="A38" s="474"/>
      <c r="B38" s="475"/>
      <c r="C38" s="475"/>
      <c r="D38" s="475"/>
      <c r="E38" s="475"/>
      <c r="F38" s="476"/>
      <c r="G38" s="397"/>
      <c r="H38" s="383"/>
      <c r="I38" s="383"/>
      <c r="J38" s="383"/>
      <c r="K38" s="383"/>
      <c r="L38" s="383"/>
      <c r="M38" s="383"/>
      <c r="N38" s="383"/>
      <c r="O38" s="398"/>
      <c r="P38" s="400"/>
      <c r="Q38" s="383"/>
      <c r="R38" s="383"/>
      <c r="S38" s="383"/>
      <c r="T38" s="383"/>
      <c r="U38" s="383"/>
      <c r="V38" s="383"/>
      <c r="W38" s="383"/>
      <c r="X38" s="398"/>
      <c r="Y38" s="404"/>
      <c r="Z38" s="405"/>
      <c r="AA38" s="406"/>
      <c r="AB38" s="410"/>
      <c r="AC38" s="411"/>
      <c r="AD38" s="412"/>
      <c r="AE38" s="410"/>
      <c r="AF38" s="411"/>
      <c r="AG38" s="411"/>
      <c r="AH38" s="412"/>
      <c r="AI38" s="482"/>
      <c r="AJ38" s="482"/>
      <c r="AK38" s="482"/>
      <c r="AL38" s="410"/>
      <c r="AM38" s="482"/>
      <c r="AN38" s="482"/>
      <c r="AO38" s="482"/>
      <c r="AP38" s="410"/>
      <c r="AQ38" s="378" t="s">
        <v>647</v>
      </c>
      <c r="AR38" s="379"/>
      <c r="AS38" s="380" t="s">
        <v>168</v>
      </c>
      <c r="AT38" s="381"/>
      <c r="AU38" s="382">
        <v>4</v>
      </c>
      <c r="AV38" s="382"/>
      <c r="AW38" s="383" t="s">
        <v>162</v>
      </c>
      <c r="AX38" s="384"/>
    </row>
    <row r="39" spans="1:51" ht="23.25" customHeight="1" x14ac:dyDescent="0.15">
      <c r="A39" s="477"/>
      <c r="B39" s="475"/>
      <c r="C39" s="475"/>
      <c r="D39" s="475"/>
      <c r="E39" s="475"/>
      <c r="F39" s="476"/>
      <c r="G39" s="86" t="s">
        <v>715</v>
      </c>
      <c r="H39" s="87"/>
      <c r="I39" s="87"/>
      <c r="J39" s="87"/>
      <c r="K39" s="87"/>
      <c r="L39" s="87"/>
      <c r="M39" s="87"/>
      <c r="N39" s="87"/>
      <c r="O39" s="88"/>
      <c r="P39" s="111" t="s">
        <v>665</v>
      </c>
      <c r="Q39" s="111"/>
      <c r="R39" s="111"/>
      <c r="S39" s="111"/>
      <c r="T39" s="111"/>
      <c r="U39" s="111"/>
      <c r="V39" s="111"/>
      <c r="W39" s="111"/>
      <c r="X39" s="112"/>
      <c r="Y39" s="117" t="s">
        <v>12</v>
      </c>
      <c r="Z39" s="118"/>
      <c r="AA39" s="119"/>
      <c r="AB39" s="120" t="s">
        <v>671</v>
      </c>
      <c r="AC39" s="120"/>
      <c r="AD39" s="120"/>
      <c r="AE39" s="76">
        <v>220</v>
      </c>
      <c r="AF39" s="77"/>
      <c r="AG39" s="77"/>
      <c r="AH39" s="77"/>
      <c r="AI39" s="76" t="s">
        <v>646</v>
      </c>
      <c r="AJ39" s="77"/>
      <c r="AK39" s="77"/>
      <c r="AL39" s="77"/>
      <c r="AM39" s="76">
        <v>1070</v>
      </c>
      <c r="AN39" s="77"/>
      <c r="AO39" s="77"/>
      <c r="AP39" s="77"/>
      <c r="AQ39" s="78" t="s">
        <v>646</v>
      </c>
      <c r="AR39" s="79"/>
      <c r="AS39" s="79"/>
      <c r="AT39" s="80"/>
      <c r="AU39" s="77" t="s">
        <v>646</v>
      </c>
      <c r="AV39" s="77"/>
      <c r="AW39" s="77"/>
      <c r="AX39" s="81"/>
    </row>
    <row r="40" spans="1:51" ht="23.25" customHeight="1" x14ac:dyDescent="0.15">
      <c r="A40" s="478"/>
      <c r="B40" s="479"/>
      <c r="C40" s="479"/>
      <c r="D40" s="479"/>
      <c r="E40" s="479"/>
      <c r="F40" s="480"/>
      <c r="G40" s="89"/>
      <c r="H40" s="90"/>
      <c r="I40" s="90"/>
      <c r="J40" s="90"/>
      <c r="K40" s="90"/>
      <c r="L40" s="90"/>
      <c r="M40" s="90"/>
      <c r="N40" s="90"/>
      <c r="O40" s="91"/>
      <c r="P40" s="113"/>
      <c r="Q40" s="113"/>
      <c r="R40" s="113"/>
      <c r="S40" s="113"/>
      <c r="T40" s="113"/>
      <c r="U40" s="113"/>
      <c r="V40" s="113"/>
      <c r="W40" s="113"/>
      <c r="X40" s="114"/>
      <c r="Y40" s="82" t="s">
        <v>50</v>
      </c>
      <c r="Z40" s="83"/>
      <c r="AA40" s="84"/>
      <c r="AB40" s="85" t="s">
        <v>672</v>
      </c>
      <c r="AC40" s="85"/>
      <c r="AD40" s="85"/>
      <c r="AE40" s="76">
        <v>200</v>
      </c>
      <c r="AF40" s="77"/>
      <c r="AG40" s="77"/>
      <c r="AH40" s="77"/>
      <c r="AI40" s="76">
        <v>200</v>
      </c>
      <c r="AJ40" s="77"/>
      <c r="AK40" s="77"/>
      <c r="AL40" s="77"/>
      <c r="AM40" s="76">
        <v>200</v>
      </c>
      <c r="AN40" s="77"/>
      <c r="AO40" s="77"/>
      <c r="AP40" s="77"/>
      <c r="AQ40" s="78" t="s">
        <v>646</v>
      </c>
      <c r="AR40" s="79"/>
      <c r="AS40" s="79"/>
      <c r="AT40" s="80"/>
      <c r="AU40" s="77">
        <v>200</v>
      </c>
      <c r="AV40" s="77"/>
      <c r="AW40" s="77"/>
      <c r="AX40" s="81"/>
    </row>
    <row r="41" spans="1:51" ht="133.15" customHeight="1" x14ac:dyDescent="0.15">
      <c r="A41" s="477"/>
      <c r="B41" s="475"/>
      <c r="C41" s="475"/>
      <c r="D41" s="475"/>
      <c r="E41" s="475"/>
      <c r="F41" s="476"/>
      <c r="G41" s="92"/>
      <c r="H41" s="93"/>
      <c r="I41" s="93"/>
      <c r="J41" s="93"/>
      <c r="K41" s="93"/>
      <c r="L41" s="93"/>
      <c r="M41" s="93"/>
      <c r="N41" s="93"/>
      <c r="O41" s="94"/>
      <c r="P41" s="115"/>
      <c r="Q41" s="115"/>
      <c r="R41" s="115"/>
      <c r="S41" s="115"/>
      <c r="T41" s="115"/>
      <c r="U41" s="115"/>
      <c r="V41" s="115"/>
      <c r="W41" s="115"/>
      <c r="X41" s="116"/>
      <c r="Y41" s="82" t="s">
        <v>13</v>
      </c>
      <c r="Z41" s="83"/>
      <c r="AA41" s="84"/>
      <c r="AB41" s="375" t="s">
        <v>14</v>
      </c>
      <c r="AC41" s="375"/>
      <c r="AD41" s="375"/>
      <c r="AE41" s="76">
        <f>AE39/AE40*100</f>
        <v>110.00000000000001</v>
      </c>
      <c r="AF41" s="77"/>
      <c r="AG41" s="77"/>
      <c r="AH41" s="77"/>
      <c r="AI41" s="76" t="s">
        <v>646</v>
      </c>
      <c r="AJ41" s="77"/>
      <c r="AK41" s="77"/>
      <c r="AL41" s="77"/>
      <c r="AM41" s="76">
        <f>AM39/AM40*100</f>
        <v>535</v>
      </c>
      <c r="AN41" s="77"/>
      <c r="AO41" s="77"/>
      <c r="AP41" s="77"/>
      <c r="AQ41" s="78" t="s">
        <v>646</v>
      </c>
      <c r="AR41" s="79"/>
      <c r="AS41" s="79"/>
      <c r="AT41" s="80"/>
      <c r="AU41" s="77" t="s">
        <v>646</v>
      </c>
      <c r="AV41" s="77"/>
      <c r="AW41" s="77"/>
      <c r="AX41" s="81"/>
    </row>
    <row r="42" spans="1:51" ht="23.25" customHeight="1" x14ac:dyDescent="0.15">
      <c r="A42" s="95" t="s">
        <v>233</v>
      </c>
      <c r="B42" s="96"/>
      <c r="C42" s="96"/>
      <c r="D42" s="96"/>
      <c r="E42" s="96"/>
      <c r="F42" s="97"/>
      <c r="G42" s="101" t="s">
        <v>728</v>
      </c>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3"/>
    </row>
    <row r="43" spans="1:51" ht="23.25" customHeight="1" thickBot="1" x14ac:dyDescent="0.2">
      <c r="A43" s="98"/>
      <c r="B43" s="99"/>
      <c r="C43" s="99"/>
      <c r="D43" s="99"/>
      <c r="E43" s="99"/>
      <c r="F43" s="100"/>
      <c r="G43" s="104"/>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6"/>
    </row>
    <row r="44" spans="1:51" ht="47.25" customHeight="1" x14ac:dyDescent="0.15">
      <c r="A44" s="533" t="s">
        <v>545</v>
      </c>
      <c r="B44" s="534"/>
      <c r="C44" s="534"/>
      <c r="D44" s="534"/>
      <c r="E44" s="534"/>
      <c r="F44" s="535"/>
      <c r="G44" s="521" t="s">
        <v>724</v>
      </c>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2"/>
      <c r="AR44" s="522"/>
      <c r="AS44" s="522"/>
      <c r="AT44" s="522"/>
      <c r="AU44" s="522"/>
      <c r="AV44" s="522"/>
      <c r="AW44" s="522"/>
      <c r="AX44" s="523"/>
      <c r="AY44">
        <f>COUNTA($G$44)</f>
        <v>1</v>
      </c>
    </row>
    <row r="45" spans="1:51" ht="31.5" customHeight="1" x14ac:dyDescent="0.15">
      <c r="A45" s="449" t="s">
        <v>546</v>
      </c>
      <c r="B45" s="450"/>
      <c r="C45" s="450"/>
      <c r="D45" s="450"/>
      <c r="E45" s="450"/>
      <c r="F45" s="371"/>
      <c r="G45" s="492" t="s">
        <v>544</v>
      </c>
      <c r="H45" s="493"/>
      <c r="I45" s="493"/>
      <c r="J45" s="493"/>
      <c r="K45" s="493"/>
      <c r="L45" s="493"/>
      <c r="M45" s="493"/>
      <c r="N45" s="493"/>
      <c r="O45" s="493"/>
      <c r="P45" s="494" t="s">
        <v>543</v>
      </c>
      <c r="Q45" s="493"/>
      <c r="R45" s="493"/>
      <c r="S45" s="493"/>
      <c r="T45" s="493"/>
      <c r="U45" s="493"/>
      <c r="V45" s="493"/>
      <c r="W45" s="493"/>
      <c r="X45" s="495"/>
      <c r="Y45" s="496"/>
      <c r="Z45" s="497"/>
      <c r="AA45" s="498"/>
      <c r="AB45" s="427" t="s">
        <v>11</v>
      </c>
      <c r="AC45" s="427"/>
      <c r="AD45" s="427"/>
      <c r="AE45" s="410" t="s">
        <v>388</v>
      </c>
      <c r="AF45" s="500"/>
      <c r="AG45" s="500"/>
      <c r="AH45" s="501"/>
      <c r="AI45" s="410" t="s">
        <v>540</v>
      </c>
      <c r="AJ45" s="500"/>
      <c r="AK45" s="500"/>
      <c r="AL45" s="501"/>
      <c r="AM45" s="410" t="s">
        <v>356</v>
      </c>
      <c r="AN45" s="500"/>
      <c r="AO45" s="500"/>
      <c r="AP45" s="501"/>
      <c r="AQ45" s="424" t="s">
        <v>387</v>
      </c>
      <c r="AR45" s="425"/>
      <c r="AS45" s="425"/>
      <c r="AT45" s="426"/>
      <c r="AU45" s="424" t="s">
        <v>557</v>
      </c>
      <c r="AV45" s="425"/>
      <c r="AW45" s="425"/>
      <c r="AX45" s="434"/>
      <c r="AY45">
        <f>COUNTA($G$46)</f>
        <v>1</v>
      </c>
    </row>
    <row r="46" spans="1:51" ht="23.25" customHeight="1" x14ac:dyDescent="0.15">
      <c r="A46" s="449"/>
      <c r="B46" s="450"/>
      <c r="C46" s="450"/>
      <c r="D46" s="450"/>
      <c r="E46" s="450"/>
      <c r="F46" s="371"/>
      <c r="G46" s="435" t="s">
        <v>673</v>
      </c>
      <c r="H46" s="436"/>
      <c r="I46" s="436"/>
      <c r="J46" s="436"/>
      <c r="K46" s="436"/>
      <c r="L46" s="436"/>
      <c r="M46" s="436"/>
      <c r="N46" s="436"/>
      <c r="O46" s="436"/>
      <c r="P46" s="439" t="s">
        <v>674</v>
      </c>
      <c r="Q46" s="440"/>
      <c r="R46" s="440"/>
      <c r="S46" s="440"/>
      <c r="T46" s="440"/>
      <c r="U46" s="440"/>
      <c r="V46" s="440"/>
      <c r="W46" s="440"/>
      <c r="X46" s="441"/>
      <c r="Y46" s="445" t="s">
        <v>51</v>
      </c>
      <c r="Z46" s="446"/>
      <c r="AA46" s="447"/>
      <c r="AB46" s="120" t="s">
        <v>668</v>
      </c>
      <c r="AC46" s="448"/>
      <c r="AD46" s="448"/>
      <c r="AE46" s="417">
        <v>38</v>
      </c>
      <c r="AF46" s="417"/>
      <c r="AG46" s="417"/>
      <c r="AH46" s="417"/>
      <c r="AI46" s="417">
        <v>45</v>
      </c>
      <c r="AJ46" s="417"/>
      <c r="AK46" s="417"/>
      <c r="AL46" s="417"/>
      <c r="AM46" s="417">
        <v>29</v>
      </c>
      <c r="AN46" s="417"/>
      <c r="AO46" s="417"/>
      <c r="AP46" s="417"/>
      <c r="AQ46" s="417" t="s">
        <v>646</v>
      </c>
      <c r="AR46" s="417"/>
      <c r="AS46" s="417"/>
      <c r="AT46" s="417"/>
      <c r="AU46" s="418" t="s">
        <v>646</v>
      </c>
      <c r="AV46" s="419"/>
      <c r="AW46" s="419"/>
      <c r="AX46" s="420"/>
      <c r="AY46">
        <f>$AY$45</f>
        <v>1</v>
      </c>
    </row>
    <row r="47" spans="1:51" ht="23.25" customHeight="1" x14ac:dyDescent="0.15">
      <c r="A47" s="98"/>
      <c r="B47" s="99"/>
      <c r="C47" s="99"/>
      <c r="D47" s="99"/>
      <c r="E47" s="99"/>
      <c r="F47" s="100"/>
      <c r="G47" s="437"/>
      <c r="H47" s="438"/>
      <c r="I47" s="438"/>
      <c r="J47" s="438"/>
      <c r="K47" s="438"/>
      <c r="L47" s="438"/>
      <c r="M47" s="438"/>
      <c r="N47" s="438"/>
      <c r="O47" s="438"/>
      <c r="P47" s="442"/>
      <c r="Q47" s="443"/>
      <c r="R47" s="443"/>
      <c r="S47" s="443"/>
      <c r="T47" s="443"/>
      <c r="U47" s="443"/>
      <c r="V47" s="443"/>
      <c r="W47" s="443"/>
      <c r="X47" s="444"/>
      <c r="Y47" s="421" t="s">
        <v>52</v>
      </c>
      <c r="Z47" s="422"/>
      <c r="AA47" s="423"/>
      <c r="AB47" s="120" t="s">
        <v>668</v>
      </c>
      <c r="AC47" s="448"/>
      <c r="AD47" s="448"/>
      <c r="AE47" s="417">
        <v>47</v>
      </c>
      <c r="AF47" s="417"/>
      <c r="AG47" s="417"/>
      <c r="AH47" s="417"/>
      <c r="AI47" s="417">
        <v>47</v>
      </c>
      <c r="AJ47" s="417"/>
      <c r="AK47" s="417"/>
      <c r="AL47" s="417"/>
      <c r="AM47" s="417">
        <v>54</v>
      </c>
      <c r="AN47" s="417"/>
      <c r="AO47" s="417"/>
      <c r="AP47" s="417"/>
      <c r="AQ47" s="417">
        <v>26</v>
      </c>
      <c r="AR47" s="417"/>
      <c r="AS47" s="417"/>
      <c r="AT47" s="417"/>
      <c r="AU47" s="418" t="s">
        <v>646</v>
      </c>
      <c r="AV47" s="419"/>
      <c r="AW47" s="419"/>
      <c r="AX47" s="420"/>
      <c r="AY47">
        <f>$AY$45</f>
        <v>1</v>
      </c>
    </row>
    <row r="48" spans="1:51" ht="23.25" customHeight="1" x14ac:dyDescent="0.15">
      <c r="A48" s="483" t="s">
        <v>547</v>
      </c>
      <c r="B48" s="484"/>
      <c r="C48" s="484"/>
      <c r="D48" s="484"/>
      <c r="E48" s="484"/>
      <c r="F48" s="485"/>
      <c r="G48" s="83" t="s">
        <v>548</v>
      </c>
      <c r="H48" s="83"/>
      <c r="I48" s="83"/>
      <c r="J48" s="83"/>
      <c r="K48" s="83"/>
      <c r="L48" s="83"/>
      <c r="M48" s="83"/>
      <c r="N48" s="83"/>
      <c r="O48" s="83"/>
      <c r="P48" s="83"/>
      <c r="Q48" s="83"/>
      <c r="R48" s="83"/>
      <c r="S48" s="83"/>
      <c r="T48" s="83"/>
      <c r="U48" s="83"/>
      <c r="V48" s="83"/>
      <c r="W48" s="83"/>
      <c r="X48" s="84"/>
      <c r="Y48" s="431"/>
      <c r="Z48" s="432"/>
      <c r="AA48" s="433"/>
      <c r="AB48" s="82" t="s">
        <v>11</v>
      </c>
      <c r="AC48" s="83"/>
      <c r="AD48" s="84"/>
      <c r="AE48" s="107" t="s">
        <v>388</v>
      </c>
      <c r="AF48" s="107"/>
      <c r="AG48" s="107"/>
      <c r="AH48" s="107"/>
      <c r="AI48" s="107" t="s">
        <v>540</v>
      </c>
      <c r="AJ48" s="107"/>
      <c r="AK48" s="107"/>
      <c r="AL48" s="107"/>
      <c r="AM48" s="107" t="s">
        <v>356</v>
      </c>
      <c r="AN48" s="107"/>
      <c r="AO48" s="107"/>
      <c r="AP48" s="107"/>
      <c r="AQ48" s="428" t="s">
        <v>558</v>
      </c>
      <c r="AR48" s="429"/>
      <c r="AS48" s="429"/>
      <c r="AT48" s="429"/>
      <c r="AU48" s="429"/>
      <c r="AV48" s="429"/>
      <c r="AW48" s="429"/>
      <c r="AX48" s="430"/>
      <c r="AY48">
        <f>IF(SUBSTITUTE(SUBSTITUTE($G$49,"／",""),"　","")="",0,1)</f>
        <v>1</v>
      </c>
    </row>
    <row r="49" spans="1:51" ht="23.25" customHeight="1" x14ac:dyDescent="0.15">
      <c r="A49" s="486"/>
      <c r="B49" s="487"/>
      <c r="C49" s="487"/>
      <c r="D49" s="487"/>
      <c r="E49" s="487"/>
      <c r="F49" s="488"/>
      <c r="G49" s="454" t="s">
        <v>730</v>
      </c>
      <c r="H49" s="455"/>
      <c r="I49" s="455"/>
      <c r="J49" s="455"/>
      <c r="K49" s="455"/>
      <c r="L49" s="455"/>
      <c r="M49" s="455"/>
      <c r="N49" s="455"/>
      <c r="O49" s="455"/>
      <c r="P49" s="455"/>
      <c r="Q49" s="455"/>
      <c r="R49" s="455"/>
      <c r="S49" s="455"/>
      <c r="T49" s="455"/>
      <c r="U49" s="455"/>
      <c r="V49" s="455"/>
      <c r="W49" s="455"/>
      <c r="X49" s="455"/>
      <c r="Y49" s="458" t="s">
        <v>547</v>
      </c>
      <c r="Z49" s="459"/>
      <c r="AA49" s="460"/>
      <c r="AB49" s="461" t="s">
        <v>669</v>
      </c>
      <c r="AC49" s="462"/>
      <c r="AD49" s="463"/>
      <c r="AE49" s="464">
        <v>280.89999999999998</v>
      </c>
      <c r="AF49" s="464"/>
      <c r="AG49" s="464"/>
      <c r="AH49" s="464"/>
      <c r="AI49" s="464">
        <v>0</v>
      </c>
      <c r="AJ49" s="464"/>
      <c r="AK49" s="464"/>
      <c r="AL49" s="464"/>
      <c r="AM49" s="464">
        <v>20.100000000000001</v>
      </c>
      <c r="AN49" s="464"/>
      <c r="AO49" s="464"/>
      <c r="AP49" s="464"/>
      <c r="AQ49" s="76">
        <v>492</v>
      </c>
      <c r="AR49" s="77"/>
      <c r="AS49" s="77"/>
      <c r="AT49" s="77"/>
      <c r="AU49" s="77"/>
      <c r="AV49" s="77"/>
      <c r="AW49" s="77"/>
      <c r="AX49" s="81"/>
      <c r="AY49">
        <f>$AY$48</f>
        <v>1</v>
      </c>
    </row>
    <row r="50" spans="1:51" ht="46.5" customHeight="1" x14ac:dyDescent="0.15">
      <c r="A50" s="489"/>
      <c r="B50" s="490"/>
      <c r="C50" s="490"/>
      <c r="D50" s="490"/>
      <c r="E50" s="490"/>
      <c r="F50" s="491"/>
      <c r="G50" s="456"/>
      <c r="H50" s="457"/>
      <c r="I50" s="457"/>
      <c r="J50" s="457"/>
      <c r="K50" s="457"/>
      <c r="L50" s="457"/>
      <c r="M50" s="457"/>
      <c r="N50" s="457"/>
      <c r="O50" s="457"/>
      <c r="P50" s="457"/>
      <c r="Q50" s="457"/>
      <c r="R50" s="457"/>
      <c r="S50" s="457"/>
      <c r="T50" s="457"/>
      <c r="U50" s="457"/>
      <c r="V50" s="457"/>
      <c r="W50" s="457"/>
      <c r="X50" s="457"/>
      <c r="Y50" s="117" t="s">
        <v>549</v>
      </c>
      <c r="Z50" s="451"/>
      <c r="AA50" s="452"/>
      <c r="AB50" s="413" t="s">
        <v>729</v>
      </c>
      <c r="AC50" s="414"/>
      <c r="AD50" s="415"/>
      <c r="AE50" s="416" t="s">
        <v>675</v>
      </c>
      <c r="AF50" s="416"/>
      <c r="AG50" s="416"/>
      <c r="AH50" s="416"/>
      <c r="AI50" s="416" t="s">
        <v>676</v>
      </c>
      <c r="AJ50" s="416"/>
      <c r="AK50" s="416"/>
      <c r="AL50" s="416"/>
      <c r="AM50" s="416" t="s">
        <v>703</v>
      </c>
      <c r="AN50" s="416"/>
      <c r="AO50" s="416"/>
      <c r="AP50" s="416"/>
      <c r="AQ50" s="416" t="s">
        <v>677</v>
      </c>
      <c r="AR50" s="416"/>
      <c r="AS50" s="416"/>
      <c r="AT50" s="416"/>
      <c r="AU50" s="416"/>
      <c r="AV50" s="416"/>
      <c r="AW50" s="416"/>
      <c r="AX50" s="453"/>
      <c r="AY50">
        <f>$AY$48</f>
        <v>1</v>
      </c>
    </row>
    <row r="51" spans="1:51" ht="18.75" customHeight="1" x14ac:dyDescent="0.15">
      <c r="A51" s="385" t="s">
        <v>214</v>
      </c>
      <c r="B51" s="386"/>
      <c r="C51" s="386"/>
      <c r="D51" s="386"/>
      <c r="E51" s="386"/>
      <c r="F51" s="387"/>
      <c r="G51" s="395" t="s">
        <v>135</v>
      </c>
      <c r="H51" s="376"/>
      <c r="I51" s="376"/>
      <c r="J51" s="376"/>
      <c r="K51" s="376"/>
      <c r="L51" s="376"/>
      <c r="M51" s="376"/>
      <c r="N51" s="376"/>
      <c r="O51" s="396"/>
      <c r="P51" s="399" t="s">
        <v>55</v>
      </c>
      <c r="Q51" s="376"/>
      <c r="R51" s="376"/>
      <c r="S51" s="376"/>
      <c r="T51" s="376"/>
      <c r="U51" s="376"/>
      <c r="V51" s="376"/>
      <c r="W51" s="376"/>
      <c r="X51" s="396"/>
      <c r="Y51" s="401"/>
      <c r="Z51" s="402"/>
      <c r="AA51" s="403"/>
      <c r="AB51" s="407" t="s">
        <v>11</v>
      </c>
      <c r="AC51" s="408"/>
      <c r="AD51" s="409"/>
      <c r="AE51" s="107" t="s">
        <v>388</v>
      </c>
      <c r="AF51" s="107"/>
      <c r="AG51" s="107"/>
      <c r="AH51" s="107"/>
      <c r="AI51" s="107" t="s">
        <v>540</v>
      </c>
      <c r="AJ51" s="107"/>
      <c r="AK51" s="107"/>
      <c r="AL51" s="107"/>
      <c r="AM51" s="107" t="s">
        <v>356</v>
      </c>
      <c r="AN51" s="107"/>
      <c r="AO51" s="107"/>
      <c r="AP51" s="107"/>
      <c r="AQ51" s="108" t="s">
        <v>167</v>
      </c>
      <c r="AR51" s="109"/>
      <c r="AS51" s="109"/>
      <c r="AT51" s="110"/>
      <c r="AU51" s="376" t="s">
        <v>125</v>
      </c>
      <c r="AV51" s="376"/>
      <c r="AW51" s="376"/>
      <c r="AX51" s="377"/>
      <c r="AY51">
        <f>COUNTA($G$53)</f>
        <v>1</v>
      </c>
    </row>
    <row r="52" spans="1:51" ht="18.75" customHeight="1" x14ac:dyDescent="0.15">
      <c r="A52" s="388"/>
      <c r="B52" s="389"/>
      <c r="C52" s="389"/>
      <c r="D52" s="389"/>
      <c r="E52" s="389"/>
      <c r="F52" s="390"/>
      <c r="G52" s="397"/>
      <c r="H52" s="383"/>
      <c r="I52" s="383"/>
      <c r="J52" s="383"/>
      <c r="K52" s="383"/>
      <c r="L52" s="383"/>
      <c r="M52" s="383"/>
      <c r="N52" s="383"/>
      <c r="O52" s="398"/>
      <c r="P52" s="400"/>
      <c r="Q52" s="383"/>
      <c r="R52" s="383"/>
      <c r="S52" s="383"/>
      <c r="T52" s="383"/>
      <c r="U52" s="383"/>
      <c r="V52" s="383"/>
      <c r="W52" s="383"/>
      <c r="X52" s="398"/>
      <c r="Y52" s="404"/>
      <c r="Z52" s="405"/>
      <c r="AA52" s="406"/>
      <c r="AB52" s="410"/>
      <c r="AC52" s="411"/>
      <c r="AD52" s="412"/>
      <c r="AE52" s="107"/>
      <c r="AF52" s="107"/>
      <c r="AG52" s="107"/>
      <c r="AH52" s="107"/>
      <c r="AI52" s="107"/>
      <c r="AJ52" s="107"/>
      <c r="AK52" s="107"/>
      <c r="AL52" s="107"/>
      <c r="AM52" s="107"/>
      <c r="AN52" s="107"/>
      <c r="AO52" s="107"/>
      <c r="AP52" s="107"/>
      <c r="AQ52" s="378" t="s">
        <v>647</v>
      </c>
      <c r="AR52" s="379"/>
      <c r="AS52" s="380" t="s">
        <v>168</v>
      </c>
      <c r="AT52" s="381"/>
      <c r="AU52" s="382">
        <v>4</v>
      </c>
      <c r="AV52" s="382"/>
      <c r="AW52" s="383" t="s">
        <v>162</v>
      </c>
      <c r="AX52" s="384"/>
      <c r="AY52">
        <f t="shared" ref="AY52:AY57" si="0">$AY$51</f>
        <v>1</v>
      </c>
    </row>
    <row r="53" spans="1:51" ht="23.25" customHeight="1" x14ac:dyDescent="0.15">
      <c r="A53" s="391"/>
      <c r="B53" s="389"/>
      <c r="C53" s="389"/>
      <c r="D53" s="389"/>
      <c r="E53" s="389"/>
      <c r="F53" s="390"/>
      <c r="G53" s="86" t="s">
        <v>716</v>
      </c>
      <c r="H53" s="87"/>
      <c r="I53" s="87"/>
      <c r="J53" s="87"/>
      <c r="K53" s="87"/>
      <c r="L53" s="87"/>
      <c r="M53" s="87"/>
      <c r="N53" s="87"/>
      <c r="O53" s="88"/>
      <c r="P53" s="111" t="s">
        <v>731</v>
      </c>
      <c r="Q53" s="111"/>
      <c r="R53" s="111"/>
      <c r="S53" s="111"/>
      <c r="T53" s="111"/>
      <c r="U53" s="111"/>
      <c r="V53" s="111"/>
      <c r="W53" s="111"/>
      <c r="X53" s="112"/>
      <c r="Y53" s="117" t="s">
        <v>12</v>
      </c>
      <c r="Z53" s="118"/>
      <c r="AA53" s="119"/>
      <c r="AB53" s="120" t="s">
        <v>672</v>
      </c>
      <c r="AC53" s="120"/>
      <c r="AD53" s="120"/>
      <c r="AE53" s="76">
        <v>38</v>
      </c>
      <c r="AF53" s="77"/>
      <c r="AG53" s="77"/>
      <c r="AH53" s="77"/>
      <c r="AI53" s="76">
        <v>45</v>
      </c>
      <c r="AJ53" s="77"/>
      <c r="AK53" s="77"/>
      <c r="AL53" s="77"/>
      <c r="AM53" s="76">
        <v>53</v>
      </c>
      <c r="AN53" s="77"/>
      <c r="AO53" s="77"/>
      <c r="AP53" s="77"/>
      <c r="AQ53" s="78" t="s">
        <v>646</v>
      </c>
      <c r="AR53" s="79"/>
      <c r="AS53" s="79"/>
      <c r="AT53" s="80"/>
      <c r="AU53" s="77" t="s">
        <v>646</v>
      </c>
      <c r="AV53" s="77"/>
      <c r="AW53" s="77"/>
      <c r="AX53" s="81"/>
      <c r="AY53">
        <f t="shared" si="0"/>
        <v>1</v>
      </c>
    </row>
    <row r="54" spans="1:51" ht="23.25" customHeight="1" x14ac:dyDescent="0.15">
      <c r="A54" s="392"/>
      <c r="B54" s="393"/>
      <c r="C54" s="393"/>
      <c r="D54" s="393"/>
      <c r="E54" s="393"/>
      <c r="F54" s="394"/>
      <c r="G54" s="89"/>
      <c r="H54" s="90"/>
      <c r="I54" s="90"/>
      <c r="J54" s="90"/>
      <c r="K54" s="90"/>
      <c r="L54" s="90"/>
      <c r="M54" s="90"/>
      <c r="N54" s="90"/>
      <c r="O54" s="91"/>
      <c r="P54" s="113"/>
      <c r="Q54" s="113"/>
      <c r="R54" s="113"/>
      <c r="S54" s="113"/>
      <c r="T54" s="113"/>
      <c r="U54" s="113"/>
      <c r="V54" s="113"/>
      <c r="W54" s="113"/>
      <c r="X54" s="114"/>
      <c r="Y54" s="82" t="s">
        <v>50</v>
      </c>
      <c r="Z54" s="83"/>
      <c r="AA54" s="84"/>
      <c r="AB54" s="85" t="s">
        <v>672</v>
      </c>
      <c r="AC54" s="85"/>
      <c r="AD54" s="85"/>
      <c r="AE54" s="76">
        <v>47</v>
      </c>
      <c r="AF54" s="77"/>
      <c r="AG54" s="77"/>
      <c r="AH54" s="77"/>
      <c r="AI54" s="76">
        <v>47</v>
      </c>
      <c r="AJ54" s="77"/>
      <c r="AK54" s="77"/>
      <c r="AL54" s="77"/>
      <c r="AM54" s="76">
        <v>54</v>
      </c>
      <c r="AN54" s="77"/>
      <c r="AO54" s="77"/>
      <c r="AP54" s="77"/>
      <c r="AQ54" s="78" t="s">
        <v>646</v>
      </c>
      <c r="AR54" s="79"/>
      <c r="AS54" s="79"/>
      <c r="AT54" s="80"/>
      <c r="AU54" s="77">
        <v>300</v>
      </c>
      <c r="AV54" s="77"/>
      <c r="AW54" s="77"/>
      <c r="AX54" s="81"/>
      <c r="AY54">
        <f t="shared" si="0"/>
        <v>1</v>
      </c>
    </row>
    <row r="55" spans="1:51" ht="136.5" customHeight="1" x14ac:dyDescent="0.15">
      <c r="A55" s="391"/>
      <c r="B55" s="389"/>
      <c r="C55" s="389"/>
      <c r="D55" s="389"/>
      <c r="E55" s="389"/>
      <c r="F55" s="390"/>
      <c r="G55" s="92"/>
      <c r="H55" s="93"/>
      <c r="I55" s="93"/>
      <c r="J55" s="93"/>
      <c r="K55" s="93"/>
      <c r="L55" s="93"/>
      <c r="M55" s="93"/>
      <c r="N55" s="93"/>
      <c r="O55" s="94"/>
      <c r="P55" s="115"/>
      <c r="Q55" s="115"/>
      <c r="R55" s="115"/>
      <c r="S55" s="115"/>
      <c r="T55" s="115"/>
      <c r="U55" s="115"/>
      <c r="V55" s="115"/>
      <c r="W55" s="115"/>
      <c r="X55" s="116"/>
      <c r="Y55" s="82" t="s">
        <v>13</v>
      </c>
      <c r="Z55" s="83"/>
      <c r="AA55" s="84"/>
      <c r="AB55" s="375" t="s">
        <v>14</v>
      </c>
      <c r="AC55" s="375"/>
      <c r="AD55" s="375"/>
      <c r="AE55" s="76">
        <f>AE53/AE54*100</f>
        <v>80.851063829787222</v>
      </c>
      <c r="AF55" s="77"/>
      <c r="AG55" s="77"/>
      <c r="AH55" s="77"/>
      <c r="AI55" s="76">
        <f>AI53/AI54*100</f>
        <v>95.744680851063833</v>
      </c>
      <c r="AJ55" s="77"/>
      <c r="AK55" s="77"/>
      <c r="AL55" s="77"/>
      <c r="AM55" s="76">
        <f>AM53/AM54*100</f>
        <v>98.148148148148152</v>
      </c>
      <c r="AN55" s="77"/>
      <c r="AO55" s="77"/>
      <c r="AP55" s="77"/>
      <c r="AQ55" s="78" t="s">
        <v>647</v>
      </c>
      <c r="AR55" s="79"/>
      <c r="AS55" s="79"/>
      <c r="AT55" s="80"/>
      <c r="AU55" s="77" t="s">
        <v>723</v>
      </c>
      <c r="AV55" s="77"/>
      <c r="AW55" s="77"/>
      <c r="AX55" s="81"/>
      <c r="AY55">
        <f t="shared" si="0"/>
        <v>1</v>
      </c>
    </row>
    <row r="56" spans="1:51" ht="23.25" customHeight="1" x14ac:dyDescent="0.15">
      <c r="A56" s="95" t="s">
        <v>233</v>
      </c>
      <c r="B56" s="96"/>
      <c r="C56" s="96"/>
      <c r="D56" s="96"/>
      <c r="E56" s="96"/>
      <c r="F56" s="97"/>
      <c r="G56" s="101" t="s">
        <v>720</v>
      </c>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3"/>
      <c r="AY56">
        <f t="shared" si="0"/>
        <v>1</v>
      </c>
    </row>
    <row r="57" spans="1:51" ht="98.65" customHeight="1" thickBot="1" x14ac:dyDescent="0.2">
      <c r="A57" s="98"/>
      <c r="B57" s="99"/>
      <c r="C57" s="99"/>
      <c r="D57" s="99"/>
      <c r="E57" s="99"/>
      <c r="F57" s="100"/>
      <c r="G57" s="104"/>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6"/>
      <c r="AY57">
        <f t="shared" si="0"/>
        <v>1</v>
      </c>
    </row>
    <row r="58" spans="1:51" ht="63" customHeight="1" x14ac:dyDescent="0.15">
      <c r="A58" s="518" t="s">
        <v>545</v>
      </c>
      <c r="B58" s="519"/>
      <c r="C58" s="519"/>
      <c r="D58" s="519"/>
      <c r="E58" s="519"/>
      <c r="F58" s="520"/>
      <c r="G58" s="521" t="s">
        <v>719</v>
      </c>
      <c r="H58" s="522"/>
      <c r="I58" s="522"/>
      <c r="J58" s="522"/>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c r="AP58" s="522"/>
      <c r="AQ58" s="522"/>
      <c r="AR58" s="522"/>
      <c r="AS58" s="522"/>
      <c r="AT58" s="522"/>
      <c r="AU58" s="522"/>
      <c r="AV58" s="522"/>
      <c r="AW58" s="522"/>
      <c r="AX58" s="523"/>
      <c r="AY58">
        <f>COUNTA($G$58)</f>
        <v>1</v>
      </c>
    </row>
    <row r="59" spans="1:51" ht="31.5" customHeight="1" x14ac:dyDescent="0.15">
      <c r="A59" s="449" t="s">
        <v>546</v>
      </c>
      <c r="B59" s="450"/>
      <c r="C59" s="450"/>
      <c r="D59" s="450"/>
      <c r="E59" s="450"/>
      <c r="F59" s="371"/>
      <c r="G59" s="492" t="s">
        <v>544</v>
      </c>
      <c r="H59" s="493"/>
      <c r="I59" s="493"/>
      <c r="J59" s="493"/>
      <c r="K59" s="493"/>
      <c r="L59" s="493"/>
      <c r="M59" s="493"/>
      <c r="N59" s="493"/>
      <c r="O59" s="493"/>
      <c r="P59" s="494" t="s">
        <v>543</v>
      </c>
      <c r="Q59" s="493"/>
      <c r="R59" s="493"/>
      <c r="S59" s="493"/>
      <c r="T59" s="493"/>
      <c r="U59" s="493"/>
      <c r="V59" s="493"/>
      <c r="W59" s="493"/>
      <c r="X59" s="495"/>
      <c r="Y59" s="496"/>
      <c r="Z59" s="497"/>
      <c r="AA59" s="498"/>
      <c r="AB59" s="427" t="s">
        <v>11</v>
      </c>
      <c r="AC59" s="427"/>
      <c r="AD59" s="427"/>
      <c r="AE59" s="107" t="s">
        <v>388</v>
      </c>
      <c r="AF59" s="107"/>
      <c r="AG59" s="107"/>
      <c r="AH59" s="107"/>
      <c r="AI59" s="107" t="s">
        <v>540</v>
      </c>
      <c r="AJ59" s="107"/>
      <c r="AK59" s="107"/>
      <c r="AL59" s="107"/>
      <c r="AM59" s="107" t="s">
        <v>356</v>
      </c>
      <c r="AN59" s="107"/>
      <c r="AO59" s="107"/>
      <c r="AP59" s="107"/>
      <c r="AQ59" s="424" t="s">
        <v>387</v>
      </c>
      <c r="AR59" s="425"/>
      <c r="AS59" s="425"/>
      <c r="AT59" s="426"/>
      <c r="AU59" s="424" t="s">
        <v>557</v>
      </c>
      <c r="AV59" s="425"/>
      <c r="AW59" s="425"/>
      <c r="AX59" s="434"/>
      <c r="AY59">
        <f>COUNTA($G$60)</f>
        <v>1</v>
      </c>
    </row>
    <row r="60" spans="1:51" ht="23.25" customHeight="1" x14ac:dyDescent="0.15">
      <c r="A60" s="449"/>
      <c r="B60" s="450"/>
      <c r="C60" s="450"/>
      <c r="D60" s="450"/>
      <c r="E60" s="450"/>
      <c r="F60" s="371"/>
      <c r="G60" s="435" t="s">
        <v>678</v>
      </c>
      <c r="H60" s="436"/>
      <c r="I60" s="436"/>
      <c r="J60" s="436"/>
      <c r="K60" s="436"/>
      <c r="L60" s="436"/>
      <c r="M60" s="436"/>
      <c r="N60" s="436"/>
      <c r="O60" s="436"/>
      <c r="P60" s="439" t="s">
        <v>679</v>
      </c>
      <c r="Q60" s="440"/>
      <c r="R60" s="440"/>
      <c r="S60" s="440"/>
      <c r="T60" s="440"/>
      <c r="U60" s="440"/>
      <c r="V60" s="440"/>
      <c r="W60" s="440"/>
      <c r="X60" s="441"/>
      <c r="Y60" s="445" t="s">
        <v>51</v>
      </c>
      <c r="Z60" s="446"/>
      <c r="AA60" s="447"/>
      <c r="AB60" s="120" t="s">
        <v>668</v>
      </c>
      <c r="AC60" s="448"/>
      <c r="AD60" s="448"/>
      <c r="AE60" s="417">
        <v>6</v>
      </c>
      <c r="AF60" s="417"/>
      <c r="AG60" s="417"/>
      <c r="AH60" s="417"/>
      <c r="AI60" s="417">
        <v>1</v>
      </c>
      <c r="AJ60" s="417"/>
      <c r="AK60" s="417"/>
      <c r="AL60" s="417"/>
      <c r="AM60" s="417">
        <v>6</v>
      </c>
      <c r="AN60" s="417"/>
      <c r="AO60" s="417"/>
      <c r="AP60" s="417"/>
      <c r="AQ60" s="417" t="s">
        <v>646</v>
      </c>
      <c r="AR60" s="417"/>
      <c r="AS60" s="417"/>
      <c r="AT60" s="417"/>
      <c r="AU60" s="418" t="s">
        <v>646</v>
      </c>
      <c r="AV60" s="419"/>
      <c r="AW60" s="419"/>
      <c r="AX60" s="420"/>
      <c r="AY60">
        <f>$AY$59</f>
        <v>1</v>
      </c>
    </row>
    <row r="61" spans="1:51" ht="84.75" customHeight="1" x14ac:dyDescent="0.15">
      <c r="A61" s="98"/>
      <c r="B61" s="99"/>
      <c r="C61" s="99"/>
      <c r="D61" s="99"/>
      <c r="E61" s="99"/>
      <c r="F61" s="100"/>
      <c r="G61" s="437"/>
      <c r="H61" s="438"/>
      <c r="I61" s="438"/>
      <c r="J61" s="438"/>
      <c r="K61" s="438"/>
      <c r="L61" s="438"/>
      <c r="M61" s="438"/>
      <c r="N61" s="438"/>
      <c r="O61" s="438"/>
      <c r="P61" s="442"/>
      <c r="Q61" s="443"/>
      <c r="R61" s="443"/>
      <c r="S61" s="443"/>
      <c r="T61" s="443"/>
      <c r="U61" s="443"/>
      <c r="V61" s="443"/>
      <c r="W61" s="443"/>
      <c r="X61" s="444"/>
      <c r="Y61" s="421" t="s">
        <v>52</v>
      </c>
      <c r="Z61" s="422"/>
      <c r="AA61" s="423"/>
      <c r="AB61" s="120" t="s">
        <v>668</v>
      </c>
      <c r="AC61" s="448"/>
      <c r="AD61" s="448"/>
      <c r="AE61" s="417">
        <v>6</v>
      </c>
      <c r="AF61" s="417"/>
      <c r="AG61" s="417"/>
      <c r="AH61" s="417"/>
      <c r="AI61" s="417">
        <v>7</v>
      </c>
      <c r="AJ61" s="417"/>
      <c r="AK61" s="417"/>
      <c r="AL61" s="417"/>
      <c r="AM61" s="417">
        <v>7</v>
      </c>
      <c r="AN61" s="417"/>
      <c r="AO61" s="417"/>
      <c r="AP61" s="417"/>
      <c r="AQ61" s="417">
        <v>11</v>
      </c>
      <c r="AR61" s="417"/>
      <c r="AS61" s="417"/>
      <c r="AT61" s="417"/>
      <c r="AU61" s="418">
        <v>10</v>
      </c>
      <c r="AV61" s="419"/>
      <c r="AW61" s="419"/>
      <c r="AX61" s="420"/>
      <c r="AY61">
        <f>$AY$59</f>
        <v>1</v>
      </c>
    </row>
    <row r="62" spans="1:51" ht="23.25" customHeight="1" x14ac:dyDescent="0.15">
      <c r="A62" s="95" t="s">
        <v>547</v>
      </c>
      <c r="B62" s="465"/>
      <c r="C62" s="465"/>
      <c r="D62" s="465"/>
      <c r="E62" s="465"/>
      <c r="F62" s="466"/>
      <c r="G62" s="83" t="s">
        <v>548</v>
      </c>
      <c r="H62" s="83"/>
      <c r="I62" s="83"/>
      <c r="J62" s="83"/>
      <c r="K62" s="83"/>
      <c r="L62" s="83"/>
      <c r="M62" s="83"/>
      <c r="N62" s="83"/>
      <c r="O62" s="83"/>
      <c r="P62" s="83"/>
      <c r="Q62" s="83"/>
      <c r="R62" s="83"/>
      <c r="S62" s="83"/>
      <c r="T62" s="83"/>
      <c r="U62" s="83"/>
      <c r="V62" s="83"/>
      <c r="W62" s="83"/>
      <c r="X62" s="84"/>
      <c r="Y62" s="431"/>
      <c r="Z62" s="432"/>
      <c r="AA62" s="433"/>
      <c r="AB62" s="82" t="s">
        <v>11</v>
      </c>
      <c r="AC62" s="83"/>
      <c r="AD62" s="84"/>
      <c r="AE62" s="107" t="s">
        <v>388</v>
      </c>
      <c r="AF62" s="107"/>
      <c r="AG62" s="107"/>
      <c r="AH62" s="107"/>
      <c r="AI62" s="107" t="s">
        <v>540</v>
      </c>
      <c r="AJ62" s="107"/>
      <c r="AK62" s="107"/>
      <c r="AL62" s="107"/>
      <c r="AM62" s="107" t="s">
        <v>356</v>
      </c>
      <c r="AN62" s="107"/>
      <c r="AO62" s="107"/>
      <c r="AP62" s="107"/>
      <c r="AQ62" s="428" t="s">
        <v>558</v>
      </c>
      <c r="AR62" s="429"/>
      <c r="AS62" s="429"/>
      <c r="AT62" s="429"/>
      <c r="AU62" s="429"/>
      <c r="AV62" s="429"/>
      <c r="AW62" s="429"/>
      <c r="AX62" s="430"/>
      <c r="AY62">
        <f>IF(SUBSTITUTE(SUBSTITUTE($G$63,"／",""),"　","")="",0,1)</f>
        <v>1</v>
      </c>
    </row>
    <row r="63" spans="1:51" ht="23.25" customHeight="1" x14ac:dyDescent="0.15">
      <c r="A63" s="467"/>
      <c r="B63" s="376"/>
      <c r="C63" s="376"/>
      <c r="D63" s="376"/>
      <c r="E63" s="376"/>
      <c r="F63" s="468"/>
      <c r="G63" s="454" t="s">
        <v>680</v>
      </c>
      <c r="H63" s="455"/>
      <c r="I63" s="455"/>
      <c r="J63" s="455"/>
      <c r="K63" s="455"/>
      <c r="L63" s="455"/>
      <c r="M63" s="455"/>
      <c r="N63" s="455"/>
      <c r="O63" s="455"/>
      <c r="P63" s="455"/>
      <c r="Q63" s="455"/>
      <c r="R63" s="455"/>
      <c r="S63" s="455"/>
      <c r="T63" s="455"/>
      <c r="U63" s="455"/>
      <c r="V63" s="455"/>
      <c r="W63" s="455"/>
      <c r="X63" s="455"/>
      <c r="Y63" s="458" t="s">
        <v>547</v>
      </c>
      <c r="Z63" s="459"/>
      <c r="AA63" s="460"/>
      <c r="AB63" s="461" t="s">
        <v>669</v>
      </c>
      <c r="AC63" s="462"/>
      <c r="AD63" s="463"/>
      <c r="AE63" s="464">
        <v>4417.2</v>
      </c>
      <c r="AF63" s="464"/>
      <c r="AG63" s="464"/>
      <c r="AH63" s="464"/>
      <c r="AI63" s="464">
        <v>0</v>
      </c>
      <c r="AJ63" s="464"/>
      <c r="AK63" s="464"/>
      <c r="AL63" s="464"/>
      <c r="AM63" s="464">
        <v>2098.5</v>
      </c>
      <c r="AN63" s="464"/>
      <c r="AO63" s="464"/>
      <c r="AP63" s="464"/>
      <c r="AQ63" s="76">
        <v>3489</v>
      </c>
      <c r="AR63" s="77"/>
      <c r="AS63" s="77"/>
      <c r="AT63" s="77"/>
      <c r="AU63" s="77"/>
      <c r="AV63" s="77"/>
      <c r="AW63" s="77"/>
      <c r="AX63" s="81"/>
      <c r="AY63">
        <f>$AY$62</f>
        <v>1</v>
      </c>
    </row>
    <row r="64" spans="1:51" ht="46.5" customHeight="1" x14ac:dyDescent="0.15">
      <c r="A64" s="469"/>
      <c r="B64" s="383"/>
      <c r="C64" s="383"/>
      <c r="D64" s="383"/>
      <c r="E64" s="383"/>
      <c r="F64" s="470"/>
      <c r="G64" s="456"/>
      <c r="H64" s="457"/>
      <c r="I64" s="457"/>
      <c r="J64" s="457"/>
      <c r="K64" s="457"/>
      <c r="L64" s="457"/>
      <c r="M64" s="457"/>
      <c r="N64" s="457"/>
      <c r="O64" s="457"/>
      <c r="P64" s="457"/>
      <c r="Q64" s="457"/>
      <c r="R64" s="457"/>
      <c r="S64" s="457"/>
      <c r="T64" s="457"/>
      <c r="U64" s="457"/>
      <c r="V64" s="457"/>
      <c r="W64" s="457"/>
      <c r="X64" s="457"/>
      <c r="Y64" s="117" t="s">
        <v>549</v>
      </c>
      <c r="Z64" s="451"/>
      <c r="AA64" s="452"/>
      <c r="AB64" s="413" t="s">
        <v>726</v>
      </c>
      <c r="AC64" s="414"/>
      <c r="AD64" s="415"/>
      <c r="AE64" s="416" t="s">
        <v>682</v>
      </c>
      <c r="AF64" s="416"/>
      <c r="AG64" s="416"/>
      <c r="AH64" s="416"/>
      <c r="AI64" s="416" t="s">
        <v>683</v>
      </c>
      <c r="AJ64" s="416"/>
      <c r="AK64" s="416"/>
      <c r="AL64" s="416"/>
      <c r="AM64" s="416" t="s">
        <v>704</v>
      </c>
      <c r="AN64" s="416"/>
      <c r="AO64" s="416"/>
      <c r="AP64" s="416"/>
      <c r="AQ64" s="416" t="s">
        <v>684</v>
      </c>
      <c r="AR64" s="416"/>
      <c r="AS64" s="416"/>
      <c r="AT64" s="416"/>
      <c r="AU64" s="416"/>
      <c r="AV64" s="416"/>
      <c r="AW64" s="416"/>
      <c r="AX64" s="453"/>
      <c r="AY64">
        <f>$AY$62</f>
        <v>1</v>
      </c>
    </row>
    <row r="65" spans="1:51" ht="18.75" customHeight="1" x14ac:dyDescent="0.15">
      <c r="A65" s="385" t="s">
        <v>214</v>
      </c>
      <c r="B65" s="386"/>
      <c r="C65" s="386"/>
      <c r="D65" s="386"/>
      <c r="E65" s="386"/>
      <c r="F65" s="387"/>
      <c r="G65" s="395" t="s">
        <v>135</v>
      </c>
      <c r="H65" s="376"/>
      <c r="I65" s="376"/>
      <c r="J65" s="376"/>
      <c r="K65" s="376"/>
      <c r="L65" s="376"/>
      <c r="M65" s="376"/>
      <c r="N65" s="376"/>
      <c r="O65" s="396"/>
      <c r="P65" s="399" t="s">
        <v>55</v>
      </c>
      <c r="Q65" s="376"/>
      <c r="R65" s="376"/>
      <c r="S65" s="376"/>
      <c r="T65" s="376"/>
      <c r="U65" s="376"/>
      <c r="V65" s="376"/>
      <c r="W65" s="376"/>
      <c r="X65" s="396"/>
      <c r="Y65" s="401"/>
      <c r="Z65" s="402"/>
      <c r="AA65" s="403"/>
      <c r="AB65" s="407" t="s">
        <v>11</v>
      </c>
      <c r="AC65" s="408"/>
      <c r="AD65" s="409"/>
      <c r="AE65" s="107" t="s">
        <v>388</v>
      </c>
      <c r="AF65" s="107"/>
      <c r="AG65" s="107"/>
      <c r="AH65" s="107"/>
      <c r="AI65" s="107" t="s">
        <v>540</v>
      </c>
      <c r="AJ65" s="107"/>
      <c r="AK65" s="107"/>
      <c r="AL65" s="107"/>
      <c r="AM65" s="107" t="s">
        <v>356</v>
      </c>
      <c r="AN65" s="107"/>
      <c r="AO65" s="107"/>
      <c r="AP65" s="107"/>
      <c r="AQ65" s="108" t="s">
        <v>167</v>
      </c>
      <c r="AR65" s="109"/>
      <c r="AS65" s="109"/>
      <c r="AT65" s="110"/>
      <c r="AU65" s="376" t="s">
        <v>125</v>
      </c>
      <c r="AV65" s="376"/>
      <c r="AW65" s="376"/>
      <c r="AX65" s="377"/>
      <c r="AY65">
        <f>COUNTA($G$67)</f>
        <v>1</v>
      </c>
    </row>
    <row r="66" spans="1:51" ht="18.75" customHeight="1" x14ac:dyDescent="0.15">
      <c r="A66" s="388"/>
      <c r="B66" s="389"/>
      <c r="C66" s="389"/>
      <c r="D66" s="389"/>
      <c r="E66" s="389"/>
      <c r="F66" s="390"/>
      <c r="G66" s="397"/>
      <c r="H66" s="383"/>
      <c r="I66" s="383"/>
      <c r="J66" s="383"/>
      <c r="K66" s="383"/>
      <c r="L66" s="383"/>
      <c r="M66" s="383"/>
      <c r="N66" s="383"/>
      <c r="O66" s="398"/>
      <c r="P66" s="400"/>
      <c r="Q66" s="383"/>
      <c r="R66" s="383"/>
      <c r="S66" s="383"/>
      <c r="T66" s="383"/>
      <c r="U66" s="383"/>
      <c r="V66" s="383"/>
      <c r="W66" s="383"/>
      <c r="X66" s="398"/>
      <c r="Y66" s="404"/>
      <c r="Z66" s="405"/>
      <c r="AA66" s="406"/>
      <c r="AB66" s="410"/>
      <c r="AC66" s="411"/>
      <c r="AD66" s="412"/>
      <c r="AE66" s="107"/>
      <c r="AF66" s="107"/>
      <c r="AG66" s="107"/>
      <c r="AH66" s="107"/>
      <c r="AI66" s="107"/>
      <c r="AJ66" s="107"/>
      <c r="AK66" s="107"/>
      <c r="AL66" s="107"/>
      <c r="AM66" s="107"/>
      <c r="AN66" s="107"/>
      <c r="AO66" s="107"/>
      <c r="AP66" s="107"/>
      <c r="AQ66" s="378" t="s">
        <v>647</v>
      </c>
      <c r="AR66" s="379"/>
      <c r="AS66" s="380" t="s">
        <v>168</v>
      </c>
      <c r="AT66" s="381"/>
      <c r="AU66" s="382">
        <v>4</v>
      </c>
      <c r="AV66" s="382"/>
      <c r="AW66" s="383" t="s">
        <v>162</v>
      </c>
      <c r="AX66" s="384"/>
      <c r="AY66">
        <f t="shared" ref="AY66:AY71" si="1">$AY$65</f>
        <v>1</v>
      </c>
    </row>
    <row r="67" spans="1:51" ht="23.25" customHeight="1" x14ac:dyDescent="0.15">
      <c r="A67" s="391"/>
      <c r="B67" s="389"/>
      <c r="C67" s="389"/>
      <c r="D67" s="389"/>
      <c r="E67" s="389"/>
      <c r="F67" s="390"/>
      <c r="G67" s="86" t="s">
        <v>734</v>
      </c>
      <c r="H67" s="87"/>
      <c r="I67" s="87"/>
      <c r="J67" s="87"/>
      <c r="K67" s="87"/>
      <c r="L67" s="87"/>
      <c r="M67" s="87"/>
      <c r="N67" s="87"/>
      <c r="O67" s="88"/>
      <c r="P67" s="111" t="s">
        <v>681</v>
      </c>
      <c r="Q67" s="111"/>
      <c r="R67" s="111"/>
      <c r="S67" s="111"/>
      <c r="T67" s="111"/>
      <c r="U67" s="111"/>
      <c r="V67" s="111"/>
      <c r="W67" s="111"/>
      <c r="X67" s="112"/>
      <c r="Y67" s="117" t="s">
        <v>12</v>
      </c>
      <c r="Z67" s="118"/>
      <c r="AA67" s="119"/>
      <c r="AB67" s="120" t="s">
        <v>672</v>
      </c>
      <c r="AC67" s="120"/>
      <c r="AD67" s="120"/>
      <c r="AE67" s="76">
        <v>14597</v>
      </c>
      <c r="AF67" s="77"/>
      <c r="AG67" s="77"/>
      <c r="AH67" s="77"/>
      <c r="AI67" s="76">
        <v>1927</v>
      </c>
      <c r="AJ67" s="77"/>
      <c r="AK67" s="77"/>
      <c r="AL67" s="77"/>
      <c r="AM67" s="76">
        <v>6400</v>
      </c>
      <c r="AN67" s="77"/>
      <c r="AO67" s="77"/>
      <c r="AP67" s="77"/>
      <c r="AQ67" s="78" t="s">
        <v>646</v>
      </c>
      <c r="AR67" s="79"/>
      <c r="AS67" s="79"/>
      <c r="AT67" s="80"/>
      <c r="AU67" s="77" t="s">
        <v>646</v>
      </c>
      <c r="AV67" s="77"/>
      <c r="AW67" s="77"/>
      <c r="AX67" s="81"/>
      <c r="AY67">
        <f t="shared" si="1"/>
        <v>1</v>
      </c>
    </row>
    <row r="68" spans="1:51" ht="23.25" customHeight="1" x14ac:dyDescent="0.15">
      <c r="A68" s="392"/>
      <c r="B68" s="393"/>
      <c r="C68" s="393"/>
      <c r="D68" s="393"/>
      <c r="E68" s="393"/>
      <c r="F68" s="394"/>
      <c r="G68" s="89"/>
      <c r="H68" s="90"/>
      <c r="I68" s="90"/>
      <c r="J68" s="90"/>
      <c r="K68" s="90"/>
      <c r="L68" s="90"/>
      <c r="M68" s="90"/>
      <c r="N68" s="90"/>
      <c r="O68" s="91"/>
      <c r="P68" s="113"/>
      <c r="Q68" s="113"/>
      <c r="R68" s="113"/>
      <c r="S68" s="113"/>
      <c r="T68" s="113"/>
      <c r="U68" s="113"/>
      <c r="V68" s="113"/>
      <c r="W68" s="113"/>
      <c r="X68" s="114"/>
      <c r="Y68" s="82" t="s">
        <v>50</v>
      </c>
      <c r="Z68" s="83"/>
      <c r="AA68" s="84"/>
      <c r="AB68" s="85" t="s">
        <v>672</v>
      </c>
      <c r="AC68" s="85"/>
      <c r="AD68" s="85"/>
      <c r="AE68" s="76">
        <v>11300</v>
      </c>
      <c r="AF68" s="77"/>
      <c r="AG68" s="77"/>
      <c r="AH68" s="77"/>
      <c r="AI68" s="76">
        <v>11700</v>
      </c>
      <c r="AJ68" s="77"/>
      <c r="AK68" s="77"/>
      <c r="AL68" s="77"/>
      <c r="AM68" s="76">
        <v>12900</v>
      </c>
      <c r="AN68" s="77"/>
      <c r="AO68" s="77"/>
      <c r="AP68" s="77"/>
      <c r="AQ68" s="78" t="s">
        <v>646</v>
      </c>
      <c r="AR68" s="79"/>
      <c r="AS68" s="79"/>
      <c r="AT68" s="80"/>
      <c r="AU68" s="77">
        <v>19195</v>
      </c>
      <c r="AV68" s="77"/>
      <c r="AW68" s="77"/>
      <c r="AX68" s="81"/>
      <c r="AY68">
        <f t="shared" si="1"/>
        <v>1</v>
      </c>
    </row>
    <row r="69" spans="1:51" ht="80.25" customHeight="1" x14ac:dyDescent="0.15">
      <c r="A69" s="391"/>
      <c r="B69" s="389"/>
      <c r="C69" s="389"/>
      <c r="D69" s="389"/>
      <c r="E69" s="389"/>
      <c r="F69" s="390"/>
      <c r="G69" s="92"/>
      <c r="H69" s="93"/>
      <c r="I69" s="93"/>
      <c r="J69" s="93"/>
      <c r="K69" s="93"/>
      <c r="L69" s="93"/>
      <c r="M69" s="93"/>
      <c r="N69" s="93"/>
      <c r="O69" s="94"/>
      <c r="P69" s="115"/>
      <c r="Q69" s="115"/>
      <c r="R69" s="115"/>
      <c r="S69" s="115"/>
      <c r="T69" s="115"/>
      <c r="U69" s="115"/>
      <c r="V69" s="115"/>
      <c r="W69" s="115"/>
      <c r="X69" s="116"/>
      <c r="Y69" s="82" t="s">
        <v>13</v>
      </c>
      <c r="Z69" s="83"/>
      <c r="AA69" s="84"/>
      <c r="AB69" s="375" t="s">
        <v>14</v>
      </c>
      <c r="AC69" s="375"/>
      <c r="AD69" s="375"/>
      <c r="AE69" s="76">
        <f>AE67/AE68*100</f>
        <v>129.17699115044249</v>
      </c>
      <c r="AF69" s="77"/>
      <c r="AG69" s="77"/>
      <c r="AH69" s="77"/>
      <c r="AI69" s="76">
        <f>AI67/AI68*100</f>
        <v>16.470085470085468</v>
      </c>
      <c r="AJ69" s="77"/>
      <c r="AK69" s="77"/>
      <c r="AL69" s="77"/>
      <c r="AM69" s="76">
        <f>AM67/AM68*100</f>
        <v>49.612403100775197</v>
      </c>
      <c r="AN69" s="77"/>
      <c r="AO69" s="77"/>
      <c r="AP69" s="77"/>
      <c r="AQ69" s="78" t="s">
        <v>646</v>
      </c>
      <c r="AR69" s="79"/>
      <c r="AS69" s="79"/>
      <c r="AT69" s="80"/>
      <c r="AU69" s="77" t="s">
        <v>646</v>
      </c>
      <c r="AV69" s="77"/>
      <c r="AW69" s="77"/>
      <c r="AX69" s="81"/>
      <c r="AY69">
        <f t="shared" si="1"/>
        <v>1</v>
      </c>
    </row>
    <row r="70" spans="1:51" ht="23.25" customHeight="1" x14ac:dyDescent="0.15">
      <c r="A70" s="95" t="s">
        <v>233</v>
      </c>
      <c r="B70" s="96"/>
      <c r="C70" s="96"/>
      <c r="D70" s="96"/>
      <c r="E70" s="96"/>
      <c r="F70" s="97"/>
      <c r="G70" s="101" t="s">
        <v>727</v>
      </c>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3"/>
      <c r="AY70">
        <f t="shared" si="1"/>
        <v>1</v>
      </c>
    </row>
    <row r="71" spans="1:51" ht="63" customHeight="1" thickBot="1" x14ac:dyDescent="0.2">
      <c r="A71" s="98"/>
      <c r="B71" s="99"/>
      <c r="C71" s="99"/>
      <c r="D71" s="99"/>
      <c r="E71" s="99"/>
      <c r="F71" s="100"/>
      <c r="G71" s="104"/>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6"/>
      <c r="AY71">
        <f t="shared" si="1"/>
        <v>1</v>
      </c>
    </row>
    <row r="72" spans="1:51" ht="47.25" customHeight="1" x14ac:dyDescent="0.15">
      <c r="A72" s="518" t="s">
        <v>545</v>
      </c>
      <c r="B72" s="519"/>
      <c r="C72" s="519"/>
      <c r="D72" s="519"/>
      <c r="E72" s="519"/>
      <c r="F72" s="520"/>
      <c r="G72" s="524" t="s">
        <v>685</v>
      </c>
      <c r="H72" s="522"/>
      <c r="I72" s="522"/>
      <c r="J72" s="522"/>
      <c r="K72" s="522"/>
      <c r="L72" s="522"/>
      <c r="M72" s="522"/>
      <c r="N72" s="522"/>
      <c r="O72" s="522"/>
      <c r="P72" s="522"/>
      <c r="Q72" s="522"/>
      <c r="R72" s="522"/>
      <c r="S72" s="522"/>
      <c r="T72" s="522"/>
      <c r="U72" s="522"/>
      <c r="V72" s="522"/>
      <c r="W72" s="522"/>
      <c r="X72" s="522"/>
      <c r="Y72" s="522"/>
      <c r="Z72" s="522"/>
      <c r="AA72" s="522"/>
      <c r="AB72" s="522"/>
      <c r="AC72" s="522"/>
      <c r="AD72" s="522"/>
      <c r="AE72" s="522"/>
      <c r="AF72" s="522"/>
      <c r="AG72" s="522"/>
      <c r="AH72" s="522"/>
      <c r="AI72" s="522"/>
      <c r="AJ72" s="522"/>
      <c r="AK72" s="522"/>
      <c r="AL72" s="522"/>
      <c r="AM72" s="522"/>
      <c r="AN72" s="522"/>
      <c r="AO72" s="522"/>
      <c r="AP72" s="522"/>
      <c r="AQ72" s="522"/>
      <c r="AR72" s="522"/>
      <c r="AS72" s="522"/>
      <c r="AT72" s="522"/>
      <c r="AU72" s="522"/>
      <c r="AV72" s="522"/>
      <c r="AW72" s="522"/>
      <c r="AX72" s="523"/>
      <c r="AY72">
        <f>COUNTA($G$72)</f>
        <v>1</v>
      </c>
    </row>
    <row r="73" spans="1:51" ht="31.5" customHeight="1" x14ac:dyDescent="0.15">
      <c r="A73" s="449" t="s">
        <v>546</v>
      </c>
      <c r="B73" s="450"/>
      <c r="C73" s="450"/>
      <c r="D73" s="450"/>
      <c r="E73" s="450"/>
      <c r="F73" s="371"/>
      <c r="G73" s="492" t="s">
        <v>544</v>
      </c>
      <c r="H73" s="493"/>
      <c r="I73" s="493"/>
      <c r="J73" s="493"/>
      <c r="K73" s="493"/>
      <c r="L73" s="493"/>
      <c r="M73" s="493"/>
      <c r="N73" s="493"/>
      <c r="O73" s="493"/>
      <c r="P73" s="494" t="s">
        <v>543</v>
      </c>
      <c r="Q73" s="493"/>
      <c r="R73" s="493"/>
      <c r="S73" s="493"/>
      <c r="T73" s="493"/>
      <c r="U73" s="493"/>
      <c r="V73" s="493"/>
      <c r="W73" s="493"/>
      <c r="X73" s="495"/>
      <c r="Y73" s="496"/>
      <c r="Z73" s="497"/>
      <c r="AA73" s="498"/>
      <c r="AB73" s="427" t="s">
        <v>11</v>
      </c>
      <c r="AC73" s="427"/>
      <c r="AD73" s="427"/>
      <c r="AE73" s="107" t="s">
        <v>388</v>
      </c>
      <c r="AF73" s="107"/>
      <c r="AG73" s="107"/>
      <c r="AH73" s="107"/>
      <c r="AI73" s="107" t="s">
        <v>540</v>
      </c>
      <c r="AJ73" s="107"/>
      <c r="AK73" s="107"/>
      <c r="AL73" s="107"/>
      <c r="AM73" s="107" t="s">
        <v>356</v>
      </c>
      <c r="AN73" s="107"/>
      <c r="AO73" s="107"/>
      <c r="AP73" s="107"/>
      <c r="AQ73" s="424" t="s">
        <v>387</v>
      </c>
      <c r="AR73" s="425"/>
      <c r="AS73" s="425"/>
      <c r="AT73" s="426"/>
      <c r="AU73" s="424" t="s">
        <v>557</v>
      </c>
      <c r="AV73" s="425"/>
      <c r="AW73" s="425"/>
      <c r="AX73" s="434"/>
      <c r="AY73">
        <f>COUNTA($G$74)</f>
        <v>1</v>
      </c>
    </row>
    <row r="74" spans="1:51" ht="23.25" customHeight="1" x14ac:dyDescent="0.15">
      <c r="A74" s="449"/>
      <c r="B74" s="450"/>
      <c r="C74" s="450"/>
      <c r="D74" s="450"/>
      <c r="E74" s="450"/>
      <c r="F74" s="371"/>
      <c r="G74" s="435" t="s">
        <v>686</v>
      </c>
      <c r="H74" s="436"/>
      <c r="I74" s="436"/>
      <c r="J74" s="436"/>
      <c r="K74" s="436"/>
      <c r="L74" s="436"/>
      <c r="M74" s="436"/>
      <c r="N74" s="436"/>
      <c r="O74" s="436"/>
      <c r="P74" s="439" t="s">
        <v>687</v>
      </c>
      <c r="Q74" s="440"/>
      <c r="R74" s="440"/>
      <c r="S74" s="440"/>
      <c r="T74" s="440"/>
      <c r="U74" s="440"/>
      <c r="V74" s="440"/>
      <c r="W74" s="440"/>
      <c r="X74" s="441"/>
      <c r="Y74" s="445" t="s">
        <v>51</v>
      </c>
      <c r="Z74" s="446"/>
      <c r="AA74" s="447"/>
      <c r="AB74" s="120" t="s">
        <v>668</v>
      </c>
      <c r="AC74" s="448"/>
      <c r="AD74" s="448"/>
      <c r="AE74" s="417" t="s">
        <v>646</v>
      </c>
      <c r="AF74" s="417"/>
      <c r="AG74" s="417"/>
      <c r="AH74" s="417"/>
      <c r="AI74" s="417">
        <v>1</v>
      </c>
      <c r="AJ74" s="417"/>
      <c r="AK74" s="417"/>
      <c r="AL74" s="417"/>
      <c r="AM74" s="417">
        <v>1</v>
      </c>
      <c r="AN74" s="417"/>
      <c r="AO74" s="417"/>
      <c r="AP74" s="417"/>
      <c r="AQ74" s="417" t="s">
        <v>646</v>
      </c>
      <c r="AR74" s="417"/>
      <c r="AS74" s="417"/>
      <c r="AT74" s="417"/>
      <c r="AU74" s="418" t="s">
        <v>646</v>
      </c>
      <c r="AV74" s="419"/>
      <c r="AW74" s="419"/>
      <c r="AX74" s="420"/>
      <c r="AY74">
        <f>$AY$73</f>
        <v>1</v>
      </c>
    </row>
    <row r="75" spans="1:51" ht="67.5" customHeight="1" x14ac:dyDescent="0.15">
      <c r="A75" s="98"/>
      <c r="B75" s="99"/>
      <c r="C75" s="99"/>
      <c r="D75" s="99"/>
      <c r="E75" s="99"/>
      <c r="F75" s="100"/>
      <c r="G75" s="437"/>
      <c r="H75" s="438"/>
      <c r="I75" s="438"/>
      <c r="J75" s="438"/>
      <c r="K75" s="438"/>
      <c r="L75" s="438"/>
      <c r="M75" s="438"/>
      <c r="N75" s="438"/>
      <c r="O75" s="438"/>
      <c r="P75" s="442"/>
      <c r="Q75" s="443"/>
      <c r="R75" s="443"/>
      <c r="S75" s="443"/>
      <c r="T75" s="443"/>
      <c r="U75" s="443"/>
      <c r="V75" s="443"/>
      <c r="W75" s="443"/>
      <c r="X75" s="444"/>
      <c r="Y75" s="421" t="s">
        <v>52</v>
      </c>
      <c r="Z75" s="422"/>
      <c r="AA75" s="423"/>
      <c r="AB75" s="120" t="s">
        <v>668</v>
      </c>
      <c r="AC75" s="448"/>
      <c r="AD75" s="448"/>
      <c r="AE75" s="417">
        <v>1</v>
      </c>
      <c r="AF75" s="417"/>
      <c r="AG75" s="417"/>
      <c r="AH75" s="417"/>
      <c r="AI75" s="417">
        <v>1</v>
      </c>
      <c r="AJ75" s="417"/>
      <c r="AK75" s="417"/>
      <c r="AL75" s="417"/>
      <c r="AM75" s="417">
        <v>1</v>
      </c>
      <c r="AN75" s="417"/>
      <c r="AO75" s="417"/>
      <c r="AP75" s="417"/>
      <c r="AQ75" s="417">
        <v>1</v>
      </c>
      <c r="AR75" s="417"/>
      <c r="AS75" s="417"/>
      <c r="AT75" s="417"/>
      <c r="AU75" s="418">
        <v>1</v>
      </c>
      <c r="AV75" s="419"/>
      <c r="AW75" s="419"/>
      <c r="AX75" s="420"/>
      <c r="AY75">
        <f>$AY$73</f>
        <v>1</v>
      </c>
    </row>
    <row r="76" spans="1:51" ht="23.25" customHeight="1" x14ac:dyDescent="0.15">
      <c r="A76" s="95" t="s">
        <v>547</v>
      </c>
      <c r="B76" s="465"/>
      <c r="C76" s="465"/>
      <c r="D76" s="465"/>
      <c r="E76" s="465"/>
      <c r="F76" s="466"/>
      <c r="G76" s="83" t="s">
        <v>548</v>
      </c>
      <c r="H76" s="83"/>
      <c r="I76" s="83"/>
      <c r="J76" s="83"/>
      <c r="K76" s="83"/>
      <c r="L76" s="83"/>
      <c r="M76" s="83"/>
      <c r="N76" s="83"/>
      <c r="O76" s="83"/>
      <c r="P76" s="83"/>
      <c r="Q76" s="83"/>
      <c r="R76" s="83"/>
      <c r="S76" s="83"/>
      <c r="T76" s="83"/>
      <c r="U76" s="83"/>
      <c r="V76" s="83"/>
      <c r="W76" s="83"/>
      <c r="X76" s="84"/>
      <c r="Y76" s="431"/>
      <c r="Z76" s="432"/>
      <c r="AA76" s="433"/>
      <c r="AB76" s="82" t="s">
        <v>11</v>
      </c>
      <c r="AC76" s="83"/>
      <c r="AD76" s="84"/>
      <c r="AE76" s="107" t="s">
        <v>388</v>
      </c>
      <c r="AF76" s="107"/>
      <c r="AG76" s="107"/>
      <c r="AH76" s="107"/>
      <c r="AI76" s="107" t="s">
        <v>540</v>
      </c>
      <c r="AJ76" s="107"/>
      <c r="AK76" s="107"/>
      <c r="AL76" s="107"/>
      <c r="AM76" s="107" t="s">
        <v>356</v>
      </c>
      <c r="AN76" s="107"/>
      <c r="AO76" s="107"/>
      <c r="AP76" s="107"/>
      <c r="AQ76" s="428" t="s">
        <v>558</v>
      </c>
      <c r="AR76" s="429"/>
      <c r="AS76" s="429"/>
      <c r="AT76" s="429"/>
      <c r="AU76" s="429"/>
      <c r="AV76" s="429"/>
      <c r="AW76" s="429"/>
      <c r="AX76" s="430"/>
      <c r="AY76">
        <f>IF(SUBSTITUTE(SUBSTITUTE($G$77,"／",""),"　","")="",0,1)</f>
        <v>1</v>
      </c>
    </row>
    <row r="77" spans="1:51" ht="23.25" customHeight="1" x14ac:dyDescent="0.15">
      <c r="A77" s="467"/>
      <c r="B77" s="376"/>
      <c r="C77" s="376"/>
      <c r="D77" s="376"/>
      <c r="E77" s="376"/>
      <c r="F77" s="468"/>
      <c r="G77" s="454" t="s">
        <v>688</v>
      </c>
      <c r="H77" s="455"/>
      <c r="I77" s="455"/>
      <c r="J77" s="455"/>
      <c r="K77" s="455"/>
      <c r="L77" s="455"/>
      <c r="M77" s="455"/>
      <c r="N77" s="455"/>
      <c r="O77" s="455"/>
      <c r="P77" s="455"/>
      <c r="Q77" s="455"/>
      <c r="R77" s="455"/>
      <c r="S77" s="455"/>
      <c r="T77" s="455"/>
      <c r="U77" s="455"/>
      <c r="V77" s="455"/>
      <c r="W77" s="455"/>
      <c r="X77" s="455"/>
      <c r="Y77" s="458" t="s">
        <v>547</v>
      </c>
      <c r="Z77" s="459"/>
      <c r="AA77" s="460"/>
      <c r="AB77" s="461" t="s">
        <v>705</v>
      </c>
      <c r="AC77" s="462"/>
      <c r="AD77" s="463"/>
      <c r="AE77" s="464" t="s">
        <v>646</v>
      </c>
      <c r="AF77" s="464"/>
      <c r="AG77" s="464"/>
      <c r="AH77" s="464"/>
      <c r="AI77" s="464">
        <v>2012</v>
      </c>
      <c r="AJ77" s="464"/>
      <c r="AK77" s="464"/>
      <c r="AL77" s="464"/>
      <c r="AM77" s="464">
        <v>7384</v>
      </c>
      <c r="AN77" s="464"/>
      <c r="AO77" s="464"/>
      <c r="AP77" s="464"/>
      <c r="AQ77" s="76">
        <v>9371</v>
      </c>
      <c r="AR77" s="77"/>
      <c r="AS77" s="77"/>
      <c r="AT77" s="77"/>
      <c r="AU77" s="77"/>
      <c r="AV77" s="77"/>
      <c r="AW77" s="77"/>
      <c r="AX77" s="81"/>
      <c r="AY77">
        <f>$AY$76</f>
        <v>1</v>
      </c>
    </row>
    <row r="78" spans="1:51" ht="46.5" customHeight="1" x14ac:dyDescent="0.15">
      <c r="A78" s="469"/>
      <c r="B78" s="383"/>
      <c r="C78" s="383"/>
      <c r="D78" s="383"/>
      <c r="E78" s="383"/>
      <c r="F78" s="470"/>
      <c r="G78" s="456"/>
      <c r="H78" s="457"/>
      <c r="I78" s="457"/>
      <c r="J78" s="457"/>
      <c r="K78" s="457"/>
      <c r="L78" s="457"/>
      <c r="M78" s="457"/>
      <c r="N78" s="457"/>
      <c r="O78" s="457"/>
      <c r="P78" s="457"/>
      <c r="Q78" s="457"/>
      <c r="R78" s="457"/>
      <c r="S78" s="457"/>
      <c r="T78" s="457"/>
      <c r="U78" s="457"/>
      <c r="V78" s="457"/>
      <c r="W78" s="457"/>
      <c r="X78" s="457"/>
      <c r="Y78" s="117" t="s">
        <v>549</v>
      </c>
      <c r="Z78" s="451"/>
      <c r="AA78" s="452"/>
      <c r="AB78" s="413" t="s">
        <v>706</v>
      </c>
      <c r="AC78" s="414"/>
      <c r="AD78" s="415"/>
      <c r="AE78" s="416" t="s">
        <v>646</v>
      </c>
      <c r="AF78" s="416"/>
      <c r="AG78" s="416"/>
      <c r="AH78" s="416"/>
      <c r="AI78" s="416" t="s">
        <v>689</v>
      </c>
      <c r="AJ78" s="416"/>
      <c r="AK78" s="416"/>
      <c r="AL78" s="416"/>
      <c r="AM78" s="416" t="s">
        <v>690</v>
      </c>
      <c r="AN78" s="416"/>
      <c r="AO78" s="416"/>
      <c r="AP78" s="416"/>
      <c r="AQ78" s="416" t="s">
        <v>691</v>
      </c>
      <c r="AR78" s="416"/>
      <c r="AS78" s="416"/>
      <c r="AT78" s="416"/>
      <c r="AU78" s="416"/>
      <c r="AV78" s="416"/>
      <c r="AW78" s="416"/>
      <c r="AX78" s="453"/>
      <c r="AY78">
        <f>$AY$76</f>
        <v>1</v>
      </c>
    </row>
    <row r="79" spans="1:51" ht="18.75" customHeight="1" x14ac:dyDescent="0.15">
      <c r="A79" s="385" t="s">
        <v>214</v>
      </c>
      <c r="B79" s="386"/>
      <c r="C79" s="386"/>
      <c r="D79" s="386"/>
      <c r="E79" s="386"/>
      <c r="F79" s="387"/>
      <c r="G79" s="395" t="s">
        <v>135</v>
      </c>
      <c r="H79" s="376"/>
      <c r="I79" s="376"/>
      <c r="J79" s="376"/>
      <c r="K79" s="376"/>
      <c r="L79" s="376"/>
      <c r="M79" s="376"/>
      <c r="N79" s="376"/>
      <c r="O79" s="396"/>
      <c r="P79" s="399" t="s">
        <v>55</v>
      </c>
      <c r="Q79" s="376"/>
      <c r="R79" s="376"/>
      <c r="S79" s="376"/>
      <c r="T79" s="376"/>
      <c r="U79" s="376"/>
      <c r="V79" s="376"/>
      <c r="W79" s="376"/>
      <c r="X79" s="396"/>
      <c r="Y79" s="401"/>
      <c r="Z79" s="402"/>
      <c r="AA79" s="403"/>
      <c r="AB79" s="407" t="s">
        <v>11</v>
      </c>
      <c r="AC79" s="408"/>
      <c r="AD79" s="409"/>
      <c r="AE79" s="107" t="s">
        <v>388</v>
      </c>
      <c r="AF79" s="107"/>
      <c r="AG79" s="107"/>
      <c r="AH79" s="107"/>
      <c r="AI79" s="107" t="s">
        <v>540</v>
      </c>
      <c r="AJ79" s="107"/>
      <c r="AK79" s="107"/>
      <c r="AL79" s="107"/>
      <c r="AM79" s="107" t="s">
        <v>356</v>
      </c>
      <c r="AN79" s="107"/>
      <c r="AO79" s="107"/>
      <c r="AP79" s="107"/>
      <c r="AQ79" s="108" t="s">
        <v>167</v>
      </c>
      <c r="AR79" s="109"/>
      <c r="AS79" s="109"/>
      <c r="AT79" s="110"/>
      <c r="AU79" s="376" t="s">
        <v>125</v>
      </c>
      <c r="AV79" s="376"/>
      <c r="AW79" s="376"/>
      <c r="AX79" s="377"/>
      <c r="AY79">
        <f>COUNTA($G$81)</f>
        <v>1</v>
      </c>
    </row>
    <row r="80" spans="1:51" ht="18.75" customHeight="1" x14ac:dyDescent="0.15">
      <c r="A80" s="388"/>
      <c r="B80" s="389"/>
      <c r="C80" s="389"/>
      <c r="D80" s="389"/>
      <c r="E80" s="389"/>
      <c r="F80" s="390"/>
      <c r="G80" s="397"/>
      <c r="H80" s="383"/>
      <c r="I80" s="383"/>
      <c r="J80" s="383"/>
      <c r="K80" s="383"/>
      <c r="L80" s="383"/>
      <c r="M80" s="383"/>
      <c r="N80" s="383"/>
      <c r="O80" s="398"/>
      <c r="P80" s="400"/>
      <c r="Q80" s="383"/>
      <c r="R80" s="383"/>
      <c r="S80" s="383"/>
      <c r="T80" s="383"/>
      <c r="U80" s="383"/>
      <c r="V80" s="383"/>
      <c r="W80" s="383"/>
      <c r="X80" s="398"/>
      <c r="Y80" s="404"/>
      <c r="Z80" s="405"/>
      <c r="AA80" s="406"/>
      <c r="AB80" s="410"/>
      <c r="AC80" s="411"/>
      <c r="AD80" s="412"/>
      <c r="AE80" s="107"/>
      <c r="AF80" s="107"/>
      <c r="AG80" s="107"/>
      <c r="AH80" s="107"/>
      <c r="AI80" s="107"/>
      <c r="AJ80" s="107"/>
      <c r="AK80" s="107"/>
      <c r="AL80" s="107"/>
      <c r="AM80" s="107"/>
      <c r="AN80" s="107"/>
      <c r="AO80" s="107"/>
      <c r="AP80" s="107"/>
      <c r="AQ80" s="378" t="s">
        <v>707</v>
      </c>
      <c r="AR80" s="379"/>
      <c r="AS80" s="380" t="s">
        <v>168</v>
      </c>
      <c r="AT80" s="381"/>
      <c r="AU80" s="382">
        <v>4</v>
      </c>
      <c r="AV80" s="382"/>
      <c r="AW80" s="383" t="s">
        <v>162</v>
      </c>
      <c r="AX80" s="384"/>
      <c r="AY80">
        <f t="shared" ref="AY80:AY85" si="2">$AY$79</f>
        <v>1</v>
      </c>
    </row>
    <row r="81" spans="1:51" ht="23.25" customHeight="1" x14ac:dyDescent="0.15">
      <c r="A81" s="391"/>
      <c r="B81" s="389"/>
      <c r="C81" s="389"/>
      <c r="D81" s="389"/>
      <c r="E81" s="389"/>
      <c r="F81" s="390"/>
      <c r="G81" s="86" t="s">
        <v>717</v>
      </c>
      <c r="H81" s="87"/>
      <c r="I81" s="87"/>
      <c r="J81" s="87"/>
      <c r="K81" s="87"/>
      <c r="L81" s="87"/>
      <c r="M81" s="87"/>
      <c r="N81" s="87"/>
      <c r="O81" s="88"/>
      <c r="P81" s="111" t="s">
        <v>718</v>
      </c>
      <c r="Q81" s="111"/>
      <c r="R81" s="111"/>
      <c r="S81" s="111"/>
      <c r="T81" s="111"/>
      <c r="U81" s="111"/>
      <c r="V81" s="111"/>
      <c r="W81" s="111"/>
      <c r="X81" s="112"/>
      <c r="Y81" s="117" t="s">
        <v>12</v>
      </c>
      <c r="Z81" s="118"/>
      <c r="AA81" s="119"/>
      <c r="AB81" s="120" t="s">
        <v>725</v>
      </c>
      <c r="AC81" s="120"/>
      <c r="AD81" s="120"/>
      <c r="AE81" s="76" t="s">
        <v>646</v>
      </c>
      <c r="AF81" s="77"/>
      <c r="AG81" s="77"/>
      <c r="AH81" s="77"/>
      <c r="AI81" s="76">
        <v>266</v>
      </c>
      <c r="AJ81" s="77"/>
      <c r="AK81" s="77"/>
      <c r="AL81" s="77"/>
      <c r="AM81" s="76">
        <v>274</v>
      </c>
      <c r="AN81" s="77"/>
      <c r="AO81" s="77"/>
      <c r="AP81" s="77"/>
      <c r="AQ81" s="78" t="s">
        <v>646</v>
      </c>
      <c r="AR81" s="79"/>
      <c r="AS81" s="79"/>
      <c r="AT81" s="80"/>
      <c r="AU81" s="77" t="s">
        <v>646</v>
      </c>
      <c r="AV81" s="77"/>
      <c r="AW81" s="77"/>
      <c r="AX81" s="81"/>
      <c r="AY81">
        <f t="shared" si="2"/>
        <v>1</v>
      </c>
    </row>
    <row r="82" spans="1:51" ht="23.25" customHeight="1" x14ac:dyDescent="0.15">
      <c r="A82" s="392"/>
      <c r="B82" s="393"/>
      <c r="C82" s="393"/>
      <c r="D82" s="393"/>
      <c r="E82" s="393"/>
      <c r="F82" s="394"/>
      <c r="G82" s="89"/>
      <c r="H82" s="90"/>
      <c r="I82" s="90"/>
      <c r="J82" s="90"/>
      <c r="K82" s="90"/>
      <c r="L82" s="90"/>
      <c r="M82" s="90"/>
      <c r="N82" s="90"/>
      <c r="O82" s="91"/>
      <c r="P82" s="113"/>
      <c r="Q82" s="113"/>
      <c r="R82" s="113"/>
      <c r="S82" s="113"/>
      <c r="T82" s="113"/>
      <c r="U82" s="113"/>
      <c r="V82" s="113"/>
      <c r="W82" s="113"/>
      <c r="X82" s="114"/>
      <c r="Y82" s="82" t="s">
        <v>50</v>
      </c>
      <c r="Z82" s="83"/>
      <c r="AA82" s="84"/>
      <c r="AB82" s="85" t="s">
        <v>725</v>
      </c>
      <c r="AC82" s="85"/>
      <c r="AD82" s="85"/>
      <c r="AE82" s="76">
        <v>180</v>
      </c>
      <c r="AF82" s="77"/>
      <c r="AG82" s="77"/>
      <c r="AH82" s="77"/>
      <c r="AI82" s="76">
        <v>180</v>
      </c>
      <c r="AJ82" s="77"/>
      <c r="AK82" s="77"/>
      <c r="AL82" s="77"/>
      <c r="AM82" s="76">
        <v>180</v>
      </c>
      <c r="AN82" s="77"/>
      <c r="AO82" s="77"/>
      <c r="AP82" s="77"/>
      <c r="AQ82" s="78" t="s">
        <v>646</v>
      </c>
      <c r="AR82" s="79"/>
      <c r="AS82" s="79"/>
      <c r="AT82" s="80"/>
      <c r="AU82" s="77">
        <v>55</v>
      </c>
      <c r="AV82" s="77"/>
      <c r="AW82" s="77"/>
      <c r="AX82" s="81"/>
      <c r="AY82">
        <f t="shared" si="2"/>
        <v>1</v>
      </c>
    </row>
    <row r="83" spans="1:51" ht="115.5" customHeight="1" x14ac:dyDescent="0.15">
      <c r="A83" s="391"/>
      <c r="B83" s="389"/>
      <c r="C83" s="389"/>
      <c r="D83" s="389"/>
      <c r="E83" s="389"/>
      <c r="F83" s="390"/>
      <c r="G83" s="92"/>
      <c r="H83" s="93"/>
      <c r="I83" s="93"/>
      <c r="J83" s="93"/>
      <c r="K83" s="93"/>
      <c r="L83" s="93"/>
      <c r="M83" s="93"/>
      <c r="N83" s="93"/>
      <c r="O83" s="94"/>
      <c r="P83" s="115"/>
      <c r="Q83" s="115"/>
      <c r="R83" s="115"/>
      <c r="S83" s="115"/>
      <c r="T83" s="115"/>
      <c r="U83" s="115"/>
      <c r="V83" s="115"/>
      <c r="W83" s="115"/>
      <c r="X83" s="116"/>
      <c r="Y83" s="82" t="s">
        <v>13</v>
      </c>
      <c r="Z83" s="83"/>
      <c r="AA83" s="84"/>
      <c r="AB83" s="375" t="s">
        <v>14</v>
      </c>
      <c r="AC83" s="375"/>
      <c r="AD83" s="375"/>
      <c r="AE83" s="76" t="s">
        <v>647</v>
      </c>
      <c r="AF83" s="77"/>
      <c r="AG83" s="77"/>
      <c r="AH83" s="77"/>
      <c r="AI83" s="76">
        <f>AI81/AI82*100</f>
        <v>147.77777777777777</v>
      </c>
      <c r="AJ83" s="77"/>
      <c r="AK83" s="77"/>
      <c r="AL83" s="77"/>
      <c r="AM83" s="76">
        <f>AM81/AM82*100</f>
        <v>152.22222222222223</v>
      </c>
      <c r="AN83" s="77"/>
      <c r="AO83" s="77"/>
      <c r="AP83" s="77"/>
      <c r="AQ83" s="78" t="s">
        <v>646</v>
      </c>
      <c r="AR83" s="79"/>
      <c r="AS83" s="79"/>
      <c r="AT83" s="80"/>
      <c r="AU83" s="77" t="s">
        <v>646</v>
      </c>
      <c r="AV83" s="77"/>
      <c r="AW83" s="77"/>
      <c r="AX83" s="81"/>
      <c r="AY83">
        <f t="shared" si="2"/>
        <v>1</v>
      </c>
    </row>
    <row r="84" spans="1:51" ht="23.25" customHeight="1" x14ac:dyDescent="0.15">
      <c r="A84" s="95" t="s">
        <v>233</v>
      </c>
      <c r="B84" s="96"/>
      <c r="C84" s="96"/>
      <c r="D84" s="96"/>
      <c r="E84" s="96"/>
      <c r="F84" s="97"/>
      <c r="G84" s="101" t="s">
        <v>722</v>
      </c>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3"/>
      <c r="AY84">
        <f t="shared" si="2"/>
        <v>1</v>
      </c>
    </row>
    <row r="85" spans="1:51" ht="84" customHeight="1" thickBot="1" x14ac:dyDescent="0.2">
      <c r="A85" s="98"/>
      <c r="B85" s="99"/>
      <c r="C85" s="99"/>
      <c r="D85" s="99"/>
      <c r="E85" s="99"/>
      <c r="F85" s="100"/>
      <c r="G85" s="104"/>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6"/>
      <c r="AY85">
        <f t="shared" si="2"/>
        <v>1</v>
      </c>
    </row>
    <row r="86" spans="1:51" ht="47.25" customHeight="1" x14ac:dyDescent="0.15">
      <c r="A86" s="518" t="s">
        <v>545</v>
      </c>
      <c r="B86" s="519"/>
      <c r="C86" s="519"/>
      <c r="D86" s="519"/>
      <c r="E86" s="519"/>
      <c r="F86" s="520"/>
      <c r="G86" s="524" t="s">
        <v>692</v>
      </c>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3"/>
      <c r="AY86">
        <f>COUNTA($G$86)</f>
        <v>1</v>
      </c>
    </row>
    <row r="87" spans="1:51" ht="31.5" customHeight="1" x14ac:dyDescent="0.15">
      <c r="A87" s="449" t="s">
        <v>546</v>
      </c>
      <c r="B87" s="450"/>
      <c r="C87" s="450"/>
      <c r="D87" s="450"/>
      <c r="E87" s="450"/>
      <c r="F87" s="371"/>
      <c r="G87" s="492" t="s">
        <v>544</v>
      </c>
      <c r="H87" s="493"/>
      <c r="I87" s="493"/>
      <c r="J87" s="493"/>
      <c r="K87" s="493"/>
      <c r="L87" s="493"/>
      <c r="M87" s="493"/>
      <c r="N87" s="493"/>
      <c r="O87" s="493"/>
      <c r="P87" s="494" t="s">
        <v>543</v>
      </c>
      <c r="Q87" s="493"/>
      <c r="R87" s="493"/>
      <c r="S87" s="493"/>
      <c r="T87" s="493"/>
      <c r="U87" s="493"/>
      <c r="V87" s="493"/>
      <c r="W87" s="493"/>
      <c r="X87" s="495"/>
      <c r="Y87" s="496"/>
      <c r="Z87" s="497"/>
      <c r="AA87" s="498"/>
      <c r="AB87" s="427" t="s">
        <v>11</v>
      </c>
      <c r="AC87" s="427"/>
      <c r="AD87" s="427"/>
      <c r="AE87" s="107" t="s">
        <v>388</v>
      </c>
      <c r="AF87" s="107"/>
      <c r="AG87" s="107"/>
      <c r="AH87" s="107"/>
      <c r="AI87" s="107" t="s">
        <v>540</v>
      </c>
      <c r="AJ87" s="107"/>
      <c r="AK87" s="107"/>
      <c r="AL87" s="107"/>
      <c r="AM87" s="107" t="s">
        <v>356</v>
      </c>
      <c r="AN87" s="107"/>
      <c r="AO87" s="107"/>
      <c r="AP87" s="107"/>
      <c r="AQ87" s="424" t="s">
        <v>387</v>
      </c>
      <c r="AR87" s="425"/>
      <c r="AS87" s="425"/>
      <c r="AT87" s="426"/>
      <c r="AU87" s="424" t="s">
        <v>557</v>
      </c>
      <c r="AV87" s="425"/>
      <c r="AW87" s="425"/>
      <c r="AX87" s="434"/>
      <c r="AY87">
        <f>COUNTA($G$88)</f>
        <v>1</v>
      </c>
    </row>
    <row r="88" spans="1:51" ht="23.25" customHeight="1" x14ac:dyDescent="0.15">
      <c r="A88" s="449"/>
      <c r="B88" s="450"/>
      <c r="C88" s="450"/>
      <c r="D88" s="450"/>
      <c r="E88" s="450"/>
      <c r="F88" s="371"/>
      <c r="G88" s="499" t="s">
        <v>712</v>
      </c>
      <c r="H88" s="436"/>
      <c r="I88" s="436"/>
      <c r="J88" s="436"/>
      <c r="K88" s="436"/>
      <c r="L88" s="436"/>
      <c r="M88" s="436"/>
      <c r="N88" s="436"/>
      <c r="O88" s="436"/>
      <c r="P88" s="267" t="s">
        <v>711</v>
      </c>
      <c r="Q88" s="440"/>
      <c r="R88" s="440"/>
      <c r="S88" s="440"/>
      <c r="T88" s="440"/>
      <c r="U88" s="440"/>
      <c r="V88" s="440"/>
      <c r="W88" s="440"/>
      <c r="X88" s="441"/>
      <c r="Y88" s="445" t="s">
        <v>51</v>
      </c>
      <c r="Z88" s="446"/>
      <c r="AA88" s="447"/>
      <c r="AB88" s="120" t="s">
        <v>695</v>
      </c>
      <c r="AC88" s="448"/>
      <c r="AD88" s="448"/>
      <c r="AE88" s="417">
        <v>1</v>
      </c>
      <c r="AF88" s="417"/>
      <c r="AG88" s="417"/>
      <c r="AH88" s="417"/>
      <c r="AI88" s="417">
        <v>1</v>
      </c>
      <c r="AJ88" s="417"/>
      <c r="AK88" s="417"/>
      <c r="AL88" s="417"/>
      <c r="AM88" s="417" t="s">
        <v>646</v>
      </c>
      <c r="AN88" s="417"/>
      <c r="AO88" s="417"/>
      <c r="AP88" s="417"/>
      <c r="AQ88" s="417" t="s">
        <v>646</v>
      </c>
      <c r="AR88" s="417"/>
      <c r="AS88" s="417"/>
      <c r="AT88" s="417"/>
      <c r="AU88" s="418" t="s">
        <v>646</v>
      </c>
      <c r="AV88" s="419"/>
      <c r="AW88" s="419"/>
      <c r="AX88" s="420"/>
      <c r="AY88">
        <f>$AY$87</f>
        <v>1</v>
      </c>
    </row>
    <row r="89" spans="1:51" ht="115.15" customHeight="1" x14ac:dyDescent="0.15">
      <c r="A89" s="98"/>
      <c r="B89" s="99"/>
      <c r="C89" s="99"/>
      <c r="D89" s="99"/>
      <c r="E89" s="99"/>
      <c r="F89" s="100"/>
      <c r="G89" s="437"/>
      <c r="H89" s="438"/>
      <c r="I89" s="438"/>
      <c r="J89" s="438"/>
      <c r="K89" s="438"/>
      <c r="L89" s="438"/>
      <c r="M89" s="438"/>
      <c r="N89" s="438"/>
      <c r="O89" s="438"/>
      <c r="P89" s="442"/>
      <c r="Q89" s="443"/>
      <c r="R89" s="443"/>
      <c r="S89" s="443"/>
      <c r="T89" s="443"/>
      <c r="U89" s="443"/>
      <c r="V89" s="443"/>
      <c r="W89" s="443"/>
      <c r="X89" s="444"/>
      <c r="Y89" s="421" t="s">
        <v>52</v>
      </c>
      <c r="Z89" s="422"/>
      <c r="AA89" s="423"/>
      <c r="AB89" s="120" t="s">
        <v>668</v>
      </c>
      <c r="AC89" s="448"/>
      <c r="AD89" s="448"/>
      <c r="AE89" s="417">
        <v>1</v>
      </c>
      <c r="AF89" s="417"/>
      <c r="AG89" s="417"/>
      <c r="AH89" s="417"/>
      <c r="AI89" s="417">
        <v>1</v>
      </c>
      <c r="AJ89" s="417"/>
      <c r="AK89" s="417"/>
      <c r="AL89" s="417"/>
      <c r="AM89" s="417">
        <v>1</v>
      </c>
      <c r="AN89" s="417"/>
      <c r="AO89" s="417"/>
      <c r="AP89" s="417"/>
      <c r="AQ89" s="417">
        <v>6</v>
      </c>
      <c r="AR89" s="417"/>
      <c r="AS89" s="417"/>
      <c r="AT89" s="417"/>
      <c r="AU89" s="418">
        <v>3</v>
      </c>
      <c r="AV89" s="419"/>
      <c r="AW89" s="419"/>
      <c r="AX89" s="420"/>
      <c r="AY89">
        <f>$AY$87</f>
        <v>1</v>
      </c>
    </row>
    <row r="90" spans="1:51" ht="23.25" customHeight="1" x14ac:dyDescent="0.15">
      <c r="A90" s="95" t="s">
        <v>547</v>
      </c>
      <c r="B90" s="465"/>
      <c r="C90" s="465"/>
      <c r="D90" s="465"/>
      <c r="E90" s="465"/>
      <c r="F90" s="466"/>
      <c r="G90" s="83" t="s">
        <v>548</v>
      </c>
      <c r="H90" s="83"/>
      <c r="I90" s="83"/>
      <c r="J90" s="83"/>
      <c r="K90" s="83"/>
      <c r="L90" s="83"/>
      <c r="M90" s="83"/>
      <c r="N90" s="83"/>
      <c r="O90" s="83"/>
      <c r="P90" s="83"/>
      <c r="Q90" s="83"/>
      <c r="R90" s="83"/>
      <c r="S90" s="83"/>
      <c r="T90" s="83"/>
      <c r="U90" s="83"/>
      <c r="V90" s="83"/>
      <c r="W90" s="83"/>
      <c r="X90" s="84"/>
      <c r="Y90" s="431"/>
      <c r="Z90" s="432"/>
      <c r="AA90" s="433"/>
      <c r="AB90" s="82" t="s">
        <v>11</v>
      </c>
      <c r="AC90" s="83"/>
      <c r="AD90" s="84"/>
      <c r="AE90" s="107" t="s">
        <v>388</v>
      </c>
      <c r="AF90" s="107"/>
      <c r="AG90" s="107"/>
      <c r="AH90" s="107"/>
      <c r="AI90" s="107" t="s">
        <v>540</v>
      </c>
      <c r="AJ90" s="107"/>
      <c r="AK90" s="107"/>
      <c r="AL90" s="107"/>
      <c r="AM90" s="107" t="s">
        <v>356</v>
      </c>
      <c r="AN90" s="107"/>
      <c r="AO90" s="107"/>
      <c r="AP90" s="107"/>
      <c r="AQ90" s="428" t="s">
        <v>558</v>
      </c>
      <c r="AR90" s="429"/>
      <c r="AS90" s="429"/>
      <c r="AT90" s="429"/>
      <c r="AU90" s="429"/>
      <c r="AV90" s="429"/>
      <c r="AW90" s="429"/>
      <c r="AX90" s="430"/>
      <c r="AY90">
        <f>IF(SUBSTITUTE(SUBSTITUTE($G$91,"／",""),"　","")="",0,1)</f>
        <v>1</v>
      </c>
    </row>
    <row r="91" spans="1:51" ht="23.25" customHeight="1" x14ac:dyDescent="0.15">
      <c r="A91" s="467"/>
      <c r="B91" s="376"/>
      <c r="C91" s="376"/>
      <c r="D91" s="376"/>
      <c r="E91" s="376"/>
      <c r="F91" s="468"/>
      <c r="G91" s="454" t="s">
        <v>733</v>
      </c>
      <c r="H91" s="455"/>
      <c r="I91" s="455"/>
      <c r="J91" s="455"/>
      <c r="K91" s="455"/>
      <c r="L91" s="455"/>
      <c r="M91" s="455"/>
      <c r="N91" s="455"/>
      <c r="O91" s="455"/>
      <c r="P91" s="455"/>
      <c r="Q91" s="455"/>
      <c r="R91" s="455"/>
      <c r="S91" s="455"/>
      <c r="T91" s="455"/>
      <c r="U91" s="455"/>
      <c r="V91" s="455"/>
      <c r="W91" s="455"/>
      <c r="X91" s="455"/>
      <c r="Y91" s="458" t="s">
        <v>547</v>
      </c>
      <c r="Z91" s="459"/>
      <c r="AA91" s="460"/>
      <c r="AB91" s="461" t="s">
        <v>700</v>
      </c>
      <c r="AC91" s="462"/>
      <c r="AD91" s="463"/>
      <c r="AE91" s="464">
        <v>366</v>
      </c>
      <c r="AF91" s="464"/>
      <c r="AG91" s="464"/>
      <c r="AH91" s="464"/>
      <c r="AI91" s="464">
        <v>667</v>
      </c>
      <c r="AJ91" s="464"/>
      <c r="AK91" s="464"/>
      <c r="AL91" s="464"/>
      <c r="AM91" s="464">
        <v>29.1</v>
      </c>
      <c r="AN91" s="464"/>
      <c r="AO91" s="464"/>
      <c r="AP91" s="464"/>
      <c r="AQ91" s="76">
        <v>2774.3</v>
      </c>
      <c r="AR91" s="77"/>
      <c r="AS91" s="77"/>
      <c r="AT91" s="77"/>
      <c r="AU91" s="77"/>
      <c r="AV91" s="77"/>
      <c r="AW91" s="77"/>
      <c r="AX91" s="81"/>
      <c r="AY91">
        <f>$AY$90</f>
        <v>1</v>
      </c>
    </row>
    <row r="92" spans="1:51" ht="56.25" customHeight="1" x14ac:dyDescent="0.15">
      <c r="A92" s="469"/>
      <c r="B92" s="383"/>
      <c r="C92" s="383"/>
      <c r="D92" s="383"/>
      <c r="E92" s="383"/>
      <c r="F92" s="470"/>
      <c r="G92" s="456"/>
      <c r="H92" s="457"/>
      <c r="I92" s="457"/>
      <c r="J92" s="457"/>
      <c r="K92" s="457"/>
      <c r="L92" s="457"/>
      <c r="M92" s="457"/>
      <c r="N92" s="457"/>
      <c r="O92" s="457"/>
      <c r="P92" s="457"/>
      <c r="Q92" s="457"/>
      <c r="R92" s="457"/>
      <c r="S92" s="457"/>
      <c r="T92" s="457"/>
      <c r="U92" s="457"/>
      <c r="V92" s="457"/>
      <c r="W92" s="457"/>
      <c r="X92" s="457"/>
      <c r="Y92" s="117" t="s">
        <v>549</v>
      </c>
      <c r="Z92" s="451"/>
      <c r="AA92" s="452"/>
      <c r="AB92" s="413" t="s">
        <v>736</v>
      </c>
      <c r="AC92" s="414"/>
      <c r="AD92" s="415"/>
      <c r="AE92" s="416" t="s">
        <v>697</v>
      </c>
      <c r="AF92" s="416"/>
      <c r="AG92" s="416"/>
      <c r="AH92" s="416"/>
      <c r="AI92" s="416" t="s">
        <v>698</v>
      </c>
      <c r="AJ92" s="416"/>
      <c r="AK92" s="416"/>
      <c r="AL92" s="416"/>
      <c r="AM92" s="416" t="s">
        <v>699</v>
      </c>
      <c r="AN92" s="416"/>
      <c r="AO92" s="416"/>
      <c r="AP92" s="416"/>
      <c r="AQ92" s="416" t="s">
        <v>732</v>
      </c>
      <c r="AR92" s="416"/>
      <c r="AS92" s="416"/>
      <c r="AT92" s="416"/>
      <c r="AU92" s="416"/>
      <c r="AV92" s="416"/>
      <c r="AW92" s="416"/>
      <c r="AX92" s="453"/>
      <c r="AY92">
        <f>$AY$90</f>
        <v>1</v>
      </c>
    </row>
    <row r="93" spans="1:51" ht="18.75" customHeight="1" x14ac:dyDescent="0.15">
      <c r="A93" s="385" t="s">
        <v>214</v>
      </c>
      <c r="B93" s="386"/>
      <c r="C93" s="386"/>
      <c r="D93" s="386"/>
      <c r="E93" s="386"/>
      <c r="F93" s="387"/>
      <c r="G93" s="395" t="s">
        <v>135</v>
      </c>
      <c r="H93" s="376"/>
      <c r="I93" s="376"/>
      <c r="J93" s="376"/>
      <c r="K93" s="376"/>
      <c r="L93" s="376"/>
      <c r="M93" s="376"/>
      <c r="N93" s="376"/>
      <c r="O93" s="396"/>
      <c r="P93" s="399" t="s">
        <v>55</v>
      </c>
      <c r="Q93" s="376"/>
      <c r="R93" s="376"/>
      <c r="S93" s="376"/>
      <c r="T93" s="376"/>
      <c r="U93" s="376"/>
      <c r="V93" s="376"/>
      <c r="W93" s="376"/>
      <c r="X93" s="396"/>
      <c r="Y93" s="401"/>
      <c r="Z93" s="402"/>
      <c r="AA93" s="403"/>
      <c r="AB93" s="407" t="s">
        <v>11</v>
      </c>
      <c r="AC93" s="408"/>
      <c r="AD93" s="409"/>
      <c r="AE93" s="107" t="s">
        <v>388</v>
      </c>
      <c r="AF93" s="107"/>
      <c r="AG93" s="107"/>
      <c r="AH93" s="107"/>
      <c r="AI93" s="107" t="s">
        <v>540</v>
      </c>
      <c r="AJ93" s="107"/>
      <c r="AK93" s="107"/>
      <c r="AL93" s="107"/>
      <c r="AM93" s="107" t="s">
        <v>356</v>
      </c>
      <c r="AN93" s="107"/>
      <c r="AO93" s="107"/>
      <c r="AP93" s="107"/>
      <c r="AQ93" s="108" t="s">
        <v>167</v>
      </c>
      <c r="AR93" s="109"/>
      <c r="AS93" s="109"/>
      <c r="AT93" s="110"/>
      <c r="AU93" s="376" t="s">
        <v>125</v>
      </c>
      <c r="AV93" s="376"/>
      <c r="AW93" s="376"/>
      <c r="AX93" s="377"/>
      <c r="AY93">
        <f>COUNTA($G$95)</f>
        <v>1</v>
      </c>
    </row>
    <row r="94" spans="1:51" ht="18.75" customHeight="1" x14ac:dyDescent="0.15">
      <c r="A94" s="388"/>
      <c r="B94" s="389"/>
      <c r="C94" s="389"/>
      <c r="D94" s="389"/>
      <c r="E94" s="389"/>
      <c r="F94" s="390"/>
      <c r="G94" s="397"/>
      <c r="H94" s="383"/>
      <c r="I94" s="383"/>
      <c r="J94" s="383"/>
      <c r="K94" s="383"/>
      <c r="L94" s="383"/>
      <c r="M94" s="383"/>
      <c r="N94" s="383"/>
      <c r="O94" s="398"/>
      <c r="P94" s="400"/>
      <c r="Q94" s="383"/>
      <c r="R94" s="383"/>
      <c r="S94" s="383"/>
      <c r="T94" s="383"/>
      <c r="U94" s="383"/>
      <c r="V94" s="383"/>
      <c r="W94" s="383"/>
      <c r="X94" s="398"/>
      <c r="Y94" s="404"/>
      <c r="Z94" s="405"/>
      <c r="AA94" s="406"/>
      <c r="AB94" s="410"/>
      <c r="AC94" s="411"/>
      <c r="AD94" s="412"/>
      <c r="AE94" s="107"/>
      <c r="AF94" s="107"/>
      <c r="AG94" s="107"/>
      <c r="AH94" s="107"/>
      <c r="AI94" s="107"/>
      <c r="AJ94" s="107"/>
      <c r="AK94" s="107"/>
      <c r="AL94" s="107"/>
      <c r="AM94" s="107"/>
      <c r="AN94" s="107"/>
      <c r="AO94" s="107"/>
      <c r="AP94" s="107"/>
      <c r="AQ94" s="378" t="s">
        <v>701</v>
      </c>
      <c r="AR94" s="379"/>
      <c r="AS94" s="380" t="s">
        <v>168</v>
      </c>
      <c r="AT94" s="381"/>
      <c r="AU94" s="382">
        <v>4</v>
      </c>
      <c r="AV94" s="382"/>
      <c r="AW94" s="383" t="s">
        <v>162</v>
      </c>
      <c r="AX94" s="384"/>
      <c r="AY94">
        <f t="shared" ref="AY94:AY99" si="3">$AY$93</f>
        <v>1</v>
      </c>
    </row>
    <row r="95" spans="1:51" ht="23.25" customHeight="1" x14ac:dyDescent="0.15">
      <c r="A95" s="391"/>
      <c r="B95" s="389"/>
      <c r="C95" s="389"/>
      <c r="D95" s="389"/>
      <c r="E95" s="389"/>
      <c r="F95" s="390"/>
      <c r="G95" s="86" t="s">
        <v>713</v>
      </c>
      <c r="H95" s="87"/>
      <c r="I95" s="87"/>
      <c r="J95" s="87"/>
      <c r="K95" s="87"/>
      <c r="L95" s="87"/>
      <c r="M95" s="87"/>
      <c r="N95" s="87"/>
      <c r="O95" s="88"/>
      <c r="P95" s="111" t="s">
        <v>714</v>
      </c>
      <c r="Q95" s="111"/>
      <c r="R95" s="111"/>
      <c r="S95" s="111"/>
      <c r="T95" s="111"/>
      <c r="U95" s="111"/>
      <c r="V95" s="111"/>
      <c r="W95" s="111"/>
      <c r="X95" s="112"/>
      <c r="Y95" s="117" t="s">
        <v>12</v>
      </c>
      <c r="Z95" s="118"/>
      <c r="AA95" s="119"/>
      <c r="AB95" s="120" t="s">
        <v>696</v>
      </c>
      <c r="AC95" s="120"/>
      <c r="AD95" s="120"/>
      <c r="AE95" s="76">
        <v>3</v>
      </c>
      <c r="AF95" s="77"/>
      <c r="AG95" s="77"/>
      <c r="AH95" s="77"/>
      <c r="AI95" s="76">
        <v>7</v>
      </c>
      <c r="AJ95" s="77"/>
      <c r="AK95" s="77"/>
      <c r="AL95" s="77"/>
      <c r="AM95" s="76" t="s">
        <v>707</v>
      </c>
      <c r="AN95" s="77"/>
      <c r="AO95" s="77"/>
      <c r="AP95" s="77"/>
      <c r="AQ95" s="78" t="s">
        <v>646</v>
      </c>
      <c r="AR95" s="79"/>
      <c r="AS95" s="79"/>
      <c r="AT95" s="80"/>
      <c r="AU95" s="77" t="s">
        <v>646</v>
      </c>
      <c r="AV95" s="77"/>
      <c r="AW95" s="77"/>
      <c r="AX95" s="81"/>
      <c r="AY95">
        <f t="shared" si="3"/>
        <v>1</v>
      </c>
    </row>
    <row r="96" spans="1:51" ht="23.25" customHeight="1" x14ac:dyDescent="0.15">
      <c r="A96" s="392"/>
      <c r="B96" s="393"/>
      <c r="C96" s="393"/>
      <c r="D96" s="393"/>
      <c r="E96" s="393"/>
      <c r="F96" s="394"/>
      <c r="G96" s="89"/>
      <c r="H96" s="90"/>
      <c r="I96" s="90"/>
      <c r="J96" s="90"/>
      <c r="K96" s="90"/>
      <c r="L96" s="90"/>
      <c r="M96" s="90"/>
      <c r="N96" s="90"/>
      <c r="O96" s="91"/>
      <c r="P96" s="113"/>
      <c r="Q96" s="113"/>
      <c r="R96" s="113"/>
      <c r="S96" s="113"/>
      <c r="T96" s="113"/>
      <c r="U96" s="113"/>
      <c r="V96" s="113"/>
      <c r="W96" s="113"/>
      <c r="X96" s="114"/>
      <c r="Y96" s="82" t="s">
        <v>50</v>
      </c>
      <c r="Z96" s="83"/>
      <c r="AA96" s="84"/>
      <c r="AB96" s="85" t="s">
        <v>696</v>
      </c>
      <c r="AC96" s="85"/>
      <c r="AD96" s="85"/>
      <c r="AE96" s="76">
        <v>3</v>
      </c>
      <c r="AF96" s="77"/>
      <c r="AG96" s="77"/>
      <c r="AH96" s="77"/>
      <c r="AI96" s="76">
        <v>3</v>
      </c>
      <c r="AJ96" s="77"/>
      <c r="AK96" s="77"/>
      <c r="AL96" s="77"/>
      <c r="AM96" s="76">
        <v>3</v>
      </c>
      <c r="AN96" s="77"/>
      <c r="AO96" s="77"/>
      <c r="AP96" s="77"/>
      <c r="AQ96" s="78" t="s">
        <v>646</v>
      </c>
      <c r="AR96" s="79"/>
      <c r="AS96" s="79"/>
      <c r="AT96" s="80"/>
      <c r="AU96" s="77">
        <v>6</v>
      </c>
      <c r="AV96" s="77"/>
      <c r="AW96" s="77"/>
      <c r="AX96" s="81"/>
      <c r="AY96">
        <f t="shared" si="3"/>
        <v>1</v>
      </c>
    </row>
    <row r="97" spans="1:51" ht="87" customHeight="1" x14ac:dyDescent="0.15">
      <c r="A97" s="391"/>
      <c r="B97" s="389"/>
      <c r="C97" s="389"/>
      <c r="D97" s="389"/>
      <c r="E97" s="389"/>
      <c r="F97" s="390"/>
      <c r="G97" s="92"/>
      <c r="H97" s="93"/>
      <c r="I97" s="93"/>
      <c r="J97" s="93"/>
      <c r="K97" s="93"/>
      <c r="L97" s="93"/>
      <c r="M97" s="93"/>
      <c r="N97" s="93"/>
      <c r="O97" s="94"/>
      <c r="P97" s="115"/>
      <c r="Q97" s="115"/>
      <c r="R97" s="115"/>
      <c r="S97" s="115"/>
      <c r="T97" s="115"/>
      <c r="U97" s="115"/>
      <c r="V97" s="115"/>
      <c r="W97" s="115"/>
      <c r="X97" s="116"/>
      <c r="Y97" s="82" t="s">
        <v>13</v>
      </c>
      <c r="Z97" s="83"/>
      <c r="AA97" s="84"/>
      <c r="AB97" s="375" t="s">
        <v>14</v>
      </c>
      <c r="AC97" s="375"/>
      <c r="AD97" s="375"/>
      <c r="AE97" s="76">
        <f t="shared" ref="AE97" si="4">AE95/AE96*100</f>
        <v>100</v>
      </c>
      <c r="AF97" s="77"/>
      <c r="AG97" s="77"/>
      <c r="AH97" s="77"/>
      <c r="AI97" s="76">
        <f t="shared" ref="AI97" si="5">AI95/AI96*100</f>
        <v>233.33333333333334</v>
      </c>
      <c r="AJ97" s="77"/>
      <c r="AK97" s="77"/>
      <c r="AL97" s="77"/>
      <c r="AM97" s="76" t="s">
        <v>707</v>
      </c>
      <c r="AN97" s="77"/>
      <c r="AO97" s="77"/>
      <c r="AP97" s="77"/>
      <c r="AQ97" s="78" t="s">
        <v>646</v>
      </c>
      <c r="AR97" s="79"/>
      <c r="AS97" s="79"/>
      <c r="AT97" s="80"/>
      <c r="AU97" s="77" t="s">
        <v>646</v>
      </c>
      <c r="AV97" s="77"/>
      <c r="AW97" s="77"/>
      <c r="AX97" s="81"/>
      <c r="AY97">
        <f t="shared" si="3"/>
        <v>1</v>
      </c>
    </row>
    <row r="98" spans="1:51" ht="23.25" customHeight="1" x14ac:dyDescent="0.15">
      <c r="A98" s="95" t="s">
        <v>233</v>
      </c>
      <c r="B98" s="96"/>
      <c r="C98" s="96"/>
      <c r="D98" s="96"/>
      <c r="E98" s="96"/>
      <c r="F98" s="97"/>
      <c r="G98" s="101" t="s">
        <v>721</v>
      </c>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3"/>
      <c r="AY98">
        <f t="shared" si="3"/>
        <v>1</v>
      </c>
    </row>
    <row r="99" spans="1:51" ht="166.15" customHeight="1" thickBot="1" x14ac:dyDescent="0.2">
      <c r="A99" s="98"/>
      <c r="B99" s="99"/>
      <c r="C99" s="99"/>
      <c r="D99" s="99"/>
      <c r="E99" s="99"/>
      <c r="F99" s="100"/>
      <c r="G99" s="104"/>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6"/>
      <c r="AY99">
        <f t="shared" si="3"/>
        <v>1</v>
      </c>
    </row>
    <row r="100" spans="1:51" ht="45" customHeight="1" x14ac:dyDescent="0.15">
      <c r="A100" s="288" t="s">
        <v>255</v>
      </c>
      <c r="B100" s="289"/>
      <c r="C100" s="292" t="s">
        <v>169</v>
      </c>
      <c r="D100" s="289"/>
      <c r="E100" s="294" t="s">
        <v>182</v>
      </c>
      <c r="F100" s="295"/>
      <c r="G100" s="296" t="s">
        <v>645</v>
      </c>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8"/>
    </row>
    <row r="101" spans="1:51" ht="32.25" customHeight="1" x14ac:dyDescent="0.15">
      <c r="A101" s="290"/>
      <c r="B101" s="291"/>
      <c r="C101" s="293"/>
      <c r="D101" s="291"/>
      <c r="E101" s="299" t="s">
        <v>181</v>
      </c>
      <c r="F101" s="97"/>
      <c r="G101" s="614" t="s">
        <v>645</v>
      </c>
      <c r="H101" s="111"/>
      <c r="I101" s="111"/>
      <c r="J101" s="111"/>
      <c r="K101" s="111"/>
      <c r="L101" s="111"/>
      <c r="M101" s="111"/>
      <c r="N101" s="111"/>
      <c r="O101" s="111"/>
      <c r="P101" s="111"/>
      <c r="Q101" s="111"/>
      <c r="R101" s="111"/>
      <c r="S101" s="111"/>
      <c r="T101" s="111"/>
      <c r="U101" s="111"/>
      <c r="V101" s="112"/>
      <c r="W101" s="359" t="s">
        <v>550</v>
      </c>
      <c r="X101" s="360"/>
      <c r="Y101" s="360"/>
      <c r="Z101" s="360"/>
      <c r="AA101" s="361"/>
      <c r="AB101" s="362" t="s">
        <v>644</v>
      </c>
      <c r="AC101" s="363"/>
      <c r="AD101" s="363"/>
      <c r="AE101" s="363"/>
      <c r="AF101" s="363"/>
      <c r="AG101" s="363"/>
      <c r="AH101" s="363"/>
      <c r="AI101" s="363"/>
      <c r="AJ101" s="363"/>
      <c r="AK101" s="363"/>
      <c r="AL101" s="363"/>
      <c r="AM101" s="363"/>
      <c r="AN101" s="363"/>
      <c r="AO101" s="363"/>
      <c r="AP101" s="363"/>
      <c r="AQ101" s="363"/>
      <c r="AR101" s="363"/>
      <c r="AS101" s="363"/>
      <c r="AT101" s="363"/>
      <c r="AU101" s="363"/>
      <c r="AV101" s="363"/>
      <c r="AW101" s="363"/>
      <c r="AX101" s="364"/>
    </row>
    <row r="102" spans="1:51" ht="21" customHeight="1" x14ac:dyDescent="0.15">
      <c r="A102" s="290"/>
      <c r="B102" s="291"/>
      <c r="C102" s="293"/>
      <c r="D102" s="291"/>
      <c r="E102" s="300"/>
      <c r="F102" s="100"/>
      <c r="G102" s="615"/>
      <c r="H102" s="115"/>
      <c r="I102" s="115"/>
      <c r="J102" s="115"/>
      <c r="K102" s="115"/>
      <c r="L102" s="115"/>
      <c r="M102" s="115"/>
      <c r="N102" s="115"/>
      <c r="O102" s="115"/>
      <c r="P102" s="115"/>
      <c r="Q102" s="115"/>
      <c r="R102" s="115"/>
      <c r="S102" s="115"/>
      <c r="T102" s="115"/>
      <c r="U102" s="115"/>
      <c r="V102" s="116"/>
      <c r="W102" s="365" t="s">
        <v>551</v>
      </c>
      <c r="X102" s="366"/>
      <c r="Y102" s="366"/>
      <c r="Z102" s="366"/>
      <c r="AA102" s="367"/>
      <c r="AB102" s="362" t="s">
        <v>647</v>
      </c>
      <c r="AC102" s="363"/>
      <c r="AD102" s="363"/>
      <c r="AE102" s="363"/>
      <c r="AF102" s="363"/>
      <c r="AG102" s="363"/>
      <c r="AH102" s="363"/>
      <c r="AI102" s="363"/>
      <c r="AJ102" s="363"/>
      <c r="AK102" s="363"/>
      <c r="AL102" s="363"/>
      <c r="AM102" s="363"/>
      <c r="AN102" s="363"/>
      <c r="AO102" s="363"/>
      <c r="AP102" s="363"/>
      <c r="AQ102" s="363"/>
      <c r="AR102" s="363"/>
      <c r="AS102" s="363"/>
      <c r="AT102" s="363"/>
      <c r="AU102" s="363"/>
      <c r="AV102" s="363"/>
      <c r="AW102" s="363"/>
      <c r="AX102" s="364"/>
    </row>
    <row r="103" spans="1:51" ht="34.5" customHeight="1" x14ac:dyDescent="0.15">
      <c r="A103" s="290"/>
      <c r="B103" s="291"/>
      <c r="C103" s="368" t="s">
        <v>562</v>
      </c>
      <c r="D103" s="369"/>
      <c r="E103" s="299" t="s">
        <v>251</v>
      </c>
      <c r="F103" s="97"/>
      <c r="G103" s="349" t="s">
        <v>172</v>
      </c>
      <c r="H103" s="350"/>
      <c r="I103" s="350"/>
      <c r="J103" s="372" t="s">
        <v>646</v>
      </c>
      <c r="K103" s="373"/>
      <c r="L103" s="373"/>
      <c r="M103" s="373"/>
      <c r="N103" s="373"/>
      <c r="O103" s="373"/>
      <c r="P103" s="373"/>
      <c r="Q103" s="373"/>
      <c r="R103" s="373"/>
      <c r="S103" s="373"/>
      <c r="T103" s="374"/>
      <c r="U103" s="347" t="s">
        <v>647</v>
      </c>
      <c r="V103" s="347"/>
      <c r="W103" s="347"/>
      <c r="X103" s="347"/>
      <c r="Y103" s="347"/>
      <c r="Z103" s="347"/>
      <c r="AA103" s="347"/>
      <c r="AB103" s="347"/>
      <c r="AC103" s="347"/>
      <c r="AD103" s="347"/>
      <c r="AE103" s="347"/>
      <c r="AF103" s="347"/>
      <c r="AG103" s="347"/>
      <c r="AH103" s="347"/>
      <c r="AI103" s="347"/>
      <c r="AJ103" s="347"/>
      <c r="AK103" s="347"/>
      <c r="AL103" s="347"/>
      <c r="AM103" s="347"/>
      <c r="AN103" s="347"/>
      <c r="AO103" s="347"/>
      <c r="AP103" s="347"/>
      <c r="AQ103" s="347"/>
      <c r="AR103" s="347"/>
      <c r="AS103" s="347"/>
      <c r="AT103" s="347"/>
      <c r="AU103" s="347"/>
      <c r="AV103" s="347"/>
      <c r="AW103" s="347"/>
      <c r="AX103" s="348"/>
      <c r="AY103" s="58"/>
    </row>
    <row r="104" spans="1:51" ht="34.5" customHeight="1" x14ac:dyDescent="0.15">
      <c r="A104" s="290"/>
      <c r="B104" s="291"/>
      <c r="C104" s="293"/>
      <c r="D104" s="291"/>
      <c r="E104" s="370"/>
      <c r="F104" s="371"/>
      <c r="G104" s="349" t="s">
        <v>563</v>
      </c>
      <c r="H104" s="350"/>
      <c r="I104" s="350"/>
      <c r="J104" s="350"/>
      <c r="K104" s="350"/>
      <c r="L104" s="350"/>
      <c r="M104" s="350"/>
      <c r="N104" s="350"/>
      <c r="O104" s="350"/>
      <c r="P104" s="350"/>
      <c r="Q104" s="350"/>
      <c r="R104" s="350"/>
      <c r="S104" s="350"/>
      <c r="T104" s="350"/>
      <c r="U104" s="346" t="s">
        <v>647</v>
      </c>
      <c r="V104" s="347"/>
      <c r="W104" s="347"/>
      <c r="X104" s="347"/>
      <c r="Y104" s="347"/>
      <c r="Z104" s="347"/>
      <c r="AA104" s="347"/>
      <c r="AB104" s="347"/>
      <c r="AC104" s="347"/>
      <c r="AD104" s="347"/>
      <c r="AE104" s="347"/>
      <c r="AF104" s="347"/>
      <c r="AG104" s="347"/>
      <c r="AH104" s="347"/>
      <c r="AI104" s="347"/>
      <c r="AJ104" s="347"/>
      <c r="AK104" s="347"/>
      <c r="AL104" s="347"/>
      <c r="AM104" s="347"/>
      <c r="AN104" s="347"/>
      <c r="AO104" s="347"/>
      <c r="AP104" s="347"/>
      <c r="AQ104" s="347"/>
      <c r="AR104" s="347"/>
      <c r="AS104" s="347"/>
      <c r="AT104" s="347"/>
      <c r="AU104" s="347"/>
      <c r="AV104" s="347"/>
      <c r="AW104" s="347"/>
      <c r="AX104" s="348"/>
      <c r="AY104" s="58"/>
    </row>
    <row r="105" spans="1:51" ht="34.5" customHeight="1" thickBot="1" x14ac:dyDescent="0.2">
      <c r="A105" s="290"/>
      <c r="B105" s="291"/>
      <c r="C105" s="293"/>
      <c r="D105" s="291"/>
      <c r="E105" s="300"/>
      <c r="F105" s="100"/>
      <c r="G105" s="349" t="s">
        <v>551</v>
      </c>
      <c r="H105" s="350"/>
      <c r="I105" s="350"/>
      <c r="J105" s="350"/>
      <c r="K105" s="350"/>
      <c r="L105" s="350"/>
      <c r="M105" s="350"/>
      <c r="N105" s="350"/>
      <c r="O105" s="350"/>
      <c r="P105" s="350"/>
      <c r="Q105" s="350"/>
      <c r="R105" s="350"/>
      <c r="S105" s="350"/>
      <c r="T105" s="350"/>
      <c r="U105" s="616" t="s">
        <v>647</v>
      </c>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4"/>
      <c r="AY105" s="58"/>
    </row>
    <row r="106" spans="1:51" ht="27" customHeight="1" x14ac:dyDescent="0.15">
      <c r="A106" s="351" t="s">
        <v>44</v>
      </c>
      <c r="B106" s="352"/>
      <c r="C106" s="352"/>
      <c r="D106" s="352"/>
      <c r="E106" s="352"/>
      <c r="F106" s="352"/>
      <c r="G106" s="352"/>
      <c r="H106" s="352"/>
      <c r="I106" s="352"/>
      <c r="J106" s="352"/>
      <c r="K106" s="352"/>
      <c r="L106" s="352"/>
      <c r="M106" s="352"/>
      <c r="N106" s="352"/>
      <c r="O106" s="352"/>
      <c r="P106" s="352"/>
      <c r="Q106" s="352"/>
      <c r="R106" s="352"/>
      <c r="S106" s="352"/>
      <c r="T106" s="352"/>
      <c r="U106" s="352"/>
      <c r="V106" s="352"/>
      <c r="W106" s="352"/>
      <c r="X106" s="352"/>
      <c r="Y106" s="352"/>
      <c r="Z106" s="352"/>
      <c r="AA106" s="352"/>
      <c r="AB106" s="352"/>
      <c r="AC106" s="352"/>
      <c r="AD106" s="352"/>
      <c r="AE106" s="352"/>
      <c r="AF106" s="352"/>
      <c r="AG106" s="352"/>
      <c r="AH106" s="352"/>
      <c r="AI106" s="352"/>
      <c r="AJ106" s="352"/>
      <c r="AK106" s="352"/>
      <c r="AL106" s="352"/>
      <c r="AM106" s="352"/>
      <c r="AN106" s="352"/>
      <c r="AO106" s="352"/>
      <c r="AP106" s="352"/>
      <c r="AQ106" s="352"/>
      <c r="AR106" s="352"/>
      <c r="AS106" s="352"/>
      <c r="AT106" s="352"/>
      <c r="AU106" s="352"/>
      <c r="AV106" s="352"/>
      <c r="AW106" s="352"/>
      <c r="AX106" s="353"/>
    </row>
    <row r="107" spans="1:51" ht="27" customHeight="1" x14ac:dyDescent="0.15">
      <c r="A107" s="5"/>
      <c r="B107" s="6"/>
      <c r="C107" s="354" t="s">
        <v>29</v>
      </c>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6"/>
      <c r="AD107" s="355" t="s">
        <v>33</v>
      </c>
      <c r="AE107" s="355"/>
      <c r="AF107" s="355"/>
      <c r="AG107" s="357" t="s">
        <v>28</v>
      </c>
      <c r="AH107" s="355"/>
      <c r="AI107" s="355"/>
      <c r="AJ107" s="355"/>
      <c r="AK107" s="355"/>
      <c r="AL107" s="355"/>
      <c r="AM107" s="355"/>
      <c r="AN107" s="355"/>
      <c r="AO107" s="355"/>
      <c r="AP107" s="355"/>
      <c r="AQ107" s="355"/>
      <c r="AR107" s="355"/>
      <c r="AS107" s="355"/>
      <c r="AT107" s="355"/>
      <c r="AU107" s="355"/>
      <c r="AV107" s="355"/>
      <c r="AW107" s="355"/>
      <c r="AX107" s="358"/>
    </row>
    <row r="108" spans="1:51" ht="409.5" customHeight="1" x14ac:dyDescent="0.15">
      <c r="A108" s="321" t="s">
        <v>130</v>
      </c>
      <c r="B108" s="322"/>
      <c r="C108" s="327" t="s">
        <v>131</v>
      </c>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9"/>
      <c r="AD108" s="330" t="s">
        <v>631</v>
      </c>
      <c r="AE108" s="331"/>
      <c r="AF108" s="331"/>
      <c r="AG108" s="332" t="s">
        <v>694</v>
      </c>
      <c r="AH108" s="333"/>
      <c r="AI108" s="333"/>
      <c r="AJ108" s="333"/>
      <c r="AK108" s="333"/>
      <c r="AL108" s="333"/>
      <c r="AM108" s="333"/>
      <c r="AN108" s="333"/>
      <c r="AO108" s="333"/>
      <c r="AP108" s="333"/>
      <c r="AQ108" s="333"/>
      <c r="AR108" s="333"/>
      <c r="AS108" s="333"/>
      <c r="AT108" s="333"/>
      <c r="AU108" s="333"/>
      <c r="AV108" s="333"/>
      <c r="AW108" s="333"/>
      <c r="AX108" s="334"/>
    </row>
    <row r="109" spans="1:51" ht="175.5" customHeight="1" x14ac:dyDescent="0.15">
      <c r="A109" s="323"/>
      <c r="B109" s="324"/>
      <c r="C109" s="335" t="s">
        <v>34</v>
      </c>
      <c r="D109" s="336"/>
      <c r="E109" s="336"/>
      <c r="F109" s="336"/>
      <c r="G109" s="336"/>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245"/>
      <c r="AD109" s="246" t="s">
        <v>631</v>
      </c>
      <c r="AE109" s="247"/>
      <c r="AF109" s="247"/>
      <c r="AG109" s="241" t="s">
        <v>642</v>
      </c>
      <c r="AH109" s="242"/>
      <c r="AI109" s="242"/>
      <c r="AJ109" s="242"/>
      <c r="AK109" s="242"/>
      <c r="AL109" s="242"/>
      <c r="AM109" s="242"/>
      <c r="AN109" s="242"/>
      <c r="AO109" s="242"/>
      <c r="AP109" s="242"/>
      <c r="AQ109" s="242"/>
      <c r="AR109" s="242"/>
      <c r="AS109" s="242"/>
      <c r="AT109" s="242"/>
      <c r="AU109" s="242"/>
      <c r="AV109" s="242"/>
      <c r="AW109" s="242"/>
      <c r="AX109" s="243"/>
    </row>
    <row r="110" spans="1:51" ht="165" customHeight="1" x14ac:dyDescent="0.15">
      <c r="A110" s="325"/>
      <c r="B110" s="326"/>
      <c r="C110" s="337" t="s">
        <v>132</v>
      </c>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9"/>
      <c r="AD110" s="283" t="s">
        <v>631</v>
      </c>
      <c r="AE110" s="284"/>
      <c r="AF110" s="284"/>
      <c r="AG110" s="269" t="s">
        <v>643</v>
      </c>
      <c r="AH110" s="113"/>
      <c r="AI110" s="113"/>
      <c r="AJ110" s="113"/>
      <c r="AK110" s="113"/>
      <c r="AL110" s="113"/>
      <c r="AM110" s="113"/>
      <c r="AN110" s="113"/>
      <c r="AO110" s="113"/>
      <c r="AP110" s="113"/>
      <c r="AQ110" s="113"/>
      <c r="AR110" s="113"/>
      <c r="AS110" s="113"/>
      <c r="AT110" s="113"/>
      <c r="AU110" s="113"/>
      <c r="AV110" s="113"/>
      <c r="AW110" s="113"/>
      <c r="AX110" s="270"/>
    </row>
    <row r="111" spans="1:51" ht="27" customHeight="1" x14ac:dyDescent="0.15">
      <c r="A111" s="221" t="s">
        <v>36</v>
      </c>
      <c r="B111" s="301"/>
      <c r="C111" s="303" t="s">
        <v>38</v>
      </c>
      <c r="D111" s="263"/>
      <c r="E111" s="304"/>
      <c r="F111" s="304"/>
      <c r="G111" s="304"/>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5"/>
      <c r="AD111" s="264" t="s">
        <v>631</v>
      </c>
      <c r="AE111" s="265"/>
      <c r="AF111" s="265"/>
      <c r="AG111" s="267" t="s">
        <v>637</v>
      </c>
      <c r="AH111" s="111"/>
      <c r="AI111" s="111"/>
      <c r="AJ111" s="111"/>
      <c r="AK111" s="111"/>
      <c r="AL111" s="111"/>
      <c r="AM111" s="111"/>
      <c r="AN111" s="111"/>
      <c r="AO111" s="111"/>
      <c r="AP111" s="111"/>
      <c r="AQ111" s="111"/>
      <c r="AR111" s="111"/>
      <c r="AS111" s="111"/>
      <c r="AT111" s="111"/>
      <c r="AU111" s="111"/>
      <c r="AV111" s="111"/>
      <c r="AW111" s="111"/>
      <c r="AX111" s="268"/>
    </row>
    <row r="112" spans="1:51" ht="35.25" customHeight="1" x14ac:dyDescent="0.15">
      <c r="A112" s="223"/>
      <c r="B112" s="302"/>
      <c r="C112" s="306"/>
      <c r="D112" s="307"/>
      <c r="E112" s="310" t="s">
        <v>234</v>
      </c>
      <c r="F112" s="311"/>
      <c r="G112" s="311"/>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2"/>
      <c r="AD112" s="246" t="s">
        <v>640</v>
      </c>
      <c r="AE112" s="247"/>
      <c r="AF112" s="313"/>
      <c r="AG112" s="269"/>
      <c r="AH112" s="113"/>
      <c r="AI112" s="113"/>
      <c r="AJ112" s="113"/>
      <c r="AK112" s="113"/>
      <c r="AL112" s="113"/>
      <c r="AM112" s="113"/>
      <c r="AN112" s="113"/>
      <c r="AO112" s="113"/>
      <c r="AP112" s="113"/>
      <c r="AQ112" s="113"/>
      <c r="AR112" s="113"/>
      <c r="AS112" s="113"/>
      <c r="AT112" s="113"/>
      <c r="AU112" s="113"/>
      <c r="AV112" s="113"/>
      <c r="AW112" s="113"/>
      <c r="AX112" s="270"/>
    </row>
    <row r="113" spans="1:50" ht="148.5" customHeight="1" x14ac:dyDescent="0.15">
      <c r="A113" s="223"/>
      <c r="B113" s="302"/>
      <c r="C113" s="308"/>
      <c r="D113" s="309"/>
      <c r="E113" s="314" t="s">
        <v>201</v>
      </c>
      <c r="F113" s="315"/>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6"/>
      <c r="AD113" s="317" t="s">
        <v>641</v>
      </c>
      <c r="AE113" s="318"/>
      <c r="AF113" s="318"/>
      <c r="AG113" s="269"/>
      <c r="AH113" s="113"/>
      <c r="AI113" s="113"/>
      <c r="AJ113" s="113"/>
      <c r="AK113" s="113"/>
      <c r="AL113" s="113"/>
      <c r="AM113" s="113"/>
      <c r="AN113" s="113"/>
      <c r="AO113" s="113"/>
      <c r="AP113" s="113"/>
      <c r="AQ113" s="113"/>
      <c r="AR113" s="113"/>
      <c r="AS113" s="113"/>
      <c r="AT113" s="113"/>
      <c r="AU113" s="113"/>
      <c r="AV113" s="113"/>
      <c r="AW113" s="113"/>
      <c r="AX113" s="270"/>
    </row>
    <row r="114" spans="1:50" ht="26.25" customHeight="1" x14ac:dyDescent="0.15">
      <c r="A114" s="223"/>
      <c r="B114" s="224"/>
      <c r="C114" s="319" t="s">
        <v>39</v>
      </c>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230" t="s">
        <v>636</v>
      </c>
      <c r="AE114" s="231"/>
      <c r="AF114" s="231"/>
      <c r="AG114" s="233"/>
      <c r="AH114" s="234"/>
      <c r="AI114" s="234"/>
      <c r="AJ114" s="234"/>
      <c r="AK114" s="234"/>
      <c r="AL114" s="234"/>
      <c r="AM114" s="234"/>
      <c r="AN114" s="234"/>
      <c r="AO114" s="234"/>
      <c r="AP114" s="234"/>
      <c r="AQ114" s="234"/>
      <c r="AR114" s="234"/>
      <c r="AS114" s="234"/>
      <c r="AT114" s="234"/>
      <c r="AU114" s="234"/>
      <c r="AV114" s="234"/>
      <c r="AW114" s="234"/>
      <c r="AX114" s="235"/>
    </row>
    <row r="115" spans="1:50" ht="210.75" customHeight="1" x14ac:dyDescent="0.15">
      <c r="A115" s="223"/>
      <c r="B115" s="224"/>
      <c r="C115" s="244" t="s">
        <v>133</v>
      </c>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6" t="s">
        <v>631</v>
      </c>
      <c r="AE115" s="247"/>
      <c r="AF115" s="247"/>
      <c r="AG115" s="241" t="s">
        <v>637</v>
      </c>
      <c r="AH115" s="242"/>
      <c r="AI115" s="242"/>
      <c r="AJ115" s="242"/>
      <c r="AK115" s="242"/>
      <c r="AL115" s="242"/>
      <c r="AM115" s="242"/>
      <c r="AN115" s="242"/>
      <c r="AO115" s="242"/>
      <c r="AP115" s="242"/>
      <c r="AQ115" s="242"/>
      <c r="AR115" s="242"/>
      <c r="AS115" s="242"/>
      <c r="AT115" s="242"/>
      <c r="AU115" s="242"/>
      <c r="AV115" s="242"/>
      <c r="AW115" s="242"/>
      <c r="AX115" s="243"/>
    </row>
    <row r="116" spans="1:50" ht="26.25" customHeight="1" x14ac:dyDescent="0.15">
      <c r="A116" s="223"/>
      <c r="B116" s="224"/>
      <c r="C116" s="244" t="s">
        <v>35</v>
      </c>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6" t="s">
        <v>636</v>
      </c>
      <c r="AE116" s="247"/>
      <c r="AF116" s="247"/>
      <c r="AG116" s="241"/>
      <c r="AH116" s="242"/>
      <c r="AI116" s="242"/>
      <c r="AJ116" s="242"/>
      <c r="AK116" s="242"/>
      <c r="AL116" s="242"/>
      <c r="AM116" s="242"/>
      <c r="AN116" s="242"/>
      <c r="AO116" s="242"/>
      <c r="AP116" s="242"/>
      <c r="AQ116" s="242"/>
      <c r="AR116" s="242"/>
      <c r="AS116" s="242"/>
      <c r="AT116" s="242"/>
      <c r="AU116" s="242"/>
      <c r="AV116" s="242"/>
      <c r="AW116" s="242"/>
      <c r="AX116" s="243"/>
    </row>
    <row r="117" spans="1:50" ht="144.75" customHeight="1" x14ac:dyDescent="0.15">
      <c r="A117" s="223"/>
      <c r="B117" s="224"/>
      <c r="C117" s="244" t="s">
        <v>40</v>
      </c>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82"/>
      <c r="AD117" s="246" t="s">
        <v>631</v>
      </c>
      <c r="AE117" s="247"/>
      <c r="AF117" s="247"/>
      <c r="AG117" s="241" t="s">
        <v>638</v>
      </c>
      <c r="AH117" s="242"/>
      <c r="AI117" s="242"/>
      <c r="AJ117" s="242"/>
      <c r="AK117" s="242"/>
      <c r="AL117" s="242"/>
      <c r="AM117" s="242"/>
      <c r="AN117" s="242"/>
      <c r="AO117" s="242"/>
      <c r="AP117" s="242"/>
      <c r="AQ117" s="242"/>
      <c r="AR117" s="242"/>
      <c r="AS117" s="242"/>
      <c r="AT117" s="242"/>
      <c r="AU117" s="242"/>
      <c r="AV117" s="242"/>
      <c r="AW117" s="242"/>
      <c r="AX117" s="243"/>
    </row>
    <row r="118" spans="1:50" ht="26.25" customHeight="1" x14ac:dyDescent="0.15">
      <c r="A118" s="223"/>
      <c r="B118" s="224"/>
      <c r="C118" s="244" t="s">
        <v>212</v>
      </c>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82"/>
      <c r="AD118" s="283" t="s">
        <v>636</v>
      </c>
      <c r="AE118" s="284"/>
      <c r="AF118" s="284"/>
      <c r="AG118" s="285"/>
      <c r="AH118" s="286"/>
      <c r="AI118" s="286"/>
      <c r="AJ118" s="286"/>
      <c r="AK118" s="286"/>
      <c r="AL118" s="286"/>
      <c r="AM118" s="286"/>
      <c r="AN118" s="286"/>
      <c r="AO118" s="286"/>
      <c r="AP118" s="286"/>
      <c r="AQ118" s="286"/>
      <c r="AR118" s="286"/>
      <c r="AS118" s="286"/>
      <c r="AT118" s="286"/>
      <c r="AU118" s="286"/>
      <c r="AV118" s="286"/>
      <c r="AW118" s="286"/>
      <c r="AX118" s="287"/>
    </row>
    <row r="119" spans="1:50" ht="26.25" customHeight="1" x14ac:dyDescent="0.15">
      <c r="A119" s="223"/>
      <c r="B119" s="224"/>
      <c r="C119" s="340" t="s">
        <v>213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246" t="s">
        <v>636</v>
      </c>
      <c r="AE119" s="247"/>
      <c r="AF119" s="313"/>
      <c r="AG119" s="241"/>
      <c r="AH119" s="242"/>
      <c r="AI119" s="242"/>
      <c r="AJ119" s="242"/>
      <c r="AK119" s="242"/>
      <c r="AL119" s="242"/>
      <c r="AM119" s="242"/>
      <c r="AN119" s="242"/>
      <c r="AO119" s="242"/>
      <c r="AP119" s="242"/>
      <c r="AQ119" s="242"/>
      <c r="AR119" s="242"/>
      <c r="AS119" s="242"/>
      <c r="AT119" s="242"/>
      <c r="AU119" s="242"/>
      <c r="AV119" s="242"/>
      <c r="AW119" s="242"/>
      <c r="AX119" s="243"/>
    </row>
    <row r="120" spans="1:50" ht="109.5" customHeight="1" x14ac:dyDescent="0.15">
      <c r="A120" s="225"/>
      <c r="B120" s="226"/>
      <c r="C120" s="343" t="s">
        <v>205</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5"/>
      <c r="AD120" s="276" t="s">
        <v>631</v>
      </c>
      <c r="AE120" s="277"/>
      <c r="AF120" s="278"/>
      <c r="AG120" s="279" t="s">
        <v>639</v>
      </c>
      <c r="AH120" s="280"/>
      <c r="AI120" s="280"/>
      <c r="AJ120" s="280"/>
      <c r="AK120" s="280"/>
      <c r="AL120" s="280"/>
      <c r="AM120" s="280"/>
      <c r="AN120" s="280"/>
      <c r="AO120" s="280"/>
      <c r="AP120" s="280"/>
      <c r="AQ120" s="280"/>
      <c r="AR120" s="280"/>
      <c r="AS120" s="280"/>
      <c r="AT120" s="280"/>
      <c r="AU120" s="280"/>
      <c r="AV120" s="280"/>
      <c r="AW120" s="280"/>
      <c r="AX120" s="281"/>
    </row>
    <row r="121" spans="1:50" ht="232.5" customHeight="1" x14ac:dyDescent="0.15">
      <c r="A121" s="221" t="s">
        <v>37</v>
      </c>
      <c r="B121" s="222"/>
      <c r="C121" s="227" t="s">
        <v>206</v>
      </c>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9"/>
      <c r="AD121" s="230" t="s">
        <v>631</v>
      </c>
      <c r="AE121" s="231"/>
      <c r="AF121" s="232"/>
      <c r="AG121" s="233" t="s">
        <v>632</v>
      </c>
      <c r="AH121" s="234"/>
      <c r="AI121" s="234"/>
      <c r="AJ121" s="234"/>
      <c r="AK121" s="234"/>
      <c r="AL121" s="234"/>
      <c r="AM121" s="234"/>
      <c r="AN121" s="234"/>
      <c r="AO121" s="234"/>
      <c r="AP121" s="234"/>
      <c r="AQ121" s="234"/>
      <c r="AR121" s="234"/>
      <c r="AS121" s="234"/>
      <c r="AT121" s="234"/>
      <c r="AU121" s="234"/>
      <c r="AV121" s="234"/>
      <c r="AW121" s="234"/>
      <c r="AX121" s="235"/>
    </row>
    <row r="122" spans="1:50" ht="94.5" customHeight="1" x14ac:dyDescent="0.15">
      <c r="A122" s="223"/>
      <c r="B122" s="224"/>
      <c r="C122" s="236" t="s">
        <v>42</v>
      </c>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8"/>
      <c r="AD122" s="239" t="s">
        <v>631</v>
      </c>
      <c r="AE122" s="240"/>
      <c r="AF122" s="240"/>
      <c r="AG122" s="241" t="s">
        <v>633</v>
      </c>
      <c r="AH122" s="242"/>
      <c r="AI122" s="242"/>
      <c r="AJ122" s="242"/>
      <c r="AK122" s="242"/>
      <c r="AL122" s="242"/>
      <c r="AM122" s="242"/>
      <c r="AN122" s="242"/>
      <c r="AO122" s="242"/>
      <c r="AP122" s="242"/>
      <c r="AQ122" s="242"/>
      <c r="AR122" s="242"/>
      <c r="AS122" s="242"/>
      <c r="AT122" s="242"/>
      <c r="AU122" s="242"/>
      <c r="AV122" s="242"/>
      <c r="AW122" s="242"/>
      <c r="AX122" s="243"/>
    </row>
    <row r="123" spans="1:50" ht="63" customHeight="1" x14ac:dyDescent="0.15">
      <c r="A123" s="223"/>
      <c r="B123" s="224"/>
      <c r="C123" s="244" t="s">
        <v>170</v>
      </c>
      <c r="D123" s="245"/>
      <c r="E123" s="245"/>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6" t="s">
        <v>631</v>
      </c>
      <c r="AE123" s="247"/>
      <c r="AF123" s="247"/>
      <c r="AG123" s="241" t="s">
        <v>634</v>
      </c>
      <c r="AH123" s="242"/>
      <c r="AI123" s="242"/>
      <c r="AJ123" s="242"/>
      <c r="AK123" s="242"/>
      <c r="AL123" s="242"/>
      <c r="AM123" s="242"/>
      <c r="AN123" s="242"/>
      <c r="AO123" s="242"/>
      <c r="AP123" s="242"/>
      <c r="AQ123" s="242"/>
      <c r="AR123" s="242"/>
      <c r="AS123" s="242"/>
      <c r="AT123" s="242"/>
      <c r="AU123" s="242"/>
      <c r="AV123" s="242"/>
      <c r="AW123" s="242"/>
      <c r="AX123" s="243"/>
    </row>
    <row r="124" spans="1:50" ht="99" customHeight="1" x14ac:dyDescent="0.15">
      <c r="A124" s="225"/>
      <c r="B124" s="226"/>
      <c r="C124" s="244" t="s">
        <v>41</v>
      </c>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6" t="s">
        <v>631</v>
      </c>
      <c r="AE124" s="247"/>
      <c r="AF124" s="247"/>
      <c r="AG124" s="271" t="s">
        <v>635</v>
      </c>
      <c r="AH124" s="115"/>
      <c r="AI124" s="115"/>
      <c r="AJ124" s="115"/>
      <c r="AK124" s="115"/>
      <c r="AL124" s="115"/>
      <c r="AM124" s="115"/>
      <c r="AN124" s="115"/>
      <c r="AO124" s="115"/>
      <c r="AP124" s="115"/>
      <c r="AQ124" s="115"/>
      <c r="AR124" s="115"/>
      <c r="AS124" s="115"/>
      <c r="AT124" s="115"/>
      <c r="AU124" s="115"/>
      <c r="AV124" s="115"/>
      <c r="AW124" s="115"/>
      <c r="AX124" s="272"/>
    </row>
    <row r="125" spans="1:50" ht="41.25" customHeight="1" x14ac:dyDescent="0.15">
      <c r="A125" s="255" t="s">
        <v>54</v>
      </c>
      <c r="B125" s="256"/>
      <c r="C125" s="261" t="s">
        <v>134</v>
      </c>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3"/>
      <c r="AD125" s="264" t="s">
        <v>636</v>
      </c>
      <c r="AE125" s="265"/>
      <c r="AF125" s="266"/>
      <c r="AG125" s="267"/>
      <c r="AH125" s="111"/>
      <c r="AI125" s="111"/>
      <c r="AJ125" s="111"/>
      <c r="AK125" s="111"/>
      <c r="AL125" s="111"/>
      <c r="AM125" s="111"/>
      <c r="AN125" s="111"/>
      <c r="AO125" s="111"/>
      <c r="AP125" s="111"/>
      <c r="AQ125" s="111"/>
      <c r="AR125" s="111"/>
      <c r="AS125" s="111"/>
      <c r="AT125" s="111"/>
      <c r="AU125" s="111"/>
      <c r="AV125" s="111"/>
      <c r="AW125" s="111"/>
      <c r="AX125" s="268"/>
    </row>
    <row r="126" spans="1:50" ht="19.7" customHeight="1" x14ac:dyDescent="0.15">
      <c r="A126" s="257"/>
      <c r="B126" s="258"/>
      <c r="C126" s="695" t="s">
        <v>0</v>
      </c>
      <c r="D126" s="696"/>
      <c r="E126" s="696"/>
      <c r="F126" s="696"/>
      <c r="G126" s="696"/>
      <c r="H126" s="696"/>
      <c r="I126" s="696"/>
      <c r="J126" s="696"/>
      <c r="K126" s="696"/>
      <c r="L126" s="696"/>
      <c r="M126" s="696"/>
      <c r="N126" s="696"/>
      <c r="O126" s="692" t="s">
        <v>568</v>
      </c>
      <c r="P126" s="693"/>
      <c r="Q126" s="693"/>
      <c r="R126" s="693"/>
      <c r="S126" s="693"/>
      <c r="T126" s="693"/>
      <c r="U126" s="693"/>
      <c r="V126" s="693"/>
      <c r="W126" s="693"/>
      <c r="X126" s="693"/>
      <c r="Y126" s="693"/>
      <c r="Z126" s="693"/>
      <c r="AA126" s="693"/>
      <c r="AB126" s="693"/>
      <c r="AC126" s="693"/>
      <c r="AD126" s="693"/>
      <c r="AE126" s="693"/>
      <c r="AF126" s="694"/>
      <c r="AG126" s="269"/>
      <c r="AH126" s="113"/>
      <c r="AI126" s="113"/>
      <c r="AJ126" s="113"/>
      <c r="AK126" s="113"/>
      <c r="AL126" s="113"/>
      <c r="AM126" s="113"/>
      <c r="AN126" s="113"/>
      <c r="AO126" s="113"/>
      <c r="AP126" s="113"/>
      <c r="AQ126" s="113"/>
      <c r="AR126" s="113"/>
      <c r="AS126" s="113"/>
      <c r="AT126" s="113"/>
      <c r="AU126" s="113"/>
      <c r="AV126" s="113"/>
      <c r="AW126" s="113"/>
      <c r="AX126" s="270"/>
    </row>
    <row r="127" spans="1:50" ht="24.75" customHeight="1" x14ac:dyDescent="0.15">
      <c r="A127" s="257"/>
      <c r="B127" s="258"/>
      <c r="C127" s="679"/>
      <c r="D127" s="680"/>
      <c r="E127" s="250"/>
      <c r="F127" s="250"/>
      <c r="G127" s="250"/>
      <c r="H127" s="251"/>
      <c r="I127" s="251"/>
      <c r="J127" s="681"/>
      <c r="K127" s="681"/>
      <c r="L127" s="681"/>
      <c r="M127" s="251"/>
      <c r="N127" s="682"/>
      <c r="O127" s="683"/>
      <c r="P127" s="684"/>
      <c r="Q127" s="684"/>
      <c r="R127" s="684"/>
      <c r="S127" s="684"/>
      <c r="T127" s="684"/>
      <c r="U127" s="684"/>
      <c r="V127" s="684"/>
      <c r="W127" s="684"/>
      <c r="X127" s="684"/>
      <c r="Y127" s="684"/>
      <c r="Z127" s="684"/>
      <c r="AA127" s="684"/>
      <c r="AB127" s="684"/>
      <c r="AC127" s="684"/>
      <c r="AD127" s="684"/>
      <c r="AE127" s="684"/>
      <c r="AF127" s="685"/>
      <c r="AG127" s="269"/>
      <c r="AH127" s="113"/>
      <c r="AI127" s="113"/>
      <c r="AJ127" s="113"/>
      <c r="AK127" s="113"/>
      <c r="AL127" s="113"/>
      <c r="AM127" s="113"/>
      <c r="AN127" s="113"/>
      <c r="AO127" s="113"/>
      <c r="AP127" s="113"/>
      <c r="AQ127" s="113"/>
      <c r="AR127" s="113"/>
      <c r="AS127" s="113"/>
      <c r="AT127" s="113"/>
      <c r="AU127" s="113"/>
      <c r="AV127" s="113"/>
      <c r="AW127" s="113"/>
      <c r="AX127" s="270"/>
    </row>
    <row r="128" spans="1:50" ht="24.75" customHeight="1" x14ac:dyDescent="0.15">
      <c r="A128" s="257"/>
      <c r="B128" s="258"/>
      <c r="C128" s="248"/>
      <c r="D128" s="249"/>
      <c r="E128" s="250"/>
      <c r="F128" s="250"/>
      <c r="G128" s="250"/>
      <c r="H128" s="251"/>
      <c r="I128" s="251"/>
      <c r="J128" s="252"/>
      <c r="K128" s="252"/>
      <c r="L128" s="252"/>
      <c r="M128" s="253"/>
      <c r="N128" s="254"/>
      <c r="O128" s="686"/>
      <c r="P128" s="687"/>
      <c r="Q128" s="687"/>
      <c r="R128" s="687"/>
      <c r="S128" s="687"/>
      <c r="T128" s="687"/>
      <c r="U128" s="687"/>
      <c r="V128" s="687"/>
      <c r="W128" s="687"/>
      <c r="X128" s="687"/>
      <c r="Y128" s="687"/>
      <c r="Z128" s="687"/>
      <c r="AA128" s="687"/>
      <c r="AB128" s="687"/>
      <c r="AC128" s="687"/>
      <c r="AD128" s="687"/>
      <c r="AE128" s="687"/>
      <c r="AF128" s="688"/>
      <c r="AG128" s="269"/>
      <c r="AH128" s="113"/>
      <c r="AI128" s="113"/>
      <c r="AJ128" s="113"/>
      <c r="AK128" s="113"/>
      <c r="AL128" s="113"/>
      <c r="AM128" s="113"/>
      <c r="AN128" s="113"/>
      <c r="AO128" s="113"/>
      <c r="AP128" s="113"/>
      <c r="AQ128" s="113"/>
      <c r="AR128" s="113"/>
      <c r="AS128" s="113"/>
      <c r="AT128" s="113"/>
      <c r="AU128" s="113"/>
      <c r="AV128" s="113"/>
      <c r="AW128" s="113"/>
      <c r="AX128" s="270"/>
    </row>
    <row r="129" spans="1:51" ht="24.75" customHeight="1" x14ac:dyDescent="0.15">
      <c r="A129" s="257"/>
      <c r="B129" s="258"/>
      <c r="C129" s="248"/>
      <c r="D129" s="249"/>
      <c r="E129" s="250"/>
      <c r="F129" s="250"/>
      <c r="G129" s="250"/>
      <c r="H129" s="251"/>
      <c r="I129" s="251"/>
      <c r="J129" s="252"/>
      <c r="K129" s="252"/>
      <c r="L129" s="252"/>
      <c r="M129" s="253"/>
      <c r="N129" s="254"/>
      <c r="O129" s="686"/>
      <c r="P129" s="687"/>
      <c r="Q129" s="687"/>
      <c r="R129" s="687"/>
      <c r="S129" s="687"/>
      <c r="T129" s="687"/>
      <c r="U129" s="687"/>
      <c r="V129" s="687"/>
      <c r="W129" s="687"/>
      <c r="X129" s="687"/>
      <c r="Y129" s="687"/>
      <c r="Z129" s="687"/>
      <c r="AA129" s="687"/>
      <c r="AB129" s="687"/>
      <c r="AC129" s="687"/>
      <c r="AD129" s="687"/>
      <c r="AE129" s="687"/>
      <c r="AF129" s="688"/>
      <c r="AG129" s="269"/>
      <c r="AH129" s="113"/>
      <c r="AI129" s="113"/>
      <c r="AJ129" s="113"/>
      <c r="AK129" s="113"/>
      <c r="AL129" s="113"/>
      <c r="AM129" s="113"/>
      <c r="AN129" s="113"/>
      <c r="AO129" s="113"/>
      <c r="AP129" s="113"/>
      <c r="AQ129" s="113"/>
      <c r="AR129" s="113"/>
      <c r="AS129" s="113"/>
      <c r="AT129" s="113"/>
      <c r="AU129" s="113"/>
      <c r="AV129" s="113"/>
      <c r="AW129" s="113"/>
      <c r="AX129" s="270"/>
    </row>
    <row r="130" spans="1:51" ht="24.75" customHeight="1" x14ac:dyDescent="0.15">
      <c r="A130" s="257"/>
      <c r="B130" s="258"/>
      <c r="C130" s="248"/>
      <c r="D130" s="249"/>
      <c r="E130" s="250"/>
      <c r="F130" s="250"/>
      <c r="G130" s="250"/>
      <c r="H130" s="251"/>
      <c r="I130" s="251"/>
      <c r="J130" s="252"/>
      <c r="K130" s="252"/>
      <c r="L130" s="252"/>
      <c r="M130" s="253"/>
      <c r="N130" s="254"/>
      <c r="O130" s="686"/>
      <c r="P130" s="687"/>
      <c r="Q130" s="687"/>
      <c r="R130" s="687"/>
      <c r="S130" s="687"/>
      <c r="T130" s="687"/>
      <c r="U130" s="687"/>
      <c r="V130" s="687"/>
      <c r="W130" s="687"/>
      <c r="X130" s="687"/>
      <c r="Y130" s="687"/>
      <c r="Z130" s="687"/>
      <c r="AA130" s="687"/>
      <c r="AB130" s="687"/>
      <c r="AC130" s="687"/>
      <c r="AD130" s="687"/>
      <c r="AE130" s="687"/>
      <c r="AF130" s="688"/>
      <c r="AG130" s="269"/>
      <c r="AH130" s="113"/>
      <c r="AI130" s="113"/>
      <c r="AJ130" s="113"/>
      <c r="AK130" s="113"/>
      <c r="AL130" s="113"/>
      <c r="AM130" s="113"/>
      <c r="AN130" s="113"/>
      <c r="AO130" s="113"/>
      <c r="AP130" s="113"/>
      <c r="AQ130" s="113"/>
      <c r="AR130" s="113"/>
      <c r="AS130" s="113"/>
      <c r="AT130" s="113"/>
      <c r="AU130" s="113"/>
      <c r="AV130" s="113"/>
      <c r="AW130" s="113"/>
      <c r="AX130" s="270"/>
    </row>
    <row r="131" spans="1:51" ht="24.75" customHeight="1" x14ac:dyDescent="0.15">
      <c r="A131" s="259"/>
      <c r="B131" s="260"/>
      <c r="C131" s="273"/>
      <c r="D131" s="274"/>
      <c r="E131" s="250"/>
      <c r="F131" s="250"/>
      <c r="G131" s="250"/>
      <c r="H131" s="251"/>
      <c r="I131" s="251"/>
      <c r="J131" s="275"/>
      <c r="K131" s="275"/>
      <c r="L131" s="275"/>
      <c r="M131" s="677"/>
      <c r="N131" s="678"/>
      <c r="O131" s="689"/>
      <c r="P131" s="690"/>
      <c r="Q131" s="690"/>
      <c r="R131" s="690"/>
      <c r="S131" s="690"/>
      <c r="T131" s="690"/>
      <c r="U131" s="690"/>
      <c r="V131" s="690"/>
      <c r="W131" s="690"/>
      <c r="X131" s="690"/>
      <c r="Y131" s="690"/>
      <c r="Z131" s="690"/>
      <c r="AA131" s="690"/>
      <c r="AB131" s="690"/>
      <c r="AC131" s="690"/>
      <c r="AD131" s="690"/>
      <c r="AE131" s="690"/>
      <c r="AF131" s="691"/>
      <c r="AG131" s="271"/>
      <c r="AH131" s="115"/>
      <c r="AI131" s="115"/>
      <c r="AJ131" s="115"/>
      <c r="AK131" s="115"/>
      <c r="AL131" s="115"/>
      <c r="AM131" s="115"/>
      <c r="AN131" s="115"/>
      <c r="AO131" s="115"/>
      <c r="AP131" s="115"/>
      <c r="AQ131" s="115"/>
      <c r="AR131" s="115"/>
      <c r="AS131" s="115"/>
      <c r="AT131" s="115"/>
      <c r="AU131" s="115"/>
      <c r="AV131" s="115"/>
      <c r="AW131" s="115"/>
      <c r="AX131" s="272"/>
    </row>
    <row r="132" spans="1:51" ht="409.5" customHeight="1" x14ac:dyDescent="0.15">
      <c r="A132" s="221" t="s">
        <v>45</v>
      </c>
      <c r="B132" s="707"/>
      <c r="C132" s="181" t="s">
        <v>49</v>
      </c>
      <c r="D132" s="525"/>
      <c r="E132" s="525"/>
      <c r="F132" s="526"/>
      <c r="G132" s="710" t="s">
        <v>693</v>
      </c>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0"/>
      <c r="AE132" s="710"/>
      <c r="AF132" s="710"/>
      <c r="AG132" s="710"/>
      <c r="AH132" s="710"/>
      <c r="AI132" s="710"/>
      <c r="AJ132" s="710"/>
      <c r="AK132" s="710"/>
      <c r="AL132" s="710"/>
      <c r="AM132" s="710"/>
      <c r="AN132" s="710"/>
      <c r="AO132" s="710"/>
      <c r="AP132" s="710"/>
      <c r="AQ132" s="710"/>
      <c r="AR132" s="710"/>
      <c r="AS132" s="710"/>
      <c r="AT132" s="710"/>
      <c r="AU132" s="710"/>
      <c r="AV132" s="710"/>
      <c r="AW132" s="710"/>
      <c r="AX132" s="711"/>
    </row>
    <row r="133" spans="1:51" ht="122.25" customHeight="1" thickBot="1" x14ac:dyDescent="0.2">
      <c r="A133" s="708"/>
      <c r="B133" s="709"/>
      <c r="C133" s="712" t="s">
        <v>53</v>
      </c>
      <c r="D133" s="713"/>
      <c r="E133" s="713"/>
      <c r="F133" s="714"/>
      <c r="G133" s="715" t="s">
        <v>630</v>
      </c>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row>
    <row r="134" spans="1:51" ht="24" customHeight="1" x14ac:dyDescent="0.15">
      <c r="A134" s="697" t="s">
        <v>30</v>
      </c>
      <c r="B134" s="698"/>
      <c r="C134" s="698"/>
      <c r="D134" s="698"/>
      <c r="E134" s="698"/>
      <c r="F134" s="698"/>
      <c r="G134" s="698"/>
      <c r="H134" s="698"/>
      <c r="I134" s="698"/>
      <c r="J134" s="698"/>
      <c r="K134" s="698"/>
      <c r="L134" s="698"/>
      <c r="M134" s="698"/>
      <c r="N134" s="698"/>
      <c r="O134" s="698"/>
      <c r="P134" s="698"/>
      <c r="Q134" s="698"/>
      <c r="R134" s="698"/>
      <c r="S134" s="698"/>
      <c r="T134" s="698"/>
      <c r="U134" s="698"/>
      <c r="V134" s="698"/>
      <c r="W134" s="698"/>
      <c r="X134" s="698"/>
      <c r="Y134" s="698"/>
      <c r="Z134" s="698"/>
      <c r="AA134" s="698"/>
      <c r="AB134" s="698"/>
      <c r="AC134" s="698"/>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699"/>
    </row>
    <row r="135" spans="1:51" ht="67.5" customHeight="1" thickBot="1" x14ac:dyDescent="0.2">
      <c r="A135" s="700" t="s">
        <v>709</v>
      </c>
      <c r="B135" s="701"/>
      <c r="C135" s="701"/>
      <c r="D135" s="701"/>
      <c r="E135" s="701"/>
      <c r="F135" s="701"/>
      <c r="G135" s="701"/>
      <c r="H135" s="701"/>
      <c r="I135" s="701"/>
      <c r="J135" s="701"/>
      <c r="K135" s="701"/>
      <c r="L135" s="701"/>
      <c r="M135" s="701"/>
      <c r="N135" s="701"/>
      <c r="O135" s="701"/>
      <c r="P135" s="701"/>
      <c r="Q135" s="701"/>
      <c r="R135" s="701"/>
      <c r="S135" s="701"/>
      <c r="T135" s="701"/>
      <c r="U135" s="701"/>
      <c r="V135" s="701"/>
      <c r="W135" s="701"/>
      <c r="X135" s="701"/>
      <c r="Y135" s="701"/>
      <c r="Z135" s="701"/>
      <c r="AA135" s="701"/>
      <c r="AB135" s="701"/>
      <c r="AC135" s="701"/>
      <c r="AD135" s="701"/>
      <c r="AE135" s="701"/>
      <c r="AF135" s="701"/>
      <c r="AG135" s="701"/>
      <c r="AH135" s="701"/>
      <c r="AI135" s="701"/>
      <c r="AJ135" s="701"/>
      <c r="AK135" s="701"/>
      <c r="AL135" s="701"/>
      <c r="AM135" s="701"/>
      <c r="AN135" s="701"/>
      <c r="AO135" s="701"/>
      <c r="AP135" s="701"/>
      <c r="AQ135" s="701"/>
      <c r="AR135" s="701"/>
      <c r="AS135" s="701"/>
      <c r="AT135" s="701"/>
      <c r="AU135" s="701"/>
      <c r="AV135" s="701"/>
      <c r="AW135" s="701"/>
      <c r="AX135" s="702"/>
    </row>
    <row r="136" spans="1:51" ht="24.75" customHeight="1" x14ac:dyDescent="0.15">
      <c r="A136" s="703" t="s">
        <v>31</v>
      </c>
      <c r="B136" s="704"/>
      <c r="C136" s="704"/>
      <c r="D136" s="704"/>
      <c r="E136" s="704"/>
      <c r="F136" s="704"/>
      <c r="G136" s="704"/>
      <c r="H136" s="704"/>
      <c r="I136" s="704"/>
      <c r="J136" s="704"/>
      <c r="K136" s="704"/>
      <c r="L136" s="704"/>
      <c r="M136" s="704"/>
      <c r="N136" s="704"/>
      <c r="O136" s="704"/>
      <c r="P136" s="704"/>
      <c r="Q136" s="704"/>
      <c r="R136" s="704"/>
      <c r="S136" s="704"/>
      <c r="T136" s="704"/>
      <c r="U136" s="704"/>
      <c r="V136" s="704"/>
      <c r="W136" s="704"/>
      <c r="X136" s="704"/>
      <c r="Y136" s="704"/>
      <c r="Z136" s="704"/>
      <c r="AA136" s="704"/>
      <c r="AB136" s="704"/>
      <c r="AC136" s="704"/>
      <c r="AD136" s="704"/>
      <c r="AE136" s="704"/>
      <c r="AF136" s="704"/>
      <c r="AG136" s="704"/>
      <c r="AH136" s="704"/>
      <c r="AI136" s="704"/>
      <c r="AJ136" s="704"/>
      <c r="AK136" s="704"/>
      <c r="AL136" s="704"/>
      <c r="AM136" s="704"/>
      <c r="AN136" s="704"/>
      <c r="AO136" s="704"/>
      <c r="AP136" s="704"/>
      <c r="AQ136" s="704"/>
      <c r="AR136" s="704"/>
      <c r="AS136" s="704"/>
      <c r="AT136" s="704"/>
      <c r="AU136" s="704"/>
      <c r="AV136" s="704"/>
      <c r="AW136" s="704"/>
      <c r="AX136" s="705"/>
    </row>
    <row r="137" spans="1:51" ht="67.5" customHeight="1" thickBot="1" x14ac:dyDescent="0.2">
      <c r="A137" s="203" t="s">
        <v>129</v>
      </c>
      <c r="B137" s="204"/>
      <c r="C137" s="204"/>
      <c r="D137" s="204"/>
      <c r="E137" s="205"/>
      <c r="F137" s="706" t="s">
        <v>710</v>
      </c>
      <c r="G137" s="701"/>
      <c r="H137" s="701"/>
      <c r="I137" s="701"/>
      <c r="J137" s="701"/>
      <c r="K137" s="701"/>
      <c r="L137" s="701"/>
      <c r="M137" s="701"/>
      <c r="N137" s="701"/>
      <c r="O137" s="701"/>
      <c r="P137" s="701"/>
      <c r="Q137" s="701"/>
      <c r="R137" s="701"/>
      <c r="S137" s="701"/>
      <c r="T137" s="701"/>
      <c r="U137" s="701"/>
      <c r="V137" s="701"/>
      <c r="W137" s="701"/>
      <c r="X137" s="701"/>
      <c r="Y137" s="701"/>
      <c r="Z137" s="701"/>
      <c r="AA137" s="701"/>
      <c r="AB137" s="701"/>
      <c r="AC137" s="701"/>
      <c r="AD137" s="701"/>
      <c r="AE137" s="701"/>
      <c r="AF137" s="701"/>
      <c r="AG137" s="701"/>
      <c r="AH137" s="701"/>
      <c r="AI137" s="701"/>
      <c r="AJ137" s="701"/>
      <c r="AK137" s="701"/>
      <c r="AL137" s="701"/>
      <c r="AM137" s="701"/>
      <c r="AN137" s="701"/>
      <c r="AO137" s="701"/>
      <c r="AP137" s="701"/>
      <c r="AQ137" s="701"/>
      <c r="AR137" s="701"/>
      <c r="AS137" s="701"/>
      <c r="AT137" s="701"/>
      <c r="AU137" s="701"/>
      <c r="AV137" s="701"/>
      <c r="AW137" s="701"/>
      <c r="AX137" s="702"/>
    </row>
    <row r="138" spans="1:51" ht="24.75" customHeight="1" x14ac:dyDescent="0.15">
      <c r="A138" s="703" t="s">
        <v>43</v>
      </c>
      <c r="B138" s="704"/>
      <c r="C138" s="704"/>
      <c r="D138" s="704"/>
      <c r="E138" s="704"/>
      <c r="F138" s="704"/>
      <c r="G138" s="704"/>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row>
    <row r="139" spans="1:51" ht="66" customHeight="1" thickBot="1" x14ac:dyDescent="0.2">
      <c r="A139" s="203" t="s">
        <v>129</v>
      </c>
      <c r="B139" s="204"/>
      <c r="C139" s="204"/>
      <c r="D139" s="204"/>
      <c r="E139" s="205"/>
      <c r="F139" s="206" t="s">
        <v>735</v>
      </c>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8"/>
    </row>
    <row r="140" spans="1:51" ht="24.75" customHeight="1" x14ac:dyDescent="0.15">
      <c r="A140" s="209" t="s">
        <v>32</v>
      </c>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1"/>
    </row>
    <row r="141" spans="1:51" ht="181.5" customHeight="1" thickBot="1" x14ac:dyDescent="0.2">
      <c r="A141" s="212" t="s">
        <v>620</v>
      </c>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4"/>
    </row>
    <row r="142" spans="1:51" ht="24.75" customHeight="1" x14ac:dyDescent="0.15">
      <c r="A142" s="215" t="s">
        <v>215</v>
      </c>
      <c r="B142" s="216"/>
      <c r="C142" s="216"/>
      <c r="D142" s="216"/>
      <c r="E142" s="216"/>
      <c r="F142" s="216"/>
      <c r="G142" s="216"/>
      <c r="H142" s="216"/>
      <c r="I142" s="216"/>
      <c r="J142" s="216"/>
      <c r="K142" s="216"/>
      <c r="L142" s="216"/>
      <c r="M142" s="216"/>
      <c r="N142" s="216"/>
      <c r="O142" s="216"/>
      <c r="P142" s="216"/>
      <c r="Q142" s="216"/>
      <c r="R142" s="216"/>
      <c r="S142" s="216"/>
      <c r="T142" s="216"/>
      <c r="U142" s="216"/>
      <c r="V142" s="216"/>
      <c r="W142" s="216"/>
      <c r="X142" s="216"/>
      <c r="Y142" s="216"/>
      <c r="Z142" s="216"/>
      <c r="AA142" s="216"/>
      <c r="AB142" s="216"/>
      <c r="AC142" s="216"/>
      <c r="AD142" s="216"/>
      <c r="AE142" s="216"/>
      <c r="AF142" s="216"/>
      <c r="AG142" s="216"/>
      <c r="AH142" s="216"/>
      <c r="AI142" s="216"/>
      <c r="AJ142" s="216"/>
      <c r="AK142" s="216"/>
      <c r="AL142" s="216"/>
      <c r="AM142" s="216"/>
      <c r="AN142" s="216"/>
      <c r="AO142" s="216"/>
      <c r="AP142" s="216"/>
      <c r="AQ142" s="216"/>
      <c r="AR142" s="216"/>
      <c r="AS142" s="216"/>
      <c r="AT142" s="216"/>
      <c r="AU142" s="216"/>
      <c r="AV142" s="216"/>
      <c r="AW142" s="216"/>
      <c r="AX142" s="217"/>
    </row>
    <row r="143" spans="1:51" ht="24.75" customHeight="1" x14ac:dyDescent="0.15">
      <c r="A143" s="218" t="s">
        <v>249</v>
      </c>
      <c r="B143" s="219"/>
      <c r="C143" s="219"/>
      <c r="D143" s="220"/>
      <c r="E143" s="199" t="s">
        <v>621</v>
      </c>
      <c r="F143" s="200"/>
      <c r="G143" s="200"/>
      <c r="H143" s="200"/>
      <c r="I143" s="200"/>
      <c r="J143" s="200"/>
      <c r="K143" s="200"/>
      <c r="L143" s="200"/>
      <c r="M143" s="200"/>
      <c r="N143" s="200"/>
      <c r="O143" s="200"/>
      <c r="P143" s="201"/>
      <c r="Q143" s="199"/>
      <c r="R143" s="200"/>
      <c r="S143" s="200"/>
      <c r="T143" s="200"/>
      <c r="U143" s="200"/>
      <c r="V143" s="200"/>
      <c r="W143" s="200"/>
      <c r="X143" s="200"/>
      <c r="Y143" s="200"/>
      <c r="Z143" s="200"/>
      <c r="AA143" s="200"/>
      <c r="AB143" s="201"/>
      <c r="AC143" s="199"/>
      <c r="AD143" s="200"/>
      <c r="AE143" s="200"/>
      <c r="AF143" s="200"/>
      <c r="AG143" s="200"/>
      <c r="AH143" s="200"/>
      <c r="AI143" s="200"/>
      <c r="AJ143" s="200"/>
      <c r="AK143" s="200"/>
      <c r="AL143" s="200"/>
      <c r="AM143" s="200"/>
      <c r="AN143" s="201"/>
      <c r="AO143" s="199"/>
      <c r="AP143" s="200"/>
      <c r="AQ143" s="200"/>
      <c r="AR143" s="200"/>
      <c r="AS143" s="200"/>
      <c r="AT143" s="200"/>
      <c r="AU143" s="200"/>
      <c r="AV143" s="200"/>
      <c r="AW143" s="200"/>
      <c r="AX143" s="202"/>
      <c r="AY143" s="62"/>
    </row>
    <row r="144" spans="1:51" ht="24.75" customHeight="1" x14ac:dyDescent="0.15">
      <c r="A144" s="142" t="s">
        <v>248</v>
      </c>
      <c r="B144" s="142"/>
      <c r="C144" s="142"/>
      <c r="D144" s="142"/>
      <c r="E144" s="199" t="s">
        <v>622</v>
      </c>
      <c r="F144" s="200"/>
      <c r="G144" s="200"/>
      <c r="H144" s="200"/>
      <c r="I144" s="200"/>
      <c r="J144" s="200"/>
      <c r="K144" s="200"/>
      <c r="L144" s="200"/>
      <c r="M144" s="200"/>
      <c r="N144" s="200"/>
      <c r="O144" s="200"/>
      <c r="P144" s="201"/>
      <c r="Q144" s="199"/>
      <c r="R144" s="200"/>
      <c r="S144" s="200"/>
      <c r="T144" s="200"/>
      <c r="U144" s="200"/>
      <c r="V144" s="200"/>
      <c r="W144" s="200"/>
      <c r="X144" s="200"/>
      <c r="Y144" s="200"/>
      <c r="Z144" s="200"/>
      <c r="AA144" s="200"/>
      <c r="AB144" s="201"/>
      <c r="AC144" s="199"/>
      <c r="AD144" s="200"/>
      <c r="AE144" s="200"/>
      <c r="AF144" s="200"/>
      <c r="AG144" s="200"/>
      <c r="AH144" s="200"/>
      <c r="AI144" s="200"/>
      <c r="AJ144" s="200"/>
      <c r="AK144" s="200"/>
      <c r="AL144" s="200"/>
      <c r="AM144" s="200"/>
      <c r="AN144" s="201"/>
      <c r="AO144" s="199"/>
      <c r="AP144" s="200"/>
      <c r="AQ144" s="200"/>
      <c r="AR144" s="200"/>
      <c r="AS144" s="200"/>
      <c r="AT144" s="200"/>
      <c r="AU144" s="200"/>
      <c r="AV144" s="200"/>
      <c r="AW144" s="200"/>
      <c r="AX144" s="202"/>
    </row>
    <row r="145" spans="1:50" ht="24.75" customHeight="1" x14ac:dyDescent="0.15">
      <c r="A145" s="142" t="s">
        <v>247</v>
      </c>
      <c r="B145" s="142"/>
      <c r="C145" s="142"/>
      <c r="D145" s="142"/>
      <c r="E145" s="199" t="s">
        <v>623</v>
      </c>
      <c r="F145" s="200"/>
      <c r="G145" s="200"/>
      <c r="H145" s="200"/>
      <c r="I145" s="200"/>
      <c r="J145" s="200"/>
      <c r="K145" s="200"/>
      <c r="L145" s="200"/>
      <c r="M145" s="200"/>
      <c r="N145" s="200"/>
      <c r="O145" s="200"/>
      <c r="P145" s="201"/>
      <c r="Q145" s="199"/>
      <c r="R145" s="200"/>
      <c r="S145" s="200"/>
      <c r="T145" s="200"/>
      <c r="U145" s="200"/>
      <c r="V145" s="200"/>
      <c r="W145" s="200"/>
      <c r="X145" s="200"/>
      <c r="Y145" s="200"/>
      <c r="Z145" s="200"/>
      <c r="AA145" s="200"/>
      <c r="AB145" s="201"/>
      <c r="AC145" s="199"/>
      <c r="AD145" s="200"/>
      <c r="AE145" s="200"/>
      <c r="AF145" s="200"/>
      <c r="AG145" s="200"/>
      <c r="AH145" s="200"/>
      <c r="AI145" s="200"/>
      <c r="AJ145" s="200"/>
      <c r="AK145" s="200"/>
      <c r="AL145" s="200"/>
      <c r="AM145" s="200"/>
      <c r="AN145" s="201"/>
      <c r="AO145" s="199"/>
      <c r="AP145" s="200"/>
      <c r="AQ145" s="200"/>
      <c r="AR145" s="200"/>
      <c r="AS145" s="200"/>
      <c r="AT145" s="200"/>
      <c r="AU145" s="200"/>
      <c r="AV145" s="200"/>
      <c r="AW145" s="200"/>
      <c r="AX145" s="202"/>
    </row>
    <row r="146" spans="1:50" ht="24.75" customHeight="1" x14ac:dyDescent="0.15">
      <c r="A146" s="142" t="s">
        <v>246</v>
      </c>
      <c r="B146" s="142"/>
      <c r="C146" s="142"/>
      <c r="D146" s="142"/>
      <c r="E146" s="199" t="s">
        <v>624</v>
      </c>
      <c r="F146" s="200"/>
      <c r="G146" s="200"/>
      <c r="H146" s="200"/>
      <c r="I146" s="200"/>
      <c r="J146" s="200"/>
      <c r="K146" s="200"/>
      <c r="L146" s="200"/>
      <c r="M146" s="200"/>
      <c r="N146" s="200"/>
      <c r="O146" s="200"/>
      <c r="P146" s="201"/>
      <c r="Q146" s="199"/>
      <c r="R146" s="200"/>
      <c r="S146" s="200"/>
      <c r="T146" s="200"/>
      <c r="U146" s="200"/>
      <c r="V146" s="200"/>
      <c r="W146" s="200"/>
      <c r="X146" s="200"/>
      <c r="Y146" s="200"/>
      <c r="Z146" s="200"/>
      <c r="AA146" s="200"/>
      <c r="AB146" s="201"/>
      <c r="AC146" s="199"/>
      <c r="AD146" s="200"/>
      <c r="AE146" s="200"/>
      <c r="AF146" s="200"/>
      <c r="AG146" s="200"/>
      <c r="AH146" s="200"/>
      <c r="AI146" s="200"/>
      <c r="AJ146" s="200"/>
      <c r="AK146" s="200"/>
      <c r="AL146" s="200"/>
      <c r="AM146" s="200"/>
      <c r="AN146" s="201"/>
      <c r="AO146" s="199"/>
      <c r="AP146" s="200"/>
      <c r="AQ146" s="200"/>
      <c r="AR146" s="200"/>
      <c r="AS146" s="200"/>
      <c r="AT146" s="200"/>
      <c r="AU146" s="200"/>
      <c r="AV146" s="200"/>
      <c r="AW146" s="200"/>
      <c r="AX146" s="202"/>
    </row>
    <row r="147" spans="1:50" ht="24.75" customHeight="1" x14ac:dyDescent="0.15">
      <c r="A147" s="142" t="s">
        <v>245</v>
      </c>
      <c r="B147" s="142"/>
      <c r="C147" s="142"/>
      <c r="D147" s="142"/>
      <c r="E147" s="199" t="s">
        <v>625</v>
      </c>
      <c r="F147" s="200"/>
      <c r="G147" s="200"/>
      <c r="H147" s="200"/>
      <c r="I147" s="200"/>
      <c r="J147" s="200"/>
      <c r="K147" s="200"/>
      <c r="L147" s="200"/>
      <c r="M147" s="200"/>
      <c r="N147" s="200"/>
      <c r="O147" s="200"/>
      <c r="P147" s="201"/>
      <c r="Q147" s="199"/>
      <c r="R147" s="200"/>
      <c r="S147" s="200"/>
      <c r="T147" s="200"/>
      <c r="U147" s="200"/>
      <c r="V147" s="200"/>
      <c r="W147" s="200"/>
      <c r="X147" s="200"/>
      <c r="Y147" s="200"/>
      <c r="Z147" s="200"/>
      <c r="AA147" s="200"/>
      <c r="AB147" s="201"/>
      <c r="AC147" s="199"/>
      <c r="AD147" s="200"/>
      <c r="AE147" s="200"/>
      <c r="AF147" s="200"/>
      <c r="AG147" s="200"/>
      <c r="AH147" s="200"/>
      <c r="AI147" s="200"/>
      <c r="AJ147" s="200"/>
      <c r="AK147" s="200"/>
      <c r="AL147" s="200"/>
      <c r="AM147" s="200"/>
      <c r="AN147" s="201"/>
      <c r="AO147" s="199"/>
      <c r="AP147" s="200"/>
      <c r="AQ147" s="200"/>
      <c r="AR147" s="200"/>
      <c r="AS147" s="200"/>
      <c r="AT147" s="200"/>
      <c r="AU147" s="200"/>
      <c r="AV147" s="200"/>
      <c r="AW147" s="200"/>
      <c r="AX147" s="202"/>
    </row>
    <row r="148" spans="1:50" ht="24.75" customHeight="1" x14ac:dyDescent="0.15">
      <c r="A148" s="142" t="s">
        <v>244</v>
      </c>
      <c r="B148" s="142"/>
      <c r="C148" s="142"/>
      <c r="D148" s="142"/>
      <c r="E148" s="199" t="s">
        <v>626</v>
      </c>
      <c r="F148" s="200"/>
      <c r="G148" s="200"/>
      <c r="H148" s="200"/>
      <c r="I148" s="200"/>
      <c r="J148" s="200"/>
      <c r="K148" s="200"/>
      <c r="L148" s="200"/>
      <c r="M148" s="200"/>
      <c r="N148" s="200"/>
      <c r="O148" s="200"/>
      <c r="P148" s="201"/>
      <c r="Q148" s="199"/>
      <c r="R148" s="200"/>
      <c r="S148" s="200"/>
      <c r="T148" s="200"/>
      <c r="U148" s="200"/>
      <c r="V148" s="200"/>
      <c r="W148" s="200"/>
      <c r="X148" s="200"/>
      <c r="Y148" s="200"/>
      <c r="Z148" s="200"/>
      <c r="AA148" s="200"/>
      <c r="AB148" s="201"/>
      <c r="AC148" s="199"/>
      <c r="AD148" s="200"/>
      <c r="AE148" s="200"/>
      <c r="AF148" s="200"/>
      <c r="AG148" s="200"/>
      <c r="AH148" s="200"/>
      <c r="AI148" s="200"/>
      <c r="AJ148" s="200"/>
      <c r="AK148" s="200"/>
      <c r="AL148" s="200"/>
      <c r="AM148" s="200"/>
      <c r="AN148" s="201"/>
      <c r="AO148" s="199"/>
      <c r="AP148" s="200"/>
      <c r="AQ148" s="200"/>
      <c r="AR148" s="200"/>
      <c r="AS148" s="200"/>
      <c r="AT148" s="200"/>
      <c r="AU148" s="200"/>
      <c r="AV148" s="200"/>
      <c r="AW148" s="200"/>
      <c r="AX148" s="202"/>
    </row>
    <row r="149" spans="1:50" ht="24.75" customHeight="1" x14ac:dyDescent="0.15">
      <c r="A149" s="142" t="s">
        <v>243</v>
      </c>
      <c r="B149" s="142"/>
      <c r="C149" s="142"/>
      <c r="D149" s="142"/>
      <c r="E149" s="199" t="s">
        <v>625</v>
      </c>
      <c r="F149" s="200"/>
      <c r="G149" s="200"/>
      <c r="H149" s="200"/>
      <c r="I149" s="200"/>
      <c r="J149" s="200"/>
      <c r="K149" s="200"/>
      <c r="L149" s="200"/>
      <c r="M149" s="200"/>
      <c r="N149" s="200"/>
      <c r="O149" s="200"/>
      <c r="P149" s="201"/>
      <c r="Q149" s="199"/>
      <c r="R149" s="200"/>
      <c r="S149" s="200"/>
      <c r="T149" s="200"/>
      <c r="U149" s="200"/>
      <c r="V149" s="200"/>
      <c r="W149" s="200"/>
      <c r="X149" s="200"/>
      <c r="Y149" s="200"/>
      <c r="Z149" s="200"/>
      <c r="AA149" s="200"/>
      <c r="AB149" s="201"/>
      <c r="AC149" s="199"/>
      <c r="AD149" s="200"/>
      <c r="AE149" s="200"/>
      <c r="AF149" s="200"/>
      <c r="AG149" s="200"/>
      <c r="AH149" s="200"/>
      <c r="AI149" s="200"/>
      <c r="AJ149" s="200"/>
      <c r="AK149" s="200"/>
      <c r="AL149" s="200"/>
      <c r="AM149" s="200"/>
      <c r="AN149" s="201"/>
      <c r="AO149" s="199"/>
      <c r="AP149" s="200"/>
      <c r="AQ149" s="200"/>
      <c r="AR149" s="200"/>
      <c r="AS149" s="200"/>
      <c r="AT149" s="200"/>
      <c r="AU149" s="200"/>
      <c r="AV149" s="200"/>
      <c r="AW149" s="200"/>
      <c r="AX149" s="202"/>
    </row>
    <row r="150" spans="1:50" ht="24.75" customHeight="1" x14ac:dyDescent="0.15">
      <c r="A150" s="142" t="s">
        <v>242</v>
      </c>
      <c r="B150" s="142"/>
      <c r="C150" s="142"/>
      <c r="D150" s="142"/>
      <c r="E150" s="199" t="s">
        <v>627</v>
      </c>
      <c r="F150" s="200"/>
      <c r="G150" s="200"/>
      <c r="H150" s="200"/>
      <c r="I150" s="200"/>
      <c r="J150" s="200"/>
      <c r="K150" s="200"/>
      <c r="L150" s="200"/>
      <c r="M150" s="200"/>
      <c r="N150" s="200"/>
      <c r="O150" s="200"/>
      <c r="P150" s="201"/>
      <c r="Q150" s="199"/>
      <c r="R150" s="200"/>
      <c r="S150" s="200"/>
      <c r="T150" s="200"/>
      <c r="U150" s="200"/>
      <c r="V150" s="200"/>
      <c r="W150" s="200"/>
      <c r="X150" s="200"/>
      <c r="Y150" s="200"/>
      <c r="Z150" s="200"/>
      <c r="AA150" s="200"/>
      <c r="AB150" s="201"/>
      <c r="AC150" s="199"/>
      <c r="AD150" s="200"/>
      <c r="AE150" s="200"/>
      <c r="AF150" s="200"/>
      <c r="AG150" s="200"/>
      <c r="AH150" s="200"/>
      <c r="AI150" s="200"/>
      <c r="AJ150" s="200"/>
      <c r="AK150" s="200"/>
      <c r="AL150" s="200"/>
      <c r="AM150" s="200"/>
      <c r="AN150" s="201"/>
      <c r="AO150" s="199"/>
      <c r="AP150" s="200"/>
      <c r="AQ150" s="200"/>
      <c r="AR150" s="200"/>
      <c r="AS150" s="200"/>
      <c r="AT150" s="200"/>
      <c r="AU150" s="200"/>
      <c r="AV150" s="200"/>
      <c r="AW150" s="200"/>
      <c r="AX150" s="202"/>
    </row>
    <row r="151" spans="1:50" ht="24.75" customHeight="1" x14ac:dyDescent="0.15">
      <c r="A151" s="142" t="s">
        <v>388</v>
      </c>
      <c r="B151" s="142"/>
      <c r="C151" s="142"/>
      <c r="D151" s="142"/>
      <c r="E151" s="72" t="s">
        <v>628</v>
      </c>
      <c r="F151" s="71"/>
      <c r="G151" s="71"/>
      <c r="H151" s="65" t="str">
        <f>IF(E151="","","-")</f>
        <v>-</v>
      </c>
      <c r="I151" s="71"/>
      <c r="J151" s="71"/>
      <c r="K151" s="65" t="str">
        <f>IF(I151="","","-")</f>
        <v/>
      </c>
      <c r="L151" s="73">
        <v>134</v>
      </c>
      <c r="M151" s="73"/>
      <c r="N151" s="65" t="str">
        <f>IF(O151="","","-")</f>
        <v/>
      </c>
      <c r="O151" s="74"/>
      <c r="P151" s="75"/>
      <c r="Q151" s="72"/>
      <c r="R151" s="71"/>
      <c r="S151" s="71"/>
      <c r="T151" s="65" t="str">
        <f>IF(Q151="","","-")</f>
        <v/>
      </c>
      <c r="U151" s="71"/>
      <c r="V151" s="71"/>
      <c r="W151" s="65" t="str">
        <f>IF(U151="","","-")</f>
        <v/>
      </c>
      <c r="X151" s="73"/>
      <c r="Y151" s="73"/>
      <c r="Z151" s="65" t="str">
        <f>IF(AA151="","","-")</f>
        <v/>
      </c>
      <c r="AA151" s="74"/>
      <c r="AB151" s="75"/>
      <c r="AC151" s="72"/>
      <c r="AD151" s="71"/>
      <c r="AE151" s="71"/>
      <c r="AF151" s="65" t="str">
        <f>IF(AC151="","","-")</f>
        <v/>
      </c>
      <c r="AG151" s="71"/>
      <c r="AH151" s="71"/>
      <c r="AI151" s="65" t="str">
        <f>IF(AG151="","","-")</f>
        <v/>
      </c>
      <c r="AJ151" s="73"/>
      <c r="AK151" s="73"/>
      <c r="AL151" s="65" t="str">
        <f>IF(AM151="","","-")</f>
        <v/>
      </c>
      <c r="AM151" s="74"/>
      <c r="AN151" s="75"/>
      <c r="AO151" s="72"/>
      <c r="AP151" s="71"/>
      <c r="AQ151" s="65" t="str">
        <f>IF(AO151="","","-")</f>
        <v/>
      </c>
      <c r="AR151" s="71"/>
      <c r="AS151" s="71"/>
      <c r="AT151" s="65" t="str">
        <f>IF(AR151="","","-")</f>
        <v/>
      </c>
      <c r="AU151" s="73"/>
      <c r="AV151" s="73"/>
      <c r="AW151" s="65" t="str">
        <f>IF(AX151="","","-")</f>
        <v/>
      </c>
      <c r="AX151" s="67"/>
    </row>
    <row r="152" spans="1:50" ht="24.75" customHeight="1" x14ac:dyDescent="0.15">
      <c r="A152" s="142" t="s">
        <v>559</v>
      </c>
      <c r="B152" s="142"/>
      <c r="C152" s="142"/>
      <c r="D152" s="142"/>
      <c r="E152" s="72" t="s">
        <v>628</v>
      </c>
      <c r="F152" s="71"/>
      <c r="G152" s="71"/>
      <c r="H152" s="65"/>
      <c r="I152" s="71"/>
      <c r="J152" s="71"/>
      <c r="K152" s="65"/>
      <c r="L152" s="73">
        <v>135</v>
      </c>
      <c r="M152" s="73"/>
      <c r="N152" s="65" t="str">
        <f>IF(O152="","","-")</f>
        <v/>
      </c>
      <c r="O152" s="74"/>
      <c r="P152" s="75"/>
      <c r="Q152" s="72"/>
      <c r="R152" s="71"/>
      <c r="S152" s="71"/>
      <c r="T152" s="65" t="str">
        <f>IF(Q152="","","-")</f>
        <v/>
      </c>
      <c r="U152" s="71"/>
      <c r="V152" s="71"/>
      <c r="W152" s="65" t="str">
        <f>IF(U152="","","-")</f>
        <v/>
      </c>
      <c r="X152" s="73"/>
      <c r="Y152" s="73"/>
      <c r="Z152" s="65" t="str">
        <f>IF(AA152="","","-")</f>
        <v/>
      </c>
      <c r="AA152" s="74"/>
      <c r="AB152" s="75"/>
      <c r="AC152" s="72"/>
      <c r="AD152" s="71"/>
      <c r="AE152" s="71"/>
      <c r="AF152" s="65" t="str">
        <f>IF(AC152="","","-")</f>
        <v/>
      </c>
      <c r="AG152" s="71"/>
      <c r="AH152" s="71"/>
      <c r="AI152" s="65" t="str">
        <f>IF(AG152="","","-")</f>
        <v/>
      </c>
      <c r="AJ152" s="73"/>
      <c r="AK152" s="73"/>
      <c r="AL152" s="65" t="str">
        <f>IF(AM152="","","-")</f>
        <v/>
      </c>
      <c r="AM152" s="74"/>
      <c r="AN152" s="75"/>
      <c r="AO152" s="72"/>
      <c r="AP152" s="71"/>
      <c r="AQ152" s="65" t="str">
        <f>IF(AO152="","","-")</f>
        <v/>
      </c>
      <c r="AR152" s="71"/>
      <c r="AS152" s="71"/>
      <c r="AT152" s="65" t="str">
        <f>IF(AR152="","","-")</f>
        <v/>
      </c>
      <c r="AU152" s="73"/>
      <c r="AV152" s="73"/>
      <c r="AW152" s="65" t="str">
        <f>IF(AX152="","","-")</f>
        <v/>
      </c>
      <c r="AX152" s="67"/>
    </row>
    <row r="153" spans="1:50" ht="24.75" customHeight="1" x14ac:dyDescent="0.15">
      <c r="A153" s="142" t="s">
        <v>356</v>
      </c>
      <c r="B153" s="142"/>
      <c r="C153" s="142"/>
      <c r="D153" s="142"/>
      <c r="E153" s="69">
        <v>2021</v>
      </c>
      <c r="F153" s="70"/>
      <c r="G153" s="71" t="s">
        <v>629</v>
      </c>
      <c r="H153" s="71"/>
      <c r="I153" s="71"/>
      <c r="J153" s="70">
        <v>20</v>
      </c>
      <c r="K153" s="70"/>
      <c r="L153" s="73">
        <v>152</v>
      </c>
      <c r="M153" s="73"/>
      <c r="N153" s="73"/>
      <c r="O153" s="70"/>
      <c r="P153" s="70"/>
      <c r="Q153" s="69"/>
      <c r="R153" s="70"/>
      <c r="S153" s="71"/>
      <c r="T153" s="71"/>
      <c r="U153" s="71"/>
      <c r="V153" s="70"/>
      <c r="W153" s="70"/>
      <c r="X153" s="73"/>
      <c r="Y153" s="73"/>
      <c r="Z153" s="73"/>
      <c r="AA153" s="70"/>
      <c r="AB153" s="189"/>
      <c r="AC153" s="69"/>
      <c r="AD153" s="70"/>
      <c r="AE153" s="71"/>
      <c r="AF153" s="71"/>
      <c r="AG153" s="71"/>
      <c r="AH153" s="70"/>
      <c r="AI153" s="70"/>
      <c r="AJ153" s="73"/>
      <c r="AK153" s="73"/>
      <c r="AL153" s="73"/>
      <c r="AM153" s="70"/>
      <c r="AN153" s="189"/>
      <c r="AO153" s="69"/>
      <c r="AP153" s="70"/>
      <c r="AQ153" s="71"/>
      <c r="AR153" s="71"/>
      <c r="AS153" s="71"/>
      <c r="AT153" s="70"/>
      <c r="AU153" s="70"/>
      <c r="AV153" s="73"/>
      <c r="AW153" s="73"/>
      <c r="AX153" s="67"/>
    </row>
    <row r="154" spans="1:50" ht="28.35" customHeight="1" x14ac:dyDescent="0.15">
      <c r="A154" s="190" t="s">
        <v>236</v>
      </c>
      <c r="B154" s="191"/>
      <c r="C154" s="191"/>
      <c r="D154" s="191"/>
      <c r="E154" s="191"/>
      <c r="F154" s="192"/>
      <c r="G154" s="52" t="s">
        <v>561</v>
      </c>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4"/>
    </row>
    <row r="155" spans="1:50" ht="28.35" customHeight="1" x14ac:dyDescent="0.15">
      <c r="A155" s="190"/>
      <c r="B155" s="191"/>
      <c r="C155" s="191"/>
      <c r="D155" s="191"/>
      <c r="E155" s="191"/>
      <c r="F155" s="192"/>
      <c r="G155" s="32"/>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4"/>
    </row>
    <row r="156" spans="1:50" ht="28.35" customHeight="1" x14ac:dyDescent="0.15">
      <c r="A156" s="190"/>
      <c r="B156" s="191"/>
      <c r="C156" s="191"/>
      <c r="D156" s="191"/>
      <c r="E156" s="191"/>
      <c r="F156" s="192"/>
      <c r="G156" s="32"/>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4"/>
    </row>
    <row r="157" spans="1:50" ht="28.35" customHeight="1" x14ac:dyDescent="0.15">
      <c r="A157" s="190"/>
      <c r="B157" s="191"/>
      <c r="C157" s="191"/>
      <c r="D157" s="191"/>
      <c r="E157" s="191"/>
      <c r="F157" s="192"/>
      <c r="G157" s="32"/>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4"/>
    </row>
    <row r="158" spans="1:50" ht="27.75" customHeight="1" x14ac:dyDescent="0.15">
      <c r="A158" s="190"/>
      <c r="B158" s="191"/>
      <c r="C158" s="191"/>
      <c r="D158" s="191"/>
      <c r="E158" s="191"/>
      <c r="F158" s="192"/>
      <c r="G158" s="32"/>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4"/>
    </row>
    <row r="159" spans="1:50" ht="28.35" customHeight="1" x14ac:dyDescent="0.15">
      <c r="A159" s="190"/>
      <c r="B159" s="191"/>
      <c r="C159" s="191"/>
      <c r="D159" s="191"/>
      <c r="E159" s="191"/>
      <c r="F159" s="192"/>
      <c r="G159" s="32"/>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4"/>
    </row>
    <row r="160" spans="1:50" ht="28.35" customHeight="1" x14ac:dyDescent="0.15">
      <c r="A160" s="190"/>
      <c r="B160" s="191"/>
      <c r="C160" s="191"/>
      <c r="D160" s="191"/>
      <c r="E160" s="191"/>
      <c r="F160" s="192"/>
      <c r="G160" s="32"/>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4"/>
    </row>
    <row r="161" spans="1:50" ht="27.75" customHeight="1" x14ac:dyDescent="0.15">
      <c r="A161" s="190"/>
      <c r="B161" s="191"/>
      <c r="C161" s="191"/>
      <c r="D161" s="191"/>
      <c r="E161" s="191"/>
      <c r="F161" s="192"/>
      <c r="G161" s="32"/>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4"/>
    </row>
    <row r="162" spans="1:50" ht="28.35" customHeight="1" x14ac:dyDescent="0.15">
      <c r="A162" s="190"/>
      <c r="B162" s="191"/>
      <c r="C162" s="191"/>
      <c r="D162" s="191"/>
      <c r="E162" s="191"/>
      <c r="F162" s="192"/>
      <c r="G162" s="32"/>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4"/>
    </row>
    <row r="163" spans="1:50" ht="28.35" customHeight="1" x14ac:dyDescent="0.15">
      <c r="A163" s="190"/>
      <c r="B163" s="191"/>
      <c r="C163" s="191"/>
      <c r="D163" s="191"/>
      <c r="E163" s="191"/>
      <c r="F163" s="192"/>
      <c r="G163" s="32"/>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4"/>
    </row>
    <row r="164" spans="1:50" ht="28.35" customHeight="1" x14ac:dyDescent="0.15">
      <c r="A164" s="190"/>
      <c r="B164" s="191"/>
      <c r="C164" s="191"/>
      <c r="D164" s="191"/>
      <c r="E164" s="191"/>
      <c r="F164" s="192"/>
      <c r="G164" s="32"/>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4"/>
    </row>
    <row r="165" spans="1:50" ht="28.35" customHeight="1" x14ac:dyDescent="0.15">
      <c r="A165" s="190"/>
      <c r="B165" s="191"/>
      <c r="C165" s="191"/>
      <c r="D165" s="191"/>
      <c r="E165" s="191"/>
      <c r="F165" s="192"/>
      <c r="G165" s="32"/>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4"/>
    </row>
    <row r="166" spans="1:50" ht="28.35" customHeight="1" x14ac:dyDescent="0.15">
      <c r="A166" s="190"/>
      <c r="B166" s="191"/>
      <c r="C166" s="191"/>
      <c r="D166" s="191"/>
      <c r="E166" s="191"/>
      <c r="F166" s="192"/>
      <c r="G166" s="32"/>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4"/>
    </row>
    <row r="167" spans="1:50" ht="27.75" customHeight="1" x14ac:dyDescent="0.15">
      <c r="A167" s="190"/>
      <c r="B167" s="191"/>
      <c r="C167" s="191"/>
      <c r="D167" s="191"/>
      <c r="E167" s="191"/>
      <c r="F167" s="192"/>
      <c r="G167" s="32"/>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4"/>
    </row>
    <row r="168" spans="1:50" ht="28.35" customHeight="1" x14ac:dyDescent="0.15">
      <c r="A168" s="190"/>
      <c r="B168" s="191"/>
      <c r="C168" s="191"/>
      <c r="D168" s="191"/>
      <c r="E168" s="191"/>
      <c r="F168" s="192"/>
      <c r="G168" s="32"/>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4"/>
    </row>
    <row r="169" spans="1:50" ht="28.35" customHeight="1" x14ac:dyDescent="0.15">
      <c r="A169" s="190"/>
      <c r="B169" s="191"/>
      <c r="C169" s="191"/>
      <c r="D169" s="191"/>
      <c r="E169" s="191"/>
      <c r="F169" s="192"/>
      <c r="G169" s="32"/>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4"/>
    </row>
    <row r="170" spans="1:50" ht="28.35" customHeight="1" x14ac:dyDescent="0.15">
      <c r="A170" s="190"/>
      <c r="B170" s="191"/>
      <c r="C170" s="191"/>
      <c r="D170" s="191"/>
      <c r="E170" s="191"/>
      <c r="F170" s="192"/>
      <c r="G170" s="32"/>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4"/>
    </row>
    <row r="171" spans="1:50" ht="52.5" customHeight="1" x14ac:dyDescent="0.15">
      <c r="A171" s="190"/>
      <c r="B171" s="191"/>
      <c r="C171" s="191"/>
      <c r="D171" s="191"/>
      <c r="E171" s="191"/>
      <c r="F171" s="192"/>
      <c r="G171" s="32"/>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4"/>
    </row>
    <row r="172" spans="1:50" ht="52.5" customHeight="1" x14ac:dyDescent="0.15">
      <c r="A172" s="190"/>
      <c r="B172" s="191"/>
      <c r="C172" s="191"/>
      <c r="D172" s="191"/>
      <c r="E172" s="191"/>
      <c r="F172" s="192"/>
      <c r="G172" s="32"/>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4"/>
    </row>
    <row r="173" spans="1:50" ht="52.5" customHeight="1" x14ac:dyDescent="0.15">
      <c r="A173" s="190"/>
      <c r="B173" s="191"/>
      <c r="C173" s="191"/>
      <c r="D173" s="191"/>
      <c r="E173" s="191"/>
      <c r="F173" s="192"/>
      <c r="G173" s="32"/>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4"/>
    </row>
    <row r="174" spans="1:50" ht="29.25" customHeight="1" x14ac:dyDescent="0.15">
      <c r="A174" s="190"/>
      <c r="B174" s="191"/>
      <c r="C174" s="191"/>
      <c r="D174" s="191"/>
      <c r="E174" s="191"/>
      <c r="F174" s="192"/>
      <c r="G174" s="32"/>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4"/>
    </row>
    <row r="175" spans="1:50" ht="18.399999999999999" customHeight="1" x14ac:dyDescent="0.15">
      <c r="A175" s="190"/>
      <c r="B175" s="191"/>
      <c r="C175" s="191"/>
      <c r="D175" s="191"/>
      <c r="E175" s="191"/>
      <c r="F175" s="192"/>
      <c r="G175" s="32"/>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4"/>
    </row>
    <row r="176" spans="1:50" ht="35.25" customHeight="1" x14ac:dyDescent="0.15">
      <c r="A176" s="190"/>
      <c r="B176" s="191"/>
      <c r="C176" s="191"/>
      <c r="D176" s="191"/>
      <c r="E176" s="191"/>
      <c r="F176" s="192"/>
      <c r="G176" s="32"/>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4"/>
    </row>
    <row r="177" spans="1:51" ht="30" customHeight="1" x14ac:dyDescent="0.15">
      <c r="A177" s="190"/>
      <c r="B177" s="191"/>
      <c r="C177" s="191"/>
      <c r="D177" s="191"/>
      <c r="E177" s="191"/>
      <c r="F177" s="192"/>
      <c r="G177" s="32"/>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4"/>
    </row>
    <row r="178" spans="1:51" ht="24.75" customHeight="1" thickBot="1" x14ac:dyDescent="0.2">
      <c r="A178" s="190"/>
      <c r="B178" s="191"/>
      <c r="C178" s="191"/>
      <c r="D178" s="191"/>
      <c r="E178" s="191"/>
      <c r="F178" s="192"/>
      <c r="G178" s="32"/>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4"/>
    </row>
    <row r="179" spans="1:51" ht="24.75" customHeight="1" x14ac:dyDescent="0.15">
      <c r="A179" s="193" t="s">
        <v>238</v>
      </c>
      <c r="B179" s="194"/>
      <c r="C179" s="194"/>
      <c r="D179" s="194"/>
      <c r="E179" s="194"/>
      <c r="F179" s="195"/>
      <c r="G179" s="177" t="s">
        <v>708</v>
      </c>
      <c r="H179" s="178"/>
      <c r="I179" s="178"/>
      <c r="J179" s="178"/>
      <c r="K179" s="178"/>
      <c r="L179" s="178"/>
      <c r="M179" s="178"/>
      <c r="N179" s="178"/>
      <c r="O179" s="178"/>
      <c r="P179" s="178"/>
      <c r="Q179" s="178"/>
      <c r="R179" s="178"/>
      <c r="S179" s="178"/>
      <c r="T179" s="178"/>
      <c r="U179" s="178"/>
      <c r="V179" s="178"/>
      <c r="W179" s="178"/>
      <c r="X179" s="178"/>
      <c r="Y179" s="178"/>
      <c r="Z179" s="178"/>
      <c r="AA179" s="178"/>
      <c r="AB179" s="179"/>
      <c r="AC179" s="177" t="s">
        <v>617</v>
      </c>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80"/>
    </row>
    <row r="180" spans="1:51" ht="24.75" customHeight="1" x14ac:dyDescent="0.15">
      <c r="A180" s="196"/>
      <c r="B180" s="197"/>
      <c r="C180" s="197"/>
      <c r="D180" s="197"/>
      <c r="E180" s="197"/>
      <c r="F180" s="198"/>
      <c r="G180" s="181" t="s">
        <v>15</v>
      </c>
      <c r="H180" s="182"/>
      <c r="I180" s="182"/>
      <c r="J180" s="182"/>
      <c r="K180" s="182"/>
      <c r="L180" s="183" t="s">
        <v>16</v>
      </c>
      <c r="M180" s="182"/>
      <c r="N180" s="182"/>
      <c r="O180" s="182"/>
      <c r="P180" s="182"/>
      <c r="Q180" s="182"/>
      <c r="R180" s="182"/>
      <c r="S180" s="182"/>
      <c r="T180" s="182"/>
      <c r="U180" s="182"/>
      <c r="V180" s="182"/>
      <c r="W180" s="182"/>
      <c r="X180" s="184"/>
      <c r="Y180" s="185" t="s">
        <v>17</v>
      </c>
      <c r="Z180" s="186"/>
      <c r="AA180" s="186"/>
      <c r="AB180" s="187"/>
      <c r="AC180" s="181" t="s">
        <v>15</v>
      </c>
      <c r="AD180" s="182"/>
      <c r="AE180" s="182"/>
      <c r="AF180" s="182"/>
      <c r="AG180" s="182"/>
      <c r="AH180" s="183" t="s">
        <v>16</v>
      </c>
      <c r="AI180" s="182"/>
      <c r="AJ180" s="182"/>
      <c r="AK180" s="182"/>
      <c r="AL180" s="182"/>
      <c r="AM180" s="182"/>
      <c r="AN180" s="182"/>
      <c r="AO180" s="182"/>
      <c r="AP180" s="182"/>
      <c r="AQ180" s="182"/>
      <c r="AR180" s="182"/>
      <c r="AS180" s="182"/>
      <c r="AT180" s="184"/>
      <c r="AU180" s="185" t="s">
        <v>17</v>
      </c>
      <c r="AV180" s="186"/>
      <c r="AW180" s="186"/>
      <c r="AX180" s="188"/>
    </row>
    <row r="181" spans="1:51" ht="24.75" customHeight="1" x14ac:dyDescent="0.15">
      <c r="A181" s="196"/>
      <c r="B181" s="197"/>
      <c r="C181" s="197"/>
      <c r="D181" s="197"/>
      <c r="E181" s="197"/>
      <c r="F181" s="198"/>
      <c r="G181" s="167" t="s">
        <v>615</v>
      </c>
      <c r="H181" s="168"/>
      <c r="I181" s="168"/>
      <c r="J181" s="168"/>
      <c r="K181" s="169"/>
      <c r="L181" s="170" t="s">
        <v>571</v>
      </c>
      <c r="M181" s="171"/>
      <c r="N181" s="171"/>
      <c r="O181" s="171"/>
      <c r="P181" s="171"/>
      <c r="Q181" s="171"/>
      <c r="R181" s="171"/>
      <c r="S181" s="171"/>
      <c r="T181" s="171"/>
      <c r="U181" s="171"/>
      <c r="V181" s="171"/>
      <c r="W181" s="171"/>
      <c r="X181" s="172"/>
      <c r="Y181" s="173">
        <v>6.3</v>
      </c>
      <c r="Z181" s="174"/>
      <c r="AA181" s="174"/>
      <c r="AB181" s="175"/>
      <c r="AC181" s="167" t="s">
        <v>616</v>
      </c>
      <c r="AD181" s="168"/>
      <c r="AE181" s="168"/>
      <c r="AF181" s="168"/>
      <c r="AG181" s="169"/>
      <c r="AH181" s="170" t="s">
        <v>575</v>
      </c>
      <c r="AI181" s="171"/>
      <c r="AJ181" s="171"/>
      <c r="AK181" s="171"/>
      <c r="AL181" s="171"/>
      <c r="AM181" s="171"/>
      <c r="AN181" s="171"/>
      <c r="AO181" s="171"/>
      <c r="AP181" s="171"/>
      <c r="AQ181" s="171"/>
      <c r="AR181" s="171"/>
      <c r="AS181" s="171"/>
      <c r="AT181" s="172"/>
      <c r="AU181" s="173">
        <v>7.4</v>
      </c>
      <c r="AV181" s="174"/>
      <c r="AW181" s="174"/>
      <c r="AX181" s="176"/>
    </row>
    <row r="182" spans="1:51" ht="24.75" customHeight="1" x14ac:dyDescent="0.15">
      <c r="A182" s="196"/>
      <c r="B182" s="197"/>
      <c r="C182" s="197"/>
      <c r="D182" s="197"/>
      <c r="E182" s="197"/>
      <c r="F182" s="198"/>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row>
    <row r="183" spans="1:51" ht="24.75" customHeight="1" x14ac:dyDescent="0.15">
      <c r="A183" s="196"/>
      <c r="B183" s="197"/>
      <c r="C183" s="197"/>
      <c r="D183" s="197"/>
      <c r="E183" s="197"/>
      <c r="F183" s="198"/>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row>
    <row r="184" spans="1:51" ht="24.75" customHeight="1" x14ac:dyDescent="0.15">
      <c r="A184" s="196"/>
      <c r="B184" s="197"/>
      <c r="C184" s="197"/>
      <c r="D184" s="197"/>
      <c r="E184" s="197"/>
      <c r="F184" s="198"/>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row>
    <row r="185" spans="1:51" ht="24.75" customHeight="1" x14ac:dyDescent="0.15">
      <c r="A185" s="196"/>
      <c r="B185" s="197"/>
      <c r="C185" s="197"/>
      <c r="D185" s="197"/>
      <c r="E185" s="197"/>
      <c r="F185" s="198"/>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row>
    <row r="186" spans="1:51" ht="24.75" customHeight="1" x14ac:dyDescent="0.15">
      <c r="A186" s="196"/>
      <c r="B186" s="197"/>
      <c r="C186" s="197"/>
      <c r="D186" s="197"/>
      <c r="E186" s="197"/>
      <c r="F186" s="198"/>
      <c r="G186" s="157"/>
      <c r="H186" s="158"/>
      <c r="I186" s="158"/>
      <c r="J186" s="158"/>
      <c r="K186" s="159"/>
      <c r="L186" s="160"/>
      <c r="M186" s="161"/>
      <c r="N186" s="161"/>
      <c r="O186" s="161"/>
      <c r="P186" s="161"/>
      <c r="Q186" s="161"/>
      <c r="R186" s="161"/>
      <c r="S186" s="161"/>
      <c r="T186" s="161"/>
      <c r="U186" s="161"/>
      <c r="V186" s="161"/>
      <c r="W186" s="161"/>
      <c r="X186" s="162"/>
      <c r="Y186" s="163"/>
      <c r="Z186" s="164"/>
      <c r="AA186" s="164"/>
      <c r="AB186" s="165"/>
      <c r="AC186" s="157"/>
      <c r="AD186" s="158"/>
      <c r="AE186" s="158"/>
      <c r="AF186" s="158"/>
      <c r="AG186" s="159"/>
      <c r="AH186" s="160"/>
      <c r="AI186" s="161"/>
      <c r="AJ186" s="161"/>
      <c r="AK186" s="161"/>
      <c r="AL186" s="161"/>
      <c r="AM186" s="161"/>
      <c r="AN186" s="161"/>
      <c r="AO186" s="161"/>
      <c r="AP186" s="161"/>
      <c r="AQ186" s="161"/>
      <c r="AR186" s="161"/>
      <c r="AS186" s="161"/>
      <c r="AT186" s="162"/>
      <c r="AU186" s="163"/>
      <c r="AV186" s="164"/>
      <c r="AW186" s="164"/>
      <c r="AX186" s="166"/>
    </row>
    <row r="187" spans="1:51" ht="24.75" customHeight="1" x14ac:dyDescent="0.15">
      <c r="A187" s="196"/>
      <c r="B187" s="197"/>
      <c r="C187" s="197"/>
      <c r="D187" s="197"/>
      <c r="E187" s="197"/>
      <c r="F187" s="198"/>
      <c r="G187" s="157"/>
      <c r="H187" s="158"/>
      <c r="I187" s="158"/>
      <c r="J187" s="158"/>
      <c r="K187" s="159"/>
      <c r="L187" s="160"/>
      <c r="M187" s="161"/>
      <c r="N187" s="161"/>
      <c r="O187" s="161"/>
      <c r="P187" s="161"/>
      <c r="Q187" s="161"/>
      <c r="R187" s="161"/>
      <c r="S187" s="161"/>
      <c r="T187" s="161"/>
      <c r="U187" s="161"/>
      <c r="V187" s="161"/>
      <c r="W187" s="161"/>
      <c r="X187" s="162"/>
      <c r="Y187" s="163"/>
      <c r="Z187" s="164"/>
      <c r="AA187" s="164"/>
      <c r="AB187" s="165"/>
      <c r="AC187" s="157"/>
      <c r="AD187" s="158"/>
      <c r="AE187" s="158"/>
      <c r="AF187" s="158"/>
      <c r="AG187" s="159"/>
      <c r="AH187" s="160"/>
      <c r="AI187" s="161"/>
      <c r="AJ187" s="161"/>
      <c r="AK187" s="161"/>
      <c r="AL187" s="161"/>
      <c r="AM187" s="161"/>
      <c r="AN187" s="161"/>
      <c r="AO187" s="161"/>
      <c r="AP187" s="161"/>
      <c r="AQ187" s="161"/>
      <c r="AR187" s="161"/>
      <c r="AS187" s="161"/>
      <c r="AT187" s="162"/>
      <c r="AU187" s="163"/>
      <c r="AV187" s="164"/>
      <c r="AW187" s="164"/>
      <c r="AX187" s="166"/>
    </row>
    <row r="188" spans="1:51" ht="24.75" customHeight="1" x14ac:dyDescent="0.15">
      <c r="A188" s="196"/>
      <c r="B188" s="197"/>
      <c r="C188" s="197"/>
      <c r="D188" s="197"/>
      <c r="E188" s="197"/>
      <c r="F188" s="198"/>
      <c r="G188" s="157"/>
      <c r="H188" s="158"/>
      <c r="I188" s="158"/>
      <c r="J188" s="158"/>
      <c r="K188" s="159"/>
      <c r="L188" s="160"/>
      <c r="M188" s="161"/>
      <c r="N188" s="161"/>
      <c r="O188" s="161"/>
      <c r="P188" s="161"/>
      <c r="Q188" s="161"/>
      <c r="R188" s="161"/>
      <c r="S188" s="161"/>
      <c r="T188" s="161"/>
      <c r="U188" s="161"/>
      <c r="V188" s="161"/>
      <c r="W188" s="161"/>
      <c r="X188" s="162"/>
      <c r="Y188" s="163"/>
      <c r="Z188" s="164"/>
      <c r="AA188" s="164"/>
      <c r="AB188" s="165"/>
      <c r="AC188" s="157"/>
      <c r="AD188" s="158"/>
      <c r="AE188" s="158"/>
      <c r="AF188" s="158"/>
      <c r="AG188" s="159"/>
      <c r="AH188" s="160"/>
      <c r="AI188" s="161"/>
      <c r="AJ188" s="161"/>
      <c r="AK188" s="161"/>
      <c r="AL188" s="161"/>
      <c r="AM188" s="161"/>
      <c r="AN188" s="161"/>
      <c r="AO188" s="161"/>
      <c r="AP188" s="161"/>
      <c r="AQ188" s="161"/>
      <c r="AR188" s="161"/>
      <c r="AS188" s="161"/>
      <c r="AT188" s="162"/>
      <c r="AU188" s="163"/>
      <c r="AV188" s="164"/>
      <c r="AW188" s="164"/>
      <c r="AX188" s="166"/>
    </row>
    <row r="189" spans="1:51" ht="24.75" customHeight="1" x14ac:dyDescent="0.15">
      <c r="A189" s="196"/>
      <c r="B189" s="197"/>
      <c r="C189" s="197"/>
      <c r="D189" s="197"/>
      <c r="E189" s="197"/>
      <c r="F189" s="198"/>
      <c r="G189" s="157"/>
      <c r="H189" s="158"/>
      <c r="I189" s="158"/>
      <c r="J189" s="158"/>
      <c r="K189" s="159"/>
      <c r="L189" s="160"/>
      <c r="M189" s="161"/>
      <c r="N189" s="161"/>
      <c r="O189" s="161"/>
      <c r="P189" s="161"/>
      <c r="Q189" s="161"/>
      <c r="R189" s="161"/>
      <c r="S189" s="161"/>
      <c r="T189" s="161"/>
      <c r="U189" s="161"/>
      <c r="V189" s="161"/>
      <c r="W189" s="161"/>
      <c r="X189" s="162"/>
      <c r="Y189" s="163"/>
      <c r="Z189" s="164"/>
      <c r="AA189" s="164"/>
      <c r="AB189" s="165"/>
      <c r="AC189" s="157"/>
      <c r="AD189" s="158"/>
      <c r="AE189" s="158"/>
      <c r="AF189" s="158"/>
      <c r="AG189" s="159"/>
      <c r="AH189" s="160"/>
      <c r="AI189" s="161"/>
      <c r="AJ189" s="161"/>
      <c r="AK189" s="161"/>
      <c r="AL189" s="161"/>
      <c r="AM189" s="161"/>
      <c r="AN189" s="161"/>
      <c r="AO189" s="161"/>
      <c r="AP189" s="161"/>
      <c r="AQ189" s="161"/>
      <c r="AR189" s="161"/>
      <c r="AS189" s="161"/>
      <c r="AT189" s="162"/>
      <c r="AU189" s="163"/>
      <c r="AV189" s="164"/>
      <c r="AW189" s="164"/>
      <c r="AX189" s="166"/>
    </row>
    <row r="190" spans="1:51" ht="24.75" customHeight="1" x14ac:dyDescent="0.15">
      <c r="A190" s="196"/>
      <c r="B190" s="197"/>
      <c r="C190" s="197"/>
      <c r="D190" s="197"/>
      <c r="E190" s="197"/>
      <c r="F190" s="198"/>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row>
    <row r="191" spans="1:51" ht="24.75" customHeight="1" thickBot="1" x14ac:dyDescent="0.2">
      <c r="A191" s="196"/>
      <c r="B191" s="197"/>
      <c r="C191" s="197"/>
      <c r="D191" s="197"/>
      <c r="E191" s="197"/>
      <c r="F191" s="198"/>
      <c r="G191" s="148" t="s">
        <v>18</v>
      </c>
      <c r="H191" s="149"/>
      <c r="I191" s="149"/>
      <c r="J191" s="149"/>
      <c r="K191" s="149"/>
      <c r="L191" s="150"/>
      <c r="M191" s="151"/>
      <c r="N191" s="151"/>
      <c r="O191" s="151"/>
      <c r="P191" s="151"/>
      <c r="Q191" s="151"/>
      <c r="R191" s="151"/>
      <c r="S191" s="151"/>
      <c r="T191" s="151"/>
      <c r="U191" s="151"/>
      <c r="V191" s="151"/>
      <c r="W191" s="151"/>
      <c r="X191" s="152"/>
      <c r="Y191" s="153">
        <f>SUM(Y181:AB190)</f>
        <v>6.3</v>
      </c>
      <c r="Z191" s="154"/>
      <c r="AA191" s="154"/>
      <c r="AB191" s="155"/>
      <c r="AC191" s="148" t="s">
        <v>18</v>
      </c>
      <c r="AD191" s="149"/>
      <c r="AE191" s="149"/>
      <c r="AF191" s="149"/>
      <c r="AG191" s="149"/>
      <c r="AH191" s="150"/>
      <c r="AI191" s="151"/>
      <c r="AJ191" s="151"/>
      <c r="AK191" s="151"/>
      <c r="AL191" s="151"/>
      <c r="AM191" s="151"/>
      <c r="AN191" s="151"/>
      <c r="AO191" s="151"/>
      <c r="AP191" s="151"/>
      <c r="AQ191" s="151"/>
      <c r="AR191" s="151"/>
      <c r="AS191" s="151"/>
      <c r="AT191" s="152"/>
      <c r="AU191" s="153">
        <f>SUM(AU181:AX190)</f>
        <v>7.4</v>
      </c>
      <c r="AV191" s="154"/>
      <c r="AW191" s="154"/>
      <c r="AX191" s="156"/>
    </row>
    <row r="192" spans="1:51" ht="24.75" customHeight="1" x14ac:dyDescent="0.15">
      <c r="A192" s="196"/>
      <c r="B192" s="197"/>
      <c r="C192" s="197"/>
      <c r="D192" s="197"/>
      <c r="E192" s="197"/>
      <c r="F192" s="198"/>
      <c r="G192" s="177" t="s">
        <v>202</v>
      </c>
      <c r="H192" s="178"/>
      <c r="I192" s="178"/>
      <c r="J192" s="178"/>
      <c r="K192" s="178"/>
      <c r="L192" s="178"/>
      <c r="M192" s="178"/>
      <c r="N192" s="178"/>
      <c r="O192" s="178"/>
      <c r="P192" s="178"/>
      <c r="Q192" s="178"/>
      <c r="R192" s="178"/>
      <c r="S192" s="178"/>
      <c r="T192" s="178"/>
      <c r="U192" s="178"/>
      <c r="V192" s="178"/>
      <c r="W192" s="178"/>
      <c r="X192" s="178"/>
      <c r="Y192" s="178"/>
      <c r="Z192" s="178"/>
      <c r="AA192" s="178"/>
      <c r="AB192" s="179"/>
      <c r="AC192" s="177" t="s">
        <v>614</v>
      </c>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80"/>
      <c r="AY192">
        <f>COUNTA($G$194,$AC$194)</f>
        <v>1</v>
      </c>
    </row>
    <row r="193" spans="1:51" ht="24.75" customHeight="1" x14ac:dyDescent="0.15">
      <c r="A193" s="196"/>
      <c r="B193" s="197"/>
      <c r="C193" s="197"/>
      <c r="D193" s="197"/>
      <c r="E193" s="197"/>
      <c r="F193" s="198"/>
      <c r="G193" s="181" t="s">
        <v>15</v>
      </c>
      <c r="H193" s="182"/>
      <c r="I193" s="182"/>
      <c r="J193" s="182"/>
      <c r="K193" s="182"/>
      <c r="L193" s="183" t="s">
        <v>16</v>
      </c>
      <c r="M193" s="182"/>
      <c r="N193" s="182"/>
      <c r="O193" s="182"/>
      <c r="P193" s="182"/>
      <c r="Q193" s="182"/>
      <c r="R193" s="182"/>
      <c r="S193" s="182"/>
      <c r="T193" s="182"/>
      <c r="U193" s="182"/>
      <c r="V193" s="182"/>
      <c r="W193" s="182"/>
      <c r="X193" s="184"/>
      <c r="Y193" s="185" t="s">
        <v>17</v>
      </c>
      <c r="Z193" s="186"/>
      <c r="AA193" s="186"/>
      <c r="AB193" s="187"/>
      <c r="AC193" s="181" t="s">
        <v>15</v>
      </c>
      <c r="AD193" s="182"/>
      <c r="AE193" s="182"/>
      <c r="AF193" s="182"/>
      <c r="AG193" s="182"/>
      <c r="AH193" s="183" t="s">
        <v>16</v>
      </c>
      <c r="AI193" s="182"/>
      <c r="AJ193" s="182"/>
      <c r="AK193" s="182"/>
      <c r="AL193" s="182"/>
      <c r="AM193" s="182"/>
      <c r="AN193" s="182"/>
      <c r="AO193" s="182"/>
      <c r="AP193" s="182"/>
      <c r="AQ193" s="182"/>
      <c r="AR193" s="182"/>
      <c r="AS193" s="182"/>
      <c r="AT193" s="184"/>
      <c r="AU193" s="185" t="s">
        <v>17</v>
      </c>
      <c r="AV193" s="186"/>
      <c r="AW193" s="186"/>
      <c r="AX193" s="188"/>
      <c r="AY193">
        <f t="shared" ref="AY193:AY204" si="6">$AY$192</f>
        <v>1</v>
      </c>
    </row>
    <row r="194" spans="1:51" ht="24.75" customHeight="1" x14ac:dyDescent="0.15">
      <c r="A194" s="196"/>
      <c r="B194" s="197"/>
      <c r="C194" s="197"/>
      <c r="D194" s="197"/>
      <c r="E194" s="197"/>
      <c r="F194" s="198"/>
      <c r="G194" s="167"/>
      <c r="H194" s="168"/>
      <c r="I194" s="168"/>
      <c r="J194" s="168"/>
      <c r="K194" s="169"/>
      <c r="L194" s="170"/>
      <c r="M194" s="171"/>
      <c r="N194" s="171"/>
      <c r="O194" s="171"/>
      <c r="P194" s="171"/>
      <c r="Q194" s="171"/>
      <c r="R194" s="171"/>
      <c r="S194" s="171"/>
      <c r="T194" s="171"/>
      <c r="U194" s="171"/>
      <c r="V194" s="171"/>
      <c r="W194" s="171"/>
      <c r="X194" s="172"/>
      <c r="Y194" s="173"/>
      <c r="Z194" s="174"/>
      <c r="AA194" s="174"/>
      <c r="AB194" s="175"/>
      <c r="AC194" s="167" t="s">
        <v>612</v>
      </c>
      <c r="AD194" s="168"/>
      <c r="AE194" s="168"/>
      <c r="AF194" s="168"/>
      <c r="AG194" s="169"/>
      <c r="AH194" s="170" t="s">
        <v>613</v>
      </c>
      <c r="AI194" s="171"/>
      <c r="AJ194" s="171"/>
      <c r="AK194" s="171"/>
      <c r="AL194" s="171"/>
      <c r="AM194" s="171"/>
      <c r="AN194" s="171"/>
      <c r="AO194" s="171"/>
      <c r="AP194" s="171"/>
      <c r="AQ194" s="171"/>
      <c r="AR194" s="171"/>
      <c r="AS194" s="171"/>
      <c r="AT194" s="172"/>
      <c r="AU194" s="173">
        <v>28.8</v>
      </c>
      <c r="AV194" s="174"/>
      <c r="AW194" s="174"/>
      <c r="AX194" s="176"/>
      <c r="AY194">
        <f t="shared" si="6"/>
        <v>1</v>
      </c>
    </row>
    <row r="195" spans="1:51" ht="24.75" customHeight="1" x14ac:dyDescent="0.15">
      <c r="A195" s="196"/>
      <c r="B195" s="197"/>
      <c r="C195" s="197"/>
      <c r="D195" s="197"/>
      <c r="E195" s="197"/>
      <c r="F195" s="198"/>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f t="shared" si="6"/>
        <v>1</v>
      </c>
    </row>
    <row r="196" spans="1:51" ht="24.75" customHeight="1" x14ac:dyDescent="0.15">
      <c r="A196" s="196"/>
      <c r="B196" s="197"/>
      <c r="C196" s="197"/>
      <c r="D196" s="197"/>
      <c r="E196" s="197"/>
      <c r="F196" s="198"/>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f t="shared" si="6"/>
        <v>1</v>
      </c>
    </row>
    <row r="197" spans="1:51" ht="24.75" customHeight="1" x14ac:dyDescent="0.15">
      <c r="A197" s="196"/>
      <c r="B197" s="197"/>
      <c r="C197" s="197"/>
      <c r="D197" s="197"/>
      <c r="E197" s="197"/>
      <c r="F197" s="198"/>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f t="shared" si="6"/>
        <v>1</v>
      </c>
    </row>
    <row r="198" spans="1:51" ht="24.75" customHeight="1" x14ac:dyDescent="0.15">
      <c r="A198" s="196"/>
      <c r="B198" s="197"/>
      <c r="C198" s="197"/>
      <c r="D198" s="197"/>
      <c r="E198" s="197"/>
      <c r="F198" s="198"/>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f t="shared" si="6"/>
        <v>1</v>
      </c>
    </row>
    <row r="199" spans="1:51" ht="24.75" customHeight="1" x14ac:dyDescent="0.15">
      <c r="A199" s="196"/>
      <c r="B199" s="197"/>
      <c r="C199" s="197"/>
      <c r="D199" s="197"/>
      <c r="E199" s="197"/>
      <c r="F199" s="198"/>
      <c r="G199" s="157"/>
      <c r="H199" s="158"/>
      <c r="I199" s="158"/>
      <c r="J199" s="158"/>
      <c r="K199" s="159"/>
      <c r="L199" s="160"/>
      <c r="M199" s="161"/>
      <c r="N199" s="161"/>
      <c r="O199" s="161"/>
      <c r="P199" s="161"/>
      <c r="Q199" s="161"/>
      <c r="R199" s="161"/>
      <c r="S199" s="161"/>
      <c r="T199" s="161"/>
      <c r="U199" s="161"/>
      <c r="V199" s="161"/>
      <c r="W199" s="161"/>
      <c r="X199" s="162"/>
      <c r="Y199" s="163"/>
      <c r="Z199" s="164"/>
      <c r="AA199" s="164"/>
      <c r="AB199" s="165"/>
      <c r="AC199" s="157"/>
      <c r="AD199" s="158"/>
      <c r="AE199" s="158"/>
      <c r="AF199" s="158"/>
      <c r="AG199" s="159"/>
      <c r="AH199" s="160"/>
      <c r="AI199" s="161"/>
      <c r="AJ199" s="161"/>
      <c r="AK199" s="161"/>
      <c r="AL199" s="161"/>
      <c r="AM199" s="161"/>
      <c r="AN199" s="161"/>
      <c r="AO199" s="161"/>
      <c r="AP199" s="161"/>
      <c r="AQ199" s="161"/>
      <c r="AR199" s="161"/>
      <c r="AS199" s="161"/>
      <c r="AT199" s="162"/>
      <c r="AU199" s="163"/>
      <c r="AV199" s="164"/>
      <c r="AW199" s="164"/>
      <c r="AX199" s="166"/>
      <c r="AY199">
        <f t="shared" si="6"/>
        <v>1</v>
      </c>
    </row>
    <row r="200" spans="1:51" ht="24.75" customHeight="1" x14ac:dyDescent="0.15">
      <c r="A200" s="196"/>
      <c r="B200" s="197"/>
      <c r="C200" s="197"/>
      <c r="D200" s="197"/>
      <c r="E200" s="197"/>
      <c r="F200" s="198"/>
      <c r="G200" s="157"/>
      <c r="H200" s="158"/>
      <c r="I200" s="158"/>
      <c r="J200" s="158"/>
      <c r="K200" s="159"/>
      <c r="L200" s="160"/>
      <c r="M200" s="161"/>
      <c r="N200" s="161"/>
      <c r="O200" s="161"/>
      <c r="P200" s="161"/>
      <c r="Q200" s="161"/>
      <c r="R200" s="161"/>
      <c r="S200" s="161"/>
      <c r="T200" s="161"/>
      <c r="U200" s="161"/>
      <c r="V200" s="161"/>
      <c r="W200" s="161"/>
      <c r="X200" s="162"/>
      <c r="Y200" s="163"/>
      <c r="Z200" s="164"/>
      <c r="AA200" s="164"/>
      <c r="AB200" s="165"/>
      <c r="AC200" s="157"/>
      <c r="AD200" s="158"/>
      <c r="AE200" s="158"/>
      <c r="AF200" s="158"/>
      <c r="AG200" s="159"/>
      <c r="AH200" s="160"/>
      <c r="AI200" s="161"/>
      <c r="AJ200" s="161"/>
      <c r="AK200" s="161"/>
      <c r="AL200" s="161"/>
      <c r="AM200" s="161"/>
      <c r="AN200" s="161"/>
      <c r="AO200" s="161"/>
      <c r="AP200" s="161"/>
      <c r="AQ200" s="161"/>
      <c r="AR200" s="161"/>
      <c r="AS200" s="161"/>
      <c r="AT200" s="162"/>
      <c r="AU200" s="163"/>
      <c r="AV200" s="164"/>
      <c r="AW200" s="164"/>
      <c r="AX200" s="166"/>
      <c r="AY200">
        <f t="shared" si="6"/>
        <v>1</v>
      </c>
    </row>
    <row r="201" spans="1:51" ht="24.75" customHeight="1" x14ac:dyDescent="0.15">
      <c r="A201" s="196"/>
      <c r="B201" s="197"/>
      <c r="C201" s="197"/>
      <c r="D201" s="197"/>
      <c r="E201" s="197"/>
      <c r="F201" s="198"/>
      <c r="G201" s="157"/>
      <c r="H201" s="158"/>
      <c r="I201" s="158"/>
      <c r="J201" s="158"/>
      <c r="K201" s="159"/>
      <c r="L201" s="160"/>
      <c r="M201" s="161"/>
      <c r="N201" s="161"/>
      <c r="O201" s="161"/>
      <c r="P201" s="161"/>
      <c r="Q201" s="161"/>
      <c r="R201" s="161"/>
      <c r="S201" s="161"/>
      <c r="T201" s="161"/>
      <c r="U201" s="161"/>
      <c r="V201" s="161"/>
      <c r="W201" s="161"/>
      <c r="X201" s="162"/>
      <c r="Y201" s="163"/>
      <c r="Z201" s="164"/>
      <c r="AA201" s="164"/>
      <c r="AB201" s="165"/>
      <c r="AC201" s="157"/>
      <c r="AD201" s="158"/>
      <c r="AE201" s="158"/>
      <c r="AF201" s="158"/>
      <c r="AG201" s="159"/>
      <c r="AH201" s="160"/>
      <c r="AI201" s="161"/>
      <c r="AJ201" s="161"/>
      <c r="AK201" s="161"/>
      <c r="AL201" s="161"/>
      <c r="AM201" s="161"/>
      <c r="AN201" s="161"/>
      <c r="AO201" s="161"/>
      <c r="AP201" s="161"/>
      <c r="AQ201" s="161"/>
      <c r="AR201" s="161"/>
      <c r="AS201" s="161"/>
      <c r="AT201" s="162"/>
      <c r="AU201" s="163"/>
      <c r="AV201" s="164"/>
      <c r="AW201" s="164"/>
      <c r="AX201" s="166"/>
      <c r="AY201">
        <f t="shared" si="6"/>
        <v>1</v>
      </c>
    </row>
    <row r="202" spans="1:51" ht="24.75" customHeight="1" x14ac:dyDescent="0.15">
      <c r="A202" s="196"/>
      <c r="B202" s="197"/>
      <c r="C202" s="197"/>
      <c r="D202" s="197"/>
      <c r="E202" s="197"/>
      <c r="F202" s="198"/>
      <c r="G202" s="157"/>
      <c r="H202" s="158"/>
      <c r="I202" s="158"/>
      <c r="J202" s="158"/>
      <c r="K202" s="159"/>
      <c r="L202" s="160"/>
      <c r="M202" s="161"/>
      <c r="N202" s="161"/>
      <c r="O202" s="161"/>
      <c r="P202" s="161"/>
      <c r="Q202" s="161"/>
      <c r="R202" s="161"/>
      <c r="S202" s="161"/>
      <c r="T202" s="161"/>
      <c r="U202" s="161"/>
      <c r="V202" s="161"/>
      <c r="W202" s="161"/>
      <c r="X202" s="162"/>
      <c r="Y202" s="163"/>
      <c r="Z202" s="164"/>
      <c r="AA202" s="164"/>
      <c r="AB202" s="165"/>
      <c r="AC202" s="157"/>
      <c r="AD202" s="158"/>
      <c r="AE202" s="158"/>
      <c r="AF202" s="158"/>
      <c r="AG202" s="159"/>
      <c r="AH202" s="160"/>
      <c r="AI202" s="161"/>
      <c r="AJ202" s="161"/>
      <c r="AK202" s="161"/>
      <c r="AL202" s="161"/>
      <c r="AM202" s="161"/>
      <c r="AN202" s="161"/>
      <c r="AO202" s="161"/>
      <c r="AP202" s="161"/>
      <c r="AQ202" s="161"/>
      <c r="AR202" s="161"/>
      <c r="AS202" s="161"/>
      <c r="AT202" s="162"/>
      <c r="AU202" s="163"/>
      <c r="AV202" s="164"/>
      <c r="AW202" s="164"/>
      <c r="AX202" s="166"/>
      <c r="AY202">
        <f t="shared" si="6"/>
        <v>1</v>
      </c>
    </row>
    <row r="203" spans="1:51" ht="24.75" customHeight="1" x14ac:dyDescent="0.15">
      <c r="A203" s="196"/>
      <c r="B203" s="197"/>
      <c r="C203" s="197"/>
      <c r="D203" s="197"/>
      <c r="E203" s="197"/>
      <c r="F203" s="198"/>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f t="shared" si="6"/>
        <v>1</v>
      </c>
    </row>
    <row r="204" spans="1:51" ht="24.75" customHeight="1" thickBot="1" x14ac:dyDescent="0.2">
      <c r="A204" s="196"/>
      <c r="B204" s="197"/>
      <c r="C204" s="197"/>
      <c r="D204" s="197"/>
      <c r="E204" s="197"/>
      <c r="F204" s="198"/>
      <c r="G204" s="148" t="s">
        <v>18</v>
      </c>
      <c r="H204" s="149"/>
      <c r="I204" s="149"/>
      <c r="J204" s="149"/>
      <c r="K204" s="149"/>
      <c r="L204" s="150"/>
      <c r="M204" s="151"/>
      <c r="N204" s="151"/>
      <c r="O204" s="151"/>
      <c r="P204" s="151"/>
      <c r="Q204" s="151"/>
      <c r="R204" s="151"/>
      <c r="S204" s="151"/>
      <c r="T204" s="151"/>
      <c r="U204" s="151"/>
      <c r="V204" s="151"/>
      <c r="W204" s="151"/>
      <c r="X204" s="152"/>
      <c r="Y204" s="153">
        <f>SUM(Y194:AB203)</f>
        <v>0</v>
      </c>
      <c r="Z204" s="154"/>
      <c r="AA204" s="154"/>
      <c r="AB204" s="155"/>
      <c r="AC204" s="148" t="s">
        <v>18</v>
      </c>
      <c r="AD204" s="149"/>
      <c r="AE204" s="149"/>
      <c r="AF204" s="149"/>
      <c r="AG204" s="149"/>
      <c r="AH204" s="150"/>
      <c r="AI204" s="151"/>
      <c r="AJ204" s="151"/>
      <c r="AK204" s="151"/>
      <c r="AL204" s="151"/>
      <c r="AM204" s="151"/>
      <c r="AN204" s="151"/>
      <c r="AO204" s="151"/>
      <c r="AP204" s="151"/>
      <c r="AQ204" s="151"/>
      <c r="AR204" s="151"/>
      <c r="AS204" s="151"/>
      <c r="AT204" s="152"/>
      <c r="AU204" s="153">
        <f>SUM(AU194:AX203)</f>
        <v>28.8</v>
      </c>
      <c r="AV204" s="154"/>
      <c r="AW204" s="154"/>
      <c r="AX204" s="156"/>
      <c r="AY204">
        <f t="shared" si="6"/>
        <v>1</v>
      </c>
    </row>
    <row r="205" spans="1:51" ht="24.75" customHeight="1" x14ac:dyDescent="0.15">
      <c r="A205" s="196"/>
      <c r="B205" s="197"/>
      <c r="C205" s="197"/>
      <c r="D205" s="197"/>
      <c r="E205" s="197"/>
      <c r="F205" s="198"/>
      <c r="G205" s="177" t="s">
        <v>610</v>
      </c>
      <c r="H205" s="178"/>
      <c r="I205" s="178"/>
      <c r="J205" s="178"/>
      <c r="K205" s="178"/>
      <c r="L205" s="178"/>
      <c r="M205" s="178"/>
      <c r="N205" s="178"/>
      <c r="O205" s="178"/>
      <c r="P205" s="178"/>
      <c r="Q205" s="178"/>
      <c r="R205" s="178"/>
      <c r="S205" s="178"/>
      <c r="T205" s="178"/>
      <c r="U205" s="178"/>
      <c r="V205" s="178"/>
      <c r="W205" s="178"/>
      <c r="X205" s="178"/>
      <c r="Y205" s="178"/>
      <c r="Z205" s="178"/>
      <c r="AA205" s="178"/>
      <c r="AB205" s="179"/>
      <c r="AC205" s="177" t="s">
        <v>203</v>
      </c>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80"/>
      <c r="AY205">
        <f>COUNTA($G$207,$AC$207)</f>
        <v>1</v>
      </c>
    </row>
    <row r="206" spans="1:51" ht="24.75" customHeight="1" x14ac:dyDescent="0.15">
      <c r="A206" s="196"/>
      <c r="B206" s="197"/>
      <c r="C206" s="197"/>
      <c r="D206" s="197"/>
      <c r="E206" s="197"/>
      <c r="F206" s="198"/>
      <c r="G206" s="181" t="s">
        <v>15</v>
      </c>
      <c r="H206" s="182"/>
      <c r="I206" s="182"/>
      <c r="J206" s="182"/>
      <c r="K206" s="182"/>
      <c r="L206" s="183" t="s">
        <v>16</v>
      </c>
      <c r="M206" s="182"/>
      <c r="N206" s="182"/>
      <c r="O206" s="182"/>
      <c r="P206" s="182"/>
      <c r="Q206" s="182"/>
      <c r="R206" s="182"/>
      <c r="S206" s="182"/>
      <c r="T206" s="182"/>
      <c r="U206" s="182"/>
      <c r="V206" s="182"/>
      <c r="W206" s="182"/>
      <c r="X206" s="184"/>
      <c r="Y206" s="185" t="s">
        <v>17</v>
      </c>
      <c r="Z206" s="186"/>
      <c r="AA206" s="186"/>
      <c r="AB206" s="187"/>
      <c r="AC206" s="181" t="s">
        <v>15</v>
      </c>
      <c r="AD206" s="182"/>
      <c r="AE206" s="182"/>
      <c r="AF206" s="182"/>
      <c r="AG206" s="182"/>
      <c r="AH206" s="183" t="s">
        <v>16</v>
      </c>
      <c r="AI206" s="182"/>
      <c r="AJ206" s="182"/>
      <c r="AK206" s="182"/>
      <c r="AL206" s="182"/>
      <c r="AM206" s="182"/>
      <c r="AN206" s="182"/>
      <c r="AO206" s="182"/>
      <c r="AP206" s="182"/>
      <c r="AQ206" s="182"/>
      <c r="AR206" s="182"/>
      <c r="AS206" s="182"/>
      <c r="AT206" s="184"/>
      <c r="AU206" s="185" t="s">
        <v>17</v>
      </c>
      <c r="AV206" s="186"/>
      <c r="AW206" s="186"/>
      <c r="AX206" s="188"/>
      <c r="AY206">
        <f t="shared" ref="AY206:AY212" si="7">$AY$205</f>
        <v>1</v>
      </c>
    </row>
    <row r="207" spans="1:51" ht="24.75" customHeight="1" x14ac:dyDescent="0.15">
      <c r="A207" s="196"/>
      <c r="B207" s="197"/>
      <c r="C207" s="197"/>
      <c r="D207" s="197"/>
      <c r="E207" s="197"/>
      <c r="F207" s="198"/>
      <c r="G207" s="167" t="s">
        <v>611</v>
      </c>
      <c r="H207" s="168"/>
      <c r="I207" s="168"/>
      <c r="J207" s="168"/>
      <c r="K207" s="169"/>
      <c r="L207" s="170" t="s">
        <v>598</v>
      </c>
      <c r="M207" s="171"/>
      <c r="N207" s="171"/>
      <c r="O207" s="171"/>
      <c r="P207" s="171"/>
      <c r="Q207" s="171"/>
      <c r="R207" s="171"/>
      <c r="S207" s="171"/>
      <c r="T207" s="171"/>
      <c r="U207" s="171"/>
      <c r="V207" s="171"/>
      <c r="W207" s="171"/>
      <c r="X207" s="172"/>
      <c r="Y207" s="173">
        <v>4</v>
      </c>
      <c r="Z207" s="174"/>
      <c r="AA207" s="174"/>
      <c r="AB207" s="175"/>
      <c r="AC207" s="167"/>
      <c r="AD207" s="168"/>
      <c r="AE207" s="168"/>
      <c r="AF207" s="168"/>
      <c r="AG207" s="169"/>
      <c r="AH207" s="170"/>
      <c r="AI207" s="171"/>
      <c r="AJ207" s="171"/>
      <c r="AK207" s="171"/>
      <c r="AL207" s="171"/>
      <c r="AM207" s="171"/>
      <c r="AN207" s="171"/>
      <c r="AO207" s="171"/>
      <c r="AP207" s="171"/>
      <c r="AQ207" s="171"/>
      <c r="AR207" s="171"/>
      <c r="AS207" s="171"/>
      <c r="AT207" s="172"/>
      <c r="AU207" s="173"/>
      <c r="AV207" s="174"/>
      <c r="AW207" s="174"/>
      <c r="AX207" s="176"/>
      <c r="AY207">
        <f t="shared" si="7"/>
        <v>1</v>
      </c>
    </row>
    <row r="208" spans="1:51" ht="24.75" customHeight="1" x14ac:dyDescent="0.15">
      <c r="A208" s="196"/>
      <c r="B208" s="197"/>
      <c r="C208" s="197"/>
      <c r="D208" s="197"/>
      <c r="E208" s="197"/>
      <c r="F208" s="198"/>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f t="shared" si="7"/>
        <v>1</v>
      </c>
    </row>
    <row r="209" spans="1:51" ht="24.75" customHeight="1" x14ac:dyDescent="0.15">
      <c r="A209" s="196"/>
      <c r="B209" s="197"/>
      <c r="C209" s="197"/>
      <c r="D209" s="197"/>
      <c r="E209" s="197"/>
      <c r="F209" s="198"/>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f t="shared" si="7"/>
        <v>1</v>
      </c>
    </row>
    <row r="210" spans="1:51" ht="24.75" customHeight="1" x14ac:dyDescent="0.15">
      <c r="A210" s="196"/>
      <c r="B210" s="197"/>
      <c r="C210" s="197"/>
      <c r="D210" s="197"/>
      <c r="E210" s="197"/>
      <c r="F210" s="198"/>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f t="shared" si="7"/>
        <v>1</v>
      </c>
    </row>
    <row r="211" spans="1:51" ht="24.75" customHeight="1" x14ac:dyDescent="0.15">
      <c r="A211" s="196"/>
      <c r="B211" s="197"/>
      <c r="C211" s="197"/>
      <c r="D211" s="197"/>
      <c r="E211" s="197"/>
      <c r="F211" s="198"/>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f t="shared" si="7"/>
        <v>1</v>
      </c>
    </row>
    <row r="212" spans="1:51" ht="24.75" customHeight="1" x14ac:dyDescent="0.15">
      <c r="A212" s="196"/>
      <c r="B212" s="197"/>
      <c r="C212" s="197"/>
      <c r="D212" s="197"/>
      <c r="E212" s="197"/>
      <c r="F212" s="198"/>
      <c r="G212" s="157"/>
      <c r="H212" s="158"/>
      <c r="I212" s="158"/>
      <c r="J212" s="158"/>
      <c r="K212" s="159"/>
      <c r="L212" s="160"/>
      <c r="M212" s="161"/>
      <c r="N212" s="161"/>
      <c r="O212" s="161"/>
      <c r="P212" s="161"/>
      <c r="Q212" s="161"/>
      <c r="R212" s="161"/>
      <c r="S212" s="161"/>
      <c r="T212" s="161"/>
      <c r="U212" s="161"/>
      <c r="V212" s="161"/>
      <c r="W212" s="161"/>
      <c r="X212" s="162"/>
      <c r="Y212" s="163"/>
      <c r="Z212" s="164"/>
      <c r="AA212" s="164"/>
      <c r="AB212" s="165"/>
      <c r="AC212" s="157"/>
      <c r="AD212" s="158"/>
      <c r="AE212" s="158"/>
      <c r="AF212" s="158"/>
      <c r="AG212" s="159"/>
      <c r="AH212" s="160"/>
      <c r="AI212" s="161"/>
      <c r="AJ212" s="161"/>
      <c r="AK212" s="161"/>
      <c r="AL212" s="161"/>
      <c r="AM212" s="161"/>
      <c r="AN212" s="161"/>
      <c r="AO212" s="161"/>
      <c r="AP212" s="161"/>
      <c r="AQ212" s="161"/>
      <c r="AR212" s="161"/>
      <c r="AS212" s="161"/>
      <c r="AT212" s="162"/>
      <c r="AU212" s="163"/>
      <c r="AV212" s="164"/>
      <c r="AW212" s="164"/>
      <c r="AX212" s="166"/>
      <c r="AY212">
        <f t="shared" si="7"/>
        <v>1</v>
      </c>
    </row>
    <row r="213" spans="1:51" ht="24.75" customHeight="1" x14ac:dyDescent="0.15">
      <c r="A213" s="196"/>
      <c r="B213" s="197"/>
      <c r="C213" s="197"/>
      <c r="D213" s="197"/>
      <c r="E213" s="197"/>
      <c r="F213" s="198"/>
      <c r="G213" s="157"/>
      <c r="H213" s="158"/>
      <c r="I213" s="158"/>
      <c r="J213" s="158"/>
      <c r="K213" s="159"/>
      <c r="L213" s="160"/>
      <c r="M213" s="161"/>
      <c r="N213" s="161"/>
      <c r="O213" s="161"/>
      <c r="P213" s="161"/>
      <c r="Q213" s="161"/>
      <c r="R213" s="161"/>
      <c r="S213" s="161"/>
      <c r="T213" s="161"/>
      <c r="U213" s="161"/>
      <c r="V213" s="161"/>
      <c r="W213" s="161"/>
      <c r="X213" s="162"/>
      <c r="Y213" s="163"/>
      <c r="Z213" s="164"/>
      <c r="AA213" s="164"/>
      <c r="AB213" s="165"/>
      <c r="AC213" s="157"/>
      <c r="AD213" s="158"/>
      <c r="AE213" s="158"/>
      <c r="AF213" s="158"/>
      <c r="AG213" s="159"/>
      <c r="AH213" s="160"/>
      <c r="AI213" s="161"/>
      <c r="AJ213" s="161"/>
      <c r="AK213" s="161"/>
      <c r="AL213" s="161"/>
      <c r="AM213" s="161"/>
      <c r="AN213" s="161"/>
      <c r="AO213" s="161"/>
      <c r="AP213" s="161"/>
      <c r="AQ213" s="161"/>
      <c r="AR213" s="161"/>
      <c r="AS213" s="161"/>
      <c r="AT213" s="162"/>
      <c r="AU213" s="163"/>
      <c r="AV213" s="164"/>
      <c r="AW213" s="164"/>
      <c r="AX213" s="166"/>
      <c r="AY213">
        <f t="shared" ref="AY213:AY217" si="8">$AY$205</f>
        <v>1</v>
      </c>
    </row>
    <row r="214" spans="1:51" ht="24.75" customHeight="1" x14ac:dyDescent="0.15">
      <c r="A214" s="196"/>
      <c r="B214" s="197"/>
      <c r="C214" s="197"/>
      <c r="D214" s="197"/>
      <c r="E214" s="197"/>
      <c r="F214" s="198"/>
      <c r="G214" s="157"/>
      <c r="H214" s="158"/>
      <c r="I214" s="158"/>
      <c r="J214" s="158"/>
      <c r="K214" s="159"/>
      <c r="L214" s="160"/>
      <c r="M214" s="161"/>
      <c r="N214" s="161"/>
      <c r="O214" s="161"/>
      <c r="P214" s="161"/>
      <c r="Q214" s="161"/>
      <c r="R214" s="161"/>
      <c r="S214" s="161"/>
      <c r="T214" s="161"/>
      <c r="U214" s="161"/>
      <c r="V214" s="161"/>
      <c r="W214" s="161"/>
      <c r="X214" s="162"/>
      <c r="Y214" s="163"/>
      <c r="Z214" s="164"/>
      <c r="AA214" s="164"/>
      <c r="AB214" s="165"/>
      <c r="AC214" s="157"/>
      <c r="AD214" s="158"/>
      <c r="AE214" s="158"/>
      <c r="AF214" s="158"/>
      <c r="AG214" s="159"/>
      <c r="AH214" s="160"/>
      <c r="AI214" s="161"/>
      <c r="AJ214" s="161"/>
      <c r="AK214" s="161"/>
      <c r="AL214" s="161"/>
      <c r="AM214" s="161"/>
      <c r="AN214" s="161"/>
      <c r="AO214" s="161"/>
      <c r="AP214" s="161"/>
      <c r="AQ214" s="161"/>
      <c r="AR214" s="161"/>
      <c r="AS214" s="161"/>
      <c r="AT214" s="162"/>
      <c r="AU214" s="163"/>
      <c r="AV214" s="164"/>
      <c r="AW214" s="164"/>
      <c r="AX214" s="166"/>
      <c r="AY214">
        <f t="shared" si="8"/>
        <v>1</v>
      </c>
    </row>
    <row r="215" spans="1:51" ht="24.75" customHeight="1" x14ac:dyDescent="0.15">
      <c r="A215" s="196"/>
      <c r="B215" s="197"/>
      <c r="C215" s="197"/>
      <c r="D215" s="197"/>
      <c r="E215" s="197"/>
      <c r="F215" s="198"/>
      <c r="G215" s="157"/>
      <c r="H215" s="158"/>
      <c r="I215" s="158"/>
      <c r="J215" s="158"/>
      <c r="K215" s="159"/>
      <c r="L215" s="160"/>
      <c r="M215" s="161"/>
      <c r="N215" s="161"/>
      <c r="O215" s="161"/>
      <c r="P215" s="161"/>
      <c r="Q215" s="161"/>
      <c r="R215" s="161"/>
      <c r="S215" s="161"/>
      <c r="T215" s="161"/>
      <c r="U215" s="161"/>
      <c r="V215" s="161"/>
      <c r="W215" s="161"/>
      <c r="X215" s="162"/>
      <c r="Y215" s="163"/>
      <c r="Z215" s="164"/>
      <c r="AA215" s="164"/>
      <c r="AB215" s="165"/>
      <c r="AC215" s="157"/>
      <c r="AD215" s="158"/>
      <c r="AE215" s="158"/>
      <c r="AF215" s="158"/>
      <c r="AG215" s="159"/>
      <c r="AH215" s="160"/>
      <c r="AI215" s="161"/>
      <c r="AJ215" s="161"/>
      <c r="AK215" s="161"/>
      <c r="AL215" s="161"/>
      <c r="AM215" s="161"/>
      <c r="AN215" s="161"/>
      <c r="AO215" s="161"/>
      <c r="AP215" s="161"/>
      <c r="AQ215" s="161"/>
      <c r="AR215" s="161"/>
      <c r="AS215" s="161"/>
      <c r="AT215" s="162"/>
      <c r="AU215" s="163"/>
      <c r="AV215" s="164"/>
      <c r="AW215" s="164"/>
      <c r="AX215" s="166"/>
      <c r="AY215">
        <f t="shared" si="8"/>
        <v>1</v>
      </c>
    </row>
    <row r="216" spans="1:51" ht="24.75" customHeight="1" x14ac:dyDescent="0.15">
      <c r="A216" s="196"/>
      <c r="B216" s="197"/>
      <c r="C216" s="197"/>
      <c r="D216" s="197"/>
      <c r="E216" s="197"/>
      <c r="F216" s="198"/>
      <c r="G216" s="157"/>
      <c r="H216" s="158"/>
      <c r="I216" s="158"/>
      <c r="J216" s="158"/>
      <c r="K216" s="159"/>
      <c r="L216" s="160"/>
      <c r="M216" s="161"/>
      <c r="N216" s="161"/>
      <c r="O216" s="161"/>
      <c r="P216" s="161"/>
      <c r="Q216" s="161"/>
      <c r="R216" s="161"/>
      <c r="S216" s="161"/>
      <c r="T216" s="161"/>
      <c r="U216" s="161"/>
      <c r="V216" s="161"/>
      <c r="W216" s="161"/>
      <c r="X216" s="162"/>
      <c r="Y216" s="163"/>
      <c r="Z216" s="164"/>
      <c r="AA216" s="164"/>
      <c r="AB216" s="165"/>
      <c r="AC216" s="157"/>
      <c r="AD216" s="158"/>
      <c r="AE216" s="158"/>
      <c r="AF216" s="158"/>
      <c r="AG216" s="159"/>
      <c r="AH216" s="160"/>
      <c r="AI216" s="161"/>
      <c r="AJ216" s="161"/>
      <c r="AK216" s="161"/>
      <c r="AL216" s="161"/>
      <c r="AM216" s="161"/>
      <c r="AN216" s="161"/>
      <c r="AO216" s="161"/>
      <c r="AP216" s="161"/>
      <c r="AQ216" s="161"/>
      <c r="AR216" s="161"/>
      <c r="AS216" s="161"/>
      <c r="AT216" s="162"/>
      <c r="AU216" s="163"/>
      <c r="AV216" s="164"/>
      <c r="AW216" s="164"/>
      <c r="AX216" s="166"/>
      <c r="AY216">
        <f t="shared" si="8"/>
        <v>1</v>
      </c>
    </row>
    <row r="217" spans="1:51" ht="24.75" customHeight="1" x14ac:dyDescent="0.15">
      <c r="A217" s="196"/>
      <c r="B217" s="197"/>
      <c r="C217" s="197"/>
      <c r="D217" s="197"/>
      <c r="E217" s="197"/>
      <c r="F217" s="198"/>
      <c r="G217" s="148" t="s">
        <v>18</v>
      </c>
      <c r="H217" s="149"/>
      <c r="I217" s="149"/>
      <c r="J217" s="149"/>
      <c r="K217" s="149"/>
      <c r="L217" s="150"/>
      <c r="M217" s="151"/>
      <c r="N217" s="151"/>
      <c r="O217" s="151"/>
      <c r="P217" s="151"/>
      <c r="Q217" s="151"/>
      <c r="R217" s="151"/>
      <c r="S217" s="151"/>
      <c r="T217" s="151"/>
      <c r="U217" s="151"/>
      <c r="V217" s="151"/>
      <c r="W217" s="151"/>
      <c r="X217" s="152"/>
      <c r="Y217" s="153">
        <f>SUM(Y207:AB216)</f>
        <v>4</v>
      </c>
      <c r="Z217" s="154"/>
      <c r="AA217" s="154"/>
      <c r="AB217" s="155"/>
      <c r="AC217" s="148" t="s">
        <v>18</v>
      </c>
      <c r="AD217" s="149"/>
      <c r="AE217" s="149"/>
      <c r="AF217" s="149"/>
      <c r="AG217" s="149"/>
      <c r="AH217" s="150"/>
      <c r="AI217" s="151"/>
      <c r="AJ217" s="151"/>
      <c r="AK217" s="151"/>
      <c r="AL217" s="151"/>
      <c r="AM217" s="151"/>
      <c r="AN217" s="151"/>
      <c r="AO217" s="151"/>
      <c r="AP217" s="151"/>
      <c r="AQ217" s="151"/>
      <c r="AR217" s="151"/>
      <c r="AS217" s="151"/>
      <c r="AT217" s="152"/>
      <c r="AU217" s="153">
        <f>SUM(AU207:AX216)</f>
        <v>0</v>
      </c>
      <c r="AV217" s="154"/>
      <c r="AW217" s="154"/>
      <c r="AX217" s="156"/>
      <c r="AY217">
        <f t="shared" si="8"/>
        <v>1</v>
      </c>
    </row>
    <row r="218" spans="1:51" ht="24.75" customHeight="1" x14ac:dyDescent="0.15">
      <c r="A218" s="4"/>
      <c r="B218" s="4"/>
      <c r="C218" s="4"/>
      <c r="D218" s="4"/>
      <c r="E218" s="4"/>
      <c r="F218" s="4"/>
      <c r="G218" s="7"/>
      <c r="H218" s="7"/>
      <c r="I218" s="7"/>
      <c r="J218" s="7"/>
      <c r="K218" s="7"/>
      <c r="L218" s="3"/>
      <c r="M218" s="7"/>
      <c r="N218" s="7"/>
      <c r="O218" s="7"/>
      <c r="P218" s="7"/>
      <c r="Q218" s="7"/>
      <c r="R218" s="7"/>
      <c r="S218" s="7"/>
      <c r="T218" s="7"/>
      <c r="U218" s="7"/>
      <c r="V218" s="7"/>
      <c r="W218" s="7"/>
      <c r="X218" s="7"/>
      <c r="Y218" s="8"/>
      <c r="Z218" s="8"/>
      <c r="AA218" s="8"/>
      <c r="AB218" s="8"/>
      <c r="AC218" s="7"/>
      <c r="AD218" s="7"/>
      <c r="AE218" s="7"/>
      <c r="AF218" s="7"/>
      <c r="AG218" s="7"/>
      <c r="AH218" s="3"/>
      <c r="AI218" s="7"/>
      <c r="AJ218" s="7"/>
      <c r="AK218" s="7"/>
      <c r="AL218" s="7"/>
      <c r="AM218" s="7"/>
      <c r="AN218" s="7"/>
      <c r="AO218" s="7"/>
      <c r="AP218" s="7"/>
      <c r="AQ218" s="7"/>
      <c r="AR218" s="7"/>
      <c r="AS218" s="7"/>
      <c r="AT218" s="7"/>
      <c r="AU218" s="8"/>
      <c r="AV218" s="8"/>
      <c r="AW218" s="8"/>
      <c r="AX218" s="8"/>
    </row>
    <row r="219" spans="1:51" ht="24.75" customHeight="1" x14ac:dyDescent="0.15"/>
    <row r="220" spans="1:51" ht="24.75" customHeight="1" x14ac:dyDescent="0.15">
      <c r="A220" s="9"/>
      <c r="B220" s="1" t="s">
        <v>26</v>
      </c>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row>
    <row r="221" spans="1:51" ht="24.75" customHeight="1" x14ac:dyDescent="0.15">
      <c r="A221" s="9"/>
      <c r="B221" s="35" t="s">
        <v>219</v>
      </c>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row>
    <row r="222" spans="1:51" ht="59.25" customHeight="1" x14ac:dyDescent="0.15">
      <c r="A222" s="138"/>
      <c r="B222" s="138"/>
      <c r="C222" s="138" t="s">
        <v>24</v>
      </c>
      <c r="D222" s="138"/>
      <c r="E222" s="138"/>
      <c r="F222" s="138"/>
      <c r="G222" s="138"/>
      <c r="H222" s="138"/>
      <c r="I222" s="138"/>
      <c r="J222" s="141" t="s">
        <v>184</v>
      </c>
      <c r="K222" s="142"/>
      <c r="L222" s="142"/>
      <c r="M222" s="142"/>
      <c r="N222" s="142"/>
      <c r="O222" s="142"/>
      <c r="P222" s="107" t="s">
        <v>25</v>
      </c>
      <c r="Q222" s="107"/>
      <c r="R222" s="107"/>
      <c r="S222" s="107"/>
      <c r="T222" s="107"/>
      <c r="U222" s="107"/>
      <c r="V222" s="107"/>
      <c r="W222" s="107"/>
      <c r="X222" s="107"/>
      <c r="Y222" s="143" t="s">
        <v>183</v>
      </c>
      <c r="Z222" s="144"/>
      <c r="AA222" s="144"/>
      <c r="AB222" s="144"/>
      <c r="AC222" s="141" t="s">
        <v>211</v>
      </c>
      <c r="AD222" s="141"/>
      <c r="AE222" s="141"/>
      <c r="AF222" s="141"/>
      <c r="AG222" s="141"/>
      <c r="AH222" s="143" t="s">
        <v>224</v>
      </c>
      <c r="AI222" s="138"/>
      <c r="AJ222" s="138"/>
      <c r="AK222" s="138"/>
      <c r="AL222" s="138" t="s">
        <v>19</v>
      </c>
      <c r="AM222" s="138"/>
      <c r="AN222" s="138"/>
      <c r="AO222" s="139"/>
      <c r="AP222" s="140" t="s">
        <v>185</v>
      </c>
      <c r="AQ222" s="140"/>
      <c r="AR222" s="140"/>
      <c r="AS222" s="140"/>
      <c r="AT222" s="140"/>
      <c r="AU222" s="140"/>
      <c r="AV222" s="140"/>
      <c r="AW222" s="140"/>
      <c r="AX222" s="140"/>
    </row>
    <row r="223" spans="1:51" ht="30" customHeight="1" x14ac:dyDescent="0.15">
      <c r="A223" s="125">
        <v>1</v>
      </c>
      <c r="B223" s="125">
        <v>1</v>
      </c>
      <c r="C223" s="126" t="s">
        <v>737</v>
      </c>
      <c r="D223" s="127"/>
      <c r="E223" s="127"/>
      <c r="F223" s="127"/>
      <c r="G223" s="127"/>
      <c r="H223" s="127"/>
      <c r="I223" s="127"/>
      <c r="J223" s="128">
        <v>1130005012365</v>
      </c>
      <c r="K223" s="129"/>
      <c r="L223" s="129"/>
      <c r="M223" s="129"/>
      <c r="N223" s="129"/>
      <c r="O223" s="129"/>
      <c r="P223" s="145" t="s">
        <v>571</v>
      </c>
      <c r="Q223" s="130"/>
      <c r="R223" s="130"/>
      <c r="S223" s="130"/>
      <c r="T223" s="130"/>
      <c r="U223" s="130"/>
      <c r="V223" s="130"/>
      <c r="W223" s="130"/>
      <c r="X223" s="130"/>
      <c r="Y223" s="131">
        <v>6.3</v>
      </c>
      <c r="Z223" s="132"/>
      <c r="AA223" s="132"/>
      <c r="AB223" s="133"/>
      <c r="AC223" s="134" t="s">
        <v>232</v>
      </c>
      <c r="AD223" s="135"/>
      <c r="AE223" s="135"/>
      <c r="AF223" s="135"/>
      <c r="AG223" s="135"/>
      <c r="AH223" s="136" t="s">
        <v>574</v>
      </c>
      <c r="AI223" s="137"/>
      <c r="AJ223" s="137"/>
      <c r="AK223" s="137"/>
      <c r="AL223" s="122" t="s">
        <v>574</v>
      </c>
      <c r="AM223" s="123"/>
      <c r="AN223" s="123"/>
      <c r="AO223" s="124"/>
      <c r="AP223" s="121"/>
      <c r="AQ223" s="121"/>
      <c r="AR223" s="121"/>
      <c r="AS223" s="121"/>
      <c r="AT223" s="121"/>
      <c r="AU223" s="121"/>
      <c r="AV223" s="121"/>
      <c r="AW223" s="121"/>
      <c r="AX223" s="121"/>
    </row>
    <row r="224" spans="1:51" ht="30" customHeight="1" x14ac:dyDescent="0.15">
      <c r="A224" s="125">
        <v>2</v>
      </c>
      <c r="B224" s="125">
        <v>1</v>
      </c>
      <c r="C224" s="126" t="s">
        <v>570</v>
      </c>
      <c r="D224" s="127"/>
      <c r="E224" s="127"/>
      <c r="F224" s="127"/>
      <c r="G224" s="127"/>
      <c r="H224" s="127"/>
      <c r="I224" s="127"/>
      <c r="J224" s="128" t="s">
        <v>619</v>
      </c>
      <c r="K224" s="129"/>
      <c r="L224" s="129"/>
      <c r="M224" s="129"/>
      <c r="N224" s="129"/>
      <c r="O224" s="129"/>
      <c r="P224" s="145" t="s">
        <v>572</v>
      </c>
      <c r="Q224" s="130"/>
      <c r="R224" s="130"/>
      <c r="S224" s="130"/>
      <c r="T224" s="130"/>
      <c r="U224" s="130"/>
      <c r="V224" s="130"/>
      <c r="W224" s="130"/>
      <c r="X224" s="130"/>
      <c r="Y224" s="131">
        <v>5</v>
      </c>
      <c r="Z224" s="132"/>
      <c r="AA224" s="132"/>
      <c r="AB224" s="133"/>
      <c r="AC224" s="134" t="s">
        <v>232</v>
      </c>
      <c r="AD224" s="135"/>
      <c r="AE224" s="135"/>
      <c r="AF224" s="135"/>
      <c r="AG224" s="135"/>
      <c r="AH224" s="136" t="s">
        <v>574</v>
      </c>
      <c r="AI224" s="137"/>
      <c r="AJ224" s="137"/>
      <c r="AK224" s="137"/>
      <c r="AL224" s="122" t="s">
        <v>574</v>
      </c>
      <c r="AM224" s="123"/>
      <c r="AN224" s="123"/>
      <c r="AO224" s="124"/>
      <c r="AP224" s="121"/>
      <c r="AQ224" s="121"/>
      <c r="AR224" s="121"/>
      <c r="AS224" s="121"/>
      <c r="AT224" s="121"/>
      <c r="AU224" s="121"/>
      <c r="AV224" s="121"/>
      <c r="AW224" s="121"/>
      <c r="AX224" s="121"/>
      <c r="AY224">
        <f>COUNTA($C$224)</f>
        <v>1</v>
      </c>
    </row>
    <row r="225" spans="1:51" ht="48" customHeight="1" x14ac:dyDescent="0.15">
      <c r="A225" s="125">
        <v>3</v>
      </c>
      <c r="B225" s="125">
        <v>1</v>
      </c>
      <c r="C225" s="126" t="s">
        <v>738</v>
      </c>
      <c r="D225" s="127"/>
      <c r="E225" s="127"/>
      <c r="F225" s="127"/>
      <c r="G225" s="127"/>
      <c r="H225" s="127"/>
      <c r="I225" s="127"/>
      <c r="J225" s="128">
        <v>1290005001179</v>
      </c>
      <c r="K225" s="129"/>
      <c r="L225" s="129"/>
      <c r="M225" s="129"/>
      <c r="N225" s="129"/>
      <c r="O225" s="129"/>
      <c r="P225" s="145" t="s">
        <v>573</v>
      </c>
      <c r="Q225" s="130"/>
      <c r="R225" s="130"/>
      <c r="S225" s="130"/>
      <c r="T225" s="130"/>
      <c r="U225" s="130"/>
      <c r="V225" s="130"/>
      <c r="W225" s="130"/>
      <c r="X225" s="130"/>
      <c r="Y225" s="131">
        <v>0.9</v>
      </c>
      <c r="Z225" s="132"/>
      <c r="AA225" s="132"/>
      <c r="AB225" s="133"/>
      <c r="AC225" s="134" t="s">
        <v>232</v>
      </c>
      <c r="AD225" s="135"/>
      <c r="AE225" s="135"/>
      <c r="AF225" s="135"/>
      <c r="AG225" s="135"/>
      <c r="AH225" s="146" t="s">
        <v>574</v>
      </c>
      <c r="AI225" s="147"/>
      <c r="AJ225" s="147"/>
      <c r="AK225" s="147"/>
      <c r="AL225" s="122" t="s">
        <v>574</v>
      </c>
      <c r="AM225" s="123"/>
      <c r="AN225" s="123"/>
      <c r="AO225" s="124"/>
      <c r="AP225" s="121"/>
      <c r="AQ225" s="121"/>
      <c r="AR225" s="121"/>
      <c r="AS225" s="121"/>
      <c r="AT225" s="121"/>
      <c r="AU225" s="121"/>
      <c r="AV225" s="121"/>
      <c r="AW225" s="121"/>
      <c r="AX225" s="121"/>
      <c r="AY225">
        <f>COUNTA($C$225)</f>
        <v>1</v>
      </c>
    </row>
    <row r="226" spans="1:51" ht="24.75" customHeight="1" x14ac:dyDescent="0.15">
      <c r="A226" s="39"/>
      <c r="B226" s="39"/>
      <c r="C226" s="39"/>
      <c r="D226" s="39"/>
      <c r="E226" s="39"/>
      <c r="F226" s="39"/>
      <c r="G226" s="39"/>
      <c r="H226" s="39"/>
      <c r="I226" s="39"/>
      <c r="J226" s="40"/>
      <c r="K226" s="40"/>
      <c r="L226" s="40"/>
      <c r="M226" s="40"/>
      <c r="N226" s="40"/>
      <c r="O226" s="40"/>
      <c r="P226" s="41"/>
      <c r="Q226" s="41"/>
      <c r="R226" s="41"/>
      <c r="S226" s="41"/>
      <c r="T226" s="41"/>
      <c r="U226" s="41"/>
      <c r="V226" s="41"/>
      <c r="W226" s="41"/>
      <c r="X226" s="41"/>
      <c r="Y226" s="42"/>
      <c r="Z226" s="42"/>
      <c r="AA226" s="42"/>
      <c r="AB226" s="42"/>
      <c r="AC226" s="42"/>
      <c r="AD226" s="42"/>
      <c r="AE226" s="42"/>
      <c r="AF226" s="42"/>
      <c r="AG226" s="42"/>
      <c r="AH226" s="42"/>
      <c r="AI226" s="42"/>
      <c r="AJ226" s="42"/>
      <c r="AK226" s="42"/>
      <c r="AL226" s="42"/>
      <c r="AM226" s="42"/>
      <c r="AN226" s="42"/>
      <c r="AO226" s="42"/>
      <c r="AP226" s="41"/>
      <c r="AQ226" s="41"/>
      <c r="AR226" s="41"/>
      <c r="AS226" s="41"/>
      <c r="AT226" s="41"/>
      <c r="AU226" s="41"/>
      <c r="AV226" s="41"/>
      <c r="AW226" s="41"/>
      <c r="AX226" s="41"/>
      <c r="AY226">
        <f>COUNTA($C$229)</f>
        <v>1</v>
      </c>
    </row>
    <row r="227" spans="1:51" ht="24.75" customHeight="1" x14ac:dyDescent="0.15">
      <c r="A227" s="39"/>
      <c r="B227" s="43" t="s">
        <v>163</v>
      </c>
      <c r="C227" s="39"/>
      <c r="D227" s="39"/>
      <c r="E227" s="39"/>
      <c r="F227" s="39"/>
      <c r="G227" s="39"/>
      <c r="H227" s="39"/>
      <c r="I227" s="39"/>
      <c r="J227" s="39"/>
      <c r="K227" s="39"/>
      <c r="L227" s="39"/>
      <c r="M227" s="39"/>
      <c r="N227" s="39"/>
      <c r="O227" s="39"/>
      <c r="P227" s="44"/>
      <c r="Q227" s="44"/>
      <c r="R227" s="44"/>
      <c r="S227" s="44"/>
      <c r="T227" s="44"/>
      <c r="U227" s="44"/>
      <c r="V227" s="44"/>
      <c r="W227" s="44"/>
      <c r="X227" s="44"/>
      <c r="Y227" s="45"/>
      <c r="Z227" s="45"/>
      <c r="AA227" s="45"/>
      <c r="AB227" s="45"/>
      <c r="AC227" s="45"/>
      <c r="AD227" s="45"/>
      <c r="AE227" s="45"/>
      <c r="AF227" s="45"/>
      <c r="AG227" s="45"/>
      <c r="AH227" s="45"/>
      <c r="AI227" s="45"/>
      <c r="AJ227" s="45"/>
      <c r="AK227" s="45"/>
      <c r="AL227" s="45"/>
      <c r="AM227" s="45"/>
      <c r="AN227" s="45"/>
      <c r="AO227" s="45"/>
      <c r="AP227" s="44"/>
      <c r="AQ227" s="44"/>
      <c r="AR227" s="44"/>
      <c r="AS227" s="44"/>
      <c r="AT227" s="44"/>
      <c r="AU227" s="44"/>
      <c r="AV227" s="44"/>
      <c r="AW227" s="44"/>
      <c r="AX227" s="44"/>
      <c r="AY227">
        <f>$AY$226</f>
        <v>1</v>
      </c>
    </row>
    <row r="228" spans="1:51" ht="59.25" customHeight="1" x14ac:dyDescent="0.15">
      <c r="A228" s="138"/>
      <c r="B228" s="138"/>
      <c r="C228" s="138" t="s">
        <v>24</v>
      </c>
      <c r="D228" s="138"/>
      <c r="E228" s="138"/>
      <c r="F228" s="138"/>
      <c r="G228" s="138"/>
      <c r="H228" s="138"/>
      <c r="I228" s="138"/>
      <c r="J228" s="141" t="s">
        <v>184</v>
      </c>
      <c r="K228" s="142"/>
      <c r="L228" s="142"/>
      <c r="M228" s="142"/>
      <c r="N228" s="142"/>
      <c r="O228" s="142"/>
      <c r="P228" s="107" t="s">
        <v>25</v>
      </c>
      <c r="Q228" s="107"/>
      <c r="R228" s="107"/>
      <c r="S228" s="107"/>
      <c r="T228" s="107"/>
      <c r="U228" s="107"/>
      <c r="V228" s="107"/>
      <c r="W228" s="107"/>
      <c r="X228" s="107"/>
      <c r="Y228" s="143" t="s">
        <v>183</v>
      </c>
      <c r="Z228" s="144"/>
      <c r="AA228" s="144"/>
      <c r="AB228" s="144"/>
      <c r="AC228" s="141" t="s">
        <v>211</v>
      </c>
      <c r="AD228" s="141"/>
      <c r="AE228" s="141"/>
      <c r="AF228" s="141"/>
      <c r="AG228" s="141"/>
      <c r="AH228" s="143" t="s">
        <v>224</v>
      </c>
      <c r="AI228" s="138"/>
      <c r="AJ228" s="138"/>
      <c r="AK228" s="138"/>
      <c r="AL228" s="138" t="s">
        <v>19</v>
      </c>
      <c r="AM228" s="138"/>
      <c r="AN228" s="138"/>
      <c r="AO228" s="139"/>
      <c r="AP228" s="140" t="s">
        <v>185</v>
      </c>
      <c r="AQ228" s="140"/>
      <c r="AR228" s="140"/>
      <c r="AS228" s="140"/>
      <c r="AT228" s="140"/>
      <c r="AU228" s="140"/>
      <c r="AV228" s="140"/>
      <c r="AW228" s="140"/>
      <c r="AX228" s="140"/>
      <c r="AY228">
        <f>$AY$226</f>
        <v>1</v>
      </c>
    </row>
    <row r="229" spans="1:51" ht="53.25" customHeight="1" x14ac:dyDescent="0.15">
      <c r="A229" s="125">
        <v>1</v>
      </c>
      <c r="B229" s="125">
        <v>1</v>
      </c>
      <c r="C229" s="126" t="s">
        <v>739</v>
      </c>
      <c r="D229" s="127"/>
      <c r="E229" s="127"/>
      <c r="F229" s="127"/>
      <c r="G229" s="127"/>
      <c r="H229" s="127"/>
      <c r="I229" s="127"/>
      <c r="J229" s="128">
        <v>1010401023408</v>
      </c>
      <c r="K229" s="129"/>
      <c r="L229" s="129"/>
      <c r="M229" s="129"/>
      <c r="N229" s="129"/>
      <c r="O229" s="129"/>
      <c r="P229" s="145" t="s">
        <v>575</v>
      </c>
      <c r="Q229" s="130"/>
      <c r="R229" s="130"/>
      <c r="S229" s="130"/>
      <c r="T229" s="130"/>
      <c r="U229" s="130"/>
      <c r="V229" s="130"/>
      <c r="W229" s="130"/>
      <c r="X229" s="130"/>
      <c r="Y229" s="131">
        <v>7.4</v>
      </c>
      <c r="Z229" s="132"/>
      <c r="AA229" s="132"/>
      <c r="AB229" s="133"/>
      <c r="AC229" s="134" t="s">
        <v>225</v>
      </c>
      <c r="AD229" s="135"/>
      <c r="AE229" s="135"/>
      <c r="AF229" s="135"/>
      <c r="AG229" s="135"/>
      <c r="AH229" s="136">
        <v>4</v>
      </c>
      <c r="AI229" s="137"/>
      <c r="AJ229" s="137"/>
      <c r="AK229" s="137"/>
      <c r="AL229" s="122" t="s">
        <v>574</v>
      </c>
      <c r="AM229" s="123"/>
      <c r="AN229" s="123"/>
      <c r="AO229" s="124"/>
      <c r="AP229" s="121" t="s">
        <v>618</v>
      </c>
      <c r="AQ229" s="121"/>
      <c r="AR229" s="121"/>
      <c r="AS229" s="121"/>
      <c r="AT229" s="121"/>
      <c r="AU229" s="121"/>
      <c r="AV229" s="121"/>
      <c r="AW229" s="121"/>
      <c r="AX229" s="121"/>
      <c r="AY229">
        <f>$AY$226</f>
        <v>1</v>
      </c>
    </row>
    <row r="230" spans="1:51" ht="24.75" customHeight="1" x14ac:dyDescent="0.15">
      <c r="A230" s="46"/>
      <c r="B230" s="46"/>
      <c r="C230" s="46"/>
      <c r="D230" s="46"/>
      <c r="E230" s="46"/>
      <c r="F230" s="46"/>
      <c r="G230" s="46"/>
      <c r="H230" s="46"/>
      <c r="I230" s="46"/>
      <c r="J230" s="46"/>
      <c r="K230" s="46"/>
      <c r="L230" s="46"/>
      <c r="M230" s="46"/>
      <c r="N230" s="46"/>
      <c r="O230" s="46"/>
      <c r="P230" s="47"/>
      <c r="Q230" s="47"/>
      <c r="R230" s="47"/>
      <c r="S230" s="47"/>
      <c r="T230" s="47"/>
      <c r="U230" s="47"/>
      <c r="V230" s="47"/>
      <c r="W230" s="47"/>
      <c r="X230" s="47"/>
      <c r="Y230" s="48"/>
      <c r="Z230" s="48"/>
      <c r="AA230" s="48"/>
      <c r="AB230" s="48"/>
      <c r="AC230" s="48"/>
      <c r="AD230" s="48"/>
      <c r="AE230" s="48"/>
      <c r="AF230" s="48"/>
      <c r="AG230" s="48"/>
      <c r="AH230" s="48"/>
      <c r="AI230" s="48"/>
      <c r="AJ230" s="48"/>
      <c r="AK230" s="48"/>
      <c r="AL230" s="48"/>
      <c r="AM230" s="48"/>
      <c r="AN230" s="48"/>
      <c r="AO230" s="48"/>
      <c r="AP230" s="47"/>
      <c r="AQ230" s="47"/>
      <c r="AR230" s="47"/>
      <c r="AS230" s="47"/>
      <c r="AT230" s="47"/>
      <c r="AU230" s="47"/>
      <c r="AV230" s="47"/>
      <c r="AW230" s="47"/>
      <c r="AX230" s="47"/>
      <c r="AY230">
        <f>COUNTA($C$233)</f>
        <v>1</v>
      </c>
    </row>
    <row r="231" spans="1:51" ht="24.75" customHeight="1" x14ac:dyDescent="0.15">
      <c r="A231" s="39"/>
      <c r="B231" s="43" t="s">
        <v>204</v>
      </c>
      <c r="C231" s="39"/>
      <c r="D231" s="39"/>
      <c r="E231" s="39"/>
      <c r="F231" s="39"/>
      <c r="G231" s="39"/>
      <c r="H231" s="39"/>
      <c r="I231" s="39"/>
      <c r="J231" s="39"/>
      <c r="K231" s="39"/>
      <c r="L231" s="39"/>
      <c r="M231" s="39"/>
      <c r="N231" s="39"/>
      <c r="O231" s="39"/>
      <c r="P231" s="44"/>
      <c r="Q231" s="44"/>
      <c r="R231" s="44"/>
      <c r="S231" s="44"/>
      <c r="T231" s="44"/>
      <c r="U231" s="44"/>
      <c r="V231" s="44"/>
      <c r="W231" s="44"/>
      <c r="X231" s="44"/>
      <c r="Y231" s="45"/>
      <c r="Z231" s="45"/>
      <c r="AA231" s="45"/>
      <c r="AB231" s="45"/>
      <c r="AC231" s="45"/>
      <c r="AD231" s="45"/>
      <c r="AE231" s="45"/>
      <c r="AF231" s="45"/>
      <c r="AG231" s="45"/>
      <c r="AH231" s="45"/>
      <c r="AI231" s="45"/>
      <c r="AJ231" s="45"/>
      <c r="AK231" s="45"/>
      <c r="AL231" s="45"/>
      <c r="AM231" s="45"/>
      <c r="AN231" s="45"/>
      <c r="AO231" s="45"/>
      <c r="AP231" s="44"/>
      <c r="AQ231" s="44"/>
      <c r="AR231" s="44"/>
      <c r="AS231" s="44"/>
      <c r="AT231" s="44"/>
      <c r="AU231" s="44"/>
      <c r="AV231" s="44"/>
      <c r="AW231" s="44"/>
      <c r="AX231" s="44"/>
      <c r="AY231">
        <f>$AY$230</f>
        <v>1</v>
      </c>
    </row>
    <row r="232" spans="1:51" ht="59.25" customHeight="1" x14ac:dyDescent="0.15">
      <c r="A232" s="138"/>
      <c r="B232" s="138"/>
      <c r="C232" s="138" t="s">
        <v>24</v>
      </c>
      <c r="D232" s="138"/>
      <c r="E232" s="138"/>
      <c r="F232" s="138"/>
      <c r="G232" s="138"/>
      <c r="H232" s="138"/>
      <c r="I232" s="138"/>
      <c r="J232" s="141" t="s">
        <v>184</v>
      </c>
      <c r="K232" s="142"/>
      <c r="L232" s="142"/>
      <c r="M232" s="142"/>
      <c r="N232" s="142"/>
      <c r="O232" s="142"/>
      <c r="P232" s="107" t="s">
        <v>25</v>
      </c>
      <c r="Q232" s="107"/>
      <c r="R232" s="107"/>
      <c r="S232" s="107"/>
      <c r="T232" s="107"/>
      <c r="U232" s="107"/>
      <c r="V232" s="107"/>
      <c r="W232" s="107"/>
      <c r="X232" s="107"/>
      <c r="Y232" s="143" t="s">
        <v>183</v>
      </c>
      <c r="Z232" s="144"/>
      <c r="AA232" s="144"/>
      <c r="AB232" s="144"/>
      <c r="AC232" s="141" t="s">
        <v>211</v>
      </c>
      <c r="AD232" s="141"/>
      <c r="AE232" s="141"/>
      <c r="AF232" s="141"/>
      <c r="AG232" s="141"/>
      <c r="AH232" s="143" t="s">
        <v>224</v>
      </c>
      <c r="AI232" s="138"/>
      <c r="AJ232" s="138"/>
      <c r="AK232" s="138"/>
      <c r="AL232" s="138" t="s">
        <v>19</v>
      </c>
      <c r="AM232" s="138"/>
      <c r="AN232" s="138"/>
      <c r="AO232" s="139"/>
      <c r="AP232" s="140" t="s">
        <v>185</v>
      </c>
      <c r="AQ232" s="140"/>
      <c r="AR232" s="140"/>
      <c r="AS232" s="140"/>
      <c r="AT232" s="140"/>
      <c r="AU232" s="140"/>
      <c r="AV232" s="140"/>
      <c r="AW232" s="140"/>
      <c r="AX232" s="140"/>
      <c r="AY232">
        <f>$AY$230</f>
        <v>1</v>
      </c>
    </row>
    <row r="233" spans="1:51" ht="61.5" customHeight="1" x14ac:dyDescent="0.15">
      <c r="A233" s="125">
        <v>1</v>
      </c>
      <c r="B233" s="125">
        <v>1</v>
      </c>
      <c r="C233" s="126" t="s">
        <v>740</v>
      </c>
      <c r="D233" s="127"/>
      <c r="E233" s="127"/>
      <c r="F233" s="127"/>
      <c r="G233" s="127"/>
      <c r="H233" s="127"/>
      <c r="I233" s="127"/>
      <c r="J233" s="128">
        <v>4100001002031</v>
      </c>
      <c r="K233" s="129"/>
      <c r="L233" s="129"/>
      <c r="M233" s="129"/>
      <c r="N233" s="129"/>
      <c r="O233" s="129"/>
      <c r="P233" s="145" t="s">
        <v>577</v>
      </c>
      <c r="Q233" s="130"/>
      <c r="R233" s="130"/>
      <c r="S233" s="130"/>
      <c r="T233" s="130"/>
      <c r="U233" s="130"/>
      <c r="V233" s="130"/>
      <c r="W233" s="130"/>
      <c r="X233" s="130"/>
      <c r="Y233" s="131">
        <v>0.1</v>
      </c>
      <c r="Z233" s="132"/>
      <c r="AA233" s="132"/>
      <c r="AB233" s="133"/>
      <c r="AC233" s="134" t="s">
        <v>231</v>
      </c>
      <c r="AD233" s="135"/>
      <c r="AE233" s="135"/>
      <c r="AF233" s="135"/>
      <c r="AG233" s="135"/>
      <c r="AH233" s="136" t="s">
        <v>574</v>
      </c>
      <c r="AI233" s="137"/>
      <c r="AJ233" s="137"/>
      <c r="AK233" s="137"/>
      <c r="AL233" s="122" t="s">
        <v>574</v>
      </c>
      <c r="AM233" s="123"/>
      <c r="AN233" s="123"/>
      <c r="AO233" s="124"/>
      <c r="AP233" s="121"/>
      <c r="AQ233" s="121"/>
      <c r="AR233" s="121"/>
      <c r="AS233" s="121"/>
      <c r="AT233" s="121"/>
      <c r="AU233" s="121"/>
      <c r="AV233" s="121"/>
      <c r="AW233" s="121"/>
      <c r="AX233" s="121"/>
      <c r="AY233">
        <f>$AY$230</f>
        <v>1</v>
      </c>
    </row>
    <row r="234" spans="1:51" ht="30" customHeight="1" x14ac:dyDescent="0.15">
      <c r="A234" s="125">
        <v>2</v>
      </c>
      <c r="B234" s="125">
        <v>1</v>
      </c>
      <c r="C234" s="126" t="s">
        <v>741</v>
      </c>
      <c r="D234" s="127"/>
      <c r="E234" s="127"/>
      <c r="F234" s="127"/>
      <c r="G234" s="127"/>
      <c r="H234" s="127"/>
      <c r="I234" s="127"/>
      <c r="J234" s="128">
        <v>6011301001977</v>
      </c>
      <c r="K234" s="129"/>
      <c r="L234" s="129"/>
      <c r="M234" s="129"/>
      <c r="N234" s="129"/>
      <c r="O234" s="129"/>
      <c r="P234" s="145" t="s">
        <v>576</v>
      </c>
      <c r="Q234" s="130"/>
      <c r="R234" s="130"/>
      <c r="S234" s="130"/>
      <c r="T234" s="130"/>
      <c r="U234" s="130"/>
      <c r="V234" s="130"/>
      <c r="W234" s="130"/>
      <c r="X234" s="130"/>
      <c r="Y234" s="131">
        <v>0</v>
      </c>
      <c r="Z234" s="132"/>
      <c r="AA234" s="132"/>
      <c r="AB234" s="133"/>
      <c r="AC234" s="134" t="s">
        <v>231</v>
      </c>
      <c r="AD234" s="135"/>
      <c r="AE234" s="135"/>
      <c r="AF234" s="135"/>
      <c r="AG234" s="135"/>
      <c r="AH234" s="136" t="s">
        <v>574</v>
      </c>
      <c r="AI234" s="137"/>
      <c r="AJ234" s="137"/>
      <c r="AK234" s="137"/>
      <c r="AL234" s="122" t="s">
        <v>574</v>
      </c>
      <c r="AM234" s="123"/>
      <c r="AN234" s="123"/>
      <c r="AO234" s="124"/>
      <c r="AP234" s="121"/>
      <c r="AQ234" s="121"/>
      <c r="AR234" s="121"/>
      <c r="AS234" s="121"/>
      <c r="AT234" s="121"/>
      <c r="AU234" s="121"/>
      <c r="AV234" s="121"/>
      <c r="AW234" s="121"/>
      <c r="AX234" s="121"/>
      <c r="AY234">
        <f>COUNTA($C$234)</f>
        <v>1</v>
      </c>
    </row>
    <row r="235" spans="1:51" ht="24.75" customHeight="1" x14ac:dyDescent="0.15">
      <c r="A235" s="46"/>
      <c r="B235" s="46"/>
      <c r="C235" s="46"/>
      <c r="D235" s="46"/>
      <c r="E235" s="46"/>
      <c r="F235" s="46"/>
      <c r="G235" s="46"/>
      <c r="H235" s="46"/>
      <c r="I235" s="46"/>
      <c r="J235" s="46"/>
      <c r="K235" s="46"/>
      <c r="L235" s="46"/>
      <c r="M235" s="46"/>
      <c r="N235" s="46"/>
      <c r="O235" s="46"/>
      <c r="P235" s="47"/>
      <c r="Q235" s="47"/>
      <c r="R235" s="47"/>
      <c r="S235" s="47"/>
      <c r="T235" s="47"/>
      <c r="U235" s="47"/>
      <c r="V235" s="47"/>
      <c r="W235" s="47"/>
      <c r="X235" s="47"/>
      <c r="Y235" s="48"/>
      <c r="Z235" s="48"/>
      <c r="AA235" s="48"/>
      <c r="AB235" s="48"/>
      <c r="AC235" s="48"/>
      <c r="AD235" s="48"/>
      <c r="AE235" s="48"/>
      <c r="AF235" s="48"/>
      <c r="AG235" s="48"/>
      <c r="AH235" s="48"/>
      <c r="AI235" s="48"/>
      <c r="AJ235" s="48"/>
      <c r="AK235" s="48"/>
      <c r="AL235" s="48"/>
      <c r="AM235" s="48"/>
      <c r="AN235" s="48"/>
      <c r="AO235" s="48"/>
      <c r="AP235" s="47"/>
      <c r="AQ235" s="47"/>
      <c r="AR235" s="47"/>
      <c r="AS235" s="47"/>
      <c r="AT235" s="47"/>
      <c r="AU235" s="47"/>
      <c r="AV235" s="47"/>
      <c r="AW235" s="47"/>
      <c r="AX235" s="47"/>
      <c r="AY235">
        <f>COUNTA($C$238)</f>
        <v>1</v>
      </c>
    </row>
    <row r="236" spans="1:51" ht="24.75" customHeight="1" x14ac:dyDescent="0.15">
      <c r="A236" s="39"/>
      <c r="B236" s="43" t="s">
        <v>164</v>
      </c>
      <c r="C236" s="39"/>
      <c r="D236" s="39"/>
      <c r="E236" s="39"/>
      <c r="F236" s="39"/>
      <c r="G236" s="39"/>
      <c r="H236" s="39"/>
      <c r="I236" s="39"/>
      <c r="J236" s="39"/>
      <c r="K236" s="39"/>
      <c r="L236" s="39"/>
      <c r="M236" s="39"/>
      <c r="N236" s="39"/>
      <c r="O236" s="39"/>
      <c r="P236" s="44"/>
      <c r="Q236" s="44"/>
      <c r="R236" s="44"/>
      <c r="S236" s="44"/>
      <c r="T236" s="44"/>
      <c r="U236" s="44"/>
      <c r="V236" s="44"/>
      <c r="W236" s="44"/>
      <c r="X236" s="44"/>
      <c r="Y236" s="45"/>
      <c r="Z236" s="45"/>
      <c r="AA236" s="45"/>
      <c r="AB236" s="45"/>
      <c r="AC236" s="45"/>
      <c r="AD236" s="45"/>
      <c r="AE236" s="45"/>
      <c r="AF236" s="45"/>
      <c r="AG236" s="45"/>
      <c r="AH236" s="45"/>
      <c r="AI236" s="45"/>
      <c r="AJ236" s="45"/>
      <c r="AK236" s="45"/>
      <c r="AL236" s="45"/>
      <c r="AM236" s="45"/>
      <c r="AN236" s="45"/>
      <c r="AO236" s="45"/>
      <c r="AP236" s="44"/>
      <c r="AQ236" s="44"/>
      <c r="AR236" s="44"/>
      <c r="AS236" s="44"/>
      <c r="AT236" s="44"/>
      <c r="AU236" s="44"/>
      <c r="AV236" s="44"/>
      <c r="AW236" s="44"/>
      <c r="AX236" s="44"/>
      <c r="AY236">
        <f>$AY$235</f>
        <v>1</v>
      </c>
    </row>
    <row r="237" spans="1:51" ht="59.25" customHeight="1" x14ac:dyDescent="0.15">
      <c r="A237" s="138"/>
      <c r="B237" s="138"/>
      <c r="C237" s="138" t="s">
        <v>24</v>
      </c>
      <c r="D237" s="138"/>
      <c r="E237" s="138"/>
      <c r="F237" s="138"/>
      <c r="G237" s="138"/>
      <c r="H237" s="138"/>
      <c r="I237" s="138"/>
      <c r="J237" s="141" t="s">
        <v>184</v>
      </c>
      <c r="K237" s="142"/>
      <c r="L237" s="142"/>
      <c r="M237" s="142"/>
      <c r="N237" s="142"/>
      <c r="O237" s="142"/>
      <c r="P237" s="107" t="s">
        <v>25</v>
      </c>
      <c r="Q237" s="107"/>
      <c r="R237" s="107"/>
      <c r="S237" s="107"/>
      <c r="T237" s="107"/>
      <c r="U237" s="107"/>
      <c r="V237" s="107"/>
      <c r="W237" s="107"/>
      <c r="X237" s="107"/>
      <c r="Y237" s="143" t="s">
        <v>183</v>
      </c>
      <c r="Z237" s="144"/>
      <c r="AA237" s="144"/>
      <c r="AB237" s="144"/>
      <c r="AC237" s="141" t="s">
        <v>211</v>
      </c>
      <c r="AD237" s="141"/>
      <c r="AE237" s="141"/>
      <c r="AF237" s="141"/>
      <c r="AG237" s="141"/>
      <c r="AH237" s="143" t="s">
        <v>224</v>
      </c>
      <c r="AI237" s="138"/>
      <c r="AJ237" s="138"/>
      <c r="AK237" s="138"/>
      <c r="AL237" s="138" t="s">
        <v>19</v>
      </c>
      <c r="AM237" s="138"/>
      <c r="AN237" s="138"/>
      <c r="AO237" s="139"/>
      <c r="AP237" s="140" t="s">
        <v>185</v>
      </c>
      <c r="AQ237" s="140"/>
      <c r="AR237" s="140"/>
      <c r="AS237" s="140"/>
      <c r="AT237" s="140"/>
      <c r="AU237" s="140"/>
      <c r="AV237" s="140"/>
      <c r="AW237" s="140"/>
      <c r="AX237" s="140"/>
      <c r="AY237">
        <f>$AY$235</f>
        <v>1</v>
      </c>
    </row>
    <row r="238" spans="1:51" ht="30" customHeight="1" x14ac:dyDescent="0.15">
      <c r="A238" s="125">
        <v>1</v>
      </c>
      <c r="B238" s="125">
        <v>1</v>
      </c>
      <c r="C238" s="126" t="s">
        <v>578</v>
      </c>
      <c r="D238" s="127"/>
      <c r="E238" s="127"/>
      <c r="F238" s="127"/>
      <c r="G238" s="127"/>
      <c r="H238" s="127"/>
      <c r="I238" s="127"/>
      <c r="J238" s="128" t="s">
        <v>574</v>
      </c>
      <c r="K238" s="129"/>
      <c r="L238" s="129"/>
      <c r="M238" s="129"/>
      <c r="N238" s="129"/>
      <c r="O238" s="129"/>
      <c r="P238" s="130" t="s">
        <v>579</v>
      </c>
      <c r="Q238" s="130"/>
      <c r="R238" s="130"/>
      <c r="S238" s="130"/>
      <c r="T238" s="130"/>
      <c r="U238" s="130"/>
      <c r="V238" s="130"/>
      <c r="W238" s="130"/>
      <c r="X238" s="130"/>
      <c r="Y238" s="131">
        <v>28.8</v>
      </c>
      <c r="Z238" s="132"/>
      <c r="AA238" s="132"/>
      <c r="AB238" s="133"/>
      <c r="AC238" s="134" t="s">
        <v>72</v>
      </c>
      <c r="AD238" s="135"/>
      <c r="AE238" s="135"/>
      <c r="AF238" s="135"/>
      <c r="AG238" s="135"/>
      <c r="AH238" s="136" t="s">
        <v>574</v>
      </c>
      <c r="AI238" s="137"/>
      <c r="AJ238" s="137"/>
      <c r="AK238" s="137"/>
      <c r="AL238" s="122" t="s">
        <v>574</v>
      </c>
      <c r="AM238" s="123"/>
      <c r="AN238" s="123"/>
      <c r="AO238" s="124"/>
      <c r="AP238" s="121"/>
      <c r="AQ238" s="121"/>
      <c r="AR238" s="121"/>
      <c r="AS238" s="121"/>
      <c r="AT238" s="121"/>
      <c r="AU238" s="121"/>
      <c r="AV238" s="121"/>
      <c r="AW238" s="121"/>
      <c r="AX238" s="121"/>
      <c r="AY238">
        <f>$AY$235</f>
        <v>1</v>
      </c>
    </row>
    <row r="239" spans="1:51" ht="54.75" customHeight="1" x14ac:dyDescent="0.15">
      <c r="A239" s="125">
        <v>2</v>
      </c>
      <c r="B239" s="125">
        <v>1</v>
      </c>
      <c r="C239" s="126" t="s">
        <v>580</v>
      </c>
      <c r="D239" s="127"/>
      <c r="E239" s="127"/>
      <c r="F239" s="127"/>
      <c r="G239" s="127"/>
      <c r="H239" s="127"/>
      <c r="I239" s="127"/>
      <c r="J239" s="128" t="s">
        <v>574</v>
      </c>
      <c r="K239" s="129"/>
      <c r="L239" s="129"/>
      <c r="M239" s="129"/>
      <c r="N239" s="129"/>
      <c r="O239" s="129"/>
      <c r="P239" s="130" t="s">
        <v>581</v>
      </c>
      <c r="Q239" s="130"/>
      <c r="R239" s="130"/>
      <c r="S239" s="130"/>
      <c r="T239" s="130"/>
      <c r="U239" s="130"/>
      <c r="V239" s="130"/>
      <c r="W239" s="130"/>
      <c r="X239" s="130"/>
      <c r="Y239" s="131">
        <v>7.8</v>
      </c>
      <c r="Z239" s="132"/>
      <c r="AA239" s="132"/>
      <c r="AB239" s="133"/>
      <c r="AC239" s="134" t="s">
        <v>72</v>
      </c>
      <c r="AD239" s="135"/>
      <c r="AE239" s="135"/>
      <c r="AF239" s="135"/>
      <c r="AG239" s="135"/>
      <c r="AH239" s="136" t="s">
        <v>574</v>
      </c>
      <c r="AI239" s="137"/>
      <c r="AJ239" s="137"/>
      <c r="AK239" s="137"/>
      <c r="AL239" s="122" t="s">
        <v>574</v>
      </c>
      <c r="AM239" s="123"/>
      <c r="AN239" s="123"/>
      <c r="AO239" s="124"/>
      <c r="AP239" s="121"/>
      <c r="AQ239" s="121"/>
      <c r="AR239" s="121"/>
      <c r="AS239" s="121"/>
      <c r="AT239" s="121"/>
      <c r="AU239" s="121"/>
      <c r="AV239" s="121"/>
      <c r="AW239" s="121"/>
      <c r="AX239" s="121"/>
      <c r="AY239">
        <f>COUNTA($C$239)</f>
        <v>1</v>
      </c>
    </row>
    <row r="240" spans="1:51" ht="54.75" customHeight="1" x14ac:dyDescent="0.15">
      <c r="A240" s="125">
        <v>3</v>
      </c>
      <c r="B240" s="125">
        <v>1</v>
      </c>
      <c r="C240" s="126" t="s">
        <v>582</v>
      </c>
      <c r="D240" s="127"/>
      <c r="E240" s="127"/>
      <c r="F240" s="127"/>
      <c r="G240" s="127"/>
      <c r="H240" s="127"/>
      <c r="I240" s="127"/>
      <c r="J240" s="128" t="s">
        <v>574</v>
      </c>
      <c r="K240" s="129"/>
      <c r="L240" s="129"/>
      <c r="M240" s="129"/>
      <c r="N240" s="129"/>
      <c r="O240" s="129"/>
      <c r="P240" s="145" t="s">
        <v>583</v>
      </c>
      <c r="Q240" s="130"/>
      <c r="R240" s="130"/>
      <c r="S240" s="130"/>
      <c r="T240" s="130"/>
      <c r="U240" s="130"/>
      <c r="V240" s="130"/>
      <c r="W240" s="130"/>
      <c r="X240" s="130"/>
      <c r="Y240" s="131">
        <v>5.4</v>
      </c>
      <c r="Z240" s="132"/>
      <c r="AA240" s="132"/>
      <c r="AB240" s="133"/>
      <c r="AC240" s="134" t="s">
        <v>72</v>
      </c>
      <c r="AD240" s="135"/>
      <c r="AE240" s="135"/>
      <c r="AF240" s="135"/>
      <c r="AG240" s="135"/>
      <c r="AH240" s="136" t="s">
        <v>574</v>
      </c>
      <c r="AI240" s="137"/>
      <c r="AJ240" s="137"/>
      <c r="AK240" s="137"/>
      <c r="AL240" s="122" t="s">
        <v>574</v>
      </c>
      <c r="AM240" s="123"/>
      <c r="AN240" s="123"/>
      <c r="AO240" s="124"/>
      <c r="AP240" s="121"/>
      <c r="AQ240" s="121"/>
      <c r="AR240" s="121"/>
      <c r="AS240" s="121"/>
      <c r="AT240" s="121"/>
      <c r="AU240" s="121"/>
      <c r="AV240" s="121"/>
      <c r="AW240" s="121"/>
      <c r="AX240" s="121"/>
      <c r="AY240">
        <f>COUNTA($C$240)</f>
        <v>1</v>
      </c>
    </row>
    <row r="241" spans="1:51" ht="54.75" customHeight="1" x14ac:dyDescent="0.15">
      <c r="A241" s="125">
        <v>4</v>
      </c>
      <c r="B241" s="125">
        <v>1</v>
      </c>
      <c r="C241" s="126" t="s">
        <v>584</v>
      </c>
      <c r="D241" s="127"/>
      <c r="E241" s="127"/>
      <c r="F241" s="127"/>
      <c r="G241" s="127"/>
      <c r="H241" s="127"/>
      <c r="I241" s="127"/>
      <c r="J241" s="128" t="s">
        <v>574</v>
      </c>
      <c r="K241" s="129"/>
      <c r="L241" s="129"/>
      <c r="M241" s="129"/>
      <c r="N241" s="129"/>
      <c r="O241" s="129"/>
      <c r="P241" s="145" t="s">
        <v>585</v>
      </c>
      <c r="Q241" s="130"/>
      <c r="R241" s="130"/>
      <c r="S241" s="130"/>
      <c r="T241" s="130"/>
      <c r="U241" s="130"/>
      <c r="V241" s="130"/>
      <c r="W241" s="130"/>
      <c r="X241" s="130"/>
      <c r="Y241" s="131">
        <v>5.4</v>
      </c>
      <c r="Z241" s="132"/>
      <c r="AA241" s="132"/>
      <c r="AB241" s="133"/>
      <c r="AC241" s="134" t="s">
        <v>72</v>
      </c>
      <c r="AD241" s="135"/>
      <c r="AE241" s="135"/>
      <c r="AF241" s="135"/>
      <c r="AG241" s="135"/>
      <c r="AH241" s="136" t="s">
        <v>574</v>
      </c>
      <c r="AI241" s="137"/>
      <c r="AJ241" s="137"/>
      <c r="AK241" s="137"/>
      <c r="AL241" s="122" t="s">
        <v>574</v>
      </c>
      <c r="AM241" s="123"/>
      <c r="AN241" s="123"/>
      <c r="AO241" s="124"/>
      <c r="AP241" s="121"/>
      <c r="AQ241" s="121"/>
      <c r="AR241" s="121"/>
      <c r="AS241" s="121"/>
      <c r="AT241" s="121"/>
      <c r="AU241" s="121"/>
      <c r="AV241" s="121"/>
      <c r="AW241" s="121"/>
      <c r="AX241" s="121"/>
      <c r="AY241">
        <f>COUNTA($C$241)</f>
        <v>1</v>
      </c>
    </row>
    <row r="242" spans="1:51" ht="54.75" customHeight="1" x14ac:dyDescent="0.15">
      <c r="A242" s="125">
        <v>5</v>
      </c>
      <c r="B242" s="125">
        <v>1</v>
      </c>
      <c r="C242" s="126" t="s">
        <v>586</v>
      </c>
      <c r="D242" s="127"/>
      <c r="E242" s="127"/>
      <c r="F242" s="127"/>
      <c r="G242" s="127"/>
      <c r="H242" s="127"/>
      <c r="I242" s="127"/>
      <c r="J242" s="128" t="s">
        <v>574</v>
      </c>
      <c r="K242" s="129"/>
      <c r="L242" s="129"/>
      <c r="M242" s="129"/>
      <c r="N242" s="129"/>
      <c r="O242" s="129"/>
      <c r="P242" s="130" t="s">
        <v>587</v>
      </c>
      <c r="Q242" s="130"/>
      <c r="R242" s="130"/>
      <c r="S242" s="130"/>
      <c r="T242" s="130"/>
      <c r="U242" s="130"/>
      <c r="V242" s="130"/>
      <c r="W242" s="130"/>
      <c r="X242" s="130"/>
      <c r="Y242" s="131">
        <v>5.0999999999999996</v>
      </c>
      <c r="Z242" s="132"/>
      <c r="AA242" s="132"/>
      <c r="AB242" s="133"/>
      <c r="AC242" s="134" t="s">
        <v>72</v>
      </c>
      <c r="AD242" s="135"/>
      <c r="AE242" s="135"/>
      <c r="AF242" s="135"/>
      <c r="AG242" s="135"/>
      <c r="AH242" s="136" t="s">
        <v>574</v>
      </c>
      <c r="AI242" s="137"/>
      <c r="AJ242" s="137"/>
      <c r="AK242" s="137"/>
      <c r="AL242" s="122" t="s">
        <v>574</v>
      </c>
      <c r="AM242" s="123"/>
      <c r="AN242" s="123"/>
      <c r="AO242" s="124"/>
      <c r="AP242" s="121"/>
      <c r="AQ242" s="121"/>
      <c r="AR242" s="121"/>
      <c r="AS242" s="121"/>
      <c r="AT242" s="121"/>
      <c r="AU242" s="121"/>
      <c r="AV242" s="121"/>
      <c r="AW242" s="121"/>
      <c r="AX242" s="121"/>
      <c r="AY242">
        <f>COUNTA($C$242)</f>
        <v>1</v>
      </c>
    </row>
    <row r="243" spans="1:51" ht="54.75" customHeight="1" x14ac:dyDescent="0.15">
      <c r="A243" s="125">
        <v>6</v>
      </c>
      <c r="B243" s="125">
        <v>1</v>
      </c>
      <c r="C243" s="126" t="s">
        <v>588</v>
      </c>
      <c r="D243" s="127"/>
      <c r="E243" s="127"/>
      <c r="F243" s="127"/>
      <c r="G243" s="127"/>
      <c r="H243" s="127"/>
      <c r="I243" s="127"/>
      <c r="J243" s="128" t="s">
        <v>574</v>
      </c>
      <c r="K243" s="129"/>
      <c r="L243" s="129"/>
      <c r="M243" s="129"/>
      <c r="N243" s="129"/>
      <c r="O243" s="129"/>
      <c r="P243" s="130" t="s">
        <v>589</v>
      </c>
      <c r="Q243" s="130"/>
      <c r="R243" s="130"/>
      <c r="S243" s="130"/>
      <c r="T243" s="130"/>
      <c r="U243" s="130"/>
      <c r="V243" s="130"/>
      <c r="W243" s="130"/>
      <c r="X243" s="130"/>
      <c r="Y243" s="131">
        <v>5</v>
      </c>
      <c r="Z243" s="132"/>
      <c r="AA243" s="132"/>
      <c r="AB243" s="133"/>
      <c r="AC243" s="134" t="s">
        <v>72</v>
      </c>
      <c r="AD243" s="135"/>
      <c r="AE243" s="135"/>
      <c r="AF243" s="135"/>
      <c r="AG243" s="135"/>
      <c r="AH243" s="136" t="s">
        <v>574</v>
      </c>
      <c r="AI243" s="137"/>
      <c r="AJ243" s="137"/>
      <c r="AK243" s="137"/>
      <c r="AL243" s="122" t="s">
        <v>574</v>
      </c>
      <c r="AM243" s="123"/>
      <c r="AN243" s="123"/>
      <c r="AO243" s="124"/>
      <c r="AP243" s="121"/>
      <c r="AQ243" s="121"/>
      <c r="AR243" s="121"/>
      <c r="AS243" s="121"/>
      <c r="AT243" s="121"/>
      <c r="AU243" s="121"/>
      <c r="AV243" s="121"/>
      <c r="AW243" s="121"/>
      <c r="AX243" s="121"/>
      <c r="AY243">
        <f>COUNTA($C$243)</f>
        <v>1</v>
      </c>
    </row>
    <row r="244" spans="1:51" ht="54.75" customHeight="1" x14ac:dyDescent="0.15">
      <c r="A244" s="125">
        <v>7</v>
      </c>
      <c r="B244" s="125">
        <v>1</v>
      </c>
      <c r="C244" s="126" t="s">
        <v>590</v>
      </c>
      <c r="D244" s="127"/>
      <c r="E244" s="127"/>
      <c r="F244" s="127"/>
      <c r="G244" s="127"/>
      <c r="H244" s="127"/>
      <c r="I244" s="127"/>
      <c r="J244" s="128" t="s">
        <v>574</v>
      </c>
      <c r="K244" s="129"/>
      <c r="L244" s="129"/>
      <c r="M244" s="129"/>
      <c r="N244" s="129"/>
      <c r="O244" s="129"/>
      <c r="P244" s="130" t="s">
        <v>591</v>
      </c>
      <c r="Q244" s="130"/>
      <c r="R244" s="130"/>
      <c r="S244" s="130"/>
      <c r="T244" s="130"/>
      <c r="U244" s="130"/>
      <c r="V244" s="130"/>
      <c r="W244" s="130"/>
      <c r="X244" s="130"/>
      <c r="Y244" s="131">
        <v>4.5</v>
      </c>
      <c r="Z244" s="132"/>
      <c r="AA244" s="132"/>
      <c r="AB244" s="133"/>
      <c r="AC244" s="134" t="s">
        <v>72</v>
      </c>
      <c r="AD244" s="135"/>
      <c r="AE244" s="135"/>
      <c r="AF244" s="135"/>
      <c r="AG244" s="135"/>
      <c r="AH244" s="136" t="s">
        <v>574</v>
      </c>
      <c r="AI244" s="137"/>
      <c r="AJ244" s="137"/>
      <c r="AK244" s="137"/>
      <c r="AL244" s="122" t="s">
        <v>574</v>
      </c>
      <c r="AM244" s="123"/>
      <c r="AN244" s="123"/>
      <c r="AO244" s="124"/>
      <c r="AP244" s="121"/>
      <c r="AQ244" s="121"/>
      <c r="AR244" s="121"/>
      <c r="AS244" s="121"/>
      <c r="AT244" s="121"/>
      <c r="AU244" s="121"/>
      <c r="AV244" s="121"/>
      <c r="AW244" s="121"/>
      <c r="AX244" s="121"/>
      <c r="AY244">
        <f>COUNTA($C$244)</f>
        <v>1</v>
      </c>
    </row>
    <row r="245" spans="1:51" ht="54.75" customHeight="1" x14ac:dyDescent="0.15">
      <c r="A245" s="125">
        <v>8</v>
      </c>
      <c r="B245" s="125">
        <v>1</v>
      </c>
      <c r="C245" s="126" t="s">
        <v>592</v>
      </c>
      <c r="D245" s="127"/>
      <c r="E245" s="127"/>
      <c r="F245" s="127"/>
      <c r="G245" s="127"/>
      <c r="H245" s="127"/>
      <c r="I245" s="127"/>
      <c r="J245" s="128" t="s">
        <v>574</v>
      </c>
      <c r="K245" s="129"/>
      <c r="L245" s="129"/>
      <c r="M245" s="129"/>
      <c r="N245" s="129"/>
      <c r="O245" s="129"/>
      <c r="P245" s="130" t="s">
        <v>593</v>
      </c>
      <c r="Q245" s="130"/>
      <c r="R245" s="130"/>
      <c r="S245" s="130"/>
      <c r="T245" s="130"/>
      <c r="U245" s="130"/>
      <c r="V245" s="130"/>
      <c r="W245" s="130"/>
      <c r="X245" s="130"/>
      <c r="Y245" s="131">
        <v>4.4000000000000004</v>
      </c>
      <c r="Z245" s="132"/>
      <c r="AA245" s="132"/>
      <c r="AB245" s="133"/>
      <c r="AC245" s="134" t="s">
        <v>72</v>
      </c>
      <c r="AD245" s="135"/>
      <c r="AE245" s="135"/>
      <c r="AF245" s="135"/>
      <c r="AG245" s="135"/>
      <c r="AH245" s="136" t="s">
        <v>574</v>
      </c>
      <c r="AI245" s="137"/>
      <c r="AJ245" s="137"/>
      <c r="AK245" s="137"/>
      <c r="AL245" s="122" t="s">
        <v>574</v>
      </c>
      <c r="AM245" s="123"/>
      <c r="AN245" s="123"/>
      <c r="AO245" s="124"/>
      <c r="AP245" s="121"/>
      <c r="AQ245" s="121"/>
      <c r="AR245" s="121"/>
      <c r="AS245" s="121"/>
      <c r="AT245" s="121"/>
      <c r="AU245" s="121"/>
      <c r="AV245" s="121"/>
      <c r="AW245" s="121"/>
      <c r="AX245" s="121"/>
      <c r="AY245">
        <f>COUNTA($C$245)</f>
        <v>1</v>
      </c>
    </row>
    <row r="246" spans="1:51" ht="30" customHeight="1" x14ac:dyDescent="0.15">
      <c r="A246" s="125">
        <v>9</v>
      </c>
      <c r="B246" s="125">
        <v>1</v>
      </c>
      <c r="C246" s="126" t="s">
        <v>594</v>
      </c>
      <c r="D246" s="127"/>
      <c r="E246" s="127"/>
      <c r="F246" s="127"/>
      <c r="G246" s="127"/>
      <c r="H246" s="127"/>
      <c r="I246" s="127"/>
      <c r="J246" s="128" t="s">
        <v>574</v>
      </c>
      <c r="K246" s="129"/>
      <c r="L246" s="129"/>
      <c r="M246" s="129"/>
      <c r="N246" s="129"/>
      <c r="O246" s="129"/>
      <c r="P246" s="130" t="s">
        <v>595</v>
      </c>
      <c r="Q246" s="130"/>
      <c r="R246" s="130"/>
      <c r="S246" s="130"/>
      <c r="T246" s="130"/>
      <c r="U246" s="130"/>
      <c r="V246" s="130"/>
      <c r="W246" s="130"/>
      <c r="X246" s="130"/>
      <c r="Y246" s="131">
        <v>4</v>
      </c>
      <c r="Z246" s="132"/>
      <c r="AA246" s="132"/>
      <c r="AB246" s="133"/>
      <c r="AC246" s="134" t="s">
        <v>72</v>
      </c>
      <c r="AD246" s="135"/>
      <c r="AE246" s="135"/>
      <c r="AF246" s="135"/>
      <c r="AG246" s="135"/>
      <c r="AH246" s="136" t="s">
        <v>574</v>
      </c>
      <c r="AI246" s="137"/>
      <c r="AJ246" s="137"/>
      <c r="AK246" s="137"/>
      <c r="AL246" s="122" t="s">
        <v>574</v>
      </c>
      <c r="AM246" s="123"/>
      <c r="AN246" s="123"/>
      <c r="AO246" s="124"/>
      <c r="AP246" s="121"/>
      <c r="AQ246" s="121"/>
      <c r="AR246" s="121"/>
      <c r="AS246" s="121"/>
      <c r="AT246" s="121"/>
      <c r="AU246" s="121"/>
      <c r="AV246" s="121"/>
      <c r="AW246" s="121"/>
      <c r="AX246" s="121"/>
      <c r="AY246">
        <f>COUNTA($C$246)</f>
        <v>1</v>
      </c>
    </row>
    <row r="247" spans="1:51" ht="45" customHeight="1" x14ac:dyDescent="0.15">
      <c r="A247" s="125">
        <v>10</v>
      </c>
      <c r="B247" s="125">
        <v>1</v>
      </c>
      <c r="C247" s="126" t="s">
        <v>596</v>
      </c>
      <c r="D247" s="127"/>
      <c r="E247" s="127"/>
      <c r="F247" s="127"/>
      <c r="G247" s="127"/>
      <c r="H247" s="127"/>
      <c r="I247" s="127"/>
      <c r="J247" s="128" t="s">
        <v>574</v>
      </c>
      <c r="K247" s="129"/>
      <c r="L247" s="129"/>
      <c r="M247" s="129"/>
      <c r="N247" s="129"/>
      <c r="O247" s="129"/>
      <c r="P247" s="130" t="s">
        <v>597</v>
      </c>
      <c r="Q247" s="130"/>
      <c r="R247" s="130"/>
      <c r="S247" s="130"/>
      <c r="T247" s="130"/>
      <c r="U247" s="130"/>
      <c r="V247" s="130"/>
      <c r="W247" s="130"/>
      <c r="X247" s="130"/>
      <c r="Y247" s="131">
        <v>3.1</v>
      </c>
      <c r="Z247" s="132"/>
      <c r="AA247" s="132"/>
      <c r="AB247" s="133"/>
      <c r="AC247" s="134" t="s">
        <v>72</v>
      </c>
      <c r="AD247" s="135"/>
      <c r="AE247" s="135"/>
      <c r="AF247" s="135"/>
      <c r="AG247" s="135"/>
      <c r="AH247" s="136" t="s">
        <v>574</v>
      </c>
      <c r="AI247" s="137"/>
      <c r="AJ247" s="137"/>
      <c r="AK247" s="137"/>
      <c r="AL247" s="122" t="s">
        <v>574</v>
      </c>
      <c r="AM247" s="123"/>
      <c r="AN247" s="123"/>
      <c r="AO247" s="124"/>
      <c r="AP247" s="121"/>
      <c r="AQ247" s="121"/>
      <c r="AR247" s="121"/>
      <c r="AS247" s="121"/>
      <c r="AT247" s="121"/>
      <c r="AU247" s="121"/>
      <c r="AV247" s="121"/>
      <c r="AW247" s="121"/>
      <c r="AX247" s="121"/>
      <c r="AY247">
        <f>COUNTA($C$247)</f>
        <v>1</v>
      </c>
    </row>
    <row r="248" spans="1:51" ht="24.75" customHeight="1" x14ac:dyDescent="0.15">
      <c r="A248" s="46"/>
      <c r="B248" s="46"/>
      <c r="C248" s="46"/>
      <c r="D248" s="46"/>
      <c r="E248" s="46"/>
      <c r="F248" s="46"/>
      <c r="G248" s="46"/>
      <c r="H248" s="46"/>
      <c r="I248" s="46"/>
      <c r="J248" s="46"/>
      <c r="K248" s="46"/>
      <c r="L248" s="46"/>
      <c r="M248" s="46"/>
      <c r="N248" s="46"/>
      <c r="O248" s="46"/>
      <c r="P248" s="47"/>
      <c r="Q248" s="47"/>
      <c r="R248" s="47"/>
      <c r="S248" s="47"/>
      <c r="T248" s="47"/>
      <c r="U248" s="47"/>
      <c r="V248" s="47"/>
      <c r="W248" s="47"/>
      <c r="X248" s="47"/>
      <c r="Y248" s="48"/>
      <c r="Z248" s="48"/>
      <c r="AA248" s="48"/>
      <c r="AB248" s="48"/>
      <c r="AC248" s="48"/>
      <c r="AD248" s="48"/>
      <c r="AE248" s="48"/>
      <c r="AF248" s="48"/>
      <c r="AG248" s="48"/>
      <c r="AH248" s="48"/>
      <c r="AI248" s="48"/>
      <c r="AJ248" s="48"/>
      <c r="AK248" s="48"/>
      <c r="AL248" s="48"/>
      <c r="AM248" s="48"/>
      <c r="AN248" s="48"/>
      <c r="AO248" s="48"/>
      <c r="AP248" s="47"/>
      <c r="AQ248" s="47"/>
      <c r="AR248" s="47"/>
      <c r="AS248" s="47"/>
      <c r="AT248" s="47"/>
      <c r="AU248" s="47"/>
      <c r="AV248" s="47"/>
      <c r="AW248" s="47"/>
      <c r="AX248" s="47"/>
      <c r="AY248">
        <f>COUNTA($C$251)</f>
        <v>1</v>
      </c>
    </row>
    <row r="249" spans="1:51" ht="24.75" customHeight="1" x14ac:dyDescent="0.15">
      <c r="A249" s="39"/>
      <c r="B249" s="43" t="s">
        <v>165</v>
      </c>
      <c r="C249" s="39"/>
      <c r="D249" s="39"/>
      <c r="E249" s="39"/>
      <c r="F249" s="39"/>
      <c r="G249" s="39"/>
      <c r="H249" s="39"/>
      <c r="I249" s="39"/>
      <c r="J249" s="39"/>
      <c r="K249" s="39"/>
      <c r="L249" s="39"/>
      <c r="M249" s="39"/>
      <c r="N249" s="39"/>
      <c r="O249" s="39"/>
      <c r="P249" s="44"/>
      <c r="Q249" s="44"/>
      <c r="R249" s="44"/>
      <c r="S249" s="44"/>
      <c r="T249" s="44"/>
      <c r="U249" s="44"/>
      <c r="V249" s="44"/>
      <c r="W249" s="44"/>
      <c r="X249" s="44"/>
      <c r="Y249" s="45"/>
      <c r="Z249" s="45"/>
      <c r="AA249" s="45"/>
      <c r="AB249" s="45"/>
      <c r="AC249" s="45"/>
      <c r="AD249" s="45"/>
      <c r="AE249" s="45"/>
      <c r="AF249" s="45"/>
      <c r="AG249" s="45"/>
      <c r="AH249" s="45"/>
      <c r="AI249" s="45"/>
      <c r="AJ249" s="45"/>
      <c r="AK249" s="45"/>
      <c r="AL249" s="45"/>
      <c r="AM249" s="45"/>
      <c r="AN249" s="45"/>
      <c r="AO249" s="45"/>
      <c r="AP249" s="44"/>
      <c r="AQ249" s="44"/>
      <c r="AR249" s="44"/>
      <c r="AS249" s="44"/>
      <c r="AT249" s="44"/>
      <c r="AU249" s="44"/>
      <c r="AV249" s="44"/>
      <c r="AW249" s="44"/>
      <c r="AX249" s="44"/>
      <c r="AY249">
        <f>$AY$248</f>
        <v>1</v>
      </c>
    </row>
    <row r="250" spans="1:51" ht="59.25" customHeight="1" x14ac:dyDescent="0.15">
      <c r="A250" s="138"/>
      <c r="B250" s="138"/>
      <c r="C250" s="138" t="s">
        <v>24</v>
      </c>
      <c r="D250" s="138"/>
      <c r="E250" s="138"/>
      <c r="F250" s="138"/>
      <c r="G250" s="138"/>
      <c r="H250" s="138"/>
      <c r="I250" s="138"/>
      <c r="J250" s="141" t="s">
        <v>184</v>
      </c>
      <c r="K250" s="142"/>
      <c r="L250" s="142"/>
      <c r="M250" s="142"/>
      <c r="N250" s="142"/>
      <c r="O250" s="142"/>
      <c r="P250" s="107" t="s">
        <v>25</v>
      </c>
      <c r="Q250" s="107"/>
      <c r="R250" s="107"/>
      <c r="S250" s="107"/>
      <c r="T250" s="107"/>
      <c r="U250" s="107"/>
      <c r="V250" s="107"/>
      <c r="W250" s="107"/>
      <c r="X250" s="107"/>
      <c r="Y250" s="143" t="s">
        <v>183</v>
      </c>
      <c r="Z250" s="144"/>
      <c r="AA250" s="144"/>
      <c r="AB250" s="144"/>
      <c r="AC250" s="141" t="s">
        <v>211</v>
      </c>
      <c r="AD250" s="141"/>
      <c r="AE250" s="141"/>
      <c r="AF250" s="141"/>
      <c r="AG250" s="141"/>
      <c r="AH250" s="143" t="s">
        <v>224</v>
      </c>
      <c r="AI250" s="138"/>
      <c r="AJ250" s="138"/>
      <c r="AK250" s="138"/>
      <c r="AL250" s="138" t="s">
        <v>19</v>
      </c>
      <c r="AM250" s="138"/>
      <c r="AN250" s="138"/>
      <c r="AO250" s="139"/>
      <c r="AP250" s="140" t="s">
        <v>185</v>
      </c>
      <c r="AQ250" s="140"/>
      <c r="AR250" s="140"/>
      <c r="AS250" s="140"/>
      <c r="AT250" s="140"/>
      <c r="AU250" s="140"/>
      <c r="AV250" s="140"/>
      <c r="AW250" s="140"/>
      <c r="AX250" s="140"/>
      <c r="AY250">
        <f>$AY$248</f>
        <v>1</v>
      </c>
    </row>
    <row r="251" spans="1:51" ht="30" customHeight="1" x14ac:dyDescent="0.15">
      <c r="A251" s="125">
        <v>1</v>
      </c>
      <c r="B251" s="125">
        <v>1</v>
      </c>
      <c r="C251" s="126" t="s">
        <v>599</v>
      </c>
      <c r="D251" s="127"/>
      <c r="E251" s="127"/>
      <c r="F251" s="127"/>
      <c r="G251" s="127"/>
      <c r="H251" s="127"/>
      <c r="I251" s="127"/>
      <c r="J251" s="128" t="s">
        <v>574</v>
      </c>
      <c r="K251" s="129"/>
      <c r="L251" s="129"/>
      <c r="M251" s="129"/>
      <c r="N251" s="129"/>
      <c r="O251" s="129"/>
      <c r="P251" s="130" t="s">
        <v>598</v>
      </c>
      <c r="Q251" s="130"/>
      <c r="R251" s="130"/>
      <c r="S251" s="130"/>
      <c r="T251" s="130"/>
      <c r="U251" s="130"/>
      <c r="V251" s="130"/>
      <c r="W251" s="130"/>
      <c r="X251" s="130"/>
      <c r="Y251" s="131">
        <v>4</v>
      </c>
      <c r="Z251" s="132"/>
      <c r="AA251" s="132"/>
      <c r="AB251" s="133"/>
      <c r="AC251" s="134" t="s">
        <v>72</v>
      </c>
      <c r="AD251" s="135"/>
      <c r="AE251" s="135"/>
      <c r="AF251" s="135"/>
      <c r="AG251" s="135"/>
      <c r="AH251" s="136" t="s">
        <v>574</v>
      </c>
      <c r="AI251" s="137"/>
      <c r="AJ251" s="137"/>
      <c r="AK251" s="137"/>
      <c r="AL251" s="122" t="s">
        <v>574</v>
      </c>
      <c r="AM251" s="123"/>
      <c r="AN251" s="123"/>
      <c r="AO251" s="124"/>
      <c r="AP251" s="121"/>
      <c r="AQ251" s="121"/>
      <c r="AR251" s="121"/>
      <c r="AS251" s="121"/>
      <c r="AT251" s="121"/>
      <c r="AU251" s="121"/>
      <c r="AV251" s="121"/>
      <c r="AW251" s="121"/>
      <c r="AX251" s="121"/>
      <c r="AY251">
        <f>$AY$248</f>
        <v>1</v>
      </c>
    </row>
    <row r="252" spans="1:51" ht="24.75" customHeight="1" x14ac:dyDescent="0.15">
      <c r="A252" s="46"/>
      <c r="B252" s="46"/>
      <c r="C252" s="46"/>
      <c r="D252" s="46"/>
      <c r="E252" s="46"/>
      <c r="F252" s="46"/>
      <c r="G252" s="46"/>
      <c r="H252" s="46"/>
      <c r="I252" s="46"/>
      <c r="J252" s="46"/>
      <c r="K252" s="46"/>
      <c r="L252" s="46"/>
      <c r="M252" s="46"/>
      <c r="N252" s="46"/>
      <c r="O252" s="46"/>
      <c r="P252" s="47"/>
      <c r="Q252" s="47"/>
      <c r="R252" s="47"/>
      <c r="S252" s="47"/>
      <c r="T252" s="47"/>
      <c r="U252" s="47"/>
      <c r="V252" s="47"/>
      <c r="W252" s="47"/>
      <c r="X252" s="47"/>
      <c r="Y252" s="48"/>
      <c r="Z252" s="48"/>
      <c r="AA252" s="48"/>
      <c r="AB252" s="48"/>
      <c r="AC252" s="48"/>
      <c r="AD252" s="48"/>
      <c r="AE252" s="48"/>
      <c r="AF252" s="48"/>
      <c r="AG252" s="48"/>
      <c r="AH252" s="48"/>
      <c r="AI252" s="48"/>
      <c r="AJ252" s="48"/>
      <c r="AK252" s="48"/>
      <c r="AL252" s="48"/>
      <c r="AM252" s="48"/>
      <c r="AN252" s="48"/>
      <c r="AO252" s="48"/>
      <c r="AP252" s="47"/>
      <c r="AQ252" s="47"/>
      <c r="AR252" s="47"/>
      <c r="AS252" s="47"/>
      <c r="AT252" s="47"/>
      <c r="AU252" s="47"/>
      <c r="AV252" s="47"/>
      <c r="AW252" s="47"/>
      <c r="AX252" s="47"/>
      <c r="AY252">
        <f>COUNTA($C$255)</f>
        <v>1</v>
      </c>
    </row>
    <row r="253" spans="1:51" ht="24.75" customHeight="1" x14ac:dyDescent="0.15">
      <c r="A253" s="39"/>
      <c r="B253" s="43" t="s">
        <v>166</v>
      </c>
      <c r="C253" s="39"/>
      <c r="D253" s="39"/>
      <c r="E253" s="39"/>
      <c r="F253" s="39"/>
      <c r="G253" s="39"/>
      <c r="H253" s="39"/>
      <c r="I253" s="39"/>
      <c r="J253" s="39"/>
      <c r="K253" s="39"/>
      <c r="L253" s="39"/>
      <c r="M253" s="39"/>
      <c r="N253" s="39"/>
      <c r="O253" s="39"/>
      <c r="P253" s="44"/>
      <c r="Q253" s="44"/>
      <c r="R253" s="44"/>
      <c r="S253" s="44"/>
      <c r="T253" s="44"/>
      <c r="U253" s="44"/>
      <c r="V253" s="44"/>
      <c r="W253" s="44"/>
      <c r="X253" s="44"/>
      <c r="Y253" s="45"/>
      <c r="Z253" s="45"/>
      <c r="AA253" s="45"/>
      <c r="AB253" s="45"/>
      <c r="AC253" s="45"/>
      <c r="AD253" s="45"/>
      <c r="AE253" s="45"/>
      <c r="AF253" s="45"/>
      <c r="AG253" s="45"/>
      <c r="AH253" s="45"/>
      <c r="AI253" s="45"/>
      <c r="AJ253" s="45"/>
      <c r="AK253" s="45"/>
      <c r="AL253" s="45"/>
      <c r="AM253" s="45"/>
      <c r="AN253" s="45"/>
      <c r="AO253" s="45"/>
      <c r="AP253" s="44"/>
      <c r="AQ253" s="44"/>
      <c r="AR253" s="44"/>
      <c r="AS253" s="44"/>
      <c r="AT253" s="44"/>
      <c r="AU253" s="44"/>
      <c r="AV253" s="44"/>
      <c r="AW253" s="44"/>
      <c r="AX253" s="44"/>
      <c r="AY253">
        <f>$AY$252</f>
        <v>1</v>
      </c>
    </row>
    <row r="254" spans="1:51" ht="59.25" customHeight="1" x14ac:dyDescent="0.15">
      <c r="A254" s="138"/>
      <c r="B254" s="138"/>
      <c r="C254" s="138" t="s">
        <v>24</v>
      </c>
      <c r="D254" s="138"/>
      <c r="E254" s="138"/>
      <c r="F254" s="138"/>
      <c r="G254" s="138"/>
      <c r="H254" s="138"/>
      <c r="I254" s="138"/>
      <c r="J254" s="141" t="s">
        <v>184</v>
      </c>
      <c r="K254" s="142"/>
      <c r="L254" s="142"/>
      <c r="M254" s="142"/>
      <c r="N254" s="142"/>
      <c r="O254" s="142"/>
      <c r="P254" s="107" t="s">
        <v>25</v>
      </c>
      <c r="Q254" s="107"/>
      <c r="R254" s="107"/>
      <c r="S254" s="107"/>
      <c r="T254" s="107"/>
      <c r="U254" s="107"/>
      <c r="V254" s="107"/>
      <c r="W254" s="107"/>
      <c r="X254" s="107"/>
      <c r="Y254" s="143" t="s">
        <v>183</v>
      </c>
      <c r="Z254" s="144"/>
      <c r="AA254" s="144"/>
      <c r="AB254" s="144"/>
      <c r="AC254" s="141" t="s">
        <v>211</v>
      </c>
      <c r="AD254" s="141"/>
      <c r="AE254" s="141"/>
      <c r="AF254" s="141"/>
      <c r="AG254" s="141"/>
      <c r="AH254" s="143" t="s">
        <v>224</v>
      </c>
      <c r="AI254" s="138"/>
      <c r="AJ254" s="138"/>
      <c r="AK254" s="138"/>
      <c r="AL254" s="138" t="s">
        <v>19</v>
      </c>
      <c r="AM254" s="138"/>
      <c r="AN254" s="138"/>
      <c r="AO254" s="139"/>
      <c r="AP254" s="140" t="s">
        <v>185</v>
      </c>
      <c r="AQ254" s="140"/>
      <c r="AR254" s="140"/>
      <c r="AS254" s="140"/>
      <c r="AT254" s="140"/>
      <c r="AU254" s="140"/>
      <c r="AV254" s="140"/>
      <c r="AW254" s="140"/>
      <c r="AX254" s="140"/>
      <c r="AY254">
        <f>$AY$252</f>
        <v>1</v>
      </c>
    </row>
    <row r="255" spans="1:51" ht="30" customHeight="1" x14ac:dyDescent="0.15">
      <c r="A255" s="125">
        <v>1</v>
      </c>
      <c r="B255" s="125">
        <v>1</v>
      </c>
      <c r="C255" s="126" t="s">
        <v>600</v>
      </c>
      <c r="D255" s="127"/>
      <c r="E255" s="127"/>
      <c r="F255" s="127"/>
      <c r="G255" s="127"/>
      <c r="H255" s="127"/>
      <c r="I255" s="127"/>
      <c r="J255" s="128" t="s">
        <v>574</v>
      </c>
      <c r="K255" s="129"/>
      <c r="L255" s="129"/>
      <c r="M255" s="129"/>
      <c r="N255" s="129"/>
      <c r="O255" s="129"/>
      <c r="P255" s="130" t="s">
        <v>609</v>
      </c>
      <c r="Q255" s="130"/>
      <c r="R255" s="130"/>
      <c r="S255" s="130"/>
      <c r="T255" s="130"/>
      <c r="U255" s="130"/>
      <c r="V255" s="130"/>
      <c r="W255" s="130"/>
      <c r="X255" s="130"/>
      <c r="Y255" s="131">
        <v>0.7</v>
      </c>
      <c r="Z255" s="132"/>
      <c r="AA255" s="132"/>
      <c r="AB255" s="133"/>
      <c r="AC255" s="134" t="s">
        <v>72</v>
      </c>
      <c r="AD255" s="135"/>
      <c r="AE255" s="135"/>
      <c r="AF255" s="135"/>
      <c r="AG255" s="135"/>
      <c r="AH255" s="136" t="s">
        <v>574</v>
      </c>
      <c r="AI255" s="137"/>
      <c r="AJ255" s="137"/>
      <c r="AK255" s="137"/>
      <c r="AL255" s="122" t="s">
        <v>574</v>
      </c>
      <c r="AM255" s="123"/>
      <c r="AN255" s="123"/>
      <c r="AO255" s="124"/>
      <c r="AP255" s="121"/>
      <c r="AQ255" s="121"/>
      <c r="AR255" s="121"/>
      <c r="AS255" s="121"/>
      <c r="AT255" s="121"/>
      <c r="AU255" s="121"/>
      <c r="AV255" s="121"/>
      <c r="AW255" s="121"/>
      <c r="AX255" s="121"/>
      <c r="AY255">
        <f>$AY$252</f>
        <v>1</v>
      </c>
    </row>
    <row r="256" spans="1:51" ht="30" customHeight="1" x14ac:dyDescent="0.15">
      <c r="A256" s="125">
        <v>2</v>
      </c>
      <c r="B256" s="125">
        <v>1</v>
      </c>
      <c r="C256" s="126" t="s">
        <v>601</v>
      </c>
      <c r="D256" s="127"/>
      <c r="E256" s="127"/>
      <c r="F256" s="127"/>
      <c r="G256" s="127"/>
      <c r="H256" s="127"/>
      <c r="I256" s="127"/>
      <c r="J256" s="128" t="s">
        <v>574</v>
      </c>
      <c r="K256" s="129"/>
      <c r="L256" s="129"/>
      <c r="M256" s="129"/>
      <c r="N256" s="129"/>
      <c r="O256" s="129"/>
      <c r="P256" s="130" t="s">
        <v>609</v>
      </c>
      <c r="Q256" s="130"/>
      <c r="R256" s="130"/>
      <c r="S256" s="130"/>
      <c r="T256" s="130"/>
      <c r="U256" s="130"/>
      <c r="V256" s="130"/>
      <c r="W256" s="130"/>
      <c r="X256" s="130"/>
      <c r="Y256" s="131">
        <v>0.4</v>
      </c>
      <c r="Z256" s="132"/>
      <c r="AA256" s="132"/>
      <c r="AB256" s="133"/>
      <c r="AC256" s="134" t="s">
        <v>72</v>
      </c>
      <c r="AD256" s="135"/>
      <c r="AE256" s="135"/>
      <c r="AF256" s="135"/>
      <c r="AG256" s="135"/>
      <c r="AH256" s="136" t="s">
        <v>574</v>
      </c>
      <c r="AI256" s="137"/>
      <c r="AJ256" s="137"/>
      <c r="AK256" s="137"/>
      <c r="AL256" s="122" t="s">
        <v>574</v>
      </c>
      <c r="AM256" s="123"/>
      <c r="AN256" s="123"/>
      <c r="AO256" s="124"/>
      <c r="AP256" s="121"/>
      <c r="AQ256" s="121"/>
      <c r="AR256" s="121"/>
      <c r="AS256" s="121"/>
      <c r="AT256" s="121"/>
      <c r="AU256" s="121"/>
      <c r="AV256" s="121"/>
      <c r="AW256" s="121"/>
      <c r="AX256" s="121"/>
      <c r="AY256">
        <f>COUNTA($C$256)</f>
        <v>1</v>
      </c>
    </row>
    <row r="257" spans="1:51" ht="30" customHeight="1" x14ac:dyDescent="0.15">
      <c r="A257" s="125">
        <v>3</v>
      </c>
      <c r="B257" s="125">
        <v>1</v>
      </c>
      <c r="C257" s="126" t="s">
        <v>602</v>
      </c>
      <c r="D257" s="127"/>
      <c r="E257" s="127"/>
      <c r="F257" s="127"/>
      <c r="G257" s="127"/>
      <c r="H257" s="127"/>
      <c r="I257" s="127"/>
      <c r="J257" s="128" t="s">
        <v>574</v>
      </c>
      <c r="K257" s="129"/>
      <c r="L257" s="129"/>
      <c r="M257" s="129"/>
      <c r="N257" s="129"/>
      <c r="O257" s="129"/>
      <c r="P257" s="130" t="s">
        <v>609</v>
      </c>
      <c r="Q257" s="130"/>
      <c r="R257" s="130"/>
      <c r="S257" s="130"/>
      <c r="T257" s="130"/>
      <c r="U257" s="130"/>
      <c r="V257" s="130"/>
      <c r="W257" s="130"/>
      <c r="X257" s="130"/>
      <c r="Y257" s="131">
        <v>0.1</v>
      </c>
      <c r="Z257" s="132"/>
      <c r="AA257" s="132"/>
      <c r="AB257" s="133"/>
      <c r="AC257" s="134" t="s">
        <v>72</v>
      </c>
      <c r="AD257" s="135"/>
      <c r="AE257" s="135"/>
      <c r="AF257" s="135"/>
      <c r="AG257" s="135"/>
      <c r="AH257" s="136" t="s">
        <v>574</v>
      </c>
      <c r="AI257" s="137"/>
      <c r="AJ257" s="137"/>
      <c r="AK257" s="137"/>
      <c r="AL257" s="122" t="s">
        <v>574</v>
      </c>
      <c r="AM257" s="123"/>
      <c r="AN257" s="123"/>
      <c r="AO257" s="124"/>
      <c r="AP257" s="121"/>
      <c r="AQ257" s="121"/>
      <c r="AR257" s="121"/>
      <c r="AS257" s="121"/>
      <c r="AT257" s="121"/>
      <c r="AU257" s="121"/>
      <c r="AV257" s="121"/>
      <c r="AW257" s="121"/>
      <c r="AX257" s="121"/>
      <c r="AY257">
        <f>COUNTA($C$257)</f>
        <v>1</v>
      </c>
    </row>
    <row r="258" spans="1:51" ht="30" customHeight="1" x14ac:dyDescent="0.15">
      <c r="A258" s="125">
        <v>4</v>
      </c>
      <c r="B258" s="125">
        <v>1</v>
      </c>
      <c r="C258" s="126" t="s">
        <v>603</v>
      </c>
      <c r="D258" s="127"/>
      <c r="E258" s="127"/>
      <c r="F258" s="127"/>
      <c r="G258" s="127"/>
      <c r="H258" s="127"/>
      <c r="I258" s="127"/>
      <c r="J258" s="128" t="s">
        <v>574</v>
      </c>
      <c r="K258" s="129"/>
      <c r="L258" s="129"/>
      <c r="M258" s="129"/>
      <c r="N258" s="129"/>
      <c r="O258" s="129"/>
      <c r="P258" s="130" t="s">
        <v>609</v>
      </c>
      <c r="Q258" s="130"/>
      <c r="R258" s="130"/>
      <c r="S258" s="130"/>
      <c r="T258" s="130"/>
      <c r="U258" s="130"/>
      <c r="V258" s="130"/>
      <c r="W258" s="130"/>
      <c r="X258" s="130"/>
      <c r="Y258" s="131">
        <v>0.1</v>
      </c>
      <c r="Z258" s="132"/>
      <c r="AA258" s="132"/>
      <c r="AB258" s="133"/>
      <c r="AC258" s="134" t="s">
        <v>72</v>
      </c>
      <c r="AD258" s="135"/>
      <c r="AE258" s="135"/>
      <c r="AF258" s="135"/>
      <c r="AG258" s="135"/>
      <c r="AH258" s="136" t="s">
        <v>574</v>
      </c>
      <c r="AI258" s="137"/>
      <c r="AJ258" s="137"/>
      <c r="AK258" s="137"/>
      <c r="AL258" s="122" t="s">
        <v>574</v>
      </c>
      <c r="AM258" s="123"/>
      <c r="AN258" s="123"/>
      <c r="AO258" s="124"/>
      <c r="AP258" s="121"/>
      <c r="AQ258" s="121"/>
      <c r="AR258" s="121"/>
      <c r="AS258" s="121"/>
      <c r="AT258" s="121"/>
      <c r="AU258" s="121"/>
      <c r="AV258" s="121"/>
      <c r="AW258" s="121"/>
      <c r="AX258" s="121"/>
      <c r="AY258">
        <f>COUNTA($C$258)</f>
        <v>1</v>
      </c>
    </row>
    <row r="259" spans="1:51" ht="30" customHeight="1" x14ac:dyDescent="0.15">
      <c r="A259" s="125">
        <v>5</v>
      </c>
      <c r="B259" s="125">
        <v>1</v>
      </c>
      <c r="C259" s="126" t="s">
        <v>604</v>
      </c>
      <c r="D259" s="127"/>
      <c r="E259" s="127"/>
      <c r="F259" s="127"/>
      <c r="G259" s="127"/>
      <c r="H259" s="127"/>
      <c r="I259" s="127"/>
      <c r="J259" s="128" t="s">
        <v>574</v>
      </c>
      <c r="K259" s="129"/>
      <c r="L259" s="129"/>
      <c r="M259" s="129"/>
      <c r="N259" s="129"/>
      <c r="O259" s="129"/>
      <c r="P259" s="130" t="s">
        <v>609</v>
      </c>
      <c r="Q259" s="130"/>
      <c r="R259" s="130"/>
      <c r="S259" s="130"/>
      <c r="T259" s="130"/>
      <c r="U259" s="130"/>
      <c r="V259" s="130"/>
      <c r="W259" s="130"/>
      <c r="X259" s="130"/>
      <c r="Y259" s="131">
        <v>0.1</v>
      </c>
      <c r="Z259" s="132"/>
      <c r="AA259" s="132"/>
      <c r="AB259" s="133"/>
      <c r="AC259" s="134" t="s">
        <v>72</v>
      </c>
      <c r="AD259" s="135"/>
      <c r="AE259" s="135"/>
      <c r="AF259" s="135"/>
      <c r="AG259" s="135"/>
      <c r="AH259" s="136" t="s">
        <v>574</v>
      </c>
      <c r="AI259" s="137"/>
      <c r="AJ259" s="137"/>
      <c r="AK259" s="137"/>
      <c r="AL259" s="122" t="s">
        <v>574</v>
      </c>
      <c r="AM259" s="123"/>
      <c r="AN259" s="123"/>
      <c r="AO259" s="124"/>
      <c r="AP259" s="121"/>
      <c r="AQ259" s="121"/>
      <c r="AR259" s="121"/>
      <c r="AS259" s="121"/>
      <c r="AT259" s="121"/>
      <c r="AU259" s="121"/>
      <c r="AV259" s="121"/>
      <c r="AW259" s="121"/>
      <c r="AX259" s="121"/>
      <c r="AY259">
        <f>COUNTA($C$259)</f>
        <v>1</v>
      </c>
    </row>
    <row r="260" spans="1:51" ht="30" customHeight="1" x14ac:dyDescent="0.15">
      <c r="A260" s="125">
        <v>6</v>
      </c>
      <c r="B260" s="125">
        <v>1</v>
      </c>
      <c r="C260" s="126" t="s">
        <v>605</v>
      </c>
      <c r="D260" s="127"/>
      <c r="E260" s="127"/>
      <c r="F260" s="127"/>
      <c r="G260" s="127"/>
      <c r="H260" s="127"/>
      <c r="I260" s="127"/>
      <c r="J260" s="128" t="s">
        <v>574</v>
      </c>
      <c r="K260" s="129"/>
      <c r="L260" s="129"/>
      <c r="M260" s="129"/>
      <c r="N260" s="129"/>
      <c r="O260" s="129"/>
      <c r="P260" s="130" t="s">
        <v>609</v>
      </c>
      <c r="Q260" s="130"/>
      <c r="R260" s="130"/>
      <c r="S260" s="130"/>
      <c r="T260" s="130"/>
      <c r="U260" s="130"/>
      <c r="V260" s="130"/>
      <c r="W260" s="130"/>
      <c r="X260" s="130"/>
      <c r="Y260" s="131">
        <v>0.1</v>
      </c>
      <c r="Z260" s="132"/>
      <c r="AA260" s="132"/>
      <c r="AB260" s="133"/>
      <c r="AC260" s="134" t="s">
        <v>72</v>
      </c>
      <c r="AD260" s="135"/>
      <c r="AE260" s="135"/>
      <c r="AF260" s="135"/>
      <c r="AG260" s="135"/>
      <c r="AH260" s="136" t="s">
        <v>574</v>
      </c>
      <c r="AI260" s="137"/>
      <c r="AJ260" s="137"/>
      <c r="AK260" s="137"/>
      <c r="AL260" s="122" t="s">
        <v>574</v>
      </c>
      <c r="AM260" s="123"/>
      <c r="AN260" s="123"/>
      <c r="AO260" s="124"/>
      <c r="AP260" s="121"/>
      <c r="AQ260" s="121"/>
      <c r="AR260" s="121"/>
      <c r="AS260" s="121"/>
      <c r="AT260" s="121"/>
      <c r="AU260" s="121"/>
      <c r="AV260" s="121"/>
      <c r="AW260" s="121"/>
      <c r="AX260" s="121"/>
      <c r="AY260">
        <f>COUNTA($C$260)</f>
        <v>1</v>
      </c>
    </row>
    <row r="261" spans="1:51" ht="30" customHeight="1" x14ac:dyDescent="0.15">
      <c r="A261" s="125">
        <v>7</v>
      </c>
      <c r="B261" s="125">
        <v>1</v>
      </c>
      <c r="C261" s="126" t="s">
        <v>606</v>
      </c>
      <c r="D261" s="127"/>
      <c r="E261" s="127"/>
      <c r="F261" s="127"/>
      <c r="G261" s="127"/>
      <c r="H261" s="127"/>
      <c r="I261" s="127"/>
      <c r="J261" s="128" t="s">
        <v>574</v>
      </c>
      <c r="K261" s="129"/>
      <c r="L261" s="129"/>
      <c r="M261" s="129"/>
      <c r="N261" s="129"/>
      <c r="O261" s="129"/>
      <c r="P261" s="130" t="s">
        <v>609</v>
      </c>
      <c r="Q261" s="130"/>
      <c r="R261" s="130"/>
      <c r="S261" s="130"/>
      <c r="T261" s="130"/>
      <c r="U261" s="130"/>
      <c r="V261" s="130"/>
      <c r="W261" s="130"/>
      <c r="X261" s="130"/>
      <c r="Y261" s="131">
        <v>0</v>
      </c>
      <c r="Z261" s="132"/>
      <c r="AA261" s="132"/>
      <c r="AB261" s="133"/>
      <c r="AC261" s="134" t="s">
        <v>72</v>
      </c>
      <c r="AD261" s="135"/>
      <c r="AE261" s="135"/>
      <c r="AF261" s="135"/>
      <c r="AG261" s="135"/>
      <c r="AH261" s="136" t="s">
        <v>574</v>
      </c>
      <c r="AI261" s="137"/>
      <c r="AJ261" s="137"/>
      <c r="AK261" s="137"/>
      <c r="AL261" s="122" t="s">
        <v>574</v>
      </c>
      <c r="AM261" s="123"/>
      <c r="AN261" s="123"/>
      <c r="AO261" s="124"/>
      <c r="AP261" s="121"/>
      <c r="AQ261" s="121"/>
      <c r="AR261" s="121"/>
      <c r="AS261" s="121"/>
      <c r="AT261" s="121"/>
      <c r="AU261" s="121"/>
      <c r="AV261" s="121"/>
      <c r="AW261" s="121"/>
      <c r="AX261" s="121"/>
      <c r="AY261">
        <f>COUNTA($C$261)</f>
        <v>1</v>
      </c>
    </row>
    <row r="262" spans="1:51" ht="30" customHeight="1" x14ac:dyDescent="0.15">
      <c r="A262" s="125">
        <v>8</v>
      </c>
      <c r="B262" s="125">
        <v>1</v>
      </c>
      <c r="C262" s="126" t="s">
        <v>607</v>
      </c>
      <c r="D262" s="127"/>
      <c r="E262" s="127"/>
      <c r="F262" s="127"/>
      <c r="G262" s="127"/>
      <c r="H262" s="127"/>
      <c r="I262" s="127"/>
      <c r="J262" s="128" t="s">
        <v>574</v>
      </c>
      <c r="K262" s="129"/>
      <c r="L262" s="129"/>
      <c r="M262" s="129"/>
      <c r="N262" s="129"/>
      <c r="O262" s="129"/>
      <c r="P262" s="130" t="s">
        <v>609</v>
      </c>
      <c r="Q262" s="130"/>
      <c r="R262" s="130"/>
      <c r="S262" s="130"/>
      <c r="T262" s="130"/>
      <c r="U262" s="130"/>
      <c r="V262" s="130"/>
      <c r="W262" s="130"/>
      <c r="X262" s="130"/>
      <c r="Y262" s="131">
        <v>0</v>
      </c>
      <c r="Z262" s="132"/>
      <c r="AA262" s="132"/>
      <c r="AB262" s="133"/>
      <c r="AC262" s="134" t="s">
        <v>72</v>
      </c>
      <c r="AD262" s="135"/>
      <c r="AE262" s="135"/>
      <c r="AF262" s="135"/>
      <c r="AG262" s="135"/>
      <c r="AH262" s="136" t="s">
        <v>574</v>
      </c>
      <c r="AI262" s="137"/>
      <c r="AJ262" s="137"/>
      <c r="AK262" s="137"/>
      <c r="AL262" s="122" t="s">
        <v>574</v>
      </c>
      <c r="AM262" s="123"/>
      <c r="AN262" s="123"/>
      <c r="AO262" s="124"/>
      <c r="AP262" s="121"/>
      <c r="AQ262" s="121"/>
      <c r="AR262" s="121"/>
      <c r="AS262" s="121"/>
      <c r="AT262" s="121"/>
      <c r="AU262" s="121"/>
      <c r="AV262" s="121"/>
      <c r="AW262" s="121"/>
      <c r="AX262" s="121"/>
      <c r="AY262">
        <f>COUNTA($C$262)</f>
        <v>1</v>
      </c>
    </row>
    <row r="263" spans="1:51" ht="30" customHeight="1" x14ac:dyDescent="0.15">
      <c r="A263" s="125">
        <v>9</v>
      </c>
      <c r="B263" s="125">
        <v>1</v>
      </c>
      <c r="C263" s="126" t="s">
        <v>608</v>
      </c>
      <c r="D263" s="127"/>
      <c r="E263" s="127"/>
      <c r="F263" s="127"/>
      <c r="G263" s="127"/>
      <c r="H263" s="127"/>
      <c r="I263" s="127"/>
      <c r="J263" s="128" t="s">
        <v>574</v>
      </c>
      <c r="K263" s="129"/>
      <c r="L263" s="129"/>
      <c r="M263" s="129"/>
      <c r="N263" s="129"/>
      <c r="O263" s="129"/>
      <c r="P263" s="130" t="s">
        <v>609</v>
      </c>
      <c r="Q263" s="130"/>
      <c r="R263" s="130"/>
      <c r="S263" s="130"/>
      <c r="T263" s="130"/>
      <c r="U263" s="130"/>
      <c r="V263" s="130"/>
      <c r="W263" s="130"/>
      <c r="X263" s="130"/>
      <c r="Y263" s="131">
        <v>0</v>
      </c>
      <c r="Z263" s="132"/>
      <c r="AA263" s="132"/>
      <c r="AB263" s="133"/>
      <c r="AC263" s="134" t="s">
        <v>72</v>
      </c>
      <c r="AD263" s="135"/>
      <c r="AE263" s="135"/>
      <c r="AF263" s="135"/>
      <c r="AG263" s="135"/>
      <c r="AH263" s="136" t="s">
        <v>574</v>
      </c>
      <c r="AI263" s="137"/>
      <c r="AJ263" s="137"/>
      <c r="AK263" s="137"/>
      <c r="AL263" s="122" t="s">
        <v>574</v>
      </c>
      <c r="AM263" s="123"/>
      <c r="AN263" s="123"/>
      <c r="AO263" s="124"/>
      <c r="AP263" s="121"/>
      <c r="AQ263" s="121"/>
      <c r="AR263" s="121"/>
      <c r="AS263" s="121"/>
      <c r="AT263" s="121"/>
      <c r="AU263" s="121"/>
      <c r="AV263" s="121"/>
      <c r="AW263" s="121"/>
      <c r="AX263" s="121"/>
      <c r="AY263">
        <f>COUNTA($C$263)</f>
        <v>1</v>
      </c>
    </row>
  </sheetData>
  <sheetProtection formatRows="0"/>
  <dataConsolidate link="1"/>
  <mergeCells count="1296">
    <mergeCell ref="A134:AX134"/>
    <mergeCell ref="A135:AX135"/>
    <mergeCell ref="A136:AX136"/>
    <mergeCell ref="A137:E137"/>
    <mergeCell ref="F137:AX137"/>
    <mergeCell ref="A138:AX138"/>
    <mergeCell ref="A132:B133"/>
    <mergeCell ref="C132:F132"/>
    <mergeCell ref="G132:AX132"/>
    <mergeCell ref="C133:F133"/>
    <mergeCell ref="G133:AX133"/>
    <mergeCell ref="A144:D144"/>
    <mergeCell ref="AT153:AU153"/>
    <mergeCell ref="AV153:AW153"/>
    <mergeCell ref="A8:F8"/>
    <mergeCell ref="G8:X8"/>
    <mergeCell ref="Y8:AD8"/>
    <mergeCell ref="AE8:AX8"/>
    <mergeCell ref="A9:F9"/>
    <mergeCell ref="G9:AX9"/>
    <mergeCell ref="AE5:AP5"/>
    <mergeCell ref="AQ5:AX5"/>
    <mergeCell ref="A6:F6"/>
    <mergeCell ref="G6:AX6"/>
    <mergeCell ref="A7:F7"/>
    <mergeCell ref="G7:X7"/>
    <mergeCell ref="Y7:AD7"/>
    <mergeCell ref="M131:N131"/>
    <mergeCell ref="C127:D127"/>
    <mergeCell ref="E127:G127"/>
    <mergeCell ref="H127:I127"/>
    <mergeCell ref="J127:L127"/>
    <mergeCell ref="M127:N127"/>
    <mergeCell ref="O127:AF127"/>
    <mergeCell ref="O128:AF128"/>
    <mergeCell ref="O129:AF129"/>
    <mergeCell ref="O130:AF130"/>
    <mergeCell ref="O131:AF131"/>
    <mergeCell ref="O126:AF126"/>
    <mergeCell ref="C126:N126"/>
    <mergeCell ref="C129:D129"/>
    <mergeCell ref="E129:G129"/>
    <mergeCell ref="H129:I12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G29:O29"/>
    <mergeCell ref="P29:V29"/>
    <mergeCell ref="W29:AC29"/>
    <mergeCell ref="A30:F30"/>
    <mergeCell ref="G30:AX30"/>
    <mergeCell ref="G32:O33"/>
    <mergeCell ref="P32:X33"/>
    <mergeCell ref="Y32:AA32"/>
    <mergeCell ref="AB32:AD32"/>
    <mergeCell ref="AD22:AX22"/>
    <mergeCell ref="G23:O23"/>
    <mergeCell ref="P23:V23"/>
    <mergeCell ref="W23:AC23"/>
    <mergeCell ref="AD23:AX29"/>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77:AX77"/>
    <mergeCell ref="AE75:AH75"/>
    <mergeCell ref="AI75:AL75"/>
    <mergeCell ref="AM75:AP75"/>
    <mergeCell ref="AQ75:AT75"/>
    <mergeCell ref="AU75:AX75"/>
    <mergeCell ref="AI73:AL73"/>
    <mergeCell ref="AM73:AP73"/>
    <mergeCell ref="AQ73:AT73"/>
    <mergeCell ref="AU73:AX73"/>
    <mergeCell ref="AM48:AP48"/>
    <mergeCell ref="AQ48:AX48"/>
    <mergeCell ref="AM34:AP34"/>
    <mergeCell ref="AQ34:AX34"/>
    <mergeCell ref="Y35:AA35"/>
    <mergeCell ref="AB35:AD35"/>
    <mergeCell ref="AE32:AH32"/>
    <mergeCell ref="AI32:AL32"/>
    <mergeCell ref="AI47:AL47"/>
    <mergeCell ref="AM47:AP47"/>
    <mergeCell ref="AQ47:AT47"/>
    <mergeCell ref="AU47:AX47"/>
    <mergeCell ref="AI45:AL45"/>
    <mergeCell ref="AM45:AP45"/>
    <mergeCell ref="AQ45:AT45"/>
    <mergeCell ref="AU45:AX45"/>
    <mergeCell ref="G46:O47"/>
    <mergeCell ref="P46:X47"/>
    <mergeCell ref="Y46:AA46"/>
    <mergeCell ref="AB46:AD46"/>
    <mergeCell ref="AE46:AH46"/>
    <mergeCell ref="AI46:AL46"/>
    <mergeCell ref="AM36:AP36"/>
    <mergeCell ref="AQ36:AX36"/>
    <mergeCell ref="AQ38:AR38"/>
    <mergeCell ref="AS38:AT38"/>
    <mergeCell ref="AU38:AV38"/>
    <mergeCell ref="AB45:AD45"/>
    <mergeCell ref="AE45:AH45"/>
    <mergeCell ref="AU40:AX40"/>
    <mergeCell ref="G39:O41"/>
    <mergeCell ref="P39:X41"/>
    <mergeCell ref="Y39:AA39"/>
    <mergeCell ref="AB39:AD39"/>
    <mergeCell ref="AE39:AH39"/>
    <mergeCell ref="AI39:AL39"/>
    <mergeCell ref="Y41:AA41"/>
    <mergeCell ref="AB41:AD41"/>
    <mergeCell ref="AE41:AH41"/>
    <mergeCell ref="G44:AX44"/>
    <mergeCell ref="A87:F89"/>
    <mergeCell ref="G87:O87"/>
    <mergeCell ref="P87:X87"/>
    <mergeCell ref="Y87:AA87"/>
    <mergeCell ref="AB87:AD87"/>
    <mergeCell ref="AE87:AH87"/>
    <mergeCell ref="Y78:AA78"/>
    <mergeCell ref="AB78:AD78"/>
    <mergeCell ref="AE78:AH78"/>
    <mergeCell ref="A31:F33"/>
    <mergeCell ref="G31:O31"/>
    <mergeCell ref="P31:X31"/>
    <mergeCell ref="Y31:AA31"/>
    <mergeCell ref="AB31:AD31"/>
    <mergeCell ref="AE31:AH31"/>
    <mergeCell ref="Y47:AA47"/>
    <mergeCell ref="AB47:AD47"/>
    <mergeCell ref="AE47:AH47"/>
    <mergeCell ref="AB75:AD75"/>
    <mergeCell ref="A58:F58"/>
    <mergeCell ref="G58:AX58"/>
    <mergeCell ref="A72:F72"/>
    <mergeCell ref="G72:AX72"/>
    <mergeCell ref="A86:F86"/>
    <mergeCell ref="G86:AX86"/>
    <mergeCell ref="A44:F44"/>
    <mergeCell ref="A45:F47"/>
    <mergeCell ref="G45:O45"/>
    <mergeCell ref="P45:X45"/>
    <mergeCell ref="Y45:AA45"/>
    <mergeCell ref="AI54:AL54"/>
    <mergeCell ref="G59:O59"/>
    <mergeCell ref="P59:X59"/>
    <mergeCell ref="Y59:AA59"/>
    <mergeCell ref="AB69:AD69"/>
    <mergeCell ref="AE69:AH69"/>
    <mergeCell ref="AB89:AD89"/>
    <mergeCell ref="AE89:AH89"/>
    <mergeCell ref="AI89:AL89"/>
    <mergeCell ref="AM89:AP89"/>
    <mergeCell ref="AQ89:AT89"/>
    <mergeCell ref="AU89:AX89"/>
    <mergeCell ref="AI87:AL87"/>
    <mergeCell ref="AM87:AP87"/>
    <mergeCell ref="AQ87:AT87"/>
    <mergeCell ref="AU87:AX87"/>
    <mergeCell ref="G88:O89"/>
    <mergeCell ref="P88:X89"/>
    <mergeCell ref="Y88:AA88"/>
    <mergeCell ref="AB88:AD88"/>
    <mergeCell ref="AE88:AH88"/>
    <mergeCell ref="AI88:AL88"/>
    <mergeCell ref="A34:F36"/>
    <mergeCell ref="G34:X34"/>
    <mergeCell ref="Y34:AA34"/>
    <mergeCell ref="AB34:AD34"/>
    <mergeCell ref="AE34:AH34"/>
    <mergeCell ref="AI34:AL34"/>
    <mergeCell ref="AB36:AD36"/>
    <mergeCell ref="AE36:AH36"/>
    <mergeCell ref="AI36:AL36"/>
    <mergeCell ref="AM46:AP46"/>
    <mergeCell ref="AQ46:AT46"/>
    <mergeCell ref="AU46:AX46"/>
    <mergeCell ref="AQ37:AT37"/>
    <mergeCell ref="AU37:AX37"/>
    <mergeCell ref="AI78:AL78"/>
    <mergeCell ref="AM78:AP78"/>
    <mergeCell ref="AQ78:AX78"/>
    <mergeCell ref="G77:X78"/>
    <mergeCell ref="Y77:AA77"/>
    <mergeCell ref="AB77:AD77"/>
    <mergeCell ref="AE77:AH77"/>
    <mergeCell ref="AI77:AL77"/>
    <mergeCell ref="AM77:AP77"/>
    <mergeCell ref="AM64:AP64"/>
    <mergeCell ref="AQ64:AX64"/>
    <mergeCell ref="A76:F78"/>
    <mergeCell ref="G76:X76"/>
    <mergeCell ref="Y76:AA76"/>
    <mergeCell ref="AB76:AD76"/>
    <mergeCell ref="AE76:AH76"/>
    <mergeCell ref="AI76:AL76"/>
    <mergeCell ref="AM76:AP76"/>
    <mergeCell ref="A62:F64"/>
    <mergeCell ref="AM74:AP74"/>
    <mergeCell ref="AQ74:AT74"/>
    <mergeCell ref="AU74:AX74"/>
    <mergeCell ref="Y75:AA75"/>
    <mergeCell ref="AM92:AP92"/>
    <mergeCell ref="AQ92:AX92"/>
    <mergeCell ref="A37:F41"/>
    <mergeCell ref="G37:O38"/>
    <mergeCell ref="P37:X38"/>
    <mergeCell ref="Y37:AA38"/>
    <mergeCell ref="AB37:AD38"/>
    <mergeCell ref="AE37:AH38"/>
    <mergeCell ref="AI37:AL38"/>
    <mergeCell ref="AM37:AP38"/>
    <mergeCell ref="AM90:AP90"/>
    <mergeCell ref="AQ90:AX90"/>
    <mergeCell ref="G91:X92"/>
    <mergeCell ref="Y91:AA91"/>
    <mergeCell ref="AB91:AD91"/>
    <mergeCell ref="AE91:AH91"/>
    <mergeCell ref="AI91:AL91"/>
    <mergeCell ref="AM91:AP91"/>
    <mergeCell ref="G74:O75"/>
    <mergeCell ref="P74:X75"/>
    <mergeCell ref="Y74:AA74"/>
    <mergeCell ref="AB74:AD74"/>
    <mergeCell ref="AE74:AH74"/>
    <mergeCell ref="AI74:AL74"/>
    <mergeCell ref="A73:F75"/>
    <mergeCell ref="G73:O73"/>
    <mergeCell ref="P73:X73"/>
    <mergeCell ref="A90:F92"/>
    <mergeCell ref="G90:X90"/>
    <mergeCell ref="Y90:AA90"/>
    <mergeCell ref="AB90:AD90"/>
    <mergeCell ref="AE90:AH90"/>
    <mergeCell ref="AI90:AL90"/>
    <mergeCell ref="AM39:AP39"/>
    <mergeCell ref="AQ39:AT39"/>
    <mergeCell ref="AU39:AX39"/>
    <mergeCell ref="Y40:AA40"/>
    <mergeCell ref="AB40:AD40"/>
    <mergeCell ref="AE40:AH40"/>
    <mergeCell ref="AI41:AL41"/>
    <mergeCell ref="AE51:AH52"/>
    <mergeCell ref="AI51:AL52"/>
    <mergeCell ref="AM51:AP52"/>
    <mergeCell ref="AQ51:AT51"/>
    <mergeCell ref="AU51:AX51"/>
    <mergeCell ref="AQ52:AR52"/>
    <mergeCell ref="AS52:AT52"/>
    <mergeCell ref="AU52:AV52"/>
    <mergeCell ref="AW52:AX52"/>
    <mergeCell ref="AM41:AP41"/>
    <mergeCell ref="AQ41:AT41"/>
    <mergeCell ref="AU41:AX41"/>
    <mergeCell ref="AQ76:AX76"/>
    <mergeCell ref="G63:X64"/>
    <mergeCell ref="Y63:AA63"/>
    <mergeCell ref="AB63:AD63"/>
    <mergeCell ref="AE63:AH63"/>
    <mergeCell ref="AI63:AL63"/>
    <mergeCell ref="AM63:AP63"/>
    <mergeCell ref="A42:F43"/>
    <mergeCell ref="G42:AX43"/>
    <mergeCell ref="A51:F55"/>
    <mergeCell ref="G51:O52"/>
    <mergeCell ref="P51:X52"/>
    <mergeCell ref="Y51:AA52"/>
    <mergeCell ref="AB51:AD52"/>
    <mergeCell ref="AQ49:AX49"/>
    <mergeCell ref="Y50:AA50"/>
    <mergeCell ref="AB50:AD50"/>
    <mergeCell ref="AE50:AH50"/>
    <mergeCell ref="AI50:AL50"/>
    <mergeCell ref="AM50:AP50"/>
    <mergeCell ref="AQ50:AX50"/>
    <mergeCell ref="G49:X50"/>
    <mergeCell ref="Y49:AA49"/>
    <mergeCell ref="AB49:AD49"/>
    <mergeCell ref="AE49:AH49"/>
    <mergeCell ref="AI49:AL49"/>
    <mergeCell ref="AM49:AP49"/>
    <mergeCell ref="AM53:AP53"/>
    <mergeCell ref="AQ53:AT53"/>
    <mergeCell ref="AU53:AX53"/>
    <mergeCell ref="Y54:AA54"/>
    <mergeCell ref="A48:F50"/>
    <mergeCell ref="G48:X48"/>
    <mergeCell ref="Y48:AA48"/>
    <mergeCell ref="AB48:AD48"/>
    <mergeCell ref="AE48:AH48"/>
    <mergeCell ref="AI48:AL48"/>
    <mergeCell ref="AB54:AD54"/>
    <mergeCell ref="AE54:AH54"/>
    <mergeCell ref="AM54:AP54"/>
    <mergeCell ref="AQ54:AT54"/>
    <mergeCell ref="AU54:AX54"/>
    <mergeCell ref="G53:O55"/>
    <mergeCell ref="P53:X55"/>
    <mergeCell ref="Y55:AA55"/>
    <mergeCell ref="AB55:AD55"/>
    <mergeCell ref="AE55:AH55"/>
    <mergeCell ref="AI55:AL55"/>
    <mergeCell ref="AI69:AL69"/>
    <mergeCell ref="AE65:AH66"/>
    <mergeCell ref="AI65:AL66"/>
    <mergeCell ref="AM65:AP66"/>
    <mergeCell ref="AQ65:AT65"/>
    <mergeCell ref="AU65:AX65"/>
    <mergeCell ref="AQ66:AR66"/>
    <mergeCell ref="AS66:AT66"/>
    <mergeCell ref="AU66:AV66"/>
    <mergeCell ref="AW66:AX66"/>
    <mergeCell ref="AM55:AP55"/>
    <mergeCell ref="AQ55:AT55"/>
    <mergeCell ref="AU55:AX55"/>
    <mergeCell ref="AU60:AX60"/>
    <mergeCell ref="Y61:AA61"/>
    <mergeCell ref="AB61:AD61"/>
    <mergeCell ref="AE61:AH61"/>
    <mergeCell ref="AI61:AL61"/>
    <mergeCell ref="AM61:AP61"/>
    <mergeCell ref="AQ61:AT61"/>
    <mergeCell ref="AU61:AX61"/>
    <mergeCell ref="AI59:AL59"/>
    <mergeCell ref="AM59:AP59"/>
    <mergeCell ref="AQ59:AT59"/>
    <mergeCell ref="AB59:AD59"/>
    <mergeCell ref="AE59:AH59"/>
    <mergeCell ref="A56:F57"/>
    <mergeCell ref="G56:AX57"/>
    <mergeCell ref="A65:F69"/>
    <mergeCell ref="G65:O66"/>
    <mergeCell ref="P65:X66"/>
    <mergeCell ref="Y65:AA66"/>
    <mergeCell ref="AB65:AD66"/>
    <mergeCell ref="AM62:AP62"/>
    <mergeCell ref="AQ62:AX62"/>
    <mergeCell ref="G62:X62"/>
    <mergeCell ref="Y62:AA62"/>
    <mergeCell ref="AB62:AD62"/>
    <mergeCell ref="AE62:AH62"/>
    <mergeCell ref="AI62:AL62"/>
    <mergeCell ref="AB64:AD64"/>
    <mergeCell ref="AE64:AH64"/>
    <mergeCell ref="AI64:AL64"/>
    <mergeCell ref="AM60:AP60"/>
    <mergeCell ref="AQ60:AT60"/>
    <mergeCell ref="AU59:AX59"/>
    <mergeCell ref="G60:O61"/>
    <mergeCell ref="P60:X61"/>
    <mergeCell ref="Y60:AA60"/>
    <mergeCell ref="AB60:AD60"/>
    <mergeCell ref="AE60:AH60"/>
    <mergeCell ref="AI60:AL60"/>
    <mergeCell ref="A59:F61"/>
    <mergeCell ref="AQ63:AX63"/>
    <mergeCell ref="Y64:AA64"/>
    <mergeCell ref="A70:F71"/>
    <mergeCell ref="G70:AX71"/>
    <mergeCell ref="A79:F83"/>
    <mergeCell ref="G79:O80"/>
    <mergeCell ref="P79:X80"/>
    <mergeCell ref="Y79:AA80"/>
    <mergeCell ref="AB79:AD80"/>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Y73:AA73"/>
    <mergeCell ref="AB73:AD73"/>
    <mergeCell ref="AE73:AH73"/>
    <mergeCell ref="AE83:AH83"/>
    <mergeCell ref="AI83:AL83"/>
    <mergeCell ref="AB92:AD92"/>
    <mergeCell ref="AE92:AH92"/>
    <mergeCell ref="AI92:AL92"/>
    <mergeCell ref="AM88:AP88"/>
    <mergeCell ref="AQ88:AT88"/>
    <mergeCell ref="AU88:AX88"/>
    <mergeCell ref="Y89:AA89"/>
    <mergeCell ref="AU79:AX79"/>
    <mergeCell ref="AQ80:AR80"/>
    <mergeCell ref="AS80:AT80"/>
    <mergeCell ref="AU80:AV80"/>
    <mergeCell ref="AW80:AX80"/>
    <mergeCell ref="AM69:AP69"/>
    <mergeCell ref="AQ69:AT69"/>
    <mergeCell ref="AU69:AX69"/>
    <mergeCell ref="AQ91:AX91"/>
    <mergeCell ref="Y92:AA92"/>
    <mergeCell ref="AE93:AH94"/>
    <mergeCell ref="AI93:AL94"/>
    <mergeCell ref="AM93:AP94"/>
    <mergeCell ref="AQ93:AT93"/>
    <mergeCell ref="AU93:AX93"/>
    <mergeCell ref="AQ94:AR94"/>
    <mergeCell ref="AS94:AT94"/>
    <mergeCell ref="AU94:AV94"/>
    <mergeCell ref="AW94:AX94"/>
    <mergeCell ref="A93:F97"/>
    <mergeCell ref="G93:O94"/>
    <mergeCell ref="P93:X94"/>
    <mergeCell ref="Y93:AA94"/>
    <mergeCell ref="AB93:AD94"/>
    <mergeCell ref="AM81:AP81"/>
    <mergeCell ref="AQ81:AT81"/>
    <mergeCell ref="AU81:AX81"/>
    <mergeCell ref="Y82:AA82"/>
    <mergeCell ref="AB82:AD82"/>
    <mergeCell ref="AE82:AH82"/>
    <mergeCell ref="AI82:AL82"/>
    <mergeCell ref="AM82:AP82"/>
    <mergeCell ref="AQ82:AT82"/>
    <mergeCell ref="AU82:AX82"/>
    <mergeCell ref="G81:O83"/>
    <mergeCell ref="P81:X83"/>
    <mergeCell ref="Y81:AA81"/>
    <mergeCell ref="AB81:AD81"/>
    <mergeCell ref="AE81:AH81"/>
    <mergeCell ref="AI81:AL81"/>
    <mergeCell ref="Y83:AA83"/>
    <mergeCell ref="AB83:AD83"/>
    <mergeCell ref="C107:AC107"/>
    <mergeCell ref="AD107:AF107"/>
    <mergeCell ref="AG107:AX107"/>
    <mergeCell ref="W101:AA101"/>
    <mergeCell ref="AB101:AX101"/>
    <mergeCell ref="W102:AA102"/>
    <mergeCell ref="AB102:AX102"/>
    <mergeCell ref="C103:D105"/>
    <mergeCell ref="E103:F105"/>
    <mergeCell ref="G103:I103"/>
    <mergeCell ref="J103:T103"/>
    <mergeCell ref="U103:AX103"/>
    <mergeCell ref="G104:T104"/>
    <mergeCell ref="Y95:AA95"/>
    <mergeCell ref="AB95:AD95"/>
    <mergeCell ref="AE95:AH95"/>
    <mergeCell ref="AI95:AL95"/>
    <mergeCell ref="Y97:AA97"/>
    <mergeCell ref="AB97:AD97"/>
    <mergeCell ref="AE97:AH97"/>
    <mergeCell ref="AI97:AL97"/>
    <mergeCell ref="G101:V102"/>
    <mergeCell ref="U105:AX105"/>
    <mergeCell ref="A100:B105"/>
    <mergeCell ref="C100:D102"/>
    <mergeCell ref="E100:F100"/>
    <mergeCell ref="G100:AX100"/>
    <mergeCell ref="E101:F102"/>
    <mergeCell ref="A111:B120"/>
    <mergeCell ref="C111:AC111"/>
    <mergeCell ref="AD111:AF111"/>
    <mergeCell ref="AG111:AX113"/>
    <mergeCell ref="C112:D113"/>
    <mergeCell ref="E112:AC112"/>
    <mergeCell ref="AD112:AF112"/>
    <mergeCell ref="E113:AC113"/>
    <mergeCell ref="AD113:AF113"/>
    <mergeCell ref="C114:AC114"/>
    <mergeCell ref="A108:B110"/>
    <mergeCell ref="C108:AC108"/>
    <mergeCell ref="AD108:AF108"/>
    <mergeCell ref="AG108:AX108"/>
    <mergeCell ref="C109:AC109"/>
    <mergeCell ref="AD109:AF109"/>
    <mergeCell ref="AG109:AX109"/>
    <mergeCell ref="C110:AC110"/>
    <mergeCell ref="AD110:AF110"/>
    <mergeCell ref="AG110:AX110"/>
    <mergeCell ref="C119:AC119"/>
    <mergeCell ref="AD119:AF119"/>
    <mergeCell ref="AG119:AX119"/>
    <mergeCell ref="C120:AC120"/>
    <mergeCell ref="U104:AX104"/>
    <mergeCell ref="G105:T105"/>
    <mergeCell ref="A106:AX106"/>
    <mergeCell ref="AD120:AF120"/>
    <mergeCell ref="AG120:AX120"/>
    <mergeCell ref="C117:AC117"/>
    <mergeCell ref="AD117:AF117"/>
    <mergeCell ref="AG117:AX117"/>
    <mergeCell ref="C118:AC118"/>
    <mergeCell ref="AD118:AF118"/>
    <mergeCell ref="AG118:AX118"/>
    <mergeCell ref="AD114:AF114"/>
    <mergeCell ref="AG114:AX114"/>
    <mergeCell ref="C115:AC115"/>
    <mergeCell ref="AD115:AF115"/>
    <mergeCell ref="AG115:AX115"/>
    <mergeCell ref="C116:AC116"/>
    <mergeCell ref="AD116:AF116"/>
    <mergeCell ref="AG116:AX116"/>
    <mergeCell ref="AG124:AX124"/>
    <mergeCell ref="A121:B124"/>
    <mergeCell ref="C121:AC121"/>
    <mergeCell ref="AD121:AF121"/>
    <mergeCell ref="AG121:AX121"/>
    <mergeCell ref="C122:AC122"/>
    <mergeCell ref="AD122:AF122"/>
    <mergeCell ref="AG122:AX122"/>
    <mergeCell ref="C123:AC123"/>
    <mergeCell ref="AD123:AF123"/>
    <mergeCell ref="AG123:AX123"/>
    <mergeCell ref="C124:AC124"/>
    <mergeCell ref="AD124:AF124"/>
    <mergeCell ref="C128:D128"/>
    <mergeCell ref="E128:G128"/>
    <mergeCell ref="H128:I128"/>
    <mergeCell ref="J128:L128"/>
    <mergeCell ref="M128:N128"/>
    <mergeCell ref="A125:B131"/>
    <mergeCell ref="C125:AC125"/>
    <mergeCell ref="AD125:AF125"/>
    <mergeCell ref="AG125:AX131"/>
    <mergeCell ref="J129:L129"/>
    <mergeCell ref="M129:N129"/>
    <mergeCell ref="C130:D130"/>
    <mergeCell ref="E130:G130"/>
    <mergeCell ref="H130:I130"/>
    <mergeCell ref="J130:L130"/>
    <mergeCell ref="M130:N130"/>
    <mergeCell ref="C131:D131"/>
    <mergeCell ref="E131:G131"/>
    <mergeCell ref="H131:I131"/>
    <mergeCell ref="J131:L131"/>
    <mergeCell ref="E144:P144"/>
    <mergeCell ref="Q144:AB144"/>
    <mergeCell ref="AC144:AN144"/>
    <mergeCell ref="AO144:AX144"/>
    <mergeCell ref="A145:D145"/>
    <mergeCell ref="E145:P145"/>
    <mergeCell ref="Q145:AB145"/>
    <mergeCell ref="AC145:AN145"/>
    <mergeCell ref="AO145:AX145"/>
    <mergeCell ref="A139:E139"/>
    <mergeCell ref="F139:AX139"/>
    <mergeCell ref="A140:AX140"/>
    <mergeCell ref="A141:AX141"/>
    <mergeCell ref="A142:AX142"/>
    <mergeCell ref="A143:D143"/>
    <mergeCell ref="E143:P143"/>
    <mergeCell ref="Q143:AB143"/>
    <mergeCell ref="AC143:AN143"/>
    <mergeCell ref="AO143:AX143"/>
    <mergeCell ref="AO149:AX149"/>
    <mergeCell ref="A146:D146"/>
    <mergeCell ref="E146:P146"/>
    <mergeCell ref="Q146:AB146"/>
    <mergeCell ref="AC146:AN146"/>
    <mergeCell ref="AO146:AX146"/>
    <mergeCell ref="A147:D147"/>
    <mergeCell ref="E147:P147"/>
    <mergeCell ref="Q147:AB147"/>
    <mergeCell ref="AC147:AN147"/>
    <mergeCell ref="AO147:AX147"/>
    <mergeCell ref="AA151:AB151"/>
    <mergeCell ref="AC151:AE151"/>
    <mergeCell ref="AG151:AH151"/>
    <mergeCell ref="AJ151:AK151"/>
    <mergeCell ref="AM151:AN151"/>
    <mergeCell ref="AO151:AP151"/>
    <mergeCell ref="AU152:AV152"/>
    <mergeCell ref="A153:D153"/>
    <mergeCell ref="O153:P153"/>
    <mergeCell ref="U152:V152"/>
    <mergeCell ref="X152:Y152"/>
    <mergeCell ref="AA152:AB152"/>
    <mergeCell ref="AC152:AE152"/>
    <mergeCell ref="AG152:AH152"/>
    <mergeCell ref="AJ152:AK152"/>
    <mergeCell ref="A152:D152"/>
    <mergeCell ref="E152:G152"/>
    <mergeCell ref="I152:J152"/>
    <mergeCell ref="L152:M152"/>
    <mergeCell ref="O152:P152"/>
    <mergeCell ref="Q152:S152"/>
    <mergeCell ref="L153:N153"/>
    <mergeCell ref="G183:K183"/>
    <mergeCell ref="L183:X183"/>
    <mergeCell ref="Y183:AB183"/>
    <mergeCell ref="AC183:AG183"/>
    <mergeCell ref="X153:Z153"/>
    <mergeCell ref="AJ153:AL153"/>
    <mergeCell ref="Y180:AB180"/>
    <mergeCell ref="AC180:AG180"/>
    <mergeCell ref="AH180:AT180"/>
    <mergeCell ref="AU180:AX180"/>
    <mergeCell ref="G181:K181"/>
    <mergeCell ref="L181:X181"/>
    <mergeCell ref="Y181:AB181"/>
    <mergeCell ref="AC181:AG181"/>
    <mergeCell ref="AH181:AT181"/>
    <mergeCell ref="AU181:AX181"/>
    <mergeCell ref="AM153:AN153"/>
    <mergeCell ref="AO153:AP153"/>
    <mergeCell ref="A154:F178"/>
    <mergeCell ref="A179:F217"/>
    <mergeCell ref="G179:AB179"/>
    <mergeCell ref="AC179:AX179"/>
    <mergeCell ref="G180:K180"/>
    <mergeCell ref="L180:X180"/>
    <mergeCell ref="AA153:AB153"/>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AH183:AT183"/>
    <mergeCell ref="AU183:AX183"/>
    <mergeCell ref="G182:K182"/>
    <mergeCell ref="L182:X182"/>
    <mergeCell ref="Y182:AB182"/>
    <mergeCell ref="AC182:AG182"/>
    <mergeCell ref="AH182:AT182"/>
    <mergeCell ref="AU182:AX182"/>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2:AB192"/>
    <mergeCell ref="AC192:AX192"/>
    <mergeCell ref="G193:K193"/>
    <mergeCell ref="L193:X193"/>
    <mergeCell ref="Y193:AB193"/>
    <mergeCell ref="AC193:AG193"/>
    <mergeCell ref="AH193:AT193"/>
    <mergeCell ref="AU193:AX193"/>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5:AB205"/>
    <mergeCell ref="AC205:AX205"/>
    <mergeCell ref="G206:K206"/>
    <mergeCell ref="L206:X206"/>
    <mergeCell ref="Y206:AB206"/>
    <mergeCell ref="AC206:AG206"/>
    <mergeCell ref="AH206:AT206"/>
    <mergeCell ref="AU206:AX206"/>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AP222:AX222"/>
    <mergeCell ref="A223:B223"/>
    <mergeCell ref="C223:I223"/>
    <mergeCell ref="J223:O223"/>
    <mergeCell ref="P223:X223"/>
    <mergeCell ref="Y223:AB223"/>
    <mergeCell ref="AC223:AG223"/>
    <mergeCell ref="AH223:AK223"/>
    <mergeCell ref="AL223:AO223"/>
    <mergeCell ref="AP223:AX223"/>
    <mergeCell ref="A222:B222"/>
    <mergeCell ref="C222:I222"/>
    <mergeCell ref="J222:O222"/>
    <mergeCell ref="P222:X222"/>
    <mergeCell ref="Y222:AB222"/>
    <mergeCell ref="AC222:AG222"/>
    <mergeCell ref="AH222:AK222"/>
    <mergeCell ref="AL222:AO222"/>
    <mergeCell ref="AL225:AO225"/>
    <mergeCell ref="AP225:AX225"/>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L228:AO228"/>
    <mergeCell ref="AP228:AX228"/>
    <mergeCell ref="A229:B229"/>
    <mergeCell ref="C229:I229"/>
    <mergeCell ref="J229:O229"/>
    <mergeCell ref="P229:X229"/>
    <mergeCell ref="Y229:AB229"/>
    <mergeCell ref="AC229:AG229"/>
    <mergeCell ref="AH229:AK229"/>
    <mergeCell ref="AL229:AO229"/>
    <mergeCell ref="A228:B228"/>
    <mergeCell ref="C228:I228"/>
    <mergeCell ref="J228:O228"/>
    <mergeCell ref="P228:X228"/>
    <mergeCell ref="Y228:AB228"/>
    <mergeCell ref="AC228:AG228"/>
    <mergeCell ref="AH228:AK228"/>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29:AX229"/>
    <mergeCell ref="A237:B237"/>
    <mergeCell ref="C237:I237"/>
    <mergeCell ref="J237:O237"/>
    <mergeCell ref="P237:X237"/>
    <mergeCell ref="Y237:AB237"/>
    <mergeCell ref="AC237:AG237"/>
    <mergeCell ref="AH237:AK237"/>
    <mergeCell ref="AL237:AO237"/>
    <mergeCell ref="AP237:AX237"/>
    <mergeCell ref="AP234:AX234"/>
    <mergeCell ref="AL233:AO233"/>
    <mergeCell ref="AP233:AX233"/>
    <mergeCell ref="A234:B234"/>
    <mergeCell ref="C234:I234"/>
    <mergeCell ref="J234:O234"/>
    <mergeCell ref="P234:X234"/>
    <mergeCell ref="Y234:AB234"/>
    <mergeCell ref="AC234:AG234"/>
    <mergeCell ref="AH234:AK234"/>
    <mergeCell ref="AL234:AO234"/>
    <mergeCell ref="AL239:AO239"/>
    <mergeCell ref="AP239:AX239"/>
    <mergeCell ref="A240:B240"/>
    <mergeCell ref="C240:I240"/>
    <mergeCell ref="J240:O240"/>
    <mergeCell ref="P240:X240"/>
    <mergeCell ref="Y240:AB240"/>
    <mergeCell ref="AC240:AG240"/>
    <mergeCell ref="AH240:AK240"/>
    <mergeCell ref="AL240:AO240"/>
    <mergeCell ref="AH238:AK238"/>
    <mergeCell ref="AL238:AO238"/>
    <mergeCell ref="AP238:AX238"/>
    <mergeCell ref="A239:B239"/>
    <mergeCell ref="C239:I239"/>
    <mergeCell ref="J239:O239"/>
    <mergeCell ref="P239:X239"/>
    <mergeCell ref="Y239:AB239"/>
    <mergeCell ref="AC239:AG239"/>
    <mergeCell ref="AH239:AK239"/>
    <mergeCell ref="A238:B238"/>
    <mergeCell ref="C238:I238"/>
    <mergeCell ref="J238:O238"/>
    <mergeCell ref="P238:X238"/>
    <mergeCell ref="Y238:AB238"/>
    <mergeCell ref="AC238:AG238"/>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40:AX240"/>
    <mergeCell ref="A241:B241"/>
    <mergeCell ref="C241:I241"/>
    <mergeCell ref="J241:O241"/>
    <mergeCell ref="P241:X241"/>
    <mergeCell ref="Y241:AB241"/>
    <mergeCell ref="AC241:AG241"/>
    <mergeCell ref="AH241:AK241"/>
    <mergeCell ref="AL241:AO241"/>
    <mergeCell ref="AP241:AX241"/>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L247:AO247"/>
    <mergeCell ref="AP247:AX247"/>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50:AX250"/>
    <mergeCell ref="A251:B251"/>
    <mergeCell ref="C251:I251"/>
    <mergeCell ref="J251:O251"/>
    <mergeCell ref="P251:X251"/>
    <mergeCell ref="Y251:AB251"/>
    <mergeCell ref="AC251:AG251"/>
    <mergeCell ref="AH251:AK251"/>
    <mergeCell ref="AL251:AO251"/>
    <mergeCell ref="AP251:AX251"/>
    <mergeCell ref="A250:B250"/>
    <mergeCell ref="C250:I250"/>
    <mergeCell ref="J250:O250"/>
    <mergeCell ref="P250:X250"/>
    <mergeCell ref="Y250:AB250"/>
    <mergeCell ref="AC250:AG250"/>
    <mergeCell ref="AH250:AK250"/>
    <mergeCell ref="AL250:AO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4:B254"/>
    <mergeCell ref="C254:I254"/>
    <mergeCell ref="J254:O254"/>
    <mergeCell ref="P254:X254"/>
    <mergeCell ref="Y254:AB254"/>
    <mergeCell ref="AC254:AG254"/>
    <mergeCell ref="AH254:AK254"/>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M83:AP83"/>
    <mergeCell ref="AQ83:AT83"/>
    <mergeCell ref="AU83:AX83"/>
    <mergeCell ref="A84:F85"/>
    <mergeCell ref="G84:AX85"/>
    <mergeCell ref="AE79:AH80"/>
    <mergeCell ref="AI79:AL80"/>
    <mergeCell ref="AM79:AP80"/>
    <mergeCell ref="AQ79:AT79"/>
    <mergeCell ref="P95:X97"/>
    <mergeCell ref="Y53:AA53"/>
    <mergeCell ref="AB53:AD53"/>
    <mergeCell ref="AE53:AH53"/>
    <mergeCell ref="AI53:AL53"/>
    <mergeCell ref="AP263:AX263"/>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AU151:AV151"/>
    <mergeCell ref="AM95:AP95"/>
    <mergeCell ref="AQ95:AT95"/>
    <mergeCell ref="AU95:AX95"/>
    <mergeCell ref="Y96:AA96"/>
    <mergeCell ref="AB96:AD96"/>
    <mergeCell ref="AE96:AH96"/>
    <mergeCell ref="AI96:AL96"/>
    <mergeCell ref="AM96:AP96"/>
    <mergeCell ref="AQ96:AT96"/>
    <mergeCell ref="AU96:AX96"/>
    <mergeCell ref="G95:O97"/>
    <mergeCell ref="AM97:AP97"/>
    <mergeCell ref="AQ97:AT97"/>
    <mergeCell ref="AU97:AX97"/>
    <mergeCell ref="A98:F99"/>
    <mergeCell ref="G98:AX99"/>
    <mergeCell ref="A150:D150"/>
    <mergeCell ref="E150:P150"/>
    <mergeCell ref="Q150:AB150"/>
    <mergeCell ref="AC150:AN150"/>
    <mergeCell ref="AO150:AX150"/>
    <mergeCell ref="A151:D151"/>
    <mergeCell ref="A148:D148"/>
    <mergeCell ref="E148:P148"/>
    <mergeCell ref="Q148:AB148"/>
    <mergeCell ref="AC148:AN148"/>
    <mergeCell ref="AO148:AX148"/>
    <mergeCell ref="A149:D149"/>
    <mergeCell ref="E149:P149"/>
    <mergeCell ref="Q149:AB149"/>
    <mergeCell ref="AC149:AN149"/>
    <mergeCell ref="E153:F153"/>
    <mergeCell ref="G153:I153"/>
    <mergeCell ref="J153:K153"/>
    <mergeCell ref="Q153:R153"/>
    <mergeCell ref="S153:U153"/>
    <mergeCell ref="V153:W153"/>
    <mergeCell ref="AC153:AD153"/>
    <mergeCell ref="AE153:AG153"/>
    <mergeCell ref="AH153:AI153"/>
    <mergeCell ref="AQ153:AS153"/>
    <mergeCell ref="E151:G151"/>
    <mergeCell ref="I151:J151"/>
    <mergeCell ref="L151:M151"/>
    <mergeCell ref="O151:P151"/>
    <mergeCell ref="Q151:S151"/>
    <mergeCell ref="U151:V151"/>
    <mergeCell ref="X151:Y151"/>
    <mergeCell ref="AR151:AS151"/>
    <mergeCell ref="AM152:AN152"/>
    <mergeCell ref="AO152:AP152"/>
    <mergeCell ref="AR152:AS152"/>
  </mergeCells>
  <phoneticPr fontId="5"/>
  <conditionalFormatting sqref="P14:AQ14">
    <cfRule type="expression" dxfId="355" priority="919">
      <formula>IF(RIGHT(TEXT(P14,"0.#"),1)=".",FALSE,TRUE)</formula>
    </cfRule>
    <cfRule type="expression" dxfId="354" priority="920">
      <formula>IF(RIGHT(TEXT(P14,"0.#"),1)=".",TRUE,FALSE)</formula>
    </cfRule>
  </conditionalFormatting>
  <conditionalFormatting sqref="P18:AX18">
    <cfRule type="expression" dxfId="353" priority="917">
      <formula>IF(RIGHT(TEXT(P18,"0.#"),1)=".",FALSE,TRUE)</formula>
    </cfRule>
    <cfRule type="expression" dxfId="352" priority="918">
      <formula>IF(RIGHT(TEXT(P18,"0.#"),1)=".",TRUE,FALSE)</formula>
    </cfRule>
  </conditionalFormatting>
  <conditionalFormatting sqref="Y182">
    <cfRule type="expression" dxfId="351" priority="915">
      <formula>IF(RIGHT(TEXT(Y182,"0.#"),1)=".",FALSE,TRUE)</formula>
    </cfRule>
    <cfRule type="expression" dxfId="350" priority="916">
      <formula>IF(RIGHT(TEXT(Y182,"0.#"),1)=".",TRUE,FALSE)</formula>
    </cfRule>
  </conditionalFormatting>
  <conditionalFormatting sqref="Y191">
    <cfRule type="expression" dxfId="349" priority="913">
      <formula>IF(RIGHT(TEXT(Y191,"0.#"),1)=".",FALSE,TRUE)</formula>
    </cfRule>
    <cfRule type="expression" dxfId="348" priority="914">
      <formula>IF(RIGHT(TEXT(Y191,"0.#"),1)=".",TRUE,FALSE)</formula>
    </cfRule>
  </conditionalFormatting>
  <conditionalFormatting sqref="Y209:Y216 Y207 Y196:Y203 Y194">
    <cfRule type="expression" dxfId="347" priority="893">
      <formula>IF(RIGHT(TEXT(Y194,"0.#"),1)=".",FALSE,TRUE)</formula>
    </cfRule>
    <cfRule type="expression" dxfId="346" priority="894">
      <formula>IF(RIGHT(TEXT(Y194,"0.#"),1)=".",TRUE,FALSE)</formula>
    </cfRule>
  </conditionalFormatting>
  <conditionalFormatting sqref="P16:AQ17 P15:AX15 P13:AX13">
    <cfRule type="expression" dxfId="345" priority="911">
      <formula>IF(RIGHT(TEXT(P13,"0.#"),1)=".",FALSE,TRUE)</formula>
    </cfRule>
    <cfRule type="expression" dxfId="344" priority="912">
      <formula>IF(RIGHT(TEXT(P13,"0.#"),1)=".",TRUE,FALSE)</formula>
    </cfRule>
  </conditionalFormatting>
  <conditionalFormatting sqref="P19:AJ19">
    <cfRule type="expression" dxfId="343" priority="909">
      <formula>IF(RIGHT(TEXT(P19,"0.#"),1)=".",FALSE,TRUE)</formula>
    </cfRule>
    <cfRule type="expression" dxfId="342" priority="910">
      <formula>IF(RIGHT(TEXT(P19,"0.#"),1)=".",TRUE,FALSE)</formula>
    </cfRule>
  </conditionalFormatting>
  <conditionalFormatting sqref="AE32 AQ32">
    <cfRule type="expression" dxfId="341" priority="907">
      <formula>IF(RIGHT(TEXT(AE32,"0.#"),1)=".",FALSE,TRUE)</formula>
    </cfRule>
    <cfRule type="expression" dxfId="340" priority="908">
      <formula>IF(RIGHT(TEXT(AE32,"0.#"),1)=".",TRUE,FALSE)</formula>
    </cfRule>
  </conditionalFormatting>
  <conditionalFormatting sqref="Y183:Y190 Y181">
    <cfRule type="expression" dxfId="339" priority="905">
      <formula>IF(RIGHT(TEXT(Y181,"0.#"),1)=".",FALSE,TRUE)</formula>
    </cfRule>
    <cfRule type="expression" dxfId="338" priority="906">
      <formula>IF(RIGHT(TEXT(Y181,"0.#"),1)=".",TRUE,FALSE)</formula>
    </cfRule>
  </conditionalFormatting>
  <conditionalFormatting sqref="AU182">
    <cfRule type="expression" dxfId="337" priority="903">
      <formula>IF(RIGHT(TEXT(AU182,"0.#"),1)=".",FALSE,TRUE)</formula>
    </cfRule>
    <cfRule type="expression" dxfId="336" priority="904">
      <formula>IF(RIGHT(TEXT(AU182,"0.#"),1)=".",TRUE,FALSE)</formula>
    </cfRule>
  </conditionalFormatting>
  <conditionalFormatting sqref="AU191">
    <cfRule type="expression" dxfId="335" priority="901">
      <formula>IF(RIGHT(TEXT(AU191,"0.#"),1)=".",FALSE,TRUE)</formula>
    </cfRule>
    <cfRule type="expression" dxfId="334" priority="902">
      <formula>IF(RIGHT(TEXT(AU191,"0.#"),1)=".",TRUE,FALSE)</formula>
    </cfRule>
  </conditionalFormatting>
  <conditionalFormatting sqref="AU183:AU190 AU181">
    <cfRule type="expression" dxfId="333" priority="899">
      <formula>IF(RIGHT(TEXT(AU181,"0.#"),1)=".",FALSE,TRUE)</formula>
    </cfRule>
    <cfRule type="expression" dxfId="332" priority="900">
      <formula>IF(RIGHT(TEXT(AU181,"0.#"),1)=".",TRUE,FALSE)</formula>
    </cfRule>
  </conditionalFormatting>
  <conditionalFormatting sqref="Y208 Y195">
    <cfRule type="expression" dxfId="331" priority="897">
      <formula>IF(RIGHT(TEXT(Y195,"0.#"),1)=".",FALSE,TRUE)</formula>
    </cfRule>
    <cfRule type="expression" dxfId="330" priority="898">
      <formula>IF(RIGHT(TEXT(Y195,"0.#"),1)=".",TRUE,FALSE)</formula>
    </cfRule>
  </conditionalFormatting>
  <conditionalFormatting sqref="Y217 Y204">
    <cfRule type="expression" dxfId="329" priority="895">
      <formula>IF(RIGHT(TEXT(Y204,"0.#"),1)=".",FALSE,TRUE)</formula>
    </cfRule>
    <cfRule type="expression" dxfId="328" priority="896">
      <formula>IF(RIGHT(TEXT(Y204,"0.#"),1)=".",TRUE,FALSE)</formula>
    </cfRule>
  </conditionalFormatting>
  <conditionalFormatting sqref="AU208 AU195">
    <cfRule type="expression" dxfId="327" priority="891">
      <formula>IF(RIGHT(TEXT(AU195,"0.#"),1)=".",FALSE,TRUE)</formula>
    </cfRule>
    <cfRule type="expression" dxfId="326" priority="892">
      <formula>IF(RIGHT(TEXT(AU195,"0.#"),1)=".",TRUE,FALSE)</formula>
    </cfRule>
  </conditionalFormatting>
  <conditionalFormatting sqref="AU217 AU204">
    <cfRule type="expression" dxfId="325" priority="889">
      <formula>IF(RIGHT(TEXT(AU204,"0.#"),1)=".",FALSE,TRUE)</formula>
    </cfRule>
    <cfRule type="expression" dxfId="324" priority="890">
      <formula>IF(RIGHT(TEXT(AU204,"0.#"),1)=".",TRUE,FALSE)</formula>
    </cfRule>
  </conditionalFormatting>
  <conditionalFormatting sqref="AU209:AU216 AU207 AU196:AU203 AU194">
    <cfRule type="expression" dxfId="323" priority="887">
      <formula>IF(RIGHT(TEXT(AU194,"0.#"),1)=".",FALSE,TRUE)</formula>
    </cfRule>
    <cfRule type="expression" dxfId="322" priority="888">
      <formula>IF(RIGHT(TEXT(AU194,"0.#"),1)=".",TRUE,FALSE)</formula>
    </cfRule>
  </conditionalFormatting>
  <conditionalFormatting sqref="AI32">
    <cfRule type="expression" dxfId="321" priority="885">
      <formula>IF(RIGHT(TEXT(AI32,"0.#"),1)=".",FALSE,TRUE)</formula>
    </cfRule>
    <cfRule type="expression" dxfId="320" priority="886">
      <formula>IF(RIGHT(TEXT(AI32,"0.#"),1)=".",TRUE,FALSE)</formula>
    </cfRule>
  </conditionalFormatting>
  <conditionalFormatting sqref="AM32">
    <cfRule type="expression" dxfId="319" priority="883">
      <formula>IF(RIGHT(TEXT(AM32,"0.#"),1)=".",FALSE,TRUE)</formula>
    </cfRule>
    <cfRule type="expression" dxfId="318" priority="884">
      <formula>IF(RIGHT(TEXT(AM32,"0.#"),1)=".",TRUE,FALSE)</formula>
    </cfRule>
  </conditionalFormatting>
  <conditionalFormatting sqref="AE33">
    <cfRule type="expression" dxfId="317" priority="881">
      <formula>IF(RIGHT(TEXT(AE33,"0.#"),1)=".",FALSE,TRUE)</formula>
    </cfRule>
    <cfRule type="expression" dxfId="316" priority="882">
      <formula>IF(RIGHT(TEXT(AE33,"0.#"),1)=".",TRUE,FALSE)</formula>
    </cfRule>
  </conditionalFormatting>
  <conditionalFormatting sqref="AI33">
    <cfRule type="expression" dxfId="315" priority="879">
      <formula>IF(RIGHT(TEXT(AI33,"0.#"),1)=".",FALSE,TRUE)</formula>
    </cfRule>
    <cfRule type="expression" dxfId="314" priority="880">
      <formula>IF(RIGHT(TEXT(AI33,"0.#"),1)=".",TRUE,FALSE)</formula>
    </cfRule>
  </conditionalFormatting>
  <conditionalFormatting sqref="AM33">
    <cfRule type="expression" dxfId="313" priority="877">
      <formula>IF(RIGHT(TEXT(AM33,"0.#"),1)=".",FALSE,TRUE)</formula>
    </cfRule>
    <cfRule type="expression" dxfId="312" priority="878">
      <formula>IF(RIGHT(TEXT(AM33,"0.#"),1)=".",TRUE,FALSE)</formula>
    </cfRule>
  </conditionalFormatting>
  <conditionalFormatting sqref="AQ33">
    <cfRule type="expression" dxfId="311" priority="875">
      <formula>IF(RIGHT(TEXT(AQ33,"0.#"),1)=".",FALSE,TRUE)</formula>
    </cfRule>
    <cfRule type="expression" dxfId="310" priority="876">
      <formula>IF(RIGHT(TEXT(AQ33,"0.#"),1)=".",TRUE,FALSE)</formula>
    </cfRule>
  </conditionalFormatting>
  <conditionalFormatting sqref="AL225:AO225">
    <cfRule type="expression" dxfId="309" priority="853">
      <formula>IF(AND(AL225&gt;=0, RIGHT(TEXT(AL225,"0.#"),1)&lt;&gt;"."),TRUE,FALSE)</formula>
    </cfRule>
    <cfRule type="expression" dxfId="308" priority="854">
      <formula>IF(AND(AL225&gt;=0, RIGHT(TEXT(AL225,"0.#"),1)="."),TRUE,FALSE)</formula>
    </cfRule>
    <cfRule type="expression" dxfId="307" priority="855">
      <formula>IF(AND(AL225&lt;0, RIGHT(TEXT(AL225,"0.#"),1)&lt;&gt;"."),TRUE,FALSE)</formula>
    </cfRule>
    <cfRule type="expression" dxfId="306" priority="856">
      <formula>IF(AND(AL225&lt;0, RIGHT(TEXT(AL225,"0.#"),1)="."),TRUE,FALSE)</formula>
    </cfRule>
  </conditionalFormatting>
  <conditionalFormatting sqref="Y225">
    <cfRule type="expression" dxfId="305" priority="847">
      <formula>IF(RIGHT(TEXT(Y225,"0.#"),1)=".",FALSE,TRUE)</formula>
    </cfRule>
    <cfRule type="expression" dxfId="304" priority="848">
      <formula>IF(RIGHT(TEXT(Y225,"0.#"),1)=".",TRUE,FALSE)</formula>
    </cfRule>
  </conditionalFormatting>
  <conditionalFormatting sqref="AL223:AO224">
    <cfRule type="expression" dxfId="303" priority="837">
      <formula>IF(AND(AL223&gt;=0, RIGHT(TEXT(AL223,"0.#"),1)&lt;&gt;"."),TRUE,FALSE)</formula>
    </cfRule>
    <cfRule type="expression" dxfId="302" priority="838">
      <formula>IF(AND(AL223&gt;=0, RIGHT(TEXT(AL223,"0.#"),1)="."),TRUE,FALSE)</formula>
    </cfRule>
    <cfRule type="expression" dxfId="301" priority="839">
      <formula>IF(AND(AL223&lt;0, RIGHT(TEXT(AL223,"0.#"),1)&lt;&gt;"."),TRUE,FALSE)</formula>
    </cfRule>
    <cfRule type="expression" dxfId="300" priority="840">
      <formula>IF(AND(AL223&lt;0, RIGHT(TEXT(AL223,"0.#"),1)="."),TRUE,FALSE)</formula>
    </cfRule>
  </conditionalFormatting>
  <conditionalFormatting sqref="Y223:Y224">
    <cfRule type="expression" dxfId="299" priority="835">
      <formula>IF(RIGHT(TEXT(Y223,"0.#"),1)=".",FALSE,TRUE)</formula>
    </cfRule>
    <cfRule type="expression" dxfId="298" priority="836">
      <formula>IF(RIGHT(TEXT(Y223,"0.#"),1)=".",TRUE,FALSE)</formula>
    </cfRule>
  </conditionalFormatting>
  <conditionalFormatting sqref="Y229">
    <cfRule type="expression" dxfId="297" priority="767">
      <formula>IF(RIGHT(TEXT(Y229,"0.#"),1)=".",FALSE,TRUE)</formula>
    </cfRule>
    <cfRule type="expression" dxfId="296" priority="768">
      <formula>IF(RIGHT(TEXT(Y229,"0.#"),1)=".",TRUE,FALSE)</formula>
    </cfRule>
  </conditionalFormatting>
  <conditionalFormatting sqref="Y233:Y234">
    <cfRule type="expression" dxfId="295" priority="755">
      <formula>IF(RIGHT(TEXT(Y233,"0.#"),1)=".",FALSE,TRUE)</formula>
    </cfRule>
    <cfRule type="expression" dxfId="294" priority="756">
      <formula>IF(RIGHT(TEXT(Y233,"0.#"),1)=".",TRUE,FALSE)</formula>
    </cfRule>
  </conditionalFormatting>
  <conditionalFormatting sqref="Y240:Y247">
    <cfRule type="expression" dxfId="293" priority="749">
      <formula>IF(RIGHT(TEXT(Y240,"0.#"),1)=".",FALSE,TRUE)</formula>
    </cfRule>
    <cfRule type="expression" dxfId="292" priority="750">
      <formula>IF(RIGHT(TEXT(Y240,"0.#"),1)=".",TRUE,FALSE)</formula>
    </cfRule>
  </conditionalFormatting>
  <conditionalFormatting sqref="Y238:Y239">
    <cfRule type="expression" dxfId="291" priority="743">
      <formula>IF(RIGHT(TEXT(Y238,"0.#"),1)=".",FALSE,TRUE)</formula>
    </cfRule>
    <cfRule type="expression" dxfId="290" priority="744">
      <formula>IF(RIGHT(TEXT(Y238,"0.#"),1)=".",TRUE,FALSE)</formula>
    </cfRule>
  </conditionalFormatting>
  <conditionalFormatting sqref="Y251">
    <cfRule type="expression" dxfId="289" priority="731">
      <formula>IF(RIGHT(TEXT(Y251,"0.#"),1)=".",FALSE,TRUE)</formula>
    </cfRule>
    <cfRule type="expression" dxfId="288" priority="732">
      <formula>IF(RIGHT(TEXT(Y251,"0.#"),1)=".",TRUE,FALSE)</formula>
    </cfRule>
  </conditionalFormatting>
  <conditionalFormatting sqref="Y257:Y263">
    <cfRule type="expression" dxfId="287" priority="725">
      <formula>IF(RIGHT(TEXT(Y257,"0.#"),1)=".",FALSE,TRUE)</formula>
    </cfRule>
    <cfRule type="expression" dxfId="286" priority="726">
      <formula>IF(RIGHT(TEXT(Y257,"0.#"),1)=".",TRUE,FALSE)</formula>
    </cfRule>
  </conditionalFormatting>
  <conditionalFormatting sqref="W23">
    <cfRule type="expression" dxfId="285" priority="833">
      <formula>IF(RIGHT(TEXT(W23,"0.#"),1)=".",FALSE,TRUE)</formula>
    </cfRule>
    <cfRule type="expression" dxfId="284" priority="834">
      <formula>IF(RIGHT(TEXT(W23,"0.#"),1)=".",TRUE,FALSE)</formula>
    </cfRule>
  </conditionalFormatting>
  <conditionalFormatting sqref="W24:W27">
    <cfRule type="expression" dxfId="283" priority="831">
      <formula>IF(RIGHT(TEXT(W24,"0.#"),1)=".",FALSE,TRUE)</formula>
    </cfRule>
    <cfRule type="expression" dxfId="282" priority="832">
      <formula>IF(RIGHT(TEXT(W24,"0.#"),1)=".",TRUE,FALSE)</formula>
    </cfRule>
  </conditionalFormatting>
  <conditionalFormatting sqref="W28">
    <cfRule type="expression" dxfId="281" priority="829">
      <formula>IF(RIGHT(TEXT(W28,"0.#"),1)=".",FALSE,TRUE)</formula>
    </cfRule>
    <cfRule type="expression" dxfId="280" priority="830">
      <formula>IF(RIGHT(TEXT(W28,"0.#"),1)=".",TRUE,FALSE)</formula>
    </cfRule>
  </conditionalFormatting>
  <conditionalFormatting sqref="P23">
    <cfRule type="expression" dxfId="279" priority="827">
      <formula>IF(RIGHT(TEXT(P23,"0.#"),1)=".",FALSE,TRUE)</formula>
    </cfRule>
    <cfRule type="expression" dxfId="278" priority="828">
      <formula>IF(RIGHT(TEXT(P23,"0.#"),1)=".",TRUE,FALSE)</formula>
    </cfRule>
  </conditionalFormatting>
  <conditionalFormatting sqref="P24:P27">
    <cfRule type="expression" dxfId="277" priority="825">
      <formula>IF(RIGHT(TEXT(P24,"0.#"),1)=".",FALSE,TRUE)</formula>
    </cfRule>
    <cfRule type="expression" dxfId="276" priority="826">
      <formula>IF(RIGHT(TEXT(P24,"0.#"),1)=".",TRUE,FALSE)</formula>
    </cfRule>
  </conditionalFormatting>
  <conditionalFormatting sqref="P28">
    <cfRule type="expression" dxfId="275" priority="823">
      <formula>IF(RIGHT(TEXT(P28,"0.#"),1)=".",FALSE,TRUE)</formula>
    </cfRule>
    <cfRule type="expression" dxfId="274" priority="824">
      <formula>IF(RIGHT(TEXT(P28,"0.#"),1)=".",TRUE,FALSE)</formula>
    </cfRule>
  </conditionalFormatting>
  <conditionalFormatting sqref="AL229:AO229">
    <cfRule type="expression" dxfId="273" priority="769">
      <formula>IF(AND(AL229&gt;=0, RIGHT(TEXT(AL229,"0.#"),1)&lt;&gt;"."),TRUE,FALSE)</formula>
    </cfRule>
    <cfRule type="expression" dxfId="272" priority="770">
      <formula>IF(AND(AL229&gt;=0, RIGHT(TEXT(AL229,"0.#"),1)="."),TRUE,FALSE)</formula>
    </cfRule>
    <cfRule type="expression" dxfId="271" priority="771">
      <formula>IF(AND(AL229&lt;0, RIGHT(TEXT(AL229,"0.#"),1)&lt;&gt;"."),TRUE,FALSE)</formula>
    </cfRule>
    <cfRule type="expression" dxfId="270" priority="772">
      <formula>IF(AND(AL229&lt;0, RIGHT(TEXT(AL229,"0.#"),1)="."),TRUE,FALSE)</formula>
    </cfRule>
  </conditionalFormatting>
  <conditionalFormatting sqref="AL233:AO234">
    <cfRule type="expression" dxfId="269" priority="757">
      <formula>IF(AND(AL233&gt;=0, RIGHT(TEXT(AL233,"0.#"),1)&lt;&gt;"."),TRUE,FALSE)</formula>
    </cfRule>
    <cfRule type="expression" dxfId="268" priority="758">
      <formula>IF(AND(AL233&gt;=0, RIGHT(TEXT(AL233,"0.#"),1)="."),TRUE,FALSE)</formula>
    </cfRule>
    <cfRule type="expression" dxfId="267" priority="759">
      <formula>IF(AND(AL233&lt;0, RIGHT(TEXT(AL233,"0.#"),1)&lt;&gt;"."),TRUE,FALSE)</formula>
    </cfRule>
    <cfRule type="expression" dxfId="266" priority="760">
      <formula>IF(AND(AL233&lt;0, RIGHT(TEXT(AL233,"0.#"),1)="."),TRUE,FALSE)</formula>
    </cfRule>
  </conditionalFormatting>
  <conditionalFormatting sqref="AL238:AO238">
    <cfRule type="expression" dxfId="265" priority="745">
      <formula>IF(AND(AL238&gt;=0, RIGHT(TEXT(AL238,"0.#"),1)&lt;&gt;"."),TRUE,FALSE)</formula>
    </cfRule>
    <cfRule type="expression" dxfId="264" priority="746">
      <formula>IF(AND(AL238&gt;=0, RIGHT(TEXT(AL238,"0.#"),1)="."),TRUE,FALSE)</formula>
    </cfRule>
    <cfRule type="expression" dxfId="263" priority="747">
      <formula>IF(AND(AL238&lt;0, RIGHT(TEXT(AL238,"0.#"),1)&lt;&gt;"."),TRUE,FALSE)</formula>
    </cfRule>
    <cfRule type="expression" dxfId="262" priority="748">
      <formula>IF(AND(AL238&lt;0, RIGHT(TEXT(AL238,"0.#"),1)="."),TRUE,FALSE)</formula>
    </cfRule>
  </conditionalFormatting>
  <conditionalFormatting sqref="AL251:AO251">
    <cfRule type="expression" dxfId="261" priority="733">
      <formula>IF(AND(AL251&gt;=0, RIGHT(TEXT(AL251,"0.#"),1)&lt;&gt;"."),TRUE,FALSE)</formula>
    </cfRule>
    <cfRule type="expression" dxfId="260" priority="734">
      <formula>IF(AND(AL251&gt;=0, RIGHT(TEXT(AL251,"0.#"),1)="."),TRUE,FALSE)</formula>
    </cfRule>
    <cfRule type="expression" dxfId="259" priority="735">
      <formula>IF(AND(AL251&lt;0, RIGHT(TEXT(AL251,"0.#"),1)&lt;&gt;"."),TRUE,FALSE)</formula>
    </cfRule>
    <cfRule type="expression" dxfId="258" priority="736">
      <formula>IF(AND(AL251&lt;0, RIGHT(TEXT(AL251,"0.#"),1)="."),TRUE,FALSE)</formula>
    </cfRule>
  </conditionalFormatting>
  <conditionalFormatting sqref="AL255:AO255">
    <cfRule type="expression" dxfId="257" priority="721">
      <formula>IF(AND(AL255&gt;=0, RIGHT(TEXT(AL255,"0.#"),1)&lt;&gt;"."),TRUE,FALSE)</formula>
    </cfRule>
    <cfRule type="expression" dxfId="256" priority="722">
      <formula>IF(AND(AL255&gt;=0, RIGHT(TEXT(AL255,"0.#"),1)="."),TRUE,FALSE)</formula>
    </cfRule>
    <cfRule type="expression" dxfId="255" priority="723">
      <formula>IF(AND(AL255&lt;0, RIGHT(TEXT(AL255,"0.#"),1)&lt;&gt;"."),TRUE,FALSE)</formula>
    </cfRule>
    <cfRule type="expression" dxfId="254" priority="724">
      <formula>IF(AND(AL255&lt;0, RIGHT(TEXT(AL255,"0.#"),1)="."),TRUE,FALSE)</formula>
    </cfRule>
  </conditionalFormatting>
  <conditionalFormatting sqref="Y255:Y256">
    <cfRule type="expression" dxfId="253" priority="719">
      <formula>IF(RIGHT(TEXT(Y255,"0.#"),1)=".",FALSE,TRUE)</formula>
    </cfRule>
    <cfRule type="expression" dxfId="252" priority="720">
      <formula>IF(RIGHT(TEXT(Y255,"0.#"),1)=".",TRUE,FALSE)</formula>
    </cfRule>
  </conditionalFormatting>
  <conditionalFormatting sqref="AU33">
    <cfRule type="expression" dxfId="251" priority="691">
      <formula>IF(RIGHT(TEXT(AU33,"0.#"),1)=".",FALSE,TRUE)</formula>
    </cfRule>
    <cfRule type="expression" dxfId="250" priority="692">
      <formula>IF(RIGHT(TEXT(AU33,"0.#"),1)=".",TRUE,FALSE)</formula>
    </cfRule>
  </conditionalFormatting>
  <conditionalFormatting sqref="AU32">
    <cfRule type="expression" dxfId="249" priority="693">
      <formula>IF(RIGHT(TEXT(AU32,"0.#"),1)=".",FALSE,TRUE)</formula>
    </cfRule>
    <cfRule type="expression" dxfId="248" priority="694">
      <formula>IF(RIGHT(TEXT(AU32,"0.#"),1)=".",TRUE,FALSE)</formula>
    </cfRule>
  </conditionalFormatting>
  <conditionalFormatting sqref="P29:AC29">
    <cfRule type="expression" dxfId="247" priority="689">
      <formula>IF(RIGHT(TEXT(P29,"0.#"),1)=".",FALSE,TRUE)</formula>
    </cfRule>
    <cfRule type="expression" dxfId="246" priority="690">
      <formula>IF(RIGHT(TEXT(P29,"0.#"),1)=".",TRUE,FALSE)</formula>
    </cfRule>
  </conditionalFormatting>
  <conditionalFormatting sqref="AM41">
    <cfRule type="expression" dxfId="245" priority="671">
      <formula>IF(RIGHT(TEXT(AM41,"0.#"),1)=".",FALSE,TRUE)</formula>
    </cfRule>
    <cfRule type="expression" dxfId="244" priority="672">
      <formula>IF(RIGHT(TEXT(AM41,"0.#"),1)=".",TRUE,FALSE)</formula>
    </cfRule>
  </conditionalFormatting>
  <conditionalFormatting sqref="AM40">
    <cfRule type="expression" dxfId="243" priority="673">
      <formula>IF(RIGHT(TEXT(AM40,"0.#"),1)=".",FALSE,TRUE)</formula>
    </cfRule>
    <cfRule type="expression" dxfId="242" priority="674">
      <formula>IF(RIGHT(TEXT(AM40,"0.#"),1)=".",TRUE,FALSE)</formula>
    </cfRule>
  </conditionalFormatting>
  <conditionalFormatting sqref="AE39">
    <cfRule type="expression" dxfId="241" priority="687">
      <formula>IF(RIGHT(TEXT(AE39,"0.#"),1)=".",FALSE,TRUE)</formula>
    </cfRule>
    <cfRule type="expression" dxfId="240" priority="688">
      <formula>IF(RIGHT(TEXT(AE39,"0.#"),1)=".",TRUE,FALSE)</formula>
    </cfRule>
  </conditionalFormatting>
  <conditionalFormatting sqref="AQ39:AQ41">
    <cfRule type="expression" dxfId="239" priority="669">
      <formula>IF(RIGHT(TEXT(AQ39,"0.#"),1)=".",FALSE,TRUE)</formula>
    </cfRule>
    <cfRule type="expression" dxfId="238" priority="670">
      <formula>IF(RIGHT(TEXT(AQ39,"0.#"),1)=".",TRUE,FALSE)</formula>
    </cfRule>
  </conditionalFormatting>
  <conditionalFormatting sqref="AU39:AU41">
    <cfRule type="expression" dxfId="237" priority="667">
      <formula>IF(RIGHT(TEXT(AU39,"0.#"),1)=".",FALSE,TRUE)</formula>
    </cfRule>
    <cfRule type="expression" dxfId="236" priority="668">
      <formula>IF(RIGHT(TEXT(AU39,"0.#"),1)=".",TRUE,FALSE)</formula>
    </cfRule>
  </conditionalFormatting>
  <conditionalFormatting sqref="AI41">
    <cfRule type="expression" dxfId="235" priority="681">
      <formula>IF(RIGHT(TEXT(AI41,"0.#"),1)=".",FALSE,TRUE)</formula>
    </cfRule>
    <cfRule type="expression" dxfId="234" priority="682">
      <formula>IF(RIGHT(TEXT(AI41,"0.#"),1)=".",TRUE,FALSE)</formula>
    </cfRule>
  </conditionalFormatting>
  <conditionalFormatting sqref="AE40">
    <cfRule type="expression" dxfId="233" priority="685">
      <formula>IF(RIGHT(TEXT(AE40,"0.#"),1)=".",FALSE,TRUE)</formula>
    </cfRule>
    <cfRule type="expression" dxfId="232" priority="686">
      <formula>IF(RIGHT(TEXT(AE40,"0.#"),1)=".",TRUE,FALSE)</formula>
    </cfRule>
  </conditionalFormatting>
  <conditionalFormatting sqref="AE41">
    <cfRule type="expression" dxfId="231" priority="683">
      <formula>IF(RIGHT(TEXT(AE41,"0.#"),1)=".",FALSE,TRUE)</formula>
    </cfRule>
    <cfRule type="expression" dxfId="230" priority="684">
      <formula>IF(RIGHT(TEXT(AE41,"0.#"),1)=".",TRUE,FALSE)</formula>
    </cfRule>
  </conditionalFormatting>
  <conditionalFormatting sqref="AM39">
    <cfRule type="expression" dxfId="229" priority="675">
      <formula>IF(RIGHT(TEXT(AM39,"0.#"),1)=".",FALSE,TRUE)</formula>
    </cfRule>
    <cfRule type="expression" dxfId="228" priority="676">
      <formula>IF(RIGHT(TEXT(AM39,"0.#"),1)=".",TRUE,FALSE)</formula>
    </cfRule>
  </conditionalFormatting>
  <conditionalFormatting sqref="AI39">
    <cfRule type="expression" dxfId="227" priority="677">
      <formula>IF(RIGHT(TEXT(AI39,"0.#"),1)=".",FALSE,TRUE)</formula>
    </cfRule>
    <cfRule type="expression" dxfId="226" priority="678">
      <formula>IF(RIGHT(TEXT(AI39,"0.#"),1)=".",TRUE,FALSE)</formula>
    </cfRule>
  </conditionalFormatting>
  <conditionalFormatting sqref="AI40">
    <cfRule type="expression" dxfId="225" priority="679">
      <formula>IF(RIGHT(TEXT(AI40,"0.#"),1)=".",FALSE,TRUE)</formula>
    </cfRule>
    <cfRule type="expression" dxfId="224" priority="680">
      <formula>IF(RIGHT(TEXT(AI40,"0.#"),1)=".",TRUE,FALSE)</formula>
    </cfRule>
  </conditionalFormatting>
  <conditionalFormatting sqref="AM49">
    <cfRule type="expression" dxfId="223" priority="639">
      <formula>IF(RIGHT(TEXT(AM49,"0.#"),1)=".",FALSE,TRUE)</formula>
    </cfRule>
    <cfRule type="expression" dxfId="222" priority="640">
      <formula>IF(RIGHT(TEXT(AM49,"0.#"),1)=".",TRUE,FALSE)</formula>
    </cfRule>
  </conditionalFormatting>
  <conditionalFormatting sqref="AE50 AM50">
    <cfRule type="expression" dxfId="221" priority="637">
      <formula>IF(RIGHT(TEXT(AE50,"0.#"),1)=".",FALSE,TRUE)</formula>
    </cfRule>
    <cfRule type="expression" dxfId="220" priority="638">
      <formula>IF(RIGHT(TEXT(AE50,"0.#"),1)=".",TRUE,FALSE)</formula>
    </cfRule>
  </conditionalFormatting>
  <conditionalFormatting sqref="AI50">
    <cfRule type="expression" dxfId="219" priority="635">
      <formula>IF(RIGHT(TEXT(AI50,"0.#"),1)=".",FALSE,TRUE)</formula>
    </cfRule>
    <cfRule type="expression" dxfId="218" priority="636">
      <formula>IF(RIGHT(TEXT(AI50,"0.#"),1)=".",TRUE,FALSE)</formula>
    </cfRule>
  </conditionalFormatting>
  <conditionalFormatting sqref="AQ50">
    <cfRule type="expression" dxfId="217" priority="633">
      <formula>IF(RIGHT(TEXT(AQ50,"0.#"),1)=".",FALSE,TRUE)</formula>
    </cfRule>
    <cfRule type="expression" dxfId="216" priority="634">
      <formula>IF(RIGHT(TEXT(AQ50,"0.#"),1)=".",TRUE,FALSE)</formula>
    </cfRule>
  </conditionalFormatting>
  <conditionalFormatting sqref="AE49 AQ49">
    <cfRule type="expression" dxfId="215" priority="643">
      <formula>IF(RIGHT(TEXT(AE49,"0.#"),1)=".",FALSE,TRUE)</formula>
    </cfRule>
    <cfRule type="expression" dxfId="214" priority="644">
      <formula>IF(RIGHT(TEXT(AE49,"0.#"),1)=".",TRUE,FALSE)</formula>
    </cfRule>
  </conditionalFormatting>
  <conditionalFormatting sqref="AI49">
    <cfRule type="expression" dxfId="213" priority="641">
      <formula>IF(RIGHT(TEXT(AI49,"0.#"),1)=".",FALSE,TRUE)</formula>
    </cfRule>
    <cfRule type="expression" dxfId="212" priority="642">
      <formula>IF(RIGHT(TEXT(AI49,"0.#"),1)=".",TRUE,FALSE)</formula>
    </cfRule>
  </conditionalFormatting>
  <conditionalFormatting sqref="AE46 AQ46">
    <cfRule type="expression" dxfId="211" priority="631">
      <formula>IF(RIGHT(TEXT(AE46,"0.#"),1)=".",FALSE,TRUE)</formula>
    </cfRule>
    <cfRule type="expression" dxfId="210" priority="632">
      <formula>IF(RIGHT(TEXT(AE46,"0.#"),1)=".",TRUE,FALSE)</formula>
    </cfRule>
  </conditionalFormatting>
  <conditionalFormatting sqref="AI46">
    <cfRule type="expression" dxfId="209" priority="629">
      <formula>IF(RIGHT(TEXT(AI46,"0.#"),1)=".",FALSE,TRUE)</formula>
    </cfRule>
    <cfRule type="expression" dxfId="208" priority="630">
      <formula>IF(RIGHT(TEXT(AI46,"0.#"),1)=".",TRUE,FALSE)</formula>
    </cfRule>
  </conditionalFormatting>
  <conditionalFormatting sqref="AM46">
    <cfRule type="expression" dxfId="207" priority="627">
      <formula>IF(RIGHT(TEXT(AM46,"0.#"),1)=".",FALSE,TRUE)</formula>
    </cfRule>
    <cfRule type="expression" dxfId="206" priority="628">
      <formula>IF(RIGHT(TEXT(AM46,"0.#"),1)=".",TRUE,FALSE)</formula>
    </cfRule>
  </conditionalFormatting>
  <conditionalFormatting sqref="AE47">
    <cfRule type="expression" dxfId="205" priority="625">
      <formula>IF(RIGHT(TEXT(AE47,"0.#"),1)=".",FALSE,TRUE)</formula>
    </cfRule>
    <cfRule type="expression" dxfId="204" priority="626">
      <formula>IF(RIGHT(TEXT(AE47,"0.#"),1)=".",TRUE,FALSE)</formula>
    </cfRule>
  </conditionalFormatting>
  <conditionalFormatting sqref="AI47">
    <cfRule type="expression" dxfId="203" priority="623">
      <formula>IF(RIGHT(TEXT(AI47,"0.#"),1)=".",FALSE,TRUE)</formula>
    </cfRule>
    <cfRule type="expression" dxfId="202" priority="624">
      <formula>IF(RIGHT(TEXT(AI47,"0.#"),1)=".",TRUE,FALSE)</formula>
    </cfRule>
  </conditionalFormatting>
  <conditionalFormatting sqref="AM47">
    <cfRule type="expression" dxfId="201" priority="621">
      <formula>IF(RIGHT(TEXT(AM47,"0.#"),1)=".",FALSE,TRUE)</formula>
    </cfRule>
    <cfRule type="expression" dxfId="200" priority="622">
      <formula>IF(RIGHT(TEXT(AM47,"0.#"),1)=".",TRUE,FALSE)</formula>
    </cfRule>
  </conditionalFormatting>
  <conditionalFormatting sqref="AQ47">
    <cfRule type="expression" dxfId="199" priority="619">
      <formula>IF(RIGHT(TEXT(AQ47,"0.#"),1)=".",FALSE,TRUE)</formula>
    </cfRule>
    <cfRule type="expression" dxfId="198" priority="620">
      <formula>IF(RIGHT(TEXT(AQ47,"0.#"),1)=".",TRUE,FALSE)</formula>
    </cfRule>
  </conditionalFormatting>
  <conditionalFormatting sqref="AU46">
    <cfRule type="expression" dxfId="197" priority="617">
      <formula>IF(RIGHT(TEXT(AU46,"0.#"),1)=".",FALSE,TRUE)</formula>
    </cfRule>
    <cfRule type="expression" dxfId="196" priority="618">
      <formula>IF(RIGHT(TEXT(AU46,"0.#"),1)=".",TRUE,FALSE)</formula>
    </cfRule>
  </conditionalFormatting>
  <conditionalFormatting sqref="AU47">
    <cfRule type="expression" dxfId="195" priority="615">
      <formula>IF(RIGHT(TEXT(AU47,"0.#"),1)=".",FALSE,TRUE)</formula>
    </cfRule>
    <cfRule type="expression" dxfId="194" priority="616">
      <formula>IF(RIGHT(TEXT(AU47,"0.#"),1)=".",TRUE,FALSE)</formula>
    </cfRule>
  </conditionalFormatting>
  <conditionalFormatting sqref="AE60 AQ60">
    <cfRule type="expression" dxfId="193" priority="577">
      <formula>IF(RIGHT(TEXT(AE60,"0.#"),1)=".",FALSE,TRUE)</formula>
    </cfRule>
    <cfRule type="expression" dxfId="192" priority="578">
      <formula>IF(RIGHT(TEXT(AE60,"0.#"),1)=".",TRUE,FALSE)</formula>
    </cfRule>
  </conditionalFormatting>
  <conditionalFormatting sqref="AI60">
    <cfRule type="expression" dxfId="191" priority="575">
      <formula>IF(RIGHT(TEXT(AI60,"0.#"),1)=".",FALSE,TRUE)</formula>
    </cfRule>
    <cfRule type="expression" dxfId="190" priority="576">
      <formula>IF(RIGHT(TEXT(AI60,"0.#"),1)=".",TRUE,FALSE)</formula>
    </cfRule>
  </conditionalFormatting>
  <conditionalFormatting sqref="AM60">
    <cfRule type="expression" dxfId="189" priority="573">
      <formula>IF(RIGHT(TEXT(AM60,"0.#"),1)=".",FALSE,TRUE)</formula>
    </cfRule>
    <cfRule type="expression" dxfId="188" priority="574">
      <formula>IF(RIGHT(TEXT(AM60,"0.#"),1)=".",TRUE,FALSE)</formula>
    </cfRule>
  </conditionalFormatting>
  <conditionalFormatting sqref="AE61">
    <cfRule type="expression" dxfId="187" priority="571">
      <formula>IF(RIGHT(TEXT(AE61,"0.#"),1)=".",FALSE,TRUE)</formula>
    </cfRule>
    <cfRule type="expression" dxfId="186" priority="572">
      <formula>IF(RIGHT(TEXT(AE61,"0.#"),1)=".",TRUE,FALSE)</formula>
    </cfRule>
  </conditionalFormatting>
  <conditionalFormatting sqref="AI61">
    <cfRule type="expression" dxfId="185" priority="569">
      <formula>IF(RIGHT(TEXT(AI61,"0.#"),1)=".",FALSE,TRUE)</formula>
    </cfRule>
    <cfRule type="expression" dxfId="184" priority="570">
      <formula>IF(RIGHT(TEXT(AI61,"0.#"),1)=".",TRUE,FALSE)</formula>
    </cfRule>
  </conditionalFormatting>
  <conditionalFormatting sqref="AM61">
    <cfRule type="expression" dxfId="183" priority="567">
      <formula>IF(RIGHT(TEXT(AM61,"0.#"),1)=".",FALSE,TRUE)</formula>
    </cfRule>
    <cfRule type="expression" dxfId="182" priority="568">
      <formula>IF(RIGHT(TEXT(AM61,"0.#"),1)=".",TRUE,FALSE)</formula>
    </cfRule>
  </conditionalFormatting>
  <conditionalFormatting sqref="AQ61">
    <cfRule type="expression" dxfId="181" priority="565">
      <formula>IF(RIGHT(TEXT(AQ61,"0.#"),1)=".",FALSE,TRUE)</formula>
    </cfRule>
    <cfRule type="expression" dxfId="180" priority="566">
      <formula>IF(RIGHT(TEXT(AQ61,"0.#"),1)=".",TRUE,FALSE)</formula>
    </cfRule>
  </conditionalFormatting>
  <conditionalFormatting sqref="AU60">
    <cfRule type="expression" dxfId="179" priority="563">
      <formula>IF(RIGHT(TEXT(AU60,"0.#"),1)=".",FALSE,TRUE)</formula>
    </cfRule>
    <cfRule type="expression" dxfId="178" priority="564">
      <formula>IF(RIGHT(TEXT(AU60,"0.#"),1)=".",TRUE,FALSE)</formula>
    </cfRule>
  </conditionalFormatting>
  <conditionalFormatting sqref="AU61">
    <cfRule type="expression" dxfId="177" priority="561">
      <formula>IF(RIGHT(TEXT(AU61,"0.#"),1)=".",FALSE,TRUE)</formula>
    </cfRule>
    <cfRule type="expression" dxfId="176" priority="562">
      <formula>IF(RIGHT(TEXT(AU61,"0.#"),1)=".",TRUE,FALSE)</formula>
    </cfRule>
  </conditionalFormatting>
  <conditionalFormatting sqref="AM35">
    <cfRule type="expression" dxfId="175" priority="555">
      <formula>IF(RIGHT(TEXT(AM35,"0.#"),1)=".",FALSE,TRUE)</formula>
    </cfRule>
    <cfRule type="expression" dxfId="174" priority="556">
      <formula>IF(RIGHT(TEXT(AM35,"0.#"),1)=".",TRUE,FALSE)</formula>
    </cfRule>
  </conditionalFormatting>
  <conditionalFormatting sqref="AE36 AM36">
    <cfRule type="expression" dxfId="173" priority="553">
      <formula>IF(RIGHT(TEXT(AE36,"0.#"),1)=".",FALSE,TRUE)</formula>
    </cfRule>
    <cfRule type="expression" dxfId="172" priority="554">
      <formula>IF(RIGHT(TEXT(AE36,"0.#"),1)=".",TRUE,FALSE)</formula>
    </cfRule>
  </conditionalFormatting>
  <conditionalFormatting sqref="AI36">
    <cfRule type="expression" dxfId="171" priority="551">
      <formula>IF(RIGHT(TEXT(AI36,"0.#"),1)=".",FALSE,TRUE)</formula>
    </cfRule>
    <cfRule type="expression" dxfId="170" priority="552">
      <formula>IF(RIGHT(TEXT(AI36,"0.#"),1)=".",TRUE,FALSE)</formula>
    </cfRule>
  </conditionalFormatting>
  <conditionalFormatting sqref="AQ36">
    <cfRule type="expression" dxfId="169" priority="549">
      <formula>IF(RIGHT(TEXT(AQ36,"0.#"),1)=".",FALSE,TRUE)</formula>
    </cfRule>
    <cfRule type="expression" dxfId="168" priority="550">
      <formula>IF(RIGHT(TEXT(AQ36,"0.#"),1)=".",TRUE,FALSE)</formula>
    </cfRule>
  </conditionalFormatting>
  <conditionalFormatting sqref="AE35 AQ35">
    <cfRule type="expression" dxfId="167" priority="559">
      <formula>IF(RIGHT(TEXT(AE35,"0.#"),1)=".",FALSE,TRUE)</formula>
    </cfRule>
    <cfRule type="expression" dxfId="166" priority="560">
      <formula>IF(RIGHT(TEXT(AE35,"0.#"),1)=".",TRUE,FALSE)</formula>
    </cfRule>
  </conditionalFormatting>
  <conditionalFormatting sqref="AI35">
    <cfRule type="expression" dxfId="165" priority="557">
      <formula>IF(RIGHT(TEXT(AI35,"0.#"),1)=".",FALSE,TRUE)</formula>
    </cfRule>
    <cfRule type="expression" dxfId="164" priority="558">
      <formula>IF(RIGHT(TEXT(AI35,"0.#"),1)=".",TRUE,FALSE)</formula>
    </cfRule>
  </conditionalFormatting>
  <conditionalFormatting sqref="AM63">
    <cfRule type="expression" dxfId="163" priority="543">
      <formula>IF(RIGHT(TEXT(AM63,"0.#"),1)=".",FALSE,TRUE)</formula>
    </cfRule>
    <cfRule type="expression" dxfId="162" priority="544">
      <formula>IF(RIGHT(TEXT(AM63,"0.#"),1)=".",TRUE,FALSE)</formula>
    </cfRule>
  </conditionalFormatting>
  <conditionalFormatting sqref="AE64 AM64">
    <cfRule type="expression" dxfId="161" priority="541">
      <formula>IF(RIGHT(TEXT(AE64,"0.#"),1)=".",FALSE,TRUE)</formula>
    </cfRule>
    <cfRule type="expression" dxfId="160" priority="542">
      <formula>IF(RIGHT(TEXT(AE64,"0.#"),1)=".",TRUE,FALSE)</formula>
    </cfRule>
  </conditionalFormatting>
  <conditionalFormatting sqref="AI64">
    <cfRule type="expression" dxfId="159" priority="539">
      <formula>IF(RIGHT(TEXT(AI64,"0.#"),1)=".",FALSE,TRUE)</formula>
    </cfRule>
    <cfRule type="expression" dxfId="158" priority="540">
      <formula>IF(RIGHT(TEXT(AI64,"0.#"),1)=".",TRUE,FALSE)</formula>
    </cfRule>
  </conditionalFormatting>
  <conditionalFormatting sqref="AQ64">
    <cfRule type="expression" dxfId="157" priority="537">
      <formula>IF(RIGHT(TEXT(AQ64,"0.#"),1)=".",FALSE,TRUE)</formula>
    </cfRule>
    <cfRule type="expression" dxfId="156" priority="538">
      <formula>IF(RIGHT(TEXT(AQ64,"0.#"),1)=".",TRUE,FALSE)</formula>
    </cfRule>
  </conditionalFormatting>
  <conditionalFormatting sqref="AE63 AQ63">
    <cfRule type="expression" dxfId="155" priority="547">
      <formula>IF(RIGHT(TEXT(AE63,"0.#"),1)=".",FALSE,TRUE)</formula>
    </cfRule>
    <cfRule type="expression" dxfId="154" priority="548">
      <formula>IF(RIGHT(TEXT(AE63,"0.#"),1)=".",TRUE,FALSE)</formula>
    </cfRule>
  </conditionalFormatting>
  <conditionalFormatting sqref="AI63">
    <cfRule type="expression" dxfId="153" priority="545">
      <formula>IF(RIGHT(TEXT(AI63,"0.#"),1)=".",FALSE,TRUE)</formula>
    </cfRule>
    <cfRule type="expression" dxfId="152" priority="546">
      <formula>IF(RIGHT(TEXT(AI63,"0.#"),1)=".",TRUE,FALSE)</formula>
    </cfRule>
  </conditionalFormatting>
  <conditionalFormatting sqref="AM77">
    <cfRule type="expression" dxfId="151" priority="531">
      <formula>IF(RIGHT(TEXT(AM77,"0.#"),1)=".",FALSE,TRUE)</formula>
    </cfRule>
    <cfRule type="expression" dxfId="150" priority="532">
      <formula>IF(RIGHT(TEXT(AM77,"0.#"),1)=".",TRUE,FALSE)</formula>
    </cfRule>
  </conditionalFormatting>
  <conditionalFormatting sqref="AE78 AM78">
    <cfRule type="expression" dxfId="149" priority="529">
      <formula>IF(RIGHT(TEXT(AE78,"0.#"),1)=".",FALSE,TRUE)</formula>
    </cfRule>
    <cfRule type="expression" dxfId="148" priority="530">
      <formula>IF(RIGHT(TEXT(AE78,"0.#"),1)=".",TRUE,FALSE)</formula>
    </cfRule>
  </conditionalFormatting>
  <conditionalFormatting sqref="AI78">
    <cfRule type="expression" dxfId="147" priority="527">
      <formula>IF(RIGHT(TEXT(AI78,"0.#"),1)=".",FALSE,TRUE)</formula>
    </cfRule>
    <cfRule type="expression" dxfId="146" priority="528">
      <formula>IF(RIGHT(TEXT(AI78,"0.#"),1)=".",TRUE,FALSE)</formula>
    </cfRule>
  </conditionalFormatting>
  <conditionalFormatting sqref="AQ78">
    <cfRule type="expression" dxfId="145" priority="525">
      <formula>IF(RIGHT(TEXT(AQ78,"0.#"),1)=".",FALSE,TRUE)</formula>
    </cfRule>
    <cfRule type="expression" dxfId="144" priority="526">
      <formula>IF(RIGHT(TEXT(AQ78,"0.#"),1)=".",TRUE,FALSE)</formula>
    </cfRule>
  </conditionalFormatting>
  <conditionalFormatting sqref="AE77 AQ77">
    <cfRule type="expression" dxfId="143" priority="535">
      <formula>IF(RIGHT(TEXT(AE77,"0.#"),1)=".",FALSE,TRUE)</formula>
    </cfRule>
    <cfRule type="expression" dxfId="142" priority="536">
      <formula>IF(RIGHT(TEXT(AE77,"0.#"),1)=".",TRUE,FALSE)</formula>
    </cfRule>
  </conditionalFormatting>
  <conditionalFormatting sqref="AI77">
    <cfRule type="expression" dxfId="141" priority="533">
      <formula>IF(RIGHT(TEXT(AI77,"0.#"),1)=".",FALSE,TRUE)</formula>
    </cfRule>
    <cfRule type="expression" dxfId="140" priority="534">
      <formula>IF(RIGHT(TEXT(AI77,"0.#"),1)=".",TRUE,FALSE)</formula>
    </cfRule>
  </conditionalFormatting>
  <conditionalFormatting sqref="AM91">
    <cfRule type="expression" dxfId="139" priority="519">
      <formula>IF(RIGHT(TEXT(AM91,"0.#"),1)=".",FALSE,TRUE)</formula>
    </cfRule>
    <cfRule type="expression" dxfId="138" priority="520">
      <formula>IF(RIGHT(TEXT(AM91,"0.#"),1)=".",TRUE,FALSE)</formula>
    </cfRule>
  </conditionalFormatting>
  <conditionalFormatting sqref="AE92 AM92">
    <cfRule type="expression" dxfId="137" priority="517">
      <formula>IF(RIGHT(TEXT(AE92,"0.#"),1)=".",FALSE,TRUE)</formula>
    </cfRule>
    <cfRule type="expression" dxfId="136" priority="518">
      <formula>IF(RIGHT(TEXT(AE92,"0.#"),1)=".",TRUE,FALSE)</formula>
    </cfRule>
  </conditionalFormatting>
  <conditionalFormatting sqref="AI92">
    <cfRule type="expression" dxfId="135" priority="515">
      <formula>IF(RIGHT(TEXT(AI92,"0.#"),1)=".",FALSE,TRUE)</formula>
    </cfRule>
    <cfRule type="expression" dxfId="134" priority="516">
      <formula>IF(RIGHT(TEXT(AI92,"0.#"),1)=".",TRUE,FALSE)</formula>
    </cfRule>
  </conditionalFormatting>
  <conditionalFormatting sqref="AQ92">
    <cfRule type="expression" dxfId="133" priority="513">
      <formula>IF(RIGHT(TEXT(AQ92,"0.#"),1)=".",FALSE,TRUE)</formula>
    </cfRule>
    <cfRule type="expression" dxfId="132" priority="514">
      <formula>IF(RIGHT(TEXT(AQ92,"0.#"),1)=".",TRUE,FALSE)</formula>
    </cfRule>
  </conditionalFormatting>
  <conditionalFormatting sqref="AE91 AQ91">
    <cfRule type="expression" dxfId="131" priority="523">
      <formula>IF(RIGHT(TEXT(AE91,"0.#"),1)=".",FALSE,TRUE)</formula>
    </cfRule>
    <cfRule type="expression" dxfId="130" priority="524">
      <formula>IF(RIGHT(TEXT(AE91,"0.#"),1)=".",TRUE,FALSE)</formula>
    </cfRule>
  </conditionalFormatting>
  <conditionalFormatting sqref="AI91">
    <cfRule type="expression" dxfId="129" priority="521">
      <formula>IF(RIGHT(TEXT(AI91,"0.#"),1)=".",FALSE,TRUE)</formula>
    </cfRule>
    <cfRule type="expression" dxfId="128" priority="522">
      <formula>IF(RIGHT(TEXT(AI91,"0.#"),1)=".",TRUE,FALSE)</formula>
    </cfRule>
  </conditionalFormatting>
  <conditionalFormatting sqref="AE53">
    <cfRule type="expression" dxfId="127" priority="511">
      <formula>IF(RIGHT(TEXT(AE53,"0.#"),1)=".",FALSE,TRUE)</formula>
    </cfRule>
    <cfRule type="expression" dxfId="126" priority="512">
      <formula>IF(RIGHT(TEXT(AE53,"0.#"),1)=".",TRUE,FALSE)</formula>
    </cfRule>
  </conditionalFormatting>
  <conditionalFormatting sqref="AM55">
    <cfRule type="expression" dxfId="125" priority="495">
      <formula>IF(RIGHT(TEXT(AM55,"0.#"),1)=".",FALSE,TRUE)</formula>
    </cfRule>
    <cfRule type="expression" dxfId="124" priority="496">
      <formula>IF(RIGHT(TEXT(AM55,"0.#"),1)=".",TRUE,FALSE)</formula>
    </cfRule>
  </conditionalFormatting>
  <conditionalFormatting sqref="AE54">
    <cfRule type="expression" dxfId="123" priority="509">
      <formula>IF(RIGHT(TEXT(AE54,"0.#"),1)=".",FALSE,TRUE)</formula>
    </cfRule>
    <cfRule type="expression" dxfId="122" priority="510">
      <formula>IF(RIGHT(TEXT(AE54,"0.#"),1)=".",TRUE,FALSE)</formula>
    </cfRule>
  </conditionalFormatting>
  <conditionalFormatting sqref="AE55">
    <cfRule type="expression" dxfId="121" priority="507">
      <formula>IF(RIGHT(TEXT(AE55,"0.#"),1)=".",FALSE,TRUE)</formula>
    </cfRule>
    <cfRule type="expression" dxfId="120" priority="508">
      <formula>IF(RIGHT(TEXT(AE55,"0.#"),1)=".",TRUE,FALSE)</formula>
    </cfRule>
  </conditionalFormatting>
  <conditionalFormatting sqref="AI55">
    <cfRule type="expression" dxfId="119" priority="505">
      <formula>IF(RIGHT(TEXT(AI55,"0.#"),1)=".",FALSE,TRUE)</formula>
    </cfRule>
    <cfRule type="expression" dxfId="118" priority="506">
      <formula>IF(RIGHT(TEXT(AI55,"0.#"),1)=".",TRUE,FALSE)</formula>
    </cfRule>
  </conditionalFormatting>
  <conditionalFormatting sqref="AI54">
    <cfRule type="expression" dxfId="117" priority="503">
      <formula>IF(RIGHT(TEXT(AI54,"0.#"),1)=".",FALSE,TRUE)</formula>
    </cfRule>
    <cfRule type="expression" dxfId="116" priority="504">
      <formula>IF(RIGHT(TEXT(AI54,"0.#"),1)=".",TRUE,FALSE)</formula>
    </cfRule>
  </conditionalFormatting>
  <conditionalFormatting sqref="AI53">
    <cfRule type="expression" dxfId="115" priority="501">
      <formula>IF(RIGHT(TEXT(AI53,"0.#"),1)=".",FALSE,TRUE)</formula>
    </cfRule>
    <cfRule type="expression" dxfId="114" priority="502">
      <formula>IF(RIGHT(TEXT(AI53,"0.#"),1)=".",TRUE,FALSE)</formula>
    </cfRule>
  </conditionalFormatting>
  <conditionalFormatting sqref="AM53">
    <cfRule type="expression" dxfId="113" priority="499">
      <formula>IF(RIGHT(TEXT(AM53,"0.#"),1)=".",FALSE,TRUE)</formula>
    </cfRule>
    <cfRule type="expression" dxfId="112" priority="500">
      <formula>IF(RIGHT(TEXT(AM53,"0.#"),1)=".",TRUE,FALSE)</formula>
    </cfRule>
  </conditionalFormatting>
  <conditionalFormatting sqref="AM54">
    <cfRule type="expression" dxfId="111" priority="497">
      <formula>IF(RIGHT(TEXT(AM54,"0.#"),1)=".",FALSE,TRUE)</formula>
    </cfRule>
    <cfRule type="expression" dxfId="110" priority="498">
      <formula>IF(RIGHT(TEXT(AM54,"0.#"),1)=".",TRUE,FALSE)</formula>
    </cfRule>
  </conditionalFormatting>
  <conditionalFormatting sqref="AQ53:AQ55">
    <cfRule type="expression" dxfId="109" priority="493">
      <formula>IF(RIGHT(TEXT(AQ53,"0.#"),1)=".",FALSE,TRUE)</formula>
    </cfRule>
    <cfRule type="expression" dxfId="108" priority="494">
      <formula>IF(RIGHT(TEXT(AQ53,"0.#"),1)=".",TRUE,FALSE)</formula>
    </cfRule>
  </conditionalFormatting>
  <conditionalFormatting sqref="AU53:AU55">
    <cfRule type="expression" dxfId="107" priority="491">
      <formula>IF(RIGHT(TEXT(AU53,"0.#"),1)=".",FALSE,TRUE)</formula>
    </cfRule>
    <cfRule type="expression" dxfId="106" priority="492">
      <formula>IF(RIGHT(TEXT(AU53,"0.#"),1)=".",TRUE,FALSE)</formula>
    </cfRule>
  </conditionalFormatting>
  <conditionalFormatting sqref="AE67">
    <cfRule type="expression" dxfId="105" priority="489">
      <formula>IF(RIGHT(TEXT(AE67,"0.#"),1)=".",FALSE,TRUE)</formula>
    </cfRule>
    <cfRule type="expression" dxfId="104" priority="490">
      <formula>IF(RIGHT(TEXT(AE67,"0.#"),1)=".",TRUE,FALSE)</formula>
    </cfRule>
  </conditionalFormatting>
  <conditionalFormatting sqref="AM69">
    <cfRule type="expression" dxfId="103" priority="473">
      <formula>IF(RIGHT(TEXT(AM69,"0.#"),1)=".",FALSE,TRUE)</formula>
    </cfRule>
    <cfRule type="expression" dxfId="102" priority="474">
      <formula>IF(RIGHT(TEXT(AM69,"0.#"),1)=".",TRUE,FALSE)</formula>
    </cfRule>
  </conditionalFormatting>
  <conditionalFormatting sqref="AE68">
    <cfRule type="expression" dxfId="101" priority="487">
      <formula>IF(RIGHT(TEXT(AE68,"0.#"),1)=".",FALSE,TRUE)</formula>
    </cfRule>
    <cfRule type="expression" dxfId="100" priority="488">
      <formula>IF(RIGHT(TEXT(AE68,"0.#"),1)=".",TRUE,FALSE)</formula>
    </cfRule>
  </conditionalFormatting>
  <conditionalFormatting sqref="AE69">
    <cfRule type="expression" dxfId="99" priority="485">
      <formula>IF(RIGHT(TEXT(AE69,"0.#"),1)=".",FALSE,TRUE)</formula>
    </cfRule>
    <cfRule type="expression" dxfId="98" priority="486">
      <formula>IF(RIGHT(TEXT(AE69,"0.#"),1)=".",TRUE,FALSE)</formula>
    </cfRule>
  </conditionalFormatting>
  <conditionalFormatting sqref="AI69">
    <cfRule type="expression" dxfId="97" priority="483">
      <formula>IF(RIGHT(TEXT(AI69,"0.#"),1)=".",FALSE,TRUE)</formula>
    </cfRule>
    <cfRule type="expression" dxfId="96" priority="484">
      <formula>IF(RIGHT(TEXT(AI69,"0.#"),1)=".",TRUE,FALSE)</formula>
    </cfRule>
  </conditionalFormatting>
  <conditionalFormatting sqref="AI68">
    <cfRule type="expression" dxfId="95" priority="481">
      <formula>IF(RIGHT(TEXT(AI68,"0.#"),1)=".",FALSE,TRUE)</formula>
    </cfRule>
    <cfRule type="expression" dxfId="94" priority="482">
      <formula>IF(RIGHT(TEXT(AI68,"0.#"),1)=".",TRUE,FALSE)</formula>
    </cfRule>
  </conditionalFormatting>
  <conditionalFormatting sqref="AI67">
    <cfRule type="expression" dxfId="93" priority="479">
      <formula>IF(RIGHT(TEXT(AI67,"0.#"),1)=".",FALSE,TRUE)</formula>
    </cfRule>
    <cfRule type="expression" dxfId="92" priority="480">
      <formula>IF(RIGHT(TEXT(AI67,"0.#"),1)=".",TRUE,FALSE)</formula>
    </cfRule>
  </conditionalFormatting>
  <conditionalFormatting sqref="AM67">
    <cfRule type="expression" dxfId="91" priority="477">
      <formula>IF(RIGHT(TEXT(AM67,"0.#"),1)=".",FALSE,TRUE)</formula>
    </cfRule>
    <cfRule type="expression" dxfId="90" priority="478">
      <formula>IF(RIGHT(TEXT(AM67,"0.#"),1)=".",TRUE,FALSE)</formula>
    </cfRule>
  </conditionalFormatting>
  <conditionalFormatting sqref="AM68">
    <cfRule type="expression" dxfId="89" priority="475">
      <formula>IF(RIGHT(TEXT(AM68,"0.#"),1)=".",FALSE,TRUE)</formula>
    </cfRule>
    <cfRule type="expression" dxfId="88" priority="476">
      <formula>IF(RIGHT(TEXT(AM68,"0.#"),1)=".",TRUE,FALSE)</formula>
    </cfRule>
  </conditionalFormatting>
  <conditionalFormatting sqref="AQ67:AQ69">
    <cfRule type="expression" dxfId="87" priority="471">
      <formula>IF(RIGHT(TEXT(AQ67,"0.#"),1)=".",FALSE,TRUE)</formula>
    </cfRule>
    <cfRule type="expression" dxfId="86" priority="472">
      <formula>IF(RIGHT(TEXT(AQ67,"0.#"),1)=".",TRUE,FALSE)</formula>
    </cfRule>
  </conditionalFormatting>
  <conditionalFormatting sqref="AU67:AU69">
    <cfRule type="expression" dxfId="85" priority="469">
      <formula>IF(RIGHT(TEXT(AU67,"0.#"),1)=".",FALSE,TRUE)</formula>
    </cfRule>
    <cfRule type="expression" dxfId="84" priority="470">
      <formula>IF(RIGHT(TEXT(AU67,"0.#"),1)=".",TRUE,FALSE)</formula>
    </cfRule>
  </conditionalFormatting>
  <conditionalFormatting sqref="AE81">
    <cfRule type="expression" dxfId="83" priority="467">
      <formula>IF(RIGHT(TEXT(AE81,"0.#"),1)=".",FALSE,TRUE)</formula>
    </cfRule>
    <cfRule type="expression" dxfId="82" priority="468">
      <formula>IF(RIGHT(TEXT(AE81,"0.#"),1)=".",TRUE,FALSE)</formula>
    </cfRule>
  </conditionalFormatting>
  <conditionalFormatting sqref="AE82">
    <cfRule type="expression" dxfId="81" priority="465">
      <formula>IF(RIGHT(TEXT(AE82,"0.#"),1)=".",FALSE,TRUE)</formula>
    </cfRule>
    <cfRule type="expression" dxfId="80" priority="466">
      <formula>IF(RIGHT(TEXT(AE82,"0.#"),1)=".",TRUE,FALSE)</formula>
    </cfRule>
  </conditionalFormatting>
  <conditionalFormatting sqref="AE83">
    <cfRule type="expression" dxfId="79" priority="463">
      <formula>IF(RIGHT(TEXT(AE83,"0.#"),1)=".",FALSE,TRUE)</formula>
    </cfRule>
    <cfRule type="expression" dxfId="78" priority="464">
      <formula>IF(RIGHT(TEXT(AE83,"0.#"),1)=".",TRUE,FALSE)</formula>
    </cfRule>
  </conditionalFormatting>
  <conditionalFormatting sqref="AI83">
    <cfRule type="expression" dxfId="77" priority="461">
      <formula>IF(RIGHT(TEXT(AI83,"0.#"),1)=".",FALSE,TRUE)</formula>
    </cfRule>
    <cfRule type="expression" dxfId="76" priority="462">
      <formula>IF(RIGHT(TEXT(AI83,"0.#"),1)=".",TRUE,FALSE)</formula>
    </cfRule>
  </conditionalFormatting>
  <conditionalFormatting sqref="AI82">
    <cfRule type="expression" dxfId="75" priority="459">
      <formula>IF(RIGHT(TEXT(AI82,"0.#"),1)=".",FALSE,TRUE)</formula>
    </cfRule>
    <cfRule type="expression" dxfId="74" priority="460">
      <formula>IF(RIGHT(TEXT(AI82,"0.#"),1)=".",TRUE,FALSE)</formula>
    </cfRule>
  </conditionalFormatting>
  <conditionalFormatting sqref="AI81">
    <cfRule type="expression" dxfId="73" priority="457">
      <formula>IF(RIGHT(TEXT(AI81,"0.#"),1)=".",FALSE,TRUE)</formula>
    </cfRule>
    <cfRule type="expression" dxfId="72" priority="458">
      <formula>IF(RIGHT(TEXT(AI81,"0.#"),1)=".",TRUE,FALSE)</formula>
    </cfRule>
  </conditionalFormatting>
  <conditionalFormatting sqref="AM81">
    <cfRule type="expression" dxfId="71" priority="455">
      <formula>IF(RIGHT(TEXT(AM81,"0.#"),1)=".",FALSE,TRUE)</formula>
    </cfRule>
    <cfRule type="expression" dxfId="70" priority="456">
      <formula>IF(RIGHT(TEXT(AM81,"0.#"),1)=".",TRUE,FALSE)</formula>
    </cfRule>
  </conditionalFormatting>
  <conditionalFormatting sqref="AM82">
    <cfRule type="expression" dxfId="69" priority="453">
      <formula>IF(RIGHT(TEXT(AM82,"0.#"),1)=".",FALSE,TRUE)</formula>
    </cfRule>
    <cfRule type="expression" dxfId="68" priority="454">
      <formula>IF(RIGHT(TEXT(AM82,"0.#"),1)=".",TRUE,FALSE)</formula>
    </cfRule>
  </conditionalFormatting>
  <conditionalFormatting sqref="AQ81:AQ83">
    <cfRule type="expression" dxfId="67" priority="449">
      <formula>IF(RIGHT(TEXT(AQ81,"0.#"),1)=".",FALSE,TRUE)</formula>
    </cfRule>
    <cfRule type="expression" dxfId="66" priority="450">
      <formula>IF(RIGHT(TEXT(AQ81,"0.#"),1)=".",TRUE,FALSE)</formula>
    </cfRule>
  </conditionalFormatting>
  <conditionalFormatting sqref="AU81:AU83">
    <cfRule type="expression" dxfId="65" priority="447">
      <formula>IF(RIGHT(TEXT(AU81,"0.#"),1)=".",FALSE,TRUE)</formula>
    </cfRule>
    <cfRule type="expression" dxfId="64" priority="448">
      <formula>IF(RIGHT(TEXT(AU81,"0.#"),1)=".",TRUE,FALSE)</formula>
    </cfRule>
  </conditionalFormatting>
  <conditionalFormatting sqref="AE95">
    <cfRule type="expression" dxfId="63" priority="445">
      <formula>IF(RIGHT(TEXT(AE95,"0.#"),1)=".",FALSE,TRUE)</formula>
    </cfRule>
    <cfRule type="expression" dxfId="62" priority="446">
      <formula>IF(RIGHT(TEXT(AE95,"0.#"),1)=".",TRUE,FALSE)</formula>
    </cfRule>
  </conditionalFormatting>
  <conditionalFormatting sqref="AE96">
    <cfRule type="expression" dxfId="61" priority="443">
      <formula>IF(RIGHT(TEXT(AE96,"0.#"),1)=".",FALSE,TRUE)</formula>
    </cfRule>
    <cfRule type="expression" dxfId="60" priority="444">
      <formula>IF(RIGHT(TEXT(AE96,"0.#"),1)=".",TRUE,FALSE)</formula>
    </cfRule>
  </conditionalFormatting>
  <conditionalFormatting sqref="AI96">
    <cfRule type="expression" dxfId="59" priority="437">
      <formula>IF(RIGHT(TEXT(AI96,"0.#"),1)=".",FALSE,TRUE)</formula>
    </cfRule>
    <cfRule type="expression" dxfId="58" priority="438">
      <formula>IF(RIGHT(TEXT(AI96,"0.#"),1)=".",TRUE,FALSE)</formula>
    </cfRule>
  </conditionalFormatting>
  <conditionalFormatting sqref="AI95">
    <cfRule type="expression" dxfId="57" priority="435">
      <formula>IF(RIGHT(TEXT(AI95,"0.#"),1)=".",FALSE,TRUE)</formula>
    </cfRule>
    <cfRule type="expression" dxfId="56" priority="436">
      <formula>IF(RIGHT(TEXT(AI95,"0.#"),1)=".",TRUE,FALSE)</formula>
    </cfRule>
  </conditionalFormatting>
  <conditionalFormatting sqref="AM95">
    <cfRule type="expression" dxfId="55" priority="433">
      <formula>IF(RIGHT(TEXT(AM95,"0.#"),1)=".",FALSE,TRUE)</formula>
    </cfRule>
    <cfRule type="expression" dxfId="54" priority="434">
      <formula>IF(RIGHT(TEXT(AM95,"0.#"),1)=".",TRUE,FALSE)</formula>
    </cfRule>
  </conditionalFormatting>
  <conditionalFormatting sqref="AM96">
    <cfRule type="expression" dxfId="53" priority="431">
      <formula>IF(RIGHT(TEXT(AM96,"0.#"),1)=".",FALSE,TRUE)</formula>
    </cfRule>
    <cfRule type="expression" dxfId="52" priority="432">
      <formula>IF(RIGHT(TEXT(AM96,"0.#"),1)=".",TRUE,FALSE)</formula>
    </cfRule>
  </conditionalFormatting>
  <conditionalFormatting sqref="AQ95:AQ97">
    <cfRule type="expression" dxfId="51" priority="427">
      <formula>IF(RIGHT(TEXT(AQ95,"0.#"),1)=".",FALSE,TRUE)</formula>
    </cfRule>
    <cfRule type="expression" dxfId="50" priority="428">
      <formula>IF(RIGHT(TEXT(AQ95,"0.#"),1)=".",TRUE,FALSE)</formula>
    </cfRule>
  </conditionalFormatting>
  <conditionalFormatting sqref="AU95:AU97">
    <cfRule type="expression" dxfId="49" priority="425">
      <formula>IF(RIGHT(TEXT(AU95,"0.#"),1)=".",FALSE,TRUE)</formula>
    </cfRule>
    <cfRule type="expression" dxfId="48" priority="426">
      <formula>IF(RIGHT(TEXT(AU95,"0.#"),1)=".",TRUE,FALSE)</formula>
    </cfRule>
  </conditionalFormatting>
  <conditionalFormatting sqref="AE74 AQ74">
    <cfRule type="expression" dxfId="47" priority="269">
      <formula>IF(RIGHT(TEXT(AE74,"0.#"),1)=".",FALSE,TRUE)</formula>
    </cfRule>
    <cfRule type="expression" dxfId="46" priority="270">
      <formula>IF(RIGHT(TEXT(AE74,"0.#"),1)=".",TRUE,FALSE)</formula>
    </cfRule>
  </conditionalFormatting>
  <conditionalFormatting sqref="AI74">
    <cfRule type="expression" dxfId="45" priority="267">
      <formula>IF(RIGHT(TEXT(AI74,"0.#"),1)=".",FALSE,TRUE)</formula>
    </cfRule>
    <cfRule type="expression" dxfId="44" priority="268">
      <formula>IF(RIGHT(TEXT(AI74,"0.#"),1)=".",TRUE,FALSE)</formula>
    </cfRule>
  </conditionalFormatting>
  <conditionalFormatting sqref="AM74">
    <cfRule type="expression" dxfId="43" priority="265">
      <formula>IF(RIGHT(TEXT(AM74,"0.#"),1)=".",FALSE,TRUE)</formula>
    </cfRule>
    <cfRule type="expression" dxfId="42" priority="266">
      <formula>IF(RIGHT(TEXT(AM74,"0.#"),1)=".",TRUE,FALSE)</formula>
    </cfRule>
  </conditionalFormatting>
  <conditionalFormatting sqref="AE75">
    <cfRule type="expression" dxfId="41" priority="263">
      <formula>IF(RIGHT(TEXT(AE75,"0.#"),1)=".",FALSE,TRUE)</formula>
    </cfRule>
    <cfRule type="expression" dxfId="40" priority="264">
      <formula>IF(RIGHT(TEXT(AE75,"0.#"),1)=".",TRUE,FALSE)</formula>
    </cfRule>
  </conditionalFormatting>
  <conditionalFormatting sqref="AI75">
    <cfRule type="expression" dxfId="39" priority="261">
      <formula>IF(RIGHT(TEXT(AI75,"0.#"),1)=".",FALSE,TRUE)</formula>
    </cfRule>
    <cfRule type="expression" dxfId="38" priority="262">
      <formula>IF(RIGHT(TEXT(AI75,"0.#"),1)=".",TRUE,FALSE)</formula>
    </cfRule>
  </conditionalFormatting>
  <conditionalFormatting sqref="AM75">
    <cfRule type="expression" dxfId="37" priority="259">
      <formula>IF(RIGHT(TEXT(AM75,"0.#"),1)=".",FALSE,TRUE)</formula>
    </cfRule>
    <cfRule type="expression" dxfId="36" priority="260">
      <formula>IF(RIGHT(TEXT(AM75,"0.#"),1)=".",TRUE,FALSE)</formula>
    </cfRule>
  </conditionalFormatting>
  <conditionalFormatting sqref="AQ75">
    <cfRule type="expression" dxfId="35" priority="257">
      <formula>IF(RIGHT(TEXT(AQ75,"0.#"),1)=".",FALSE,TRUE)</formula>
    </cfRule>
    <cfRule type="expression" dxfId="34" priority="258">
      <formula>IF(RIGHT(TEXT(AQ75,"0.#"),1)=".",TRUE,FALSE)</formula>
    </cfRule>
  </conditionalFormatting>
  <conditionalFormatting sqref="AU74">
    <cfRule type="expression" dxfId="33" priority="255">
      <formula>IF(RIGHT(TEXT(AU74,"0.#"),1)=".",FALSE,TRUE)</formula>
    </cfRule>
    <cfRule type="expression" dxfId="32" priority="256">
      <formula>IF(RIGHT(TEXT(AU74,"0.#"),1)=".",TRUE,FALSE)</formula>
    </cfRule>
  </conditionalFormatting>
  <conditionalFormatting sqref="AU75">
    <cfRule type="expression" dxfId="31" priority="253">
      <formula>IF(RIGHT(TEXT(AU75,"0.#"),1)=".",FALSE,TRUE)</formula>
    </cfRule>
    <cfRule type="expression" dxfId="30" priority="254">
      <formula>IF(RIGHT(TEXT(AU75,"0.#"),1)=".",TRUE,FALSE)</formula>
    </cfRule>
  </conditionalFormatting>
  <conditionalFormatting sqref="AE88 AQ88">
    <cfRule type="expression" dxfId="29" priority="251">
      <formula>IF(RIGHT(TEXT(AE88,"0.#"),1)=".",FALSE,TRUE)</formula>
    </cfRule>
    <cfRule type="expression" dxfId="28" priority="252">
      <formula>IF(RIGHT(TEXT(AE88,"0.#"),1)=".",TRUE,FALSE)</formula>
    </cfRule>
  </conditionalFormatting>
  <conditionalFormatting sqref="AI88">
    <cfRule type="expression" dxfId="27" priority="249">
      <formula>IF(RIGHT(TEXT(AI88,"0.#"),1)=".",FALSE,TRUE)</formula>
    </cfRule>
    <cfRule type="expression" dxfId="26" priority="250">
      <formula>IF(RIGHT(TEXT(AI88,"0.#"),1)=".",TRUE,FALSE)</formula>
    </cfRule>
  </conditionalFormatting>
  <conditionalFormatting sqref="AM88">
    <cfRule type="expression" dxfId="25" priority="247">
      <formula>IF(RIGHT(TEXT(AM88,"0.#"),1)=".",FALSE,TRUE)</formula>
    </cfRule>
    <cfRule type="expression" dxfId="24" priority="248">
      <formula>IF(RIGHT(TEXT(AM88,"0.#"),1)=".",TRUE,FALSE)</formula>
    </cfRule>
  </conditionalFormatting>
  <conditionalFormatting sqref="AE89">
    <cfRule type="expression" dxfId="23" priority="245">
      <formula>IF(RIGHT(TEXT(AE89,"0.#"),1)=".",FALSE,TRUE)</formula>
    </cfRule>
    <cfRule type="expression" dxfId="22" priority="246">
      <formula>IF(RIGHT(TEXT(AE89,"0.#"),1)=".",TRUE,FALSE)</formula>
    </cfRule>
  </conditionalFormatting>
  <conditionalFormatting sqref="AI89">
    <cfRule type="expression" dxfId="21" priority="243">
      <formula>IF(RIGHT(TEXT(AI89,"0.#"),1)=".",FALSE,TRUE)</formula>
    </cfRule>
    <cfRule type="expression" dxfId="20" priority="244">
      <formula>IF(RIGHT(TEXT(AI89,"0.#"),1)=".",TRUE,FALSE)</formula>
    </cfRule>
  </conditionalFormatting>
  <conditionalFormatting sqref="AM89">
    <cfRule type="expression" dxfId="19" priority="241">
      <formula>IF(RIGHT(TEXT(AM89,"0.#"),1)=".",FALSE,TRUE)</formula>
    </cfRule>
    <cfRule type="expression" dxfId="18" priority="242">
      <formula>IF(RIGHT(TEXT(AM89,"0.#"),1)=".",TRUE,FALSE)</formula>
    </cfRule>
  </conditionalFormatting>
  <conditionalFormatting sqref="AQ89">
    <cfRule type="expression" dxfId="17" priority="239">
      <formula>IF(RIGHT(TEXT(AQ89,"0.#"),1)=".",FALSE,TRUE)</formula>
    </cfRule>
    <cfRule type="expression" dxfId="16" priority="240">
      <formula>IF(RIGHT(TEXT(AQ89,"0.#"),1)=".",TRUE,FALSE)</formula>
    </cfRule>
  </conditionalFormatting>
  <conditionalFormatting sqref="AU88">
    <cfRule type="expression" dxfId="15" priority="237">
      <formula>IF(RIGHT(TEXT(AU88,"0.#"),1)=".",FALSE,TRUE)</formula>
    </cfRule>
    <cfRule type="expression" dxfId="14" priority="238">
      <formula>IF(RIGHT(TEXT(AU88,"0.#"),1)=".",TRUE,FALSE)</formula>
    </cfRule>
  </conditionalFormatting>
  <conditionalFormatting sqref="AU89">
    <cfRule type="expression" dxfId="13" priority="235">
      <formula>IF(RIGHT(TEXT(AU89,"0.#"),1)=".",FALSE,TRUE)</formula>
    </cfRule>
    <cfRule type="expression" dxfId="12" priority="236">
      <formula>IF(RIGHT(TEXT(AU89,"0.#"),1)=".",TRUE,FALSE)</formula>
    </cfRule>
  </conditionalFormatting>
  <conditionalFormatting sqref="AL239:AO247">
    <cfRule type="expression" dxfId="11" priority="11">
      <formula>IF(AND(AL239&gt;=0, RIGHT(TEXT(AL239,"0.#"),1)&lt;&gt;"."),TRUE,FALSE)</formula>
    </cfRule>
    <cfRule type="expression" dxfId="10" priority="12">
      <formula>IF(AND(AL239&gt;=0, RIGHT(TEXT(AL239,"0.#"),1)="."),TRUE,FALSE)</formula>
    </cfRule>
    <cfRule type="expression" dxfId="9" priority="13">
      <formula>IF(AND(AL239&lt;0, RIGHT(TEXT(AL239,"0.#"),1)&lt;&gt;"."),TRUE,FALSE)</formula>
    </cfRule>
    <cfRule type="expression" dxfId="8" priority="14">
      <formula>IF(AND(AL239&lt;0, RIGHT(TEXT(AL239,"0.#"),1)="."),TRUE,FALSE)</formula>
    </cfRule>
  </conditionalFormatting>
  <conditionalFormatting sqref="AL256:AO263">
    <cfRule type="expression" dxfId="7" priority="7">
      <formula>IF(AND(AL256&gt;=0, RIGHT(TEXT(AL256,"0.#"),1)&lt;&gt;"."),TRUE,FALSE)</formula>
    </cfRule>
    <cfRule type="expression" dxfId="6" priority="8">
      <formula>IF(AND(AL256&gt;=0, RIGHT(TEXT(AL256,"0.#"),1)="."),TRUE,FALSE)</formula>
    </cfRule>
    <cfRule type="expression" dxfId="5" priority="9">
      <formula>IF(AND(AL256&lt;0, RIGHT(TEXT(AL256,"0.#"),1)&lt;&gt;"."),TRUE,FALSE)</formula>
    </cfRule>
    <cfRule type="expression" dxfId="4" priority="10">
      <formula>IF(AND(AL256&lt;0, RIGHT(TEXT(AL256,"0.#"),1)="."),TRUE,FALSE)</formula>
    </cfRule>
  </conditionalFormatting>
  <conditionalFormatting sqref="AM83">
    <cfRule type="expression" dxfId="3" priority="3">
      <formula>IF(RIGHT(TEXT(AM83,"0.#"),1)=".",FALSE,TRUE)</formula>
    </cfRule>
    <cfRule type="expression" dxfId="2" priority="4">
      <formula>IF(RIGHT(TEXT(AM83,"0.#"),1)=".",TRUE,FALSE)</formula>
    </cfRule>
  </conditionalFormatting>
  <conditionalFormatting sqref="AE97 AI97 AM97">
    <cfRule type="expression" dxfId="1" priority="1">
      <formula>IF(RIGHT(TEXT(AE97,"0.#"),1)=".",FALSE,TRUE)</formula>
    </cfRule>
    <cfRule type="expression" dxfId="0" priority="2">
      <formula>IF(RIGHT(TEXT(AE97,"0.#"),1)=".",TRUE,FALSE)</formula>
    </cfRule>
  </conditionalFormatting>
  <dataValidations count="16">
    <dataValidation type="whole" allowBlank="1" showInputMessage="1" showErrorMessage="1" sqref="O151:P152 AX151:AX153 AA151:AB152 AM151:AN152">
      <formula1>0</formula1>
      <formula2>99</formula2>
    </dataValidation>
    <dataValidation type="whole" allowBlank="1" showInputMessage="1" showErrorMessage="1" sqref="AJ151:AK152 X151:Y152 AJ153 L151:L153 M151:M152 X153 AU151:AV152 J127:J13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37:E137">
      <formula1>T行政事業レビュー推進チームの所見</formula1>
    </dataValidation>
    <dataValidation type="custom" imeMode="disabled" allowBlank="1" showInputMessage="1" showErrorMessage="1" sqref="AH223:AK225 AH229:AK229 AH233:AK234 AH238:AK247 AH251:AK251 AH255:AK263">
      <formula1>OR(AND(MOD(IF(ISNUMBER(AH223), AH223, 0.5),1)=0, 0&lt;=AH223), AH223="-")</formula1>
    </dataValidation>
    <dataValidation type="whole" imeMode="disabled" allowBlank="1" showInputMessage="1" showErrorMessage="1" sqref="AW2:AX2">
      <formula1>0</formula1>
      <formula2>99</formula2>
    </dataValidation>
    <dataValidation type="list" allowBlank="1" showInputMessage="1" showErrorMessage="1" sqref="A139:E139">
      <formula1>T所見を踏まえた改善点</formula1>
    </dataValidation>
    <dataValidation type="list" allowBlank="1" showInputMessage="1" showErrorMessage="1" error="プルダウンリストから選択してください。" sqref="AD112:AF113">
      <formula1>"有,無"</formula1>
    </dataValidation>
    <dataValidation type="list" allowBlank="1" showInputMessage="1" showErrorMessage="1" error="プルダウンリストから選択してください。" sqref="AD108:AF111 AD114:AD125 AE114:AF118 AE120:AF125">
      <formula1>"○,△,×,‐"</formula1>
    </dataValidation>
    <dataValidation type="list" allowBlank="1" showInputMessage="1" showErrorMessage="1" sqref="S5:X5">
      <formula1>T終了年度</formula1>
    </dataValidation>
    <dataValidation type="list" allowBlank="1" showInputMessage="1" showErrorMessage="1" sqref="H127:I131">
      <formula1>T事業番号</formula1>
    </dataValidation>
    <dataValidation type="custom" imeMode="disabled" allowBlank="1" showInputMessage="1" showErrorMessage="1" sqref="AY23 P13:AX13 AR15:AX15 P14:AQ18 AR18:AX18 P19:AJ19 P23:AC29 Y181:AB190 AU181:AX190 Y194:AB203 AU194:AX203 Y207:AB216 AU207:AX216 Y223:AB225 AL223:AO225 Y229:AB229 AL229:AO229 Y233:AB234 AL233:AO234 Y238:AB247 AL238:AO247 Y251:AB251 AL251:AO251 Y255:AB263 AL255:AO263 AQ38:AR38 AU38:AX38 AE39:AX41 AE49:AX49 AE32:AX33 AE74:AX75 AE60:AX61 AE35:AX35 AE63:AX63 AE77:AX77 AE91:AX91 AQ52:AR52 AU52:AX52 AE53:AX55 AQ66:AR66 AU66:AX66 AE67:AX69 AQ80:AR80 AU80:AX80 AE81:AX83 AQ94:AR94 AU94:AX94 AE95:AX97 AE46:AX47 AE88:AX89">
      <formula1>OR(ISNUMBER(P13), P13="-")</formula1>
    </dataValidation>
    <dataValidation type="list" allowBlank="1" showInputMessage="1" showErrorMessage="1" sqref="Q153:R153 AC153:AD153 AO153:AP153">
      <formula1>#REF!</formula1>
    </dataValidation>
    <dataValidation type="custom" allowBlank="1" showInputMessage="1" showErrorMessage="1" errorTitle="法人番号チェック" error="法人番号は13桁の数字で入力してください。" sqref="J255:O263 J251:O251 J238:O247 J233:O234 J229:O229 J223:O225">
      <formula1>OR(J223="-",AND(LEN(J223)=13,IFERROR(SEARCH("-",J223),"")="",IFERROR(SEARCH(".",J223),"")="",ISNUMBER(J223)))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50" man="1"/>
    <brk id="57" max="50" man="1"/>
    <brk id="85" max="50" man="1"/>
    <brk id="105" max="50" man="1"/>
    <brk id="114" max="50" man="1"/>
    <brk id="131" max="50" man="1"/>
    <brk id="141" max="50" man="1"/>
    <brk id="178" max="50" man="1"/>
    <brk id="219" max="50" man="1"/>
    <brk id="248"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U152:V152 I152:J152 AG152:AH152 AR152:AS152</xm:sqref>
        </x14:dataValidation>
        <x14:dataValidation type="list" allowBlank="1" showInputMessage="1" showErrorMessage="1">
          <x14:formula1>
            <xm:f>入力規則等!$U$40:$U$42</xm:f>
          </x14:formula1>
          <xm:sqref>AG151:AH151 U151:V151 I151:J151 AR151:AS151</xm:sqref>
        </x14:dataValidation>
        <x14:dataValidation type="list" allowBlank="1" showInputMessage="1" showErrorMessage="1">
          <x14:formula1>
            <xm:f>入力規則等!$AG$2:$AG$13</xm:f>
          </x14:formula1>
          <xm:sqref>AC223:AG225 AC229:AG229 AC233:AG234 AC238:AG247 AC251:AG251 AC255:AG263</xm:sqref>
        </x14:dataValidation>
        <x14:dataValidation type="list" allowBlank="1" showInputMessage="1" showErrorMessage="1">
          <x14:formula1>
            <xm:f>入力規則等!$AI$2:$AI$8</xm:f>
          </x14:formula1>
          <xm:sqref>J103:T103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AO151:AP152 Q151:S152 AC151:AE152 E151:G152</xm:sqref>
        </x14:dataValidation>
        <x14:dataValidation type="list" allowBlank="1" showInputMessage="1" showErrorMessage="1">
          <x14:formula1>
            <xm:f>入力規則等!$U$48</xm:f>
          </x14:formula1>
          <xm:sqref>E153:F153</xm:sqref>
        </x14:dataValidation>
        <x14:dataValidation type="list" allowBlank="1" showInputMessage="1" showErrorMessage="1">
          <x14:formula1>
            <xm:f>入力規則等!$U$13:$U$35</xm:f>
          </x14:formula1>
          <xm:sqref>AJ2:AM2 E127:G131 AE153:AG153 G153:I153 AQ153:AS153 S153:U153</xm:sqref>
        </x14:dataValidation>
        <x14:dataValidation type="list" allowBlank="1" showInputMessage="1" showErrorMessage="1">
          <x14:formula1>
            <xm:f>入力規則等!$U$56:$U$58</xm:f>
          </x14:formula1>
          <xm:sqref>J153:K153 AT153:AU153 AH153:AI153 V153:W153</xm:sqref>
        </x14:dataValidation>
        <x14:dataValidation type="list" allowBlank="1" showInputMessage="1" showErrorMessage="1">
          <x14:formula1>
            <xm:f>入力規則等!$U$49</xm:f>
          </x14:formula1>
          <xm:sqref>C127:D131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389</v>
      </c>
      <c r="AA1" s="26" t="s">
        <v>74</v>
      </c>
      <c r="AB1" s="26" t="s">
        <v>390</v>
      </c>
      <c r="AC1" s="26" t="s">
        <v>31</v>
      </c>
      <c r="AD1" s="25"/>
      <c r="AE1" s="26" t="s">
        <v>43</v>
      </c>
      <c r="AF1" s="27"/>
      <c r="AG1" s="36" t="s">
        <v>171</v>
      </c>
      <c r="AI1" s="36" t="s">
        <v>174</v>
      </c>
      <c r="AK1" s="36" t="s">
        <v>178</v>
      </c>
      <c r="AM1" s="51"/>
      <c r="AN1" s="51"/>
      <c r="AP1" s="25" t="s">
        <v>217</v>
      </c>
    </row>
    <row r="2" spans="1:42" ht="13.5" customHeight="1" x14ac:dyDescent="0.15">
      <c r="A2" s="13" t="s">
        <v>77</v>
      </c>
      <c r="B2" s="14"/>
      <c r="C2" s="12" t="str">
        <f>IF(B2="","",A2)</f>
        <v/>
      </c>
      <c r="D2" s="12" t="str">
        <f>IF(C2="","",IF(D1&lt;&gt;"",CONCATENATE(D1,"、",C2),C2))</f>
        <v/>
      </c>
      <c r="F2" s="11" t="s">
        <v>64</v>
      </c>
      <c r="G2" s="16" t="s">
        <v>631</v>
      </c>
      <c r="H2" s="12" t="str">
        <f>IF(G2="","",F2)</f>
        <v>一般会計</v>
      </c>
      <c r="I2" s="12" t="str">
        <f>IF(H2="","",IF(I1&lt;&gt;"",CONCATENATE(I1,"、",H2),H2))</f>
        <v>一般会計</v>
      </c>
      <c r="K2" s="13" t="s">
        <v>94</v>
      </c>
      <c r="L2" s="14"/>
      <c r="M2" s="12" t="str">
        <f>IF(L2="","",K2)</f>
        <v/>
      </c>
      <c r="N2" s="12" t="str">
        <f>IF(M2="","",IF(N1&lt;&gt;"",CONCATENATE(N1,"、",M2),M2))</f>
        <v/>
      </c>
      <c r="O2" s="12"/>
      <c r="P2" s="11" t="s">
        <v>66</v>
      </c>
      <c r="Q2" s="16" t="s">
        <v>631</v>
      </c>
      <c r="R2" s="12" t="str">
        <f>IF(Q2="","",P2)</f>
        <v>直接実施</v>
      </c>
      <c r="S2" s="12" t="str">
        <f>IF(R2="","",IF(S1&lt;&gt;"",CONCATENATE(S1,"、",R2),R2))</f>
        <v>直接実施</v>
      </c>
      <c r="T2" s="12"/>
      <c r="U2" s="66">
        <v>21</v>
      </c>
      <c r="W2" s="29" t="s">
        <v>161</v>
      </c>
      <c r="Y2" s="29" t="s">
        <v>60</v>
      </c>
      <c r="Z2" s="29" t="s">
        <v>60</v>
      </c>
      <c r="AA2" s="59" t="s">
        <v>259</v>
      </c>
      <c r="AB2" s="59" t="s">
        <v>484</v>
      </c>
      <c r="AC2" s="60" t="s">
        <v>126</v>
      </c>
      <c r="AD2" s="25"/>
      <c r="AE2" s="31" t="s">
        <v>157</v>
      </c>
      <c r="AF2" s="27"/>
      <c r="AG2" s="37" t="s">
        <v>225</v>
      </c>
      <c r="AI2" s="36" t="s">
        <v>256</v>
      </c>
      <c r="AK2" s="36" t="s">
        <v>179</v>
      </c>
      <c r="AM2" s="51"/>
      <c r="AN2" s="51"/>
      <c r="AP2" s="37" t="s">
        <v>225</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直接実施</v>
      </c>
      <c r="T3" s="12"/>
      <c r="U3" s="29" t="s">
        <v>515</v>
      </c>
      <c r="W3" s="29" t="s">
        <v>136</v>
      </c>
      <c r="Y3" s="29" t="s">
        <v>61</v>
      </c>
      <c r="Z3" s="29" t="s">
        <v>391</v>
      </c>
      <c r="AA3" s="59" t="s">
        <v>357</v>
      </c>
      <c r="AB3" s="59" t="s">
        <v>485</v>
      </c>
      <c r="AC3" s="60" t="s">
        <v>127</v>
      </c>
      <c r="AD3" s="25"/>
      <c r="AE3" s="31" t="s">
        <v>158</v>
      </c>
      <c r="AF3" s="27"/>
      <c r="AG3" s="37" t="s">
        <v>226</v>
      </c>
      <c r="AI3" s="36" t="s">
        <v>173</v>
      </c>
      <c r="AK3" s="36" t="str">
        <f>CHAR(CODE(AK2)+1)</f>
        <v>B</v>
      </c>
      <c r="AM3" s="51"/>
      <c r="AN3" s="51"/>
      <c r="AP3" s="37" t="s">
        <v>226</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v>
      </c>
      <c r="T4" s="12"/>
      <c r="U4" s="29" t="s">
        <v>567</v>
      </c>
      <c r="W4" s="29" t="s">
        <v>137</v>
      </c>
      <c r="Y4" s="29" t="s">
        <v>264</v>
      </c>
      <c r="Z4" s="29" t="s">
        <v>392</v>
      </c>
      <c r="AA4" s="59" t="s">
        <v>358</v>
      </c>
      <c r="AB4" s="59" t="s">
        <v>486</v>
      </c>
      <c r="AC4" s="59" t="s">
        <v>128</v>
      </c>
      <c r="AD4" s="25"/>
      <c r="AE4" s="31" t="s">
        <v>159</v>
      </c>
      <c r="AF4" s="27"/>
      <c r="AG4" s="37" t="s">
        <v>227</v>
      </c>
      <c r="AI4" s="36" t="s">
        <v>175</v>
      </c>
      <c r="AK4" s="36" t="str">
        <f t="shared" ref="AK4:AK49" si="7">CHAR(CODE(AK3)+1)</f>
        <v>C</v>
      </c>
      <c r="AM4" s="51"/>
      <c r="AN4" s="51"/>
      <c r="AP4" s="37" t="s">
        <v>227</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v>
      </c>
      <c r="T5" s="12"/>
      <c r="W5" s="29" t="s">
        <v>539</v>
      </c>
      <c r="Y5" s="29" t="s">
        <v>265</v>
      </c>
      <c r="Z5" s="29" t="s">
        <v>393</v>
      </c>
      <c r="AA5" s="59" t="s">
        <v>359</v>
      </c>
      <c r="AB5" s="59" t="s">
        <v>487</v>
      </c>
      <c r="AC5" s="59" t="s">
        <v>160</v>
      </c>
      <c r="AD5" s="28"/>
      <c r="AE5" s="31" t="s">
        <v>237</v>
      </c>
      <c r="AF5" s="27"/>
      <c r="AG5" s="37" t="s">
        <v>228</v>
      </c>
      <c r="AI5" s="36" t="s">
        <v>262</v>
      </c>
      <c r="AK5" s="36" t="str">
        <f t="shared" si="7"/>
        <v>D</v>
      </c>
      <c r="AP5" s="37" t="s">
        <v>228</v>
      </c>
    </row>
    <row r="6" spans="1:42" ht="13.5" customHeight="1" x14ac:dyDescent="0.15">
      <c r="A6" s="13" t="s">
        <v>81</v>
      </c>
      <c r="B6" s="14" t="s">
        <v>631</v>
      </c>
      <c r="C6" s="12" t="str">
        <f t="shared" si="0"/>
        <v>科学技術・イノベーション</v>
      </c>
      <c r="D6" s="12" t="str">
        <f t="shared" ref="D6:D21" si="8">IF(C6="",D5,IF(D5&lt;&gt;"",CONCATENATE(D5,"、",C6),C6))</f>
        <v>科学技術・イノベーション</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v>
      </c>
      <c r="T6" s="12"/>
      <c r="U6" s="29" t="s">
        <v>239</v>
      </c>
      <c r="W6" s="29" t="s">
        <v>541</v>
      </c>
      <c r="Y6" s="29" t="s">
        <v>266</v>
      </c>
      <c r="Z6" s="29" t="s">
        <v>394</v>
      </c>
      <c r="AA6" s="59" t="s">
        <v>360</v>
      </c>
      <c r="AB6" s="59" t="s">
        <v>488</v>
      </c>
      <c r="AC6" s="59" t="s">
        <v>129</v>
      </c>
      <c r="AD6" s="28"/>
      <c r="AE6" s="31" t="s">
        <v>235</v>
      </c>
      <c r="AF6" s="27"/>
      <c r="AG6" s="37" t="s">
        <v>229</v>
      </c>
      <c r="AI6" s="36" t="s">
        <v>263</v>
      </c>
      <c r="AK6" s="36" t="str">
        <f>CHAR(CODE(AK5)+1)</f>
        <v>E</v>
      </c>
      <c r="AP6" s="37" t="s">
        <v>229</v>
      </c>
    </row>
    <row r="7" spans="1:42" ht="13.5" customHeight="1" x14ac:dyDescent="0.15">
      <c r="A7" s="13" t="s">
        <v>82</v>
      </c>
      <c r="B7" s="14"/>
      <c r="C7" s="12" t="str">
        <f t="shared" si="0"/>
        <v/>
      </c>
      <c r="D7" s="12" t="str">
        <f t="shared" si="8"/>
        <v>科学技術・イノベーション</v>
      </c>
      <c r="F7" s="17" t="s">
        <v>186</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v>
      </c>
      <c r="T7" s="12"/>
      <c r="U7" s="29"/>
      <c r="W7" s="29" t="s">
        <v>138</v>
      </c>
      <c r="Y7" s="29" t="s">
        <v>267</v>
      </c>
      <c r="Z7" s="29" t="s">
        <v>395</v>
      </c>
      <c r="AA7" s="59" t="s">
        <v>361</v>
      </c>
      <c r="AB7" s="59" t="s">
        <v>489</v>
      </c>
      <c r="AC7" s="28"/>
      <c r="AD7" s="28"/>
      <c r="AE7" s="29" t="s">
        <v>129</v>
      </c>
      <c r="AF7" s="27"/>
      <c r="AG7" s="37" t="s">
        <v>230</v>
      </c>
      <c r="AH7" s="54"/>
      <c r="AI7" s="37" t="s">
        <v>252</v>
      </c>
      <c r="AK7" s="36" t="str">
        <f>CHAR(CODE(AK6)+1)</f>
        <v>F</v>
      </c>
      <c r="AP7" s="37" t="s">
        <v>230</v>
      </c>
    </row>
    <row r="8" spans="1:42" ht="13.5" customHeight="1" x14ac:dyDescent="0.15">
      <c r="A8" s="13" t="s">
        <v>83</v>
      </c>
      <c r="B8" s="14"/>
      <c r="C8" s="12" t="str">
        <f t="shared" si="0"/>
        <v/>
      </c>
      <c r="D8" s="12" t="str">
        <f t="shared" si="8"/>
        <v>科学技術・イノベーション</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v>
      </c>
      <c r="T8" s="12"/>
      <c r="U8" s="29" t="s">
        <v>260</v>
      </c>
      <c r="W8" s="29" t="s">
        <v>139</v>
      </c>
      <c r="Y8" s="29" t="s">
        <v>268</v>
      </c>
      <c r="Z8" s="29" t="s">
        <v>396</v>
      </c>
      <c r="AA8" s="59" t="s">
        <v>362</v>
      </c>
      <c r="AB8" s="59" t="s">
        <v>490</v>
      </c>
      <c r="AC8" s="28"/>
      <c r="AD8" s="28"/>
      <c r="AE8" s="28"/>
      <c r="AF8" s="27"/>
      <c r="AG8" s="37" t="s">
        <v>231</v>
      </c>
      <c r="AI8" s="36" t="s">
        <v>253</v>
      </c>
      <c r="AK8" s="36" t="str">
        <f t="shared" si="7"/>
        <v>G</v>
      </c>
      <c r="AP8" s="37" t="s">
        <v>231</v>
      </c>
    </row>
    <row r="9" spans="1:42" ht="13.5" customHeight="1" x14ac:dyDescent="0.15">
      <c r="A9" s="13" t="s">
        <v>84</v>
      </c>
      <c r="B9" s="14"/>
      <c r="C9" s="12" t="str">
        <f t="shared" si="0"/>
        <v/>
      </c>
      <c r="D9" s="12" t="str">
        <f t="shared" si="8"/>
        <v>科学技術・イノベーション</v>
      </c>
      <c r="F9" s="17" t="s">
        <v>187</v>
      </c>
      <c r="G9" s="16"/>
      <c r="H9" s="12" t="str">
        <f t="shared" si="1"/>
        <v/>
      </c>
      <c r="I9" s="12" t="str">
        <f t="shared" si="5"/>
        <v>一般会計</v>
      </c>
      <c r="K9" s="13" t="s">
        <v>101</v>
      </c>
      <c r="L9" s="14"/>
      <c r="M9" s="12" t="str">
        <f t="shared" si="2"/>
        <v/>
      </c>
      <c r="N9" s="12" t="str">
        <f t="shared" si="6"/>
        <v/>
      </c>
      <c r="O9" s="12"/>
      <c r="P9" s="12"/>
      <c r="Q9" s="18"/>
      <c r="T9" s="12"/>
      <c r="U9" s="29" t="s">
        <v>261</v>
      </c>
      <c r="W9" s="29" t="s">
        <v>140</v>
      </c>
      <c r="Y9" s="29" t="s">
        <v>269</v>
      </c>
      <c r="Z9" s="29" t="s">
        <v>397</v>
      </c>
      <c r="AA9" s="59" t="s">
        <v>363</v>
      </c>
      <c r="AB9" s="59" t="s">
        <v>491</v>
      </c>
      <c r="AC9" s="28"/>
      <c r="AD9" s="28"/>
      <c r="AE9" s="28"/>
      <c r="AF9" s="27"/>
      <c r="AG9" s="37" t="s">
        <v>232</v>
      </c>
      <c r="AI9" s="50"/>
      <c r="AK9" s="36" t="str">
        <f t="shared" si="7"/>
        <v>H</v>
      </c>
      <c r="AP9" s="37" t="s">
        <v>232</v>
      </c>
    </row>
    <row r="10" spans="1:42" ht="13.5" customHeight="1" x14ac:dyDescent="0.15">
      <c r="A10" s="13" t="s">
        <v>207</v>
      </c>
      <c r="B10" s="14"/>
      <c r="C10" s="12" t="str">
        <f t="shared" si="0"/>
        <v/>
      </c>
      <c r="D10" s="12" t="str">
        <f t="shared" si="8"/>
        <v>科学技術・イノベーション</v>
      </c>
      <c r="F10" s="17" t="s">
        <v>108</v>
      </c>
      <c r="G10" s="16"/>
      <c r="H10" s="12" t="str">
        <f t="shared" si="1"/>
        <v/>
      </c>
      <c r="I10" s="12" t="str">
        <f t="shared" si="5"/>
        <v>一般会計</v>
      </c>
      <c r="K10" s="13" t="s">
        <v>208</v>
      </c>
      <c r="L10" s="14"/>
      <c r="M10" s="12" t="str">
        <f t="shared" si="2"/>
        <v/>
      </c>
      <c r="N10" s="12" t="str">
        <f t="shared" si="6"/>
        <v/>
      </c>
      <c r="O10" s="12"/>
      <c r="P10" s="12" t="str">
        <f>S8</f>
        <v>直接実施</v>
      </c>
      <c r="Q10" s="18"/>
      <c r="T10" s="12"/>
      <c r="W10" s="29" t="s">
        <v>141</v>
      </c>
      <c r="Y10" s="29" t="s">
        <v>270</v>
      </c>
      <c r="Z10" s="29" t="s">
        <v>398</v>
      </c>
      <c r="AA10" s="59" t="s">
        <v>364</v>
      </c>
      <c r="AB10" s="59" t="s">
        <v>492</v>
      </c>
      <c r="AC10" s="28"/>
      <c r="AD10" s="28"/>
      <c r="AE10" s="28"/>
      <c r="AF10" s="27"/>
      <c r="AG10" s="37" t="s">
        <v>220</v>
      </c>
      <c r="AK10" s="36" t="str">
        <f t="shared" si="7"/>
        <v>I</v>
      </c>
      <c r="AP10" s="36" t="s">
        <v>218</v>
      </c>
    </row>
    <row r="11" spans="1:42" ht="13.5" customHeight="1" x14ac:dyDescent="0.15">
      <c r="A11" s="13" t="s">
        <v>85</v>
      </c>
      <c r="B11" s="14"/>
      <c r="C11" s="12" t="str">
        <f t="shared" si="0"/>
        <v/>
      </c>
      <c r="D11" s="12" t="str">
        <f t="shared" si="8"/>
        <v>科学技術・イノベーション</v>
      </c>
      <c r="F11" s="17" t="s">
        <v>109</v>
      </c>
      <c r="G11" s="16"/>
      <c r="H11" s="12" t="str">
        <f t="shared" si="1"/>
        <v/>
      </c>
      <c r="I11" s="12" t="str">
        <f t="shared" si="5"/>
        <v>一般会計</v>
      </c>
      <c r="K11" s="13" t="s">
        <v>102</v>
      </c>
      <c r="L11" s="14" t="s">
        <v>631</v>
      </c>
      <c r="M11" s="12" t="str">
        <f t="shared" si="2"/>
        <v>その他の事項経費</v>
      </c>
      <c r="N11" s="12" t="str">
        <f t="shared" si="6"/>
        <v>その他の事項経費</v>
      </c>
      <c r="O11" s="12"/>
      <c r="P11" s="12"/>
      <c r="Q11" s="18"/>
      <c r="T11" s="12"/>
      <c r="W11" s="29" t="s">
        <v>564</v>
      </c>
      <c r="Y11" s="29" t="s">
        <v>271</v>
      </c>
      <c r="Z11" s="29" t="s">
        <v>399</v>
      </c>
      <c r="AA11" s="59" t="s">
        <v>365</v>
      </c>
      <c r="AB11" s="59" t="s">
        <v>493</v>
      </c>
      <c r="AC11" s="28"/>
      <c r="AD11" s="28"/>
      <c r="AE11" s="28"/>
      <c r="AF11" s="27"/>
      <c r="AG11" s="36" t="s">
        <v>223</v>
      </c>
      <c r="AK11" s="36" t="str">
        <f t="shared" si="7"/>
        <v>J</v>
      </c>
    </row>
    <row r="12" spans="1:42" ht="13.5" customHeight="1" x14ac:dyDescent="0.15">
      <c r="A12" s="13" t="s">
        <v>86</v>
      </c>
      <c r="B12" s="14"/>
      <c r="C12" s="12" t="str">
        <f t="shared" ref="C12:C23" si="9">IF(B12="","",A12)</f>
        <v/>
      </c>
      <c r="D12" s="12" t="str">
        <f t="shared" si="8"/>
        <v>科学技術・イノベーション</v>
      </c>
      <c r="F12" s="17" t="s">
        <v>110</v>
      </c>
      <c r="G12" s="16"/>
      <c r="H12" s="12" t="str">
        <f t="shared" si="1"/>
        <v/>
      </c>
      <c r="I12" s="12" t="str">
        <f t="shared" si="5"/>
        <v>一般会計</v>
      </c>
      <c r="K12" s="12"/>
      <c r="L12" s="12"/>
      <c r="O12" s="12"/>
      <c r="P12" s="12"/>
      <c r="Q12" s="18"/>
      <c r="T12" s="12"/>
      <c r="U12" s="26" t="s">
        <v>516</v>
      </c>
      <c r="W12" s="29" t="s">
        <v>142</v>
      </c>
      <c r="Y12" s="29" t="s">
        <v>272</v>
      </c>
      <c r="Z12" s="29" t="s">
        <v>400</v>
      </c>
      <c r="AA12" s="59" t="s">
        <v>366</v>
      </c>
      <c r="AB12" s="59" t="s">
        <v>494</v>
      </c>
      <c r="AC12" s="28"/>
      <c r="AD12" s="28"/>
      <c r="AE12" s="28"/>
      <c r="AF12" s="27"/>
      <c r="AG12" s="36" t="s">
        <v>221</v>
      </c>
      <c r="AK12" s="36" t="str">
        <f t="shared" si="7"/>
        <v>K</v>
      </c>
    </row>
    <row r="13" spans="1:42" ht="13.5" customHeight="1" x14ac:dyDescent="0.15">
      <c r="A13" s="13" t="s">
        <v>87</v>
      </c>
      <c r="B13" s="14"/>
      <c r="C13" s="12" t="str">
        <f t="shared" si="9"/>
        <v/>
      </c>
      <c r="D13" s="12" t="str">
        <f t="shared" si="8"/>
        <v>科学技術・イノベーション</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273</v>
      </c>
      <c r="Z13" s="29" t="s">
        <v>401</v>
      </c>
      <c r="AA13" s="59" t="s">
        <v>367</v>
      </c>
      <c r="AB13" s="59" t="s">
        <v>495</v>
      </c>
      <c r="AC13" s="28"/>
      <c r="AD13" s="28"/>
      <c r="AE13" s="28"/>
      <c r="AF13" s="27"/>
      <c r="AG13" s="36" t="s">
        <v>222</v>
      </c>
      <c r="AK13" s="36" t="str">
        <f t="shared" si="7"/>
        <v>L</v>
      </c>
    </row>
    <row r="14" spans="1:42" ht="13.5" customHeight="1" x14ac:dyDescent="0.15">
      <c r="A14" s="13" t="s">
        <v>88</v>
      </c>
      <c r="B14" s="14"/>
      <c r="C14" s="12" t="str">
        <f t="shared" si="9"/>
        <v/>
      </c>
      <c r="D14" s="12" t="str">
        <f t="shared" si="8"/>
        <v>科学技術・イノベーション</v>
      </c>
      <c r="F14" s="17" t="s">
        <v>112</v>
      </c>
      <c r="G14" s="16"/>
      <c r="H14" s="12" t="str">
        <f t="shared" si="1"/>
        <v/>
      </c>
      <c r="I14" s="12" t="str">
        <f t="shared" si="5"/>
        <v>一般会計</v>
      </c>
      <c r="K14" s="12"/>
      <c r="L14" s="12"/>
      <c r="O14" s="12"/>
      <c r="P14" s="12"/>
      <c r="Q14" s="18"/>
      <c r="T14" s="12"/>
      <c r="U14" s="29" t="s">
        <v>517</v>
      </c>
      <c r="W14" s="29" t="s">
        <v>144</v>
      </c>
      <c r="Y14" s="29" t="s">
        <v>274</v>
      </c>
      <c r="Z14" s="29" t="s">
        <v>402</v>
      </c>
      <c r="AA14" s="59" t="s">
        <v>368</v>
      </c>
      <c r="AB14" s="59" t="s">
        <v>496</v>
      </c>
      <c r="AC14" s="28"/>
      <c r="AD14" s="28"/>
      <c r="AE14" s="28"/>
      <c r="AF14" s="27"/>
      <c r="AG14" s="50"/>
      <c r="AK14" s="36" t="str">
        <f t="shared" si="7"/>
        <v>M</v>
      </c>
    </row>
    <row r="15" spans="1:42" ht="13.5" customHeight="1" x14ac:dyDescent="0.15">
      <c r="A15" s="13" t="s">
        <v>89</v>
      </c>
      <c r="B15" s="14"/>
      <c r="C15" s="12" t="str">
        <f t="shared" si="9"/>
        <v/>
      </c>
      <c r="D15" s="12" t="str">
        <f t="shared" si="8"/>
        <v>科学技術・イノベーション</v>
      </c>
      <c r="F15" s="17" t="s">
        <v>113</v>
      </c>
      <c r="G15" s="16"/>
      <c r="H15" s="12" t="str">
        <f t="shared" si="1"/>
        <v/>
      </c>
      <c r="I15" s="12" t="str">
        <f t="shared" si="5"/>
        <v>一般会計</v>
      </c>
      <c r="K15" s="12"/>
      <c r="L15" s="12"/>
      <c r="O15" s="12"/>
      <c r="P15" s="12"/>
      <c r="Q15" s="18"/>
      <c r="T15" s="12"/>
      <c r="U15" s="29" t="s">
        <v>518</v>
      </c>
      <c r="W15" s="29" t="s">
        <v>145</v>
      </c>
      <c r="Y15" s="29" t="s">
        <v>275</v>
      </c>
      <c r="Z15" s="29" t="s">
        <v>403</v>
      </c>
      <c r="AA15" s="59" t="s">
        <v>369</v>
      </c>
      <c r="AB15" s="59" t="s">
        <v>497</v>
      </c>
      <c r="AC15" s="28"/>
      <c r="AD15" s="28"/>
      <c r="AE15" s="28"/>
      <c r="AF15" s="27"/>
      <c r="AG15" s="51"/>
      <c r="AK15" s="36" t="str">
        <f t="shared" si="7"/>
        <v>N</v>
      </c>
    </row>
    <row r="16" spans="1:42" ht="13.5" customHeight="1" x14ac:dyDescent="0.15">
      <c r="A16" s="13" t="s">
        <v>90</v>
      </c>
      <c r="B16" s="14"/>
      <c r="C16" s="12" t="str">
        <f t="shared" si="9"/>
        <v/>
      </c>
      <c r="D16" s="12" t="str">
        <f t="shared" si="8"/>
        <v>科学技術・イノベーション</v>
      </c>
      <c r="F16" s="17" t="s">
        <v>114</v>
      </c>
      <c r="G16" s="16"/>
      <c r="H16" s="12" t="str">
        <f t="shared" si="1"/>
        <v/>
      </c>
      <c r="I16" s="12" t="str">
        <f t="shared" si="5"/>
        <v>一般会計</v>
      </c>
      <c r="K16" s="12"/>
      <c r="L16" s="12"/>
      <c r="O16" s="12"/>
      <c r="P16" s="12"/>
      <c r="Q16" s="18"/>
      <c r="T16" s="12"/>
      <c r="U16" s="29" t="s">
        <v>519</v>
      </c>
      <c r="W16" s="29" t="s">
        <v>146</v>
      </c>
      <c r="Y16" s="29" t="s">
        <v>276</v>
      </c>
      <c r="Z16" s="29" t="s">
        <v>404</v>
      </c>
      <c r="AA16" s="59" t="s">
        <v>370</v>
      </c>
      <c r="AB16" s="59" t="s">
        <v>498</v>
      </c>
      <c r="AC16" s="28"/>
      <c r="AD16" s="28"/>
      <c r="AE16" s="28"/>
      <c r="AF16" s="27"/>
      <c r="AG16" s="51"/>
      <c r="AK16" s="36" t="str">
        <f t="shared" si="7"/>
        <v>O</v>
      </c>
    </row>
    <row r="17" spans="1:37" ht="13.5" customHeight="1" x14ac:dyDescent="0.15">
      <c r="A17" s="13" t="s">
        <v>91</v>
      </c>
      <c r="B17" s="14"/>
      <c r="C17" s="12" t="str">
        <f t="shared" si="9"/>
        <v/>
      </c>
      <c r="D17" s="12" t="str">
        <f t="shared" si="8"/>
        <v>科学技術・イノベーション</v>
      </c>
      <c r="F17" s="17" t="s">
        <v>115</v>
      </c>
      <c r="G17" s="16"/>
      <c r="H17" s="12" t="str">
        <f t="shared" si="1"/>
        <v/>
      </c>
      <c r="I17" s="12" t="str">
        <f t="shared" si="5"/>
        <v>一般会計</v>
      </c>
      <c r="K17" s="12"/>
      <c r="L17" s="12"/>
      <c r="O17" s="12"/>
      <c r="P17" s="12"/>
      <c r="Q17" s="18"/>
      <c r="T17" s="12"/>
      <c r="U17" s="29" t="s">
        <v>537</v>
      </c>
      <c r="W17" s="29" t="s">
        <v>147</v>
      </c>
      <c r="Y17" s="29" t="s">
        <v>277</v>
      </c>
      <c r="Z17" s="29" t="s">
        <v>405</v>
      </c>
      <c r="AA17" s="59" t="s">
        <v>371</v>
      </c>
      <c r="AB17" s="59" t="s">
        <v>499</v>
      </c>
      <c r="AC17" s="28"/>
      <c r="AD17" s="28"/>
      <c r="AE17" s="28"/>
      <c r="AF17" s="27"/>
      <c r="AG17" s="51"/>
      <c r="AK17" s="36" t="str">
        <f t="shared" si="7"/>
        <v>P</v>
      </c>
    </row>
    <row r="18" spans="1:37" ht="13.5" customHeight="1" x14ac:dyDescent="0.15">
      <c r="A18" s="13" t="s">
        <v>92</v>
      </c>
      <c r="B18" s="14"/>
      <c r="C18" s="12" t="str">
        <f t="shared" si="9"/>
        <v/>
      </c>
      <c r="D18" s="12" t="str">
        <f t="shared" si="8"/>
        <v>科学技術・イノベーション</v>
      </c>
      <c r="F18" s="17" t="s">
        <v>116</v>
      </c>
      <c r="G18" s="16"/>
      <c r="H18" s="12" t="str">
        <f t="shared" si="1"/>
        <v/>
      </c>
      <c r="I18" s="12" t="str">
        <f t="shared" si="5"/>
        <v>一般会計</v>
      </c>
      <c r="K18" s="12"/>
      <c r="L18" s="12"/>
      <c r="O18" s="12"/>
      <c r="P18" s="12"/>
      <c r="Q18" s="18"/>
      <c r="T18" s="12"/>
      <c r="U18" s="29" t="s">
        <v>520</v>
      </c>
      <c r="W18" s="29" t="s">
        <v>148</v>
      </c>
      <c r="Y18" s="29" t="s">
        <v>278</v>
      </c>
      <c r="Z18" s="29" t="s">
        <v>406</v>
      </c>
      <c r="AA18" s="59" t="s">
        <v>372</v>
      </c>
      <c r="AB18" s="59" t="s">
        <v>500</v>
      </c>
      <c r="AC18" s="28"/>
      <c r="AD18" s="28"/>
      <c r="AE18" s="28"/>
      <c r="AF18" s="27"/>
      <c r="AK18" s="36" t="str">
        <f t="shared" si="7"/>
        <v>Q</v>
      </c>
    </row>
    <row r="19" spans="1:37" ht="13.5" customHeight="1" x14ac:dyDescent="0.15">
      <c r="A19" s="13" t="s">
        <v>197</v>
      </c>
      <c r="B19" s="14"/>
      <c r="C19" s="12" t="str">
        <f t="shared" si="9"/>
        <v/>
      </c>
      <c r="D19" s="12" t="str">
        <f t="shared" si="8"/>
        <v>科学技術・イノベーション</v>
      </c>
      <c r="F19" s="17" t="s">
        <v>117</v>
      </c>
      <c r="G19" s="16"/>
      <c r="H19" s="12" t="str">
        <f t="shared" si="1"/>
        <v/>
      </c>
      <c r="I19" s="12" t="str">
        <f t="shared" si="5"/>
        <v>一般会計</v>
      </c>
      <c r="K19" s="12"/>
      <c r="L19" s="12"/>
      <c r="O19" s="12"/>
      <c r="P19" s="12"/>
      <c r="Q19" s="18"/>
      <c r="T19" s="12"/>
      <c r="U19" s="29" t="s">
        <v>521</v>
      </c>
      <c r="W19" s="29" t="s">
        <v>149</v>
      </c>
      <c r="Y19" s="29" t="s">
        <v>279</v>
      </c>
      <c r="Z19" s="29" t="s">
        <v>407</v>
      </c>
      <c r="AA19" s="59" t="s">
        <v>373</v>
      </c>
      <c r="AB19" s="59" t="s">
        <v>501</v>
      </c>
      <c r="AC19" s="28"/>
      <c r="AD19" s="28"/>
      <c r="AE19" s="28"/>
      <c r="AF19" s="27"/>
      <c r="AK19" s="36" t="str">
        <f t="shared" si="7"/>
        <v>R</v>
      </c>
    </row>
    <row r="20" spans="1:37" ht="13.5" customHeight="1" x14ac:dyDescent="0.15">
      <c r="A20" s="13" t="s">
        <v>198</v>
      </c>
      <c r="B20" s="14"/>
      <c r="C20" s="12" t="str">
        <f t="shared" si="9"/>
        <v/>
      </c>
      <c r="D20" s="12" t="str">
        <f t="shared" si="8"/>
        <v>科学技術・イノベーション</v>
      </c>
      <c r="F20" s="17" t="s">
        <v>196</v>
      </c>
      <c r="G20" s="16"/>
      <c r="H20" s="12" t="str">
        <f t="shared" si="1"/>
        <v/>
      </c>
      <c r="I20" s="12" t="str">
        <f t="shared" si="5"/>
        <v>一般会計</v>
      </c>
      <c r="K20" s="12"/>
      <c r="L20" s="12"/>
      <c r="O20" s="12"/>
      <c r="P20" s="12"/>
      <c r="Q20" s="18"/>
      <c r="T20" s="12"/>
      <c r="U20" s="29" t="s">
        <v>522</v>
      </c>
      <c r="W20" s="29" t="s">
        <v>150</v>
      </c>
      <c r="Y20" s="29" t="s">
        <v>280</v>
      </c>
      <c r="Z20" s="29" t="s">
        <v>408</v>
      </c>
      <c r="AA20" s="59" t="s">
        <v>374</v>
      </c>
      <c r="AB20" s="59" t="s">
        <v>502</v>
      </c>
      <c r="AC20" s="28"/>
      <c r="AD20" s="28"/>
      <c r="AE20" s="28"/>
      <c r="AF20" s="27"/>
      <c r="AK20" s="36" t="str">
        <f t="shared" si="7"/>
        <v>S</v>
      </c>
    </row>
    <row r="21" spans="1:37" ht="13.5" customHeight="1" x14ac:dyDescent="0.15">
      <c r="A21" s="13" t="s">
        <v>199</v>
      </c>
      <c r="B21" s="14"/>
      <c r="C21" s="12" t="str">
        <f t="shared" si="9"/>
        <v/>
      </c>
      <c r="D21" s="12" t="str">
        <f t="shared" si="8"/>
        <v>科学技術・イノベーション</v>
      </c>
      <c r="F21" s="17" t="s">
        <v>118</v>
      </c>
      <c r="G21" s="16"/>
      <c r="H21" s="12" t="str">
        <f t="shared" si="1"/>
        <v/>
      </c>
      <c r="I21" s="12" t="str">
        <f t="shared" si="5"/>
        <v>一般会計</v>
      </c>
      <c r="K21" s="12"/>
      <c r="L21" s="12"/>
      <c r="O21" s="12"/>
      <c r="P21" s="12"/>
      <c r="Q21" s="18"/>
      <c r="T21" s="12"/>
      <c r="U21" s="29" t="s">
        <v>523</v>
      </c>
      <c r="W21" s="29" t="s">
        <v>151</v>
      </c>
      <c r="Y21" s="29" t="s">
        <v>281</v>
      </c>
      <c r="Z21" s="29" t="s">
        <v>409</v>
      </c>
      <c r="AA21" s="59" t="s">
        <v>375</v>
      </c>
      <c r="AB21" s="59" t="s">
        <v>503</v>
      </c>
      <c r="AC21" s="28"/>
      <c r="AD21" s="28"/>
      <c r="AE21" s="28"/>
      <c r="AF21" s="27"/>
      <c r="AK21" s="36" t="str">
        <f t="shared" si="7"/>
        <v>T</v>
      </c>
    </row>
    <row r="22" spans="1:37" ht="13.5" customHeight="1" x14ac:dyDescent="0.15">
      <c r="A22" s="13" t="s">
        <v>200</v>
      </c>
      <c r="B22" s="14"/>
      <c r="C22" s="12" t="str">
        <f t="shared" si="9"/>
        <v/>
      </c>
      <c r="D22" s="12" t="str">
        <f>IF(C22="",D21,IF(D21&lt;&gt;"",CONCATENATE(D21,"、",C22),C22))</f>
        <v>科学技術・イノベーション</v>
      </c>
      <c r="F22" s="17" t="s">
        <v>119</v>
      </c>
      <c r="G22" s="16"/>
      <c r="H22" s="12" t="str">
        <f t="shared" si="1"/>
        <v/>
      </c>
      <c r="I22" s="12" t="str">
        <f t="shared" si="5"/>
        <v>一般会計</v>
      </c>
      <c r="K22" s="12"/>
      <c r="L22" s="12"/>
      <c r="O22" s="12"/>
      <c r="P22" s="12"/>
      <c r="Q22" s="18"/>
      <c r="T22" s="12"/>
      <c r="U22" s="29" t="s">
        <v>566</v>
      </c>
      <c r="W22" s="29" t="s">
        <v>152</v>
      </c>
      <c r="Y22" s="29" t="s">
        <v>282</v>
      </c>
      <c r="Z22" s="29" t="s">
        <v>410</v>
      </c>
      <c r="AA22" s="59" t="s">
        <v>376</v>
      </c>
      <c r="AB22" s="59" t="s">
        <v>504</v>
      </c>
      <c r="AC22" s="28"/>
      <c r="AD22" s="28"/>
      <c r="AE22" s="28"/>
      <c r="AF22" s="27"/>
      <c r="AK22" s="36" t="str">
        <f t="shared" si="7"/>
        <v>U</v>
      </c>
    </row>
    <row r="23" spans="1:37" ht="13.5" customHeight="1" x14ac:dyDescent="0.15">
      <c r="A23" s="57" t="s">
        <v>254</v>
      </c>
      <c r="B23" s="14"/>
      <c r="C23" s="12" t="str">
        <f t="shared" si="9"/>
        <v/>
      </c>
      <c r="D23" s="12" t="str">
        <f>IF(C23="",D22,IF(D22&lt;&gt;"",CONCATENATE(D22,"、",C23),C23))</f>
        <v>科学技術・イノベーション</v>
      </c>
      <c r="F23" s="17" t="s">
        <v>120</v>
      </c>
      <c r="G23" s="16"/>
      <c r="H23" s="12" t="str">
        <f t="shared" si="1"/>
        <v/>
      </c>
      <c r="I23" s="12" t="str">
        <f t="shared" si="5"/>
        <v>一般会計</v>
      </c>
      <c r="K23" s="12"/>
      <c r="L23" s="12"/>
      <c r="O23" s="12"/>
      <c r="P23" s="12"/>
      <c r="Q23" s="18"/>
      <c r="T23" s="12"/>
      <c r="U23" s="29" t="s">
        <v>524</v>
      </c>
      <c r="W23" s="29" t="s">
        <v>153</v>
      </c>
      <c r="Y23" s="29" t="s">
        <v>283</v>
      </c>
      <c r="Z23" s="29" t="s">
        <v>411</v>
      </c>
      <c r="AA23" s="59" t="s">
        <v>377</v>
      </c>
      <c r="AB23" s="59" t="s">
        <v>505</v>
      </c>
      <c r="AC23" s="28"/>
      <c r="AD23" s="28"/>
      <c r="AE23" s="28"/>
      <c r="AF23" s="27"/>
      <c r="AK23" s="36" t="str">
        <f t="shared" si="7"/>
        <v>V</v>
      </c>
    </row>
    <row r="24" spans="1:37" ht="13.5" customHeight="1" x14ac:dyDescent="0.15">
      <c r="A24" s="68"/>
      <c r="B24" s="55"/>
      <c r="F24" s="17" t="s">
        <v>257</v>
      </c>
      <c r="G24" s="16"/>
      <c r="H24" s="12" t="str">
        <f t="shared" si="1"/>
        <v/>
      </c>
      <c r="I24" s="12" t="str">
        <f t="shared" si="5"/>
        <v>一般会計</v>
      </c>
      <c r="K24" s="12"/>
      <c r="L24" s="12"/>
      <c r="O24" s="12"/>
      <c r="P24" s="12"/>
      <c r="Q24" s="18"/>
      <c r="T24" s="12"/>
      <c r="U24" s="29" t="s">
        <v>525</v>
      </c>
      <c r="W24" s="29" t="s">
        <v>154</v>
      </c>
      <c r="Y24" s="29" t="s">
        <v>284</v>
      </c>
      <c r="Z24" s="29" t="s">
        <v>412</v>
      </c>
      <c r="AA24" s="59" t="s">
        <v>378</v>
      </c>
      <c r="AB24" s="59" t="s">
        <v>506</v>
      </c>
      <c r="AC24" s="28"/>
      <c r="AD24" s="28"/>
      <c r="AE24" s="28"/>
      <c r="AF24" s="27"/>
      <c r="AK24" s="36" t="str">
        <f>CHAR(CODE(AK23)+1)</f>
        <v>W</v>
      </c>
    </row>
    <row r="25" spans="1:37" ht="13.5" customHeight="1" x14ac:dyDescent="0.15">
      <c r="A25" s="56"/>
      <c r="B25" s="55"/>
      <c r="F25" s="17" t="s">
        <v>121</v>
      </c>
      <c r="G25" s="16"/>
      <c r="H25" s="12" t="str">
        <f t="shared" si="1"/>
        <v/>
      </c>
      <c r="I25" s="12" t="str">
        <f t="shared" si="5"/>
        <v>一般会計</v>
      </c>
      <c r="K25" s="12"/>
      <c r="L25" s="12"/>
      <c r="O25" s="12"/>
      <c r="P25" s="12"/>
      <c r="Q25" s="18"/>
      <c r="T25" s="12"/>
      <c r="U25" s="29" t="s">
        <v>526</v>
      </c>
      <c r="W25" s="49"/>
      <c r="Y25" s="29" t="s">
        <v>285</v>
      </c>
      <c r="Z25" s="29" t="s">
        <v>413</v>
      </c>
      <c r="AA25" s="59" t="s">
        <v>379</v>
      </c>
      <c r="AB25" s="59" t="s">
        <v>507</v>
      </c>
      <c r="AC25" s="28"/>
      <c r="AD25" s="28"/>
      <c r="AE25" s="28"/>
      <c r="AF25" s="27"/>
      <c r="AK25" s="36" t="str">
        <f t="shared" si="7"/>
        <v>X</v>
      </c>
    </row>
    <row r="26" spans="1:37" ht="13.5" customHeight="1" x14ac:dyDescent="0.15">
      <c r="A26" s="56"/>
      <c r="B26" s="55"/>
      <c r="F26" s="17" t="s">
        <v>122</v>
      </c>
      <c r="G26" s="16"/>
      <c r="H26" s="12" t="str">
        <f t="shared" si="1"/>
        <v/>
      </c>
      <c r="I26" s="12" t="str">
        <f t="shared" si="5"/>
        <v>一般会計</v>
      </c>
      <c r="K26" s="12"/>
      <c r="L26" s="12"/>
      <c r="O26" s="12"/>
      <c r="P26" s="12"/>
      <c r="Q26" s="18"/>
      <c r="T26" s="12"/>
      <c r="U26" s="29" t="s">
        <v>527</v>
      </c>
      <c r="Y26" s="29" t="s">
        <v>286</v>
      </c>
      <c r="Z26" s="29" t="s">
        <v>414</v>
      </c>
      <c r="AA26" s="59" t="s">
        <v>380</v>
      </c>
      <c r="AB26" s="59" t="s">
        <v>508</v>
      </c>
      <c r="AC26" s="28"/>
      <c r="AD26" s="28"/>
      <c r="AE26" s="28"/>
      <c r="AF26" s="27"/>
      <c r="AK26" s="36" t="str">
        <f t="shared" si="7"/>
        <v>Y</v>
      </c>
    </row>
    <row r="27" spans="1:37" ht="13.5" customHeight="1" x14ac:dyDescent="0.15">
      <c r="A27" s="12" t="str">
        <f>IF(D23="", "-", D23)</f>
        <v>科学技術・イノベーション</v>
      </c>
      <c r="B27" s="12"/>
      <c r="F27" s="17" t="s">
        <v>123</v>
      </c>
      <c r="G27" s="16"/>
      <c r="H27" s="12" t="str">
        <f t="shared" si="1"/>
        <v/>
      </c>
      <c r="I27" s="12" t="str">
        <f t="shared" si="5"/>
        <v>一般会計</v>
      </c>
      <c r="K27" s="12"/>
      <c r="L27" s="12"/>
      <c r="O27" s="12"/>
      <c r="P27" s="12"/>
      <c r="Q27" s="18"/>
      <c r="T27" s="12"/>
      <c r="U27" s="29" t="s">
        <v>528</v>
      </c>
      <c r="Y27" s="29" t="s">
        <v>287</v>
      </c>
      <c r="Z27" s="29" t="s">
        <v>415</v>
      </c>
      <c r="AA27" s="59" t="s">
        <v>381</v>
      </c>
      <c r="AB27" s="59" t="s">
        <v>509</v>
      </c>
      <c r="AC27" s="28"/>
      <c r="AD27" s="28"/>
      <c r="AE27" s="28"/>
      <c r="AF27" s="27"/>
      <c r="AK27" s="36"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529</v>
      </c>
      <c r="Y28" s="29" t="s">
        <v>288</v>
      </c>
      <c r="Z28" s="29" t="s">
        <v>416</v>
      </c>
      <c r="AA28" s="59" t="s">
        <v>382</v>
      </c>
      <c r="AB28" s="59" t="s">
        <v>510</v>
      </c>
      <c r="AC28" s="28"/>
      <c r="AD28" s="28"/>
      <c r="AE28" s="28"/>
      <c r="AF28" s="27"/>
      <c r="AK28" s="36" t="s">
        <v>180</v>
      </c>
    </row>
    <row r="29" spans="1:37" ht="13.5" customHeight="1" x14ac:dyDescent="0.15">
      <c r="A29" s="12"/>
      <c r="B29" s="12"/>
      <c r="F29" s="17" t="s">
        <v>188</v>
      </c>
      <c r="G29" s="16"/>
      <c r="H29" s="12" t="str">
        <f t="shared" si="1"/>
        <v/>
      </c>
      <c r="I29" s="12" t="str">
        <f t="shared" si="5"/>
        <v>一般会計</v>
      </c>
      <c r="K29" s="12"/>
      <c r="L29" s="12"/>
      <c r="O29" s="12"/>
      <c r="P29" s="12"/>
      <c r="Q29" s="18"/>
      <c r="T29" s="12"/>
      <c r="U29" s="29" t="s">
        <v>530</v>
      </c>
      <c r="Y29" s="29" t="s">
        <v>289</v>
      </c>
      <c r="Z29" s="29" t="s">
        <v>417</v>
      </c>
      <c r="AA29" s="59" t="s">
        <v>383</v>
      </c>
      <c r="AB29" s="59" t="s">
        <v>511</v>
      </c>
      <c r="AC29" s="28"/>
      <c r="AD29" s="28"/>
      <c r="AE29" s="28"/>
      <c r="AF29" s="27"/>
      <c r="AK29" s="36" t="str">
        <f t="shared" si="7"/>
        <v>b</v>
      </c>
    </row>
    <row r="30" spans="1:37" ht="13.5" customHeight="1" x14ac:dyDescent="0.15">
      <c r="A30" s="12"/>
      <c r="B30" s="12"/>
      <c r="F30" s="17" t="s">
        <v>189</v>
      </c>
      <c r="G30" s="16"/>
      <c r="H30" s="12" t="str">
        <f t="shared" si="1"/>
        <v/>
      </c>
      <c r="I30" s="12" t="str">
        <f t="shared" si="5"/>
        <v>一般会計</v>
      </c>
      <c r="K30" s="12"/>
      <c r="L30" s="12"/>
      <c r="O30" s="12"/>
      <c r="P30" s="12"/>
      <c r="Q30" s="18"/>
      <c r="T30" s="12"/>
      <c r="U30" s="29" t="s">
        <v>531</v>
      </c>
      <c r="Y30" s="29" t="s">
        <v>290</v>
      </c>
      <c r="Z30" s="29" t="s">
        <v>418</v>
      </c>
      <c r="AA30" s="59" t="s">
        <v>384</v>
      </c>
      <c r="AB30" s="59" t="s">
        <v>512</v>
      </c>
      <c r="AC30" s="28"/>
      <c r="AD30" s="28"/>
      <c r="AE30" s="28"/>
      <c r="AF30" s="27"/>
      <c r="AK30" s="36" t="str">
        <f t="shared" si="7"/>
        <v>c</v>
      </c>
    </row>
    <row r="31" spans="1:37" ht="13.5" customHeight="1" x14ac:dyDescent="0.15">
      <c r="A31" s="12"/>
      <c r="B31" s="12"/>
      <c r="F31" s="17" t="s">
        <v>190</v>
      </c>
      <c r="G31" s="16"/>
      <c r="H31" s="12" t="str">
        <f t="shared" si="1"/>
        <v/>
      </c>
      <c r="I31" s="12" t="str">
        <f t="shared" si="5"/>
        <v>一般会計</v>
      </c>
      <c r="K31" s="12"/>
      <c r="L31" s="12"/>
      <c r="O31" s="12"/>
      <c r="P31" s="12"/>
      <c r="Q31" s="18"/>
      <c r="T31" s="12"/>
      <c r="U31" s="29" t="s">
        <v>532</v>
      </c>
      <c r="Y31" s="29" t="s">
        <v>291</v>
      </c>
      <c r="Z31" s="29" t="s">
        <v>419</v>
      </c>
      <c r="AA31" s="59" t="s">
        <v>385</v>
      </c>
      <c r="AB31" s="59" t="s">
        <v>513</v>
      </c>
      <c r="AC31" s="28"/>
      <c r="AD31" s="28"/>
      <c r="AE31" s="28"/>
      <c r="AF31" s="27"/>
      <c r="AK31" s="36" t="str">
        <f t="shared" si="7"/>
        <v>d</v>
      </c>
    </row>
    <row r="32" spans="1:37" ht="13.5" customHeight="1" x14ac:dyDescent="0.15">
      <c r="A32" s="12"/>
      <c r="B32" s="12"/>
      <c r="F32" s="17" t="s">
        <v>191</v>
      </c>
      <c r="G32" s="16"/>
      <c r="H32" s="12" t="str">
        <f t="shared" si="1"/>
        <v/>
      </c>
      <c r="I32" s="12" t="str">
        <f t="shared" si="5"/>
        <v>一般会計</v>
      </c>
      <c r="K32" s="12"/>
      <c r="L32" s="12"/>
      <c r="O32" s="12"/>
      <c r="P32" s="12"/>
      <c r="Q32" s="18"/>
      <c r="T32" s="12"/>
      <c r="U32" s="29" t="s">
        <v>533</v>
      </c>
      <c r="Y32" s="29" t="s">
        <v>292</v>
      </c>
      <c r="Z32" s="29" t="s">
        <v>420</v>
      </c>
      <c r="AA32" s="59" t="s">
        <v>62</v>
      </c>
      <c r="AB32" s="59" t="s">
        <v>62</v>
      </c>
      <c r="AC32" s="28"/>
      <c r="AD32" s="28"/>
      <c r="AE32" s="28"/>
      <c r="AF32" s="27"/>
      <c r="AK32" s="36" t="str">
        <f t="shared" si="7"/>
        <v>e</v>
      </c>
    </row>
    <row r="33" spans="1:37" ht="13.5" customHeight="1" x14ac:dyDescent="0.15">
      <c r="A33" s="12"/>
      <c r="B33" s="12"/>
      <c r="F33" s="17" t="s">
        <v>192</v>
      </c>
      <c r="G33" s="16"/>
      <c r="H33" s="12" t="str">
        <f t="shared" si="1"/>
        <v/>
      </c>
      <c r="I33" s="12" t="str">
        <f t="shared" si="5"/>
        <v>一般会計</v>
      </c>
      <c r="K33" s="12"/>
      <c r="L33" s="12"/>
      <c r="O33" s="12"/>
      <c r="P33" s="12"/>
      <c r="Q33" s="18"/>
      <c r="T33" s="12"/>
      <c r="U33" s="29" t="s">
        <v>534</v>
      </c>
      <c r="Y33" s="29" t="s">
        <v>293</v>
      </c>
      <c r="Z33" s="29" t="s">
        <v>421</v>
      </c>
      <c r="AA33" s="49"/>
      <c r="AB33" s="28"/>
      <c r="AC33" s="28"/>
      <c r="AD33" s="28"/>
      <c r="AE33" s="28"/>
      <c r="AF33" s="27"/>
      <c r="AK33" s="36" t="str">
        <f t="shared" si="7"/>
        <v>f</v>
      </c>
    </row>
    <row r="34" spans="1:37" ht="13.5" customHeight="1" x14ac:dyDescent="0.15">
      <c r="A34" s="12"/>
      <c r="B34" s="12"/>
      <c r="F34" s="17" t="s">
        <v>193</v>
      </c>
      <c r="G34" s="16"/>
      <c r="H34" s="12" t="str">
        <f t="shared" si="1"/>
        <v/>
      </c>
      <c r="I34" s="12" t="str">
        <f t="shared" si="5"/>
        <v>一般会計</v>
      </c>
      <c r="K34" s="12"/>
      <c r="L34" s="12"/>
      <c r="O34" s="12"/>
      <c r="P34" s="12"/>
      <c r="Q34" s="18"/>
      <c r="T34" s="12"/>
      <c r="U34" s="29" t="s">
        <v>535</v>
      </c>
      <c r="Y34" s="29" t="s">
        <v>294</v>
      </c>
      <c r="Z34" s="29" t="s">
        <v>422</v>
      </c>
      <c r="AB34" s="28"/>
      <c r="AC34" s="28"/>
      <c r="AD34" s="28"/>
      <c r="AE34" s="28"/>
      <c r="AF34" s="27"/>
      <c r="AK34" s="36" t="str">
        <f t="shared" si="7"/>
        <v>g</v>
      </c>
    </row>
    <row r="35" spans="1:37" ht="13.5" customHeight="1" x14ac:dyDescent="0.15">
      <c r="A35" s="12"/>
      <c r="B35" s="12"/>
      <c r="F35" s="17" t="s">
        <v>194</v>
      </c>
      <c r="G35" s="16"/>
      <c r="H35" s="12" t="str">
        <f t="shared" si="1"/>
        <v/>
      </c>
      <c r="I35" s="12" t="str">
        <f t="shared" si="5"/>
        <v>一般会計</v>
      </c>
      <c r="K35" s="12"/>
      <c r="L35" s="12"/>
      <c r="O35" s="12"/>
      <c r="P35" s="12"/>
      <c r="Q35" s="18"/>
      <c r="T35" s="12"/>
      <c r="U35" s="29" t="s">
        <v>536</v>
      </c>
      <c r="Y35" s="29" t="s">
        <v>295</v>
      </c>
      <c r="Z35" s="29" t="s">
        <v>423</v>
      </c>
      <c r="AC35" s="28"/>
      <c r="AF35" s="27"/>
      <c r="AK35" s="36" t="str">
        <f t="shared" si="7"/>
        <v>h</v>
      </c>
    </row>
    <row r="36" spans="1:37" ht="13.5" customHeight="1" x14ac:dyDescent="0.15">
      <c r="A36" s="12"/>
      <c r="B36" s="12"/>
      <c r="F36" s="17" t="s">
        <v>195</v>
      </c>
      <c r="G36" s="16"/>
      <c r="H36" s="12" t="str">
        <f t="shared" si="1"/>
        <v/>
      </c>
      <c r="I36" s="12" t="str">
        <f t="shared" si="5"/>
        <v>一般会計</v>
      </c>
      <c r="K36" s="12"/>
      <c r="L36" s="12"/>
      <c r="O36" s="12"/>
      <c r="P36" s="12"/>
      <c r="Q36" s="18"/>
      <c r="T36" s="12"/>
      <c r="Y36" s="29" t="s">
        <v>296</v>
      </c>
      <c r="Z36" s="29" t="s">
        <v>424</v>
      </c>
      <c r="AF36" s="27"/>
      <c r="AK36" s="36"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297</v>
      </c>
      <c r="Z37" s="29" t="s">
        <v>425</v>
      </c>
      <c r="AF37" s="27"/>
      <c r="AK37" s="36" t="str">
        <f t="shared" si="7"/>
        <v>j</v>
      </c>
    </row>
    <row r="38" spans="1:37" x14ac:dyDescent="0.15">
      <c r="A38" s="12"/>
      <c r="B38" s="12"/>
      <c r="F38" s="12"/>
      <c r="G38" s="18"/>
      <c r="K38" s="12"/>
      <c r="L38" s="12"/>
      <c r="O38" s="12"/>
      <c r="P38" s="12"/>
      <c r="Q38" s="18"/>
      <c r="T38" s="12"/>
      <c r="Y38" s="29" t="s">
        <v>298</v>
      </c>
      <c r="Z38" s="29" t="s">
        <v>426</v>
      </c>
      <c r="AF38" s="27"/>
      <c r="AK38" s="36" t="str">
        <f t="shared" si="7"/>
        <v>k</v>
      </c>
    </row>
    <row r="39" spans="1:37" x14ac:dyDescent="0.15">
      <c r="A39" s="12"/>
      <c r="B39" s="12"/>
      <c r="F39" s="12" t="str">
        <f>I37</f>
        <v>一般会計</v>
      </c>
      <c r="G39" s="18"/>
      <c r="K39" s="12"/>
      <c r="L39" s="12"/>
      <c r="O39" s="12"/>
      <c r="P39" s="12"/>
      <c r="Q39" s="18"/>
      <c r="T39" s="12"/>
      <c r="U39" s="29" t="s">
        <v>538</v>
      </c>
      <c r="Y39" s="29" t="s">
        <v>299</v>
      </c>
      <c r="Z39" s="29" t="s">
        <v>427</v>
      </c>
      <c r="AF39" s="27"/>
      <c r="AK39" s="36" t="str">
        <f t="shared" si="7"/>
        <v>l</v>
      </c>
    </row>
    <row r="40" spans="1:37" x14ac:dyDescent="0.15">
      <c r="A40" s="12"/>
      <c r="B40" s="12"/>
      <c r="F40" s="12"/>
      <c r="G40" s="18"/>
      <c r="K40" s="12"/>
      <c r="L40" s="12"/>
      <c r="O40" s="12"/>
      <c r="P40" s="12"/>
      <c r="Q40" s="18"/>
      <c r="T40" s="12"/>
      <c r="U40" s="29"/>
      <c r="Y40" s="29" t="s">
        <v>300</v>
      </c>
      <c r="Z40" s="29" t="s">
        <v>428</v>
      </c>
      <c r="AF40" s="27"/>
      <c r="AK40" s="36" t="str">
        <f t="shared" si="7"/>
        <v>m</v>
      </c>
    </row>
    <row r="41" spans="1:37" x14ac:dyDescent="0.15">
      <c r="A41" s="12"/>
      <c r="B41" s="12"/>
      <c r="F41" s="12"/>
      <c r="G41" s="18"/>
      <c r="K41" s="12"/>
      <c r="L41" s="12"/>
      <c r="O41" s="12"/>
      <c r="P41" s="12"/>
      <c r="Q41" s="18"/>
      <c r="T41" s="12"/>
      <c r="U41" s="29" t="s">
        <v>240</v>
      </c>
      <c r="Y41" s="29" t="s">
        <v>301</v>
      </c>
      <c r="Z41" s="29" t="s">
        <v>429</v>
      </c>
      <c r="AF41" s="27"/>
      <c r="AK41" s="36" t="str">
        <f t="shared" si="7"/>
        <v>n</v>
      </c>
    </row>
    <row r="42" spans="1:37" x14ac:dyDescent="0.15">
      <c r="A42" s="12"/>
      <c r="B42" s="12"/>
      <c r="F42" s="12"/>
      <c r="G42" s="18"/>
      <c r="K42" s="12"/>
      <c r="L42" s="12"/>
      <c r="O42" s="12"/>
      <c r="P42" s="12"/>
      <c r="Q42" s="18"/>
      <c r="T42" s="12"/>
      <c r="U42" s="29" t="s">
        <v>250</v>
      </c>
      <c r="Y42" s="29" t="s">
        <v>302</v>
      </c>
      <c r="Z42" s="29" t="s">
        <v>430</v>
      </c>
      <c r="AF42" s="27"/>
      <c r="AK42" s="36" t="str">
        <f t="shared" si="7"/>
        <v>o</v>
      </c>
    </row>
    <row r="43" spans="1:37" x14ac:dyDescent="0.15">
      <c r="A43" s="12"/>
      <c r="B43" s="12"/>
      <c r="F43" s="12"/>
      <c r="G43" s="18"/>
      <c r="K43" s="12"/>
      <c r="L43" s="12"/>
      <c r="O43" s="12"/>
      <c r="P43" s="12"/>
      <c r="Q43" s="18"/>
      <c r="T43" s="12"/>
      <c r="Y43" s="29" t="s">
        <v>303</v>
      </c>
      <c r="Z43" s="29" t="s">
        <v>431</v>
      </c>
      <c r="AF43" s="27"/>
      <c r="AK43" s="36" t="str">
        <f t="shared" si="7"/>
        <v>p</v>
      </c>
    </row>
    <row r="44" spans="1:37" x14ac:dyDescent="0.15">
      <c r="A44" s="12"/>
      <c r="B44" s="12"/>
      <c r="F44" s="12"/>
      <c r="G44" s="18"/>
      <c r="K44" s="12"/>
      <c r="L44" s="12"/>
      <c r="O44" s="12"/>
      <c r="P44" s="12"/>
      <c r="Q44" s="18"/>
      <c r="T44" s="12"/>
      <c r="Y44" s="29" t="s">
        <v>304</v>
      </c>
      <c r="Z44" s="29" t="s">
        <v>432</v>
      </c>
      <c r="AF44" s="27"/>
      <c r="AK44" s="36" t="str">
        <f t="shared" si="7"/>
        <v>q</v>
      </c>
    </row>
    <row r="45" spans="1:37" x14ac:dyDescent="0.15">
      <c r="A45" s="12"/>
      <c r="B45" s="12"/>
      <c r="F45" s="12"/>
      <c r="G45" s="18"/>
      <c r="K45" s="12"/>
      <c r="L45" s="12"/>
      <c r="O45" s="12"/>
      <c r="P45" s="12"/>
      <c r="Q45" s="18"/>
      <c r="T45" s="12"/>
      <c r="U45" s="26" t="s">
        <v>156</v>
      </c>
      <c r="Y45" s="29" t="s">
        <v>305</v>
      </c>
      <c r="Z45" s="29" t="s">
        <v>433</v>
      </c>
      <c r="AF45" s="27"/>
      <c r="AK45" s="36" t="str">
        <f t="shared" si="7"/>
        <v>r</v>
      </c>
    </row>
    <row r="46" spans="1:37" x14ac:dyDescent="0.15">
      <c r="A46" s="12"/>
      <c r="B46" s="12"/>
      <c r="F46" s="12"/>
      <c r="G46" s="18"/>
      <c r="K46" s="12"/>
      <c r="L46" s="12"/>
      <c r="O46" s="12"/>
      <c r="P46" s="12"/>
      <c r="Q46" s="18"/>
      <c r="T46" s="12"/>
      <c r="U46" s="66" t="s">
        <v>565</v>
      </c>
      <c r="Y46" s="29" t="s">
        <v>306</v>
      </c>
      <c r="Z46" s="29" t="s">
        <v>434</v>
      </c>
      <c r="AF46" s="27"/>
      <c r="AK46" s="36" t="str">
        <f t="shared" si="7"/>
        <v>s</v>
      </c>
    </row>
    <row r="47" spans="1:37" x14ac:dyDescent="0.15">
      <c r="A47" s="12"/>
      <c r="B47" s="12"/>
      <c r="F47" s="12"/>
      <c r="G47" s="18"/>
      <c r="K47" s="12"/>
      <c r="L47" s="12"/>
      <c r="O47" s="12"/>
      <c r="P47" s="12"/>
      <c r="Q47" s="18"/>
      <c r="T47" s="12"/>
      <c r="Y47" s="29" t="s">
        <v>307</v>
      </c>
      <c r="Z47" s="29" t="s">
        <v>435</v>
      </c>
      <c r="AF47" s="27"/>
      <c r="AK47" s="36" t="str">
        <f t="shared" si="7"/>
        <v>t</v>
      </c>
    </row>
    <row r="48" spans="1:37" x14ac:dyDescent="0.15">
      <c r="A48" s="12"/>
      <c r="B48" s="12"/>
      <c r="F48" s="12"/>
      <c r="G48" s="18"/>
      <c r="K48" s="12"/>
      <c r="L48" s="12"/>
      <c r="O48" s="12"/>
      <c r="P48" s="12"/>
      <c r="Q48" s="18"/>
      <c r="T48" s="12"/>
      <c r="U48" s="66">
        <v>2021</v>
      </c>
      <c r="Y48" s="29" t="s">
        <v>308</v>
      </c>
      <c r="Z48" s="29" t="s">
        <v>436</v>
      </c>
      <c r="AF48" s="27"/>
      <c r="AK48" s="36" t="str">
        <f t="shared" si="7"/>
        <v>u</v>
      </c>
    </row>
    <row r="49" spans="1:37" x14ac:dyDescent="0.15">
      <c r="A49" s="12"/>
      <c r="B49" s="12"/>
      <c r="F49" s="12"/>
      <c r="G49" s="18"/>
      <c r="K49" s="12"/>
      <c r="L49" s="12"/>
      <c r="O49" s="12"/>
      <c r="P49" s="12"/>
      <c r="Q49" s="18"/>
      <c r="T49" s="12"/>
      <c r="U49" s="66">
        <v>2022</v>
      </c>
      <c r="Y49" s="29" t="s">
        <v>309</v>
      </c>
      <c r="Z49" s="29" t="s">
        <v>437</v>
      </c>
      <c r="AF49" s="27"/>
      <c r="AK49" s="36" t="str">
        <f t="shared" si="7"/>
        <v>v</v>
      </c>
    </row>
    <row r="50" spans="1:37" x14ac:dyDescent="0.15">
      <c r="A50" s="12"/>
      <c r="B50" s="12"/>
      <c r="F50" s="12"/>
      <c r="G50" s="18"/>
      <c r="K50" s="12"/>
      <c r="L50" s="12"/>
      <c r="O50" s="12"/>
      <c r="P50" s="12"/>
      <c r="Q50" s="18"/>
      <c r="T50" s="12"/>
      <c r="U50" s="66">
        <v>2023</v>
      </c>
      <c r="Y50" s="29" t="s">
        <v>310</v>
      </c>
      <c r="Z50" s="29" t="s">
        <v>438</v>
      </c>
      <c r="AF50" s="27"/>
    </row>
    <row r="51" spans="1:37" x14ac:dyDescent="0.15">
      <c r="A51" s="12"/>
      <c r="B51" s="12"/>
      <c r="F51" s="12"/>
      <c r="G51" s="18"/>
      <c r="K51" s="12"/>
      <c r="L51" s="12"/>
      <c r="O51" s="12"/>
      <c r="P51" s="12"/>
      <c r="Q51" s="18"/>
      <c r="T51" s="12"/>
      <c r="U51" s="66">
        <v>2024</v>
      </c>
      <c r="Y51" s="29" t="s">
        <v>311</v>
      </c>
      <c r="Z51" s="29" t="s">
        <v>439</v>
      </c>
      <c r="AF51" s="27"/>
    </row>
    <row r="52" spans="1:37" x14ac:dyDescent="0.15">
      <c r="A52" s="12"/>
      <c r="B52" s="12"/>
      <c r="F52" s="12"/>
      <c r="G52" s="18"/>
      <c r="K52" s="12"/>
      <c r="L52" s="12"/>
      <c r="O52" s="12"/>
      <c r="P52" s="12"/>
      <c r="Q52" s="18"/>
      <c r="T52" s="12"/>
      <c r="U52" s="66">
        <v>2025</v>
      </c>
      <c r="Y52" s="29" t="s">
        <v>312</v>
      </c>
      <c r="Z52" s="29" t="s">
        <v>440</v>
      </c>
      <c r="AF52" s="27"/>
    </row>
    <row r="53" spans="1:37" x14ac:dyDescent="0.15">
      <c r="A53" s="12"/>
      <c r="B53" s="12"/>
      <c r="F53" s="12"/>
      <c r="G53" s="18"/>
      <c r="K53" s="12"/>
      <c r="L53" s="12"/>
      <c r="O53" s="12"/>
      <c r="P53" s="12"/>
      <c r="Q53" s="18"/>
      <c r="T53" s="12"/>
      <c r="U53" s="66">
        <v>2026</v>
      </c>
      <c r="Y53" s="29" t="s">
        <v>313</v>
      </c>
      <c r="Z53" s="29" t="s">
        <v>441</v>
      </c>
      <c r="AF53" s="27"/>
    </row>
    <row r="54" spans="1:37" x14ac:dyDescent="0.15">
      <c r="A54" s="12"/>
      <c r="B54" s="12"/>
      <c r="F54" s="12"/>
      <c r="G54" s="18"/>
      <c r="K54" s="12"/>
      <c r="L54" s="12"/>
      <c r="O54" s="12"/>
      <c r="P54" s="19"/>
      <c r="Q54" s="18"/>
      <c r="T54" s="12"/>
      <c r="Y54" s="29" t="s">
        <v>314</v>
      </c>
      <c r="Z54" s="29" t="s">
        <v>442</v>
      </c>
      <c r="AF54" s="27"/>
    </row>
    <row r="55" spans="1:37" x14ac:dyDescent="0.15">
      <c r="A55" s="12"/>
      <c r="B55" s="12"/>
      <c r="F55" s="12"/>
      <c r="G55" s="18"/>
      <c r="K55" s="12"/>
      <c r="L55" s="12"/>
      <c r="O55" s="12"/>
      <c r="P55" s="12"/>
      <c r="Q55" s="18"/>
      <c r="T55" s="12"/>
      <c r="Y55" s="29" t="s">
        <v>315</v>
      </c>
      <c r="Z55" s="29" t="s">
        <v>443</v>
      </c>
      <c r="AF55" s="27"/>
    </row>
    <row r="56" spans="1:37" x14ac:dyDescent="0.15">
      <c r="A56" s="12"/>
      <c r="B56" s="12"/>
      <c r="F56" s="12"/>
      <c r="G56" s="18"/>
      <c r="K56" s="12"/>
      <c r="L56" s="12"/>
      <c r="O56" s="12"/>
      <c r="P56" s="12"/>
      <c r="Q56" s="18"/>
      <c r="T56" s="12"/>
      <c r="U56" s="66">
        <v>20</v>
      </c>
      <c r="Y56" s="29" t="s">
        <v>316</v>
      </c>
      <c r="Z56" s="29" t="s">
        <v>444</v>
      </c>
      <c r="AF56" s="27"/>
    </row>
    <row r="57" spans="1:37" x14ac:dyDescent="0.15">
      <c r="A57" s="12"/>
      <c r="B57" s="12"/>
      <c r="F57" s="12"/>
      <c r="G57" s="18"/>
      <c r="K57" s="12"/>
      <c r="L57" s="12"/>
      <c r="O57" s="12"/>
      <c r="P57" s="12"/>
      <c r="Q57" s="18"/>
      <c r="T57" s="12"/>
      <c r="U57" s="29" t="s">
        <v>514</v>
      </c>
      <c r="Y57" s="29" t="s">
        <v>317</v>
      </c>
      <c r="Z57" s="29" t="s">
        <v>445</v>
      </c>
      <c r="AF57" s="27"/>
    </row>
    <row r="58" spans="1:37" x14ac:dyDescent="0.15">
      <c r="A58" s="12"/>
      <c r="B58" s="12"/>
      <c r="F58" s="12"/>
      <c r="G58" s="18"/>
      <c r="K58" s="12"/>
      <c r="L58" s="12"/>
      <c r="O58" s="12"/>
      <c r="P58" s="12"/>
      <c r="Q58" s="18"/>
      <c r="T58" s="12"/>
      <c r="U58" s="29" t="s">
        <v>515</v>
      </c>
      <c r="Y58" s="29" t="s">
        <v>318</v>
      </c>
      <c r="Z58" s="29" t="s">
        <v>446</v>
      </c>
      <c r="AF58" s="27"/>
    </row>
    <row r="59" spans="1:37" x14ac:dyDescent="0.15">
      <c r="A59" s="12"/>
      <c r="B59" s="12"/>
      <c r="F59" s="12"/>
      <c r="G59" s="18"/>
      <c r="K59" s="12"/>
      <c r="L59" s="12"/>
      <c r="O59" s="12"/>
      <c r="P59" s="12"/>
      <c r="Q59" s="18"/>
      <c r="T59" s="12"/>
      <c r="Y59" s="29" t="s">
        <v>319</v>
      </c>
      <c r="Z59" s="29" t="s">
        <v>447</v>
      </c>
      <c r="AF59" s="27"/>
    </row>
    <row r="60" spans="1:37" x14ac:dyDescent="0.15">
      <c r="A60" s="12"/>
      <c r="B60" s="12"/>
      <c r="F60" s="12"/>
      <c r="G60" s="18"/>
      <c r="K60" s="12"/>
      <c r="L60" s="12"/>
      <c r="O60" s="12"/>
      <c r="P60" s="12"/>
      <c r="Q60" s="18"/>
      <c r="T60" s="12"/>
      <c r="Y60" s="29" t="s">
        <v>320</v>
      </c>
      <c r="Z60" s="29" t="s">
        <v>448</v>
      </c>
      <c r="AF60" s="27"/>
    </row>
    <row r="61" spans="1:37" x14ac:dyDescent="0.15">
      <c r="A61" s="12"/>
      <c r="B61" s="12"/>
      <c r="F61" s="12"/>
      <c r="G61" s="18"/>
      <c r="K61" s="12"/>
      <c r="L61" s="12"/>
      <c r="O61" s="12"/>
      <c r="P61" s="12"/>
      <c r="Q61" s="18"/>
      <c r="T61" s="12"/>
      <c r="Y61" s="29" t="s">
        <v>321</v>
      </c>
      <c r="Z61" s="29" t="s">
        <v>449</v>
      </c>
      <c r="AF61" s="27"/>
    </row>
    <row r="62" spans="1:37" x14ac:dyDescent="0.15">
      <c r="A62" s="12"/>
      <c r="B62" s="12"/>
      <c r="F62" s="12"/>
      <c r="G62" s="18"/>
      <c r="K62" s="12"/>
      <c r="L62" s="12"/>
      <c r="O62" s="12"/>
      <c r="P62" s="12"/>
      <c r="Q62" s="18"/>
      <c r="T62" s="12"/>
      <c r="Y62" s="29" t="s">
        <v>322</v>
      </c>
      <c r="Z62" s="29" t="s">
        <v>450</v>
      </c>
      <c r="AF62" s="27"/>
    </row>
    <row r="63" spans="1:37" x14ac:dyDescent="0.15">
      <c r="A63" s="12"/>
      <c r="B63" s="12"/>
      <c r="F63" s="12"/>
      <c r="G63" s="18"/>
      <c r="K63" s="12"/>
      <c r="L63" s="12"/>
      <c r="O63" s="12"/>
      <c r="P63" s="12"/>
      <c r="Q63" s="18"/>
      <c r="T63" s="12"/>
      <c r="Y63" s="29" t="s">
        <v>323</v>
      </c>
      <c r="Z63" s="29" t="s">
        <v>451</v>
      </c>
      <c r="AF63" s="27"/>
    </row>
    <row r="64" spans="1:37" x14ac:dyDescent="0.15">
      <c r="A64" s="12"/>
      <c r="B64" s="12"/>
      <c r="F64" s="12"/>
      <c r="G64" s="18"/>
      <c r="K64" s="12"/>
      <c r="L64" s="12"/>
      <c r="O64" s="12"/>
      <c r="P64" s="12"/>
      <c r="Q64" s="18"/>
      <c r="T64" s="12"/>
      <c r="Y64" s="29" t="s">
        <v>324</v>
      </c>
      <c r="Z64" s="29" t="s">
        <v>452</v>
      </c>
      <c r="AF64" s="27"/>
    </row>
    <row r="65" spans="1:32" x14ac:dyDescent="0.15">
      <c r="A65" s="12"/>
      <c r="B65" s="12"/>
      <c r="F65" s="12"/>
      <c r="G65" s="18"/>
      <c r="K65" s="12"/>
      <c r="L65" s="12"/>
      <c r="O65" s="12"/>
      <c r="P65" s="12"/>
      <c r="Q65" s="18"/>
      <c r="T65" s="12"/>
      <c r="Y65" s="29" t="s">
        <v>325</v>
      </c>
      <c r="Z65" s="29" t="s">
        <v>453</v>
      </c>
      <c r="AF65" s="27"/>
    </row>
    <row r="66" spans="1:32" x14ac:dyDescent="0.15">
      <c r="A66" s="12"/>
      <c r="B66" s="12"/>
      <c r="F66" s="12"/>
      <c r="G66" s="18"/>
      <c r="K66" s="12"/>
      <c r="L66" s="12"/>
      <c r="O66" s="12"/>
      <c r="P66" s="12"/>
      <c r="Q66" s="18"/>
      <c r="T66" s="12"/>
      <c r="Y66" s="29" t="s">
        <v>63</v>
      </c>
      <c r="Z66" s="29" t="s">
        <v>454</v>
      </c>
      <c r="AF66" s="27"/>
    </row>
    <row r="67" spans="1:32" x14ac:dyDescent="0.15">
      <c r="A67" s="12"/>
      <c r="B67" s="12"/>
      <c r="F67" s="12"/>
      <c r="G67" s="18"/>
      <c r="K67" s="12"/>
      <c r="L67" s="12"/>
      <c r="O67" s="12"/>
      <c r="P67" s="12"/>
      <c r="Q67" s="18"/>
      <c r="T67" s="12"/>
      <c r="Y67" s="29" t="s">
        <v>326</v>
      </c>
      <c r="Z67" s="29" t="s">
        <v>455</v>
      </c>
      <c r="AF67" s="27"/>
    </row>
    <row r="68" spans="1:32" x14ac:dyDescent="0.15">
      <c r="A68" s="12"/>
      <c r="B68" s="12"/>
      <c r="F68" s="12"/>
      <c r="G68" s="18"/>
      <c r="K68" s="12"/>
      <c r="L68" s="12"/>
      <c r="O68" s="12"/>
      <c r="P68" s="12"/>
      <c r="Q68" s="18"/>
      <c r="T68" s="12"/>
      <c r="Y68" s="29" t="s">
        <v>327</v>
      </c>
      <c r="Z68" s="29" t="s">
        <v>456</v>
      </c>
      <c r="AF68" s="27"/>
    </row>
    <row r="69" spans="1:32" x14ac:dyDescent="0.15">
      <c r="A69" s="12"/>
      <c r="B69" s="12"/>
      <c r="F69" s="12"/>
      <c r="G69" s="18"/>
      <c r="K69" s="12"/>
      <c r="L69" s="12"/>
      <c r="O69" s="12"/>
      <c r="P69" s="12"/>
      <c r="Q69" s="18"/>
      <c r="T69" s="12"/>
      <c r="Y69" s="29" t="s">
        <v>328</v>
      </c>
      <c r="Z69" s="29" t="s">
        <v>457</v>
      </c>
      <c r="AF69" s="27"/>
    </row>
    <row r="70" spans="1:32" x14ac:dyDescent="0.15">
      <c r="A70" s="12"/>
      <c r="B70" s="12"/>
      <c r="Y70" s="29" t="s">
        <v>329</v>
      </c>
      <c r="Z70" s="29" t="s">
        <v>458</v>
      </c>
    </row>
    <row r="71" spans="1:32" x14ac:dyDescent="0.15">
      <c r="Y71" s="29" t="s">
        <v>330</v>
      </c>
      <c r="Z71" s="29" t="s">
        <v>459</v>
      </c>
    </row>
    <row r="72" spans="1:32" x14ac:dyDescent="0.15">
      <c r="Y72" s="29" t="s">
        <v>331</v>
      </c>
      <c r="Z72" s="29" t="s">
        <v>460</v>
      </c>
    </row>
    <row r="73" spans="1:32" x14ac:dyDescent="0.15">
      <c r="Y73" s="29" t="s">
        <v>332</v>
      </c>
      <c r="Z73" s="29" t="s">
        <v>461</v>
      </c>
    </row>
    <row r="74" spans="1:32" x14ac:dyDescent="0.15">
      <c r="Y74" s="29" t="s">
        <v>333</v>
      </c>
      <c r="Z74" s="29" t="s">
        <v>462</v>
      </c>
    </row>
    <row r="75" spans="1:32" x14ac:dyDescent="0.15">
      <c r="Y75" s="29" t="s">
        <v>334</v>
      </c>
      <c r="Z75" s="29" t="s">
        <v>463</v>
      </c>
    </row>
    <row r="76" spans="1:32" x14ac:dyDescent="0.15">
      <c r="Y76" s="29" t="s">
        <v>335</v>
      </c>
      <c r="Z76" s="29" t="s">
        <v>464</v>
      </c>
    </row>
    <row r="77" spans="1:32" x14ac:dyDescent="0.15">
      <c r="Y77" s="29" t="s">
        <v>336</v>
      </c>
      <c r="Z77" s="29" t="s">
        <v>465</v>
      </c>
    </row>
    <row r="78" spans="1:32" x14ac:dyDescent="0.15">
      <c r="Y78" s="29" t="s">
        <v>337</v>
      </c>
      <c r="Z78" s="29" t="s">
        <v>466</v>
      </c>
    </row>
    <row r="79" spans="1:32" x14ac:dyDescent="0.15">
      <c r="Y79" s="29" t="s">
        <v>338</v>
      </c>
      <c r="Z79" s="29" t="s">
        <v>467</v>
      </c>
    </row>
    <row r="80" spans="1:32" x14ac:dyDescent="0.15">
      <c r="Y80" s="29" t="s">
        <v>339</v>
      </c>
      <c r="Z80" s="29" t="s">
        <v>468</v>
      </c>
    </row>
    <row r="81" spans="25:26" x14ac:dyDescent="0.15">
      <c r="Y81" s="29" t="s">
        <v>340</v>
      </c>
      <c r="Z81" s="29" t="s">
        <v>469</v>
      </c>
    </row>
    <row r="82" spans="25:26" x14ac:dyDescent="0.15">
      <c r="Y82" s="29" t="s">
        <v>341</v>
      </c>
      <c r="Z82" s="29" t="s">
        <v>470</v>
      </c>
    </row>
    <row r="83" spans="25:26" x14ac:dyDescent="0.15">
      <c r="Y83" s="29" t="s">
        <v>342</v>
      </c>
      <c r="Z83" s="29" t="s">
        <v>471</v>
      </c>
    </row>
    <row r="84" spans="25:26" x14ac:dyDescent="0.15">
      <c r="Y84" s="29" t="s">
        <v>343</v>
      </c>
      <c r="Z84" s="29" t="s">
        <v>472</v>
      </c>
    </row>
    <row r="85" spans="25:26" x14ac:dyDescent="0.15">
      <c r="Y85" s="29" t="s">
        <v>344</v>
      </c>
      <c r="Z85" s="29" t="s">
        <v>473</v>
      </c>
    </row>
    <row r="86" spans="25:26" x14ac:dyDescent="0.15">
      <c r="Y86" s="29" t="s">
        <v>345</v>
      </c>
      <c r="Z86" s="29" t="s">
        <v>474</v>
      </c>
    </row>
    <row r="87" spans="25:26" x14ac:dyDescent="0.15">
      <c r="Y87" s="29" t="s">
        <v>346</v>
      </c>
      <c r="Z87" s="29" t="s">
        <v>475</v>
      </c>
    </row>
    <row r="88" spans="25:26" x14ac:dyDescent="0.15">
      <c r="Y88" s="29" t="s">
        <v>347</v>
      </c>
      <c r="Z88" s="29" t="s">
        <v>476</v>
      </c>
    </row>
    <row r="89" spans="25:26" x14ac:dyDescent="0.15">
      <c r="Y89" s="29" t="s">
        <v>348</v>
      </c>
      <c r="Z89" s="29" t="s">
        <v>477</v>
      </c>
    </row>
    <row r="90" spans="25:26" x14ac:dyDescent="0.15">
      <c r="Y90" s="29" t="s">
        <v>349</v>
      </c>
      <c r="Z90" s="29" t="s">
        <v>478</v>
      </c>
    </row>
    <row r="91" spans="25:26" x14ac:dyDescent="0.15">
      <c r="Y91" s="29" t="s">
        <v>350</v>
      </c>
      <c r="Z91" s="29" t="s">
        <v>479</v>
      </c>
    </row>
    <row r="92" spans="25:26" x14ac:dyDescent="0.15">
      <c r="Y92" s="29" t="s">
        <v>351</v>
      </c>
      <c r="Z92" s="29" t="s">
        <v>480</v>
      </c>
    </row>
    <row r="93" spans="25:26" x14ac:dyDescent="0.15">
      <c r="Y93" s="29" t="s">
        <v>352</v>
      </c>
      <c r="Z93" s="29" t="s">
        <v>481</v>
      </c>
    </row>
    <row r="94" spans="25:26" x14ac:dyDescent="0.15">
      <c r="Y94" s="29" t="s">
        <v>353</v>
      </c>
      <c r="Z94" s="29" t="s">
        <v>482</v>
      </c>
    </row>
    <row r="95" spans="25:26" x14ac:dyDescent="0.15">
      <c r="Y95" s="29" t="s">
        <v>354</v>
      </c>
      <c r="Z95" s="29" t="s">
        <v>483</v>
      </c>
    </row>
    <row r="96" spans="25:26" x14ac:dyDescent="0.15">
      <c r="Y96" s="29" t="s">
        <v>258</v>
      </c>
      <c r="Z96" s="29" t="s">
        <v>484</v>
      </c>
    </row>
    <row r="97" spans="25:26" x14ac:dyDescent="0.15">
      <c r="Y97" s="29" t="s">
        <v>355</v>
      </c>
      <c r="Z97" s="29" t="s">
        <v>485</v>
      </c>
    </row>
    <row r="98" spans="25:26" x14ac:dyDescent="0.15">
      <c r="Y98" s="29" t="s">
        <v>356</v>
      </c>
      <c r="Z98" s="29" t="s">
        <v>486</v>
      </c>
    </row>
    <row r="99" spans="25:26" x14ac:dyDescent="0.15">
      <c r="Y99" s="29" t="s">
        <v>386</v>
      </c>
      <c r="Z99" s="29" t="s">
        <v>487</v>
      </c>
    </row>
    <row r="100" spans="25:26" x14ac:dyDescent="0.15">
      <c r="Y100" s="29" t="s">
        <v>569</v>
      </c>
      <c r="Z100" s="29" t="s">
        <v>488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2022-08-25T07:17:48Z</dcterms:created>
  <dcterms:modified xsi:type="dcterms:W3CDTF">2022-08-25T07:33:58Z</dcterms:modified>
</cp:coreProperties>
</file>