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20" windowWidth="29040" windowHeight="15840"/>
  </bookViews>
  <sheets>
    <sheet name="行政事業レビューシート" sheetId="11" r:id="rId1"/>
    <sheet name="入力規則等" sheetId="4" r:id="rId2"/>
  </sheets>
  <definedNames>
    <definedName name="_xlnm._FilterDatabase" localSheetId="0" hidden="1">行政事業レビューシート!$A$2:$BG$1047832</definedName>
    <definedName name="_xlnm.Print_Area" localSheetId="0">行政事業レビューシート!$A$1:$AX$159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35" i="11" l="1"/>
  <c r="AY40" i="11" s="1"/>
  <c r="AY132" i="11"/>
  <c r="AY128" i="11"/>
  <c r="AY130" i="11" s="1"/>
  <c r="AY118" i="11"/>
  <c r="AY131" i="11" l="1"/>
  <c r="AY121" i="11"/>
  <c r="AY120" i="11"/>
  <c r="AY129" i="11"/>
  <c r="AY119" i="11"/>
  <c r="AY39" i="11"/>
  <c r="AY37" i="11"/>
  <c r="AY41" i="11"/>
  <c r="AY38" i="11"/>
  <c r="AY36" i="11"/>
  <c r="AY43" i="11"/>
  <c r="AY44" i="11" s="1"/>
  <c r="AY42" i="11"/>
  <c r="AY46" i="11"/>
  <c r="AY48" i="11" s="1"/>
  <c r="AY45" i="11" l="1"/>
  <c r="AY47" i="11"/>
  <c r="AW94" i="11" l="1"/>
  <c r="AT94" i="11"/>
  <c r="AQ94" i="11"/>
  <c r="AL94" i="11"/>
  <c r="AI94" i="11"/>
  <c r="AF94" i="11"/>
  <c r="Z94" i="11"/>
  <c r="W94" i="11"/>
  <c r="T94" i="11"/>
  <c r="N94" i="11"/>
  <c r="AW93" i="11"/>
  <c r="AT93" i="11"/>
  <c r="AQ93" i="11"/>
  <c r="AL93" i="11"/>
  <c r="AI93" i="11"/>
  <c r="AF93" i="11"/>
  <c r="Z93" i="11"/>
  <c r="W93" i="11"/>
  <c r="T93" i="11"/>
  <c r="N93" i="11"/>
  <c r="K93" i="11"/>
  <c r="H93" i="11"/>
  <c r="AY159" i="11" l="1"/>
  <c r="AY158" i="11"/>
  <c r="AY154" i="11"/>
  <c r="AY156" i="11" s="1"/>
  <c r="AY153" i="11"/>
  <c r="AY152" i="11"/>
  <c r="AY151" i="11"/>
  <c r="AY150" i="11"/>
  <c r="AY149" i="11"/>
  <c r="AY148" i="11"/>
  <c r="AY147" i="11"/>
  <c r="AY146" i="11"/>
  <c r="AY145" i="11"/>
  <c r="AY141" i="11"/>
  <c r="AY144" i="11" s="1"/>
  <c r="AY140" i="11"/>
  <c r="AY139" i="11"/>
  <c r="AY138" i="11"/>
  <c r="AY137" i="11"/>
  <c r="AY136" i="11"/>
  <c r="AY135" i="11"/>
  <c r="AY134" i="11"/>
  <c r="AY133" i="11"/>
  <c r="AY122" i="11"/>
  <c r="AU121" i="11"/>
  <c r="Y121" i="11"/>
  <c r="AU117" i="11"/>
  <c r="Y117" i="11"/>
  <c r="W26" i="11"/>
  <c r="P26" i="11"/>
  <c r="AD21" i="11"/>
  <c r="W21" i="11"/>
  <c r="P21" i="11"/>
  <c r="AR18" i="11"/>
  <c r="AK18" i="11"/>
  <c r="AD18" i="11"/>
  <c r="AD20" i="11" s="1"/>
  <c r="W18" i="11"/>
  <c r="W20" i="11" s="1"/>
  <c r="P18" i="11"/>
  <c r="P20" i="11" s="1"/>
  <c r="AV2" i="11"/>
  <c r="AY157" i="11" l="1"/>
  <c r="AY155" i="11"/>
  <c r="AY143" i="11"/>
  <c r="AY14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<sst xmlns="http://schemas.openxmlformats.org/spreadsheetml/2006/main" count="965" uniqueCount="658">
  <si>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</si>
  <si>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</si>
  <si>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</si>
  <si>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</si>
  <si>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</si>
  <si>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</si>
  <si>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</si>
  <si>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</si>
  <si>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</si>
  <si>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</si>
  <si>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</si>
  <si>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</si>
  <si>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</si>
  <si>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</si>
  <si>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</si>
  <si>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</si>
  <si>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</si>
  <si>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</si>
  <si>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</si>
  <si>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</si>
  <si>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</si>
  <si>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</si>
  <si>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</si>
  <si>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</si>
  <si>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</si>
  <si>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</si>
  <si>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</si>
  <si>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</si>
  <si>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</si>
  <si>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</si>
  <si>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</si>
  <si>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</si>
  <si>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</si>
  <si>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</si>
  <si>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</si>
  <si>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</si>
  <si>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</si>
  <si>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</si>
  <si>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</si>
  <si>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</si>
  <si>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</si>
  <si>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</si>
  <si>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</si>
  <si>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</si>
  <si>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</si>
  <si>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</si>
  <si>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</si>
  <si>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</si>
  <si>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</si>
  <si>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</si>
  <si>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</si>
  <si>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</si>
  <si>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</si>
  <si>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</si>
  <si>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</si>
  <si>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</si>
  <si>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</si>
  <si>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</si>
  <si>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</si>
  <si>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</si>
  <si>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</si>
  <si>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</si>
  <si>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</si>
  <si>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</si>
  <si>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</si>
  <si>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</si>
  <si>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</si>
  <si>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</si>
  <si>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</si>
  <si>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</si>
  <si>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</si>
  <si>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</si>
  <si>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</si>
  <si>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</si>
  <si>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</si>
  <si>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</si>
  <si>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</si>
  <si>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</si>
  <si>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</si>
  <si>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</si>
  <si>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</si>
  <si>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</si>
  <si>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</si>
  <si>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</si>
  <si>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</si>
  <si>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</si>
  <si>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</si>
  <si>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</si>
  <si>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</si>
  <si>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</si>
  <si>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</si>
  <si>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</si>
  <si>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</si>
  <si>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</si>
  <si>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</si>
  <si>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</si>
  <si>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</si>
  <si>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</si>
  <si>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</si>
  <si>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</si>
  <si>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</si>
  <si>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</si>
  <si>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</si>
  <si>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</si>
  <si>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</si>
  <si>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</si>
  <si>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</si>
  <si>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</si>
  <si>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</si>
  <si>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</si>
  <si>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</si>
  <si>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</si>
  <si>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</si>
  <si>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</si>
  <si>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</si>
  <si>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</si>
  <si>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</si>
  <si>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</si>
  <si>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</si>
  <si>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</si>
  <si>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</si>
  <si>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</si>
  <si>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</si>
  <si>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</si>
  <si>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</si>
  <si>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</si>
  <si>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</si>
  <si>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</si>
  <si>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</si>
  <si>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</si>
  <si>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</si>
  <si>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</si>
  <si>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</si>
  <si>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</si>
  <si>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</si>
  <si>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</si>
  <si>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</si>
  <si>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</si>
  <si>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</si>
  <si>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</si>
  <si>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</si>
  <si>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</si>
  <si>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</si>
  <si>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</si>
  <si>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</si>
  <si>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</si>
  <si>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</si>
  <si>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</si>
  <si>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</si>
  <si>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</si>
  <si>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</si>
  <si>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</si>
  <si>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</si>
  <si>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</si>
  <si>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</si>
  <si>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</si>
  <si>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</si>
  <si>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</si>
  <si>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</si>
  <si>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</si>
  <si>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</si>
  <si>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</si>
  <si>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</si>
  <si>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</si>
  <si>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</si>
  <si>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</si>
  <si>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</si>
  <si>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</si>
  <si>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</si>
  <si>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</si>
  <si>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</si>
  <si>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</si>
  <si>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</si>
  <si>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</si>
  <si>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</si>
  <si>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</si>
  <si>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</si>
  <si>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</si>
  <si>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</si>
  <si>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</si>
  <si>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</si>
  <si>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</si>
  <si>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</si>
  <si>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</si>
  <si>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</si>
  <si>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</si>
  <si>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</si>
  <si>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</si>
  <si>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</si>
  <si>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</si>
  <si>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</si>
  <si>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</si>
  <si>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</si>
  <si>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</si>
  <si>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</si>
  <si>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</si>
  <si>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</si>
  <si>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</si>
  <si>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</si>
  <si>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</si>
  <si>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</si>
  <si>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</si>
  <si>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</si>
  <si>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</si>
  <si>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</si>
  <si>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</si>
  <si>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</si>
  <si>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</si>
  <si>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</si>
  <si>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</si>
  <si>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</si>
  <si>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</si>
  <si>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</si>
  <si>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</si>
  <si>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</si>
  <si>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</si>
  <si>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</si>
  <si>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</si>
  <si>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</si>
  <si>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</si>
  <si>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</si>
  <si>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</si>
  <si>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</si>
  <si>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</si>
  <si>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</si>
  <si>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</si>
  <si>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</si>
  <si>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</si>
  <si>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</si>
  <si>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</si>
  <si>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</si>
  <si>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</si>
  <si>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</si>
  <si>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</si>
  <si>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</si>
  <si>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</si>
  <si>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</si>
  <si>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</si>
  <si>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</si>
  <si>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</si>
  <si>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</si>
  <si>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</si>
  <si>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</si>
  <si>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</si>
  <si>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</si>
  <si>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</si>
  <si>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</si>
  <si>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</si>
  <si>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</si>
  <si>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</si>
  <si>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</si>
  <si>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</si>
  <si>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</si>
  <si>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</si>
  <si>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</si>
  <si>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</si>
  <si>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</si>
  <si>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</si>
  <si>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</si>
  <si>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</si>
  <si>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</si>
  <si>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</si>
  <si>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</si>
  <si>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</si>
  <si>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</si>
  <si>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</si>
  <si>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</si>
  <si>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</si>
  <si>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</si>
  <si>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</si>
  <si>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</si>
  <si>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</si>
  <si>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</si>
  <si>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</si>
  <si>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</si>
  <si>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</si>
  <si>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</si>
  <si>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</si>
  <si>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</si>
  <si>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</si>
  <si>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</si>
  <si>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</si>
  <si>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</si>
  <si>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</si>
  <si>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</si>
  <si>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</si>
  <si>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</si>
  <si>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</si>
  <si>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</si>
  <si>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</si>
  <si>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</si>
  <si>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</si>
  <si>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</si>
  <si>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</si>
  <si>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</si>
  <si>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</si>
  <si>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</si>
  <si>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</si>
  <si>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</si>
  <si>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</si>
  <si>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</si>
  <si>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</si>
  <si>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</si>
  <si>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</si>
  <si>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</si>
  <si>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</si>
  <si>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</si>
  <si>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</si>
  <si>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</si>
  <si>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</si>
  <si>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</si>
  <si>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</si>
  <si>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</si>
  <si>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</si>
  <si>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</si>
  <si>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</si>
  <si>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</si>
  <si>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</si>
  <si>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</si>
  <si>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</si>
  <si>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</si>
  <si>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</si>
  <si>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</si>
  <si>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</si>
  <si>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</si>
  <si>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</si>
  <si>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</si>
  <si>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</si>
  <si>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</si>
  <si>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</si>
  <si>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</si>
  <si>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</si>
  <si>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</si>
  <si>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</si>
  <si>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</si>
  <si>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</si>
  <si>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</si>
  <si>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</si>
  <si>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</si>
  <si>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</si>
  <si>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</si>
  <si>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</si>
  <si>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</si>
  <si>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</si>
  <si>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</si>
  <si>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</si>
  <si>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</si>
  <si>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</si>
  <si>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</si>
  <si>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</si>
  <si>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</si>
  <si>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</si>
  <si>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</si>
  <si>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</si>
  <si>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</si>
  <si>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</si>
  <si>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</si>
  <si>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</si>
  <si>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</si>
  <si>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</si>
  <si>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</si>
  <si>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</si>
  <si>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</si>
  <si>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</si>
  <si>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</si>
  <si>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</si>
  <si>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</si>
  <si>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</si>
  <si>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</si>
  <si>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</si>
  <si>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</si>
  <si>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</si>
  <si>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</si>
  <si>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</si>
  <si>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</si>
  <si>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</si>
  <si>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</si>
  <si>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</si>
  <si>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</si>
  <si>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</si>
  <si>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</si>
  <si>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</si>
  <si>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</si>
  <si>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</si>
  <si>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</si>
  <si>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</si>
  <si>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</si>
  <si>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</si>
  <si>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</si>
  <si>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</si>
  <si>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</si>
  <si>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</si>
  <si>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</si>
  <si>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</si>
  <si>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</si>
  <si>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</si>
  <si>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</si>
  <si>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</si>
  <si>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</si>
  <si>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</si>
  <si>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</si>
  <si>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</si>
  <si>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</si>
  <si>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</si>
  <si>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</si>
  <si>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</si>
  <si>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</si>
  <si>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</si>
  <si>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</si>
  <si>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</si>
  <si>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</si>
  <si>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</si>
  <si>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</si>
  <si>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</si>
  <si>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</si>
  <si>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</si>
  <si>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</si>
  <si>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</si>
  <si>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</si>
  <si>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</si>
  <si>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</si>
  <si>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</si>
  <si>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</si>
  <si>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</si>
  <si>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</si>
  <si>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</si>
  <si>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</si>
  <si>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</si>
  <si>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</si>
  <si>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</si>
  <si>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</si>
  <si>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</si>
  <si>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</si>
  <si>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</si>
  <si>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</si>
  <si>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</si>
  <si>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</si>
  <si>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</si>
  <si>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</si>
  <si>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</si>
  <si>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</si>
  <si>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</si>
  <si>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</si>
  <si>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</si>
  <si>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</si>
  <si>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</si>
  <si>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</si>
  <si>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</si>
  <si>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</si>
  <si>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</si>
  <si>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</si>
  <si>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</si>
  <si>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</si>
  <si>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</si>
  <si>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</si>
  <si>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</si>
  <si>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</si>
  <si>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</si>
  <si>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</si>
  <si>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</si>
  <si>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</si>
  <si>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</si>
  <si>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</si>
  <si>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</si>
  <si>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</si>
  <si>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</si>
  <si>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</si>
  <si>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</si>
  <si>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</si>
  <si>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</si>
  <si>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</si>
  <si>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</si>
  <si>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</si>
  <si>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</si>
  <si>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</si>
  <si>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</si>
  <si>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</si>
  <si>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</si>
  <si>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</si>
  <si>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</si>
  <si>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</si>
  <si>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</si>
  <si>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</si>
  <si>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</si>
  <si>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</si>
  <si>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</si>
  <si>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</si>
  <si>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</si>
  <si>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</si>
  <si>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</si>
  <si>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</si>
  <si>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</si>
  <si>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</si>
  <si>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</si>
  <si>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</si>
  <si>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</si>
  <si>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</si>
  <si>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</si>
  <si>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</si>
  <si>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</si>
  <si>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</si>
  <si>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</si>
  <si>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</si>
  <si>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</si>
  <si>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</si>
  <si>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</si>
  <si>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</si>
  <si>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</si>
  <si>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</si>
  <si>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</si>
  <si>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</si>
  <si>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</si>
  <si>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</si>
  <si>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</si>
  <si>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</si>
  <si>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</si>
  <si>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</si>
  <si>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</si>
  <si>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</si>
  <si>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</si>
  <si>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</si>
  <si>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</si>
  <si>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</si>
  <si>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</si>
  <si>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</si>
  <si>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</si>
  <si>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</si>
  <si>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</si>
  <si>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</si>
  <si>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</si>
  <si>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</si>
  <si>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</si>
  <si>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</si>
  <si>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</si>
  <si>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</si>
  <si>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</si>
  <si>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</si>
  <si>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</si>
  <si>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</si>
  <si>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</si>
  <si>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</si>
  <si>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</si>
  <si>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</si>
  <si>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</si>
  <si>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</si>
  <si>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</si>
  <si>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</si>
  <si>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</si>
  <si>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</si>
  <si>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</si>
  <si>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</si>
  <si>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</si>
  <si>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</si>
  <si>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</si>
  <si>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</si>
  <si>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</si>
  <si>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</si>
  <si>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</si>
  <si>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</si>
  <si>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</si>
  <si>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</si>
  <si>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</si>
  <si>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</si>
  <si>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</si>
  <si>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</si>
  <si>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</si>
  <si>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</si>
  <si>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府</t>
  </si>
  <si>
    <t>内閣府</t>
  </si>
  <si>
    <t>大学等における修学支援に必要な経費</t>
    <phoneticPr fontId="5"/>
  </si>
  <si>
    <t>子ども・子育て本部</t>
    <phoneticPr fontId="5"/>
  </si>
  <si>
    <t>大学等修学支援担当室</t>
    <phoneticPr fontId="5"/>
  </si>
  <si>
    <t>大学等における修学の支援に関する法律
独立行政法人日本学生支援機構法</t>
    <phoneticPr fontId="5"/>
  </si>
  <si>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5"/>
  </si>
  <si>
    <t>真に支援が必要な低所得者世帯の者に対し、社会で自立し、及び活躍することができる豊かな人間性を備えた創造的な人材を育成するために必要な質の高い教育を実施する大学等における修学支援を行い、その修学に係る経済的負担を軽減することにより、子どもを安心して生み、育てることができる環境の整備を図り、もって我が国における急速な少子化の進展への対処に寄与する。</t>
    <phoneticPr fontId="5"/>
  </si>
  <si>
    <t>「大学等における修学の支援に関する法律」（令和元年５月法律第８号）に基づき、少子化に対処するため、低所得世帯であっても社会で自立し活躍できる人材を育成する大学、短期大学、高等専門学校、専門学校において修学できるよう高等教育の修学支援（授業料等減免・給付型奨学金）を着実に実施する。</t>
    <phoneticPr fontId="5"/>
  </si>
  <si>
    <t>○</t>
  </si>
  <si>
    <t>-</t>
  </si>
  <si>
    <t>-</t>
    <phoneticPr fontId="5"/>
  </si>
  <si>
    <t>学資支給金補助金</t>
    <rPh sb="0" eb="2">
      <t>ガクシ</t>
    </rPh>
    <rPh sb="2" eb="4">
      <t>シキュウ</t>
    </rPh>
    <rPh sb="4" eb="5">
      <t>キン</t>
    </rPh>
    <rPh sb="5" eb="8">
      <t>ホジョキン</t>
    </rPh>
    <phoneticPr fontId="5"/>
  </si>
  <si>
    <t>授業料等減免費交付金</t>
    <rPh sb="0" eb="3">
      <t>ジュギョウリョウ</t>
    </rPh>
    <rPh sb="3" eb="4">
      <t>トウ</t>
    </rPh>
    <rPh sb="4" eb="6">
      <t>ゲンメン</t>
    </rPh>
    <rPh sb="6" eb="7">
      <t>ヒ</t>
    </rPh>
    <rPh sb="7" eb="10">
      <t>コウフキン</t>
    </rPh>
    <phoneticPr fontId="5"/>
  </si>
  <si>
    <t>文部科学省</t>
  </si>
  <si>
    <t>新たな高等教育費の負担軽減方策の実施において、新制度への円滑な移行を図ることにより、低所得世帯の子供たちの高等教育機関への進学の機会確保につなげる。</t>
    <phoneticPr fontId="5"/>
  </si>
  <si>
    <t>生活保護世帯に属する生徒等の大学等進学率</t>
    <phoneticPr fontId="5"/>
  </si>
  <si>
    <t>機関要件に適合した大学・短期大学・高等専門学校・専門学校数
※申請状況に併せて確認要件の確認を行うことから、活動見込の算出は不可能である。
※公立大学・短期大学・高等専門学校・専門学校数は除く</t>
    <phoneticPr fontId="5"/>
  </si>
  <si>
    <t>子供の貧困の状況及び子供の貧困対策の実施の状況</t>
    <phoneticPr fontId="5"/>
  </si>
  <si>
    <t>%</t>
    <phoneticPr fontId="5"/>
  </si>
  <si>
    <t>児童養護施設の生徒等の大学等進学率</t>
    <phoneticPr fontId="5"/>
  </si>
  <si>
    <t>288,075百万円/31.9万人</t>
    <phoneticPr fontId="5"/>
  </si>
  <si>
    <t>校</t>
    <rPh sb="0" eb="1">
      <t>コウ</t>
    </rPh>
    <phoneticPr fontId="5"/>
  </si>
  <si>
    <t>学生への修学支援の重点的・効率的な実施</t>
    <phoneticPr fontId="5"/>
  </si>
  <si>
    <t>278,943百万円/27.1万人</t>
    <phoneticPr fontId="5"/>
  </si>
  <si>
    <t>https://www5.cao.go.jp/keizai-shimon/kaigi/special/reform/031223_divided/report_211223_2_2.pdf</t>
    <phoneticPr fontId="5"/>
  </si>
  <si>
    <t>P.97</t>
    <phoneticPr fontId="5"/>
  </si>
  <si>
    <t>本事業は、低所得世帯の子供たちの高等教育機関への進学の機会確保につなげるものであり、社会のニーズを反映している。</t>
    <phoneticPr fontId="5"/>
  </si>
  <si>
    <t>本事業は「経済財政運営と改革の基本方針2018」、「新しい経済政策パッケージ」において決定された高等教育費の負担軽減を推進するものであり、国が主体となって実施することが法定されている。</t>
    <phoneticPr fontId="5"/>
  </si>
  <si>
    <t>本事業は「経済財政運営と改革の基本方針2018」、「新しい経済政策パッケージ」において決定された高等教育費の負担軽減を推進するものであり、優先度の高い事業である。</t>
    <phoneticPr fontId="5"/>
  </si>
  <si>
    <t>学資支給を実施した日本学生支援機構及び授業料等減免を実施した大学等に対して、国が費用を支弁することが法定されている。</t>
    <phoneticPr fontId="5"/>
  </si>
  <si>
    <t>無</t>
  </si>
  <si>
    <t>本事業は国が主体となって実施すべき事業であるため、国が負担することが妥当である。</t>
    <phoneticPr fontId="5"/>
  </si>
  <si>
    <t>単位当たりコストは政令で定める基準と同等であり、妥当である。</t>
    <phoneticPr fontId="5"/>
  </si>
  <si>
    <t>‐</t>
  </si>
  <si>
    <t>法律で定められた授業料等減免及び学資支給を行うものであり、真に必要なものに限定されている。</t>
    <phoneticPr fontId="5"/>
  </si>
  <si>
    <t>機関要件に適合した大学等を本制度の対象機関とする</t>
    <phoneticPr fontId="5"/>
  </si>
  <si>
    <t>校</t>
    <phoneticPr fontId="5"/>
  </si>
  <si>
    <t>執行額／要件に適合した大学・短期大学・高等専門学校・専門学校の学生数　　　　　　　　　　　　　　　</t>
    <phoneticPr fontId="5"/>
  </si>
  <si>
    <t>百万円</t>
    <phoneticPr fontId="5"/>
  </si>
  <si>
    <t>519,609百万円/59.5万人</t>
    <phoneticPr fontId="5"/>
  </si>
  <si>
    <t>-</t>
    <phoneticPr fontId="5"/>
  </si>
  <si>
    <t>授業料等減免費負担金</t>
    <phoneticPr fontId="5"/>
  </si>
  <si>
    <t>点検対象外</t>
    <rPh sb="0" eb="2">
      <t>テンケン</t>
    </rPh>
    <rPh sb="2" eb="4">
      <t>タイショウ</t>
    </rPh>
    <rPh sb="4" eb="5">
      <t>ガイ</t>
    </rPh>
    <phoneticPr fontId="5"/>
  </si>
  <si>
    <t>終了予定</t>
  </si>
  <si>
    <t>過去の外部有識者の所見を踏まえて、今後、同種の事業を実施する際は、当該事業の知見を最大限生かして、効率的・効果的な事業の実施に努めること。</t>
    <rPh sb="0" eb="2">
      <t>カコ</t>
    </rPh>
    <phoneticPr fontId="5"/>
  </si>
  <si>
    <t>-</t>
    <phoneticPr fontId="5"/>
  </si>
  <si>
    <t>（独）国立病院機構</t>
  </si>
  <si>
    <t>（独）労働者健康安全機構</t>
  </si>
  <si>
    <t>（独）地域医療機能推進機構</t>
  </si>
  <si>
    <t>大学等における修学支援</t>
  </si>
  <si>
    <t>補助金等交付</t>
  </si>
  <si>
    <t>D.（独）国立病院機構</t>
  </si>
  <si>
    <t>授業料等減免費交付金</t>
    <phoneticPr fontId="5"/>
  </si>
  <si>
    <t>学資支給補助金</t>
    <rPh sb="0" eb="2">
      <t>ガクシ</t>
    </rPh>
    <rPh sb="2" eb="4">
      <t>シキュウ</t>
    </rPh>
    <rPh sb="4" eb="7">
      <t>ホジョキン</t>
    </rPh>
    <phoneticPr fontId="5"/>
  </si>
  <si>
    <t>大学等における修学支援</t>
    <rPh sb="0" eb="3">
      <t>ダイガクトウ</t>
    </rPh>
    <rPh sb="7" eb="11">
      <t>シュウガクシエン</t>
    </rPh>
    <phoneticPr fontId="5"/>
  </si>
  <si>
    <t>A.（独）日本学生支援機構</t>
    <rPh sb="3" eb="4">
      <t>ドク</t>
    </rPh>
    <rPh sb="5" eb="7">
      <t>ニホン</t>
    </rPh>
    <rPh sb="7" eb="9">
      <t>ガクセイ</t>
    </rPh>
    <rPh sb="9" eb="11">
      <t>シエン</t>
    </rPh>
    <rPh sb="11" eb="13">
      <t>キコウ</t>
    </rPh>
    <phoneticPr fontId="5"/>
  </si>
  <si>
    <t>B.日本私立学校振興・共済事業団</t>
    <rPh sb="2" eb="4">
      <t>ニホン</t>
    </rPh>
    <rPh sb="4" eb="6">
      <t>シリツ</t>
    </rPh>
    <rPh sb="6" eb="10">
      <t>ガッコウシンコウ</t>
    </rPh>
    <rPh sb="11" eb="13">
      <t>キョウサイ</t>
    </rPh>
    <rPh sb="13" eb="16">
      <t>ジギョウダン</t>
    </rPh>
    <phoneticPr fontId="5"/>
  </si>
  <si>
    <t>大学等における修学支援</t>
    <phoneticPr fontId="5"/>
  </si>
  <si>
    <t>(独)日本学生支援機構</t>
    <phoneticPr fontId="5"/>
  </si>
  <si>
    <t xml:space="preserve">日本私立学校振興・共済事業団 </t>
    <phoneticPr fontId="5"/>
  </si>
  <si>
    <t>独立行政法人国立高等専門学校機構</t>
    <phoneticPr fontId="5"/>
  </si>
  <si>
    <t>国立大学法人琉球大学</t>
    <phoneticPr fontId="5"/>
  </si>
  <si>
    <t>国立大学法人大阪大学</t>
    <phoneticPr fontId="5"/>
  </si>
  <si>
    <t>国立大学法人九州大学</t>
    <phoneticPr fontId="5"/>
  </si>
  <si>
    <t>国立大学法人鹿児島大学　</t>
    <phoneticPr fontId="5"/>
  </si>
  <si>
    <t>国立大学法人広島大学</t>
    <phoneticPr fontId="5"/>
  </si>
  <si>
    <t>国立大学法人新潟大学　</t>
    <phoneticPr fontId="5"/>
  </si>
  <si>
    <t>国立大学法人熊本大学</t>
    <phoneticPr fontId="5"/>
  </si>
  <si>
    <t>国立大学法人岡山大学</t>
    <rPh sb="6" eb="8">
      <t>オカヤマ</t>
    </rPh>
    <phoneticPr fontId="5"/>
  </si>
  <si>
    <t>C.東京都</t>
    <rPh sb="2" eb="5">
      <t>トウキョウト</t>
    </rPh>
    <phoneticPr fontId="5"/>
  </si>
  <si>
    <t>東京都</t>
    <rPh sb="0" eb="3">
      <t>トウキョウト</t>
    </rPh>
    <phoneticPr fontId="5"/>
  </si>
  <si>
    <t>大阪府</t>
    <rPh sb="0" eb="3">
      <t>オオサカフ</t>
    </rPh>
    <phoneticPr fontId="5"/>
  </si>
  <si>
    <t>福岡県</t>
    <rPh sb="0" eb="3">
      <t>フクオカケン</t>
    </rPh>
    <phoneticPr fontId="5"/>
  </si>
  <si>
    <t>北海道</t>
    <rPh sb="0" eb="3">
      <t>ホッカイドウ</t>
    </rPh>
    <phoneticPr fontId="5"/>
  </si>
  <si>
    <t>愛知県</t>
    <rPh sb="0" eb="3">
      <t>アイチケン</t>
    </rPh>
    <phoneticPr fontId="5"/>
  </si>
  <si>
    <t>沖縄県</t>
    <rPh sb="0" eb="3">
      <t>オキナワケン</t>
    </rPh>
    <phoneticPr fontId="5"/>
  </si>
  <si>
    <t>宮城県</t>
    <rPh sb="0" eb="3">
      <t>ミヤギケン</t>
    </rPh>
    <phoneticPr fontId="5"/>
  </si>
  <si>
    <t>神奈川県</t>
    <rPh sb="0" eb="4">
      <t>カナガワケン</t>
    </rPh>
    <phoneticPr fontId="5"/>
  </si>
  <si>
    <t>京都府</t>
    <rPh sb="0" eb="3">
      <t>キョウトフ</t>
    </rPh>
    <phoneticPr fontId="5"/>
  </si>
  <si>
    <t>兵庫県</t>
    <rPh sb="0" eb="2">
      <t>ヒョウゴ</t>
    </rPh>
    <rPh sb="2" eb="3">
      <t>ケン</t>
    </rPh>
    <phoneticPr fontId="5"/>
  </si>
  <si>
    <t>本事業は真に支援の必要な人に修学支援をすることを目的としており、今後も真に支援が必要な人に支援が行き届くようにすることを検討、改善をすることが課題である。</t>
    <rPh sb="0" eb="3">
      <t>ホンジギョウ</t>
    </rPh>
    <rPh sb="4" eb="5">
      <t>シン</t>
    </rPh>
    <rPh sb="6" eb="8">
      <t>シエン</t>
    </rPh>
    <rPh sb="9" eb="11">
      <t>ヒツヨウ</t>
    </rPh>
    <rPh sb="12" eb="13">
      <t>ヒト</t>
    </rPh>
    <rPh sb="14" eb="16">
      <t>シュウガク</t>
    </rPh>
    <rPh sb="16" eb="18">
      <t>シエン</t>
    </rPh>
    <rPh sb="24" eb="26">
      <t>モクテキ</t>
    </rPh>
    <rPh sb="32" eb="34">
      <t>コンゴ</t>
    </rPh>
    <rPh sb="35" eb="36">
      <t>シン</t>
    </rPh>
    <rPh sb="37" eb="39">
      <t>シエン</t>
    </rPh>
    <rPh sb="40" eb="42">
      <t>ヒツヨウ</t>
    </rPh>
    <rPh sb="43" eb="44">
      <t>ヒト</t>
    </rPh>
    <rPh sb="45" eb="47">
      <t>シエン</t>
    </rPh>
    <rPh sb="48" eb="49">
      <t>イ</t>
    </rPh>
    <rPh sb="50" eb="51">
      <t>トド</t>
    </rPh>
    <rPh sb="60" eb="62">
      <t>ケントウ</t>
    </rPh>
    <rPh sb="63" eb="65">
      <t>カイゼン</t>
    </rPh>
    <rPh sb="71" eb="73">
      <t>カダイ</t>
    </rPh>
    <phoneticPr fontId="5"/>
  </si>
  <si>
    <t>課題を踏まえ、今後もSNSや、学校への周知活動をすすめ、真に支援が必要な人に支援が行き届くように活動を行う。</t>
    <rPh sb="0" eb="2">
      <t>カダイ</t>
    </rPh>
    <rPh sb="3" eb="4">
      <t>フ</t>
    </rPh>
    <rPh sb="7" eb="9">
      <t>コンゴ</t>
    </rPh>
    <rPh sb="15" eb="17">
      <t>ガッコウ</t>
    </rPh>
    <rPh sb="19" eb="21">
      <t>シュウチ</t>
    </rPh>
    <rPh sb="21" eb="23">
      <t>カツドウ</t>
    </rPh>
    <rPh sb="28" eb="29">
      <t>シン</t>
    </rPh>
    <rPh sb="30" eb="32">
      <t>シエン</t>
    </rPh>
    <rPh sb="33" eb="35">
      <t>ヒツヨウ</t>
    </rPh>
    <rPh sb="36" eb="37">
      <t>ヒト</t>
    </rPh>
    <rPh sb="38" eb="40">
      <t>シエン</t>
    </rPh>
    <rPh sb="41" eb="42">
      <t>ユ</t>
    </rPh>
    <rPh sb="43" eb="44">
      <t>トド</t>
    </rPh>
    <rPh sb="48" eb="50">
      <t>カツドウ</t>
    </rPh>
    <rPh sb="51" eb="52">
      <t>オコナ</t>
    </rPh>
    <phoneticPr fontId="5"/>
  </si>
  <si>
    <t>支援対象者は50.4万人と見込んでいたが、実際の支援対象者数は約31.9万人にとどまったため。</t>
    <rPh sb="0" eb="2">
      <t>シエン</t>
    </rPh>
    <rPh sb="2" eb="5">
      <t>タイショウシャ</t>
    </rPh>
    <rPh sb="10" eb="12">
      <t>マンニン</t>
    </rPh>
    <rPh sb="13" eb="15">
      <t>ミコ</t>
    </rPh>
    <rPh sb="21" eb="23">
      <t>ジッサイ</t>
    </rPh>
    <rPh sb="24" eb="26">
      <t>シエン</t>
    </rPh>
    <rPh sb="26" eb="29">
      <t>タイショウシャ</t>
    </rPh>
    <rPh sb="29" eb="30">
      <t>スウ</t>
    </rPh>
    <rPh sb="31" eb="32">
      <t>ヤク</t>
    </rPh>
    <rPh sb="36" eb="38">
      <t>マンニン</t>
    </rPh>
    <phoneticPr fontId="5"/>
  </si>
  <si>
    <t>企画官　今村剛志</t>
    <rPh sb="0" eb="2">
      <t>キカク</t>
    </rPh>
    <rPh sb="2" eb="3">
      <t>カン</t>
    </rPh>
    <rPh sb="4" eb="6">
      <t>イマムラ</t>
    </rPh>
    <rPh sb="6" eb="8">
      <t>ツヨシココロザ</t>
    </rPh>
    <phoneticPr fontId="5"/>
  </si>
  <si>
    <t>-</t>
    <phoneticPr fontId="5"/>
  </si>
  <si>
    <t>1013205001281</t>
    <phoneticPr fontId="5"/>
  </si>
  <si>
    <t>7020005008492</t>
    <phoneticPr fontId="5"/>
  </si>
  <si>
    <t>6040005003798</t>
    <phoneticPr fontId="5"/>
  </si>
  <si>
    <t>過去の機関要件についての所見を踏まえて、在学する学生が学問追求と実践的教育のバランスの取れた質の高い教育を受けられるように、今後、同種の事業を実施する際は、当該事業の知見を最大限生かして、効率的・効果的な事業の実施に努める。</t>
    <rPh sb="0" eb="2">
      <t>カコ</t>
    </rPh>
    <rPh sb="3" eb="7">
      <t>キカンヨウケン</t>
    </rPh>
    <rPh sb="12" eb="14">
      <t>ショケン</t>
    </rPh>
    <rPh sb="15" eb="16">
      <t>フ</t>
    </rPh>
    <rPh sb="20" eb="22">
      <t>ザイガク</t>
    </rPh>
    <rPh sb="24" eb="26">
      <t>ガクセイ</t>
    </rPh>
    <rPh sb="27" eb="29">
      <t>ガクモン</t>
    </rPh>
    <rPh sb="29" eb="31">
      <t>ツイキュウ</t>
    </rPh>
    <rPh sb="32" eb="35">
      <t>ジッセンテキ</t>
    </rPh>
    <rPh sb="35" eb="37">
      <t>キョウイク</t>
    </rPh>
    <rPh sb="43" eb="44">
      <t>ト</t>
    </rPh>
    <rPh sb="46" eb="47">
      <t>シツ</t>
    </rPh>
    <rPh sb="48" eb="49">
      <t>タカ</t>
    </rPh>
    <rPh sb="50" eb="52">
      <t>キョウイク</t>
    </rPh>
    <rPh sb="53" eb="54">
      <t>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</si>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</sst>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8" borderId="22" xfId="0" quotePrefix="1" applyFill="1" applyBorder="1" applyAlignment="1" applyProtection="1">
      <alignment horizontal="center" vertical="center" wrapText="1"/>
      <protection locked="0"/>
    </xf>
    <xf numFmtId="0" fontId="0" fillId="8" borderId="23" xfId="0" applyFill="1" applyBorder="1" applyAlignment="1" applyProtection="1">
      <alignment horizontal="center" vertical="center" wrapText="1"/>
      <protection locked="0"/>
    </xf>
    <xf numFmtId="0" fontId="0" fillId="8" borderId="24" xfId="0" applyFill="1" applyBorder="1" applyAlignment="1" applyProtection="1">
      <alignment horizontal="center" vertical="center" wrapText="1"/>
      <protection locked="0"/>
    </xf>
    <xf numFmtId="0" fontId="0" fillId="8" borderId="22" xfId="0" applyFill="1" applyBorder="1" applyAlignment="1" applyProtection="1">
      <alignment horizontal="left" vertical="center" wrapText="1"/>
      <protection locked="0"/>
    </xf>
    <xf numFmtId="0" fontId="0" fillId="8" borderId="23" xfId="0" applyFill="1" applyBorder="1" applyAlignment="1" applyProtection="1">
      <alignment horizontal="left" vertical="center" wrapText="1"/>
      <protection locked="0"/>
    </xf>
    <xf numFmtId="0" fontId="0" fillId="8" borderId="24" xfId="0" applyFill="1" applyBorder="1" applyAlignment="1" applyProtection="1">
      <alignment horizontal="left" vertical="center" wrapText="1"/>
      <protection locked="0"/>
    </xf>
    <xf numFmtId="0" fontId="0" fillId="8" borderId="22" xfId="0" applyFill="1" applyBorder="1" applyAlignment="1" applyProtection="1">
      <alignment horizontal="center" vertical="center" wrapText="1"/>
      <protection locked="0"/>
    </xf>
    <xf numFmtId="181" fontId="0" fillId="5" borderId="9" xfId="0" applyNumberForma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9" fillId="0" borderId="82"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quotePrefix="1"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3"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9" xfId="0" applyFont="1" applyBorder="1" applyAlignment="1">
      <alignment horizontal="center" vertical="center"/>
    </xf>
    <xf numFmtId="0" fontId="13" fillId="6" borderId="117"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7"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quotePrefix="1"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94860</xdr:colOff>
      <xdr:row>96</xdr:row>
      <xdr:rowOff>0</xdr:rowOff>
    </xdr:from>
    <xdr:to>
      <xdr:col>34</xdr:col>
      <xdr:colOff>15726</xdr:colOff>
      <xdr:row>98</xdr:row>
      <xdr:rowOff>49581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95460" y="42357675"/>
          <a:ext cx="1921116" cy="7544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内閣府</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288,075</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19</xdr:col>
      <xdr:colOff>174767</xdr:colOff>
      <xdr:row>97</xdr:row>
      <xdr:rowOff>235035</xdr:rowOff>
    </xdr:from>
    <xdr:to>
      <xdr:col>24</xdr:col>
      <xdr:colOff>85798</xdr:colOff>
      <xdr:row>97</xdr:row>
      <xdr:rowOff>235035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975242" y="42945135"/>
          <a:ext cx="91115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182879</xdr:colOff>
      <xdr:row>99</xdr:row>
      <xdr:rowOff>266510</xdr:rowOff>
    </xdr:from>
    <xdr:to>
      <xdr:col>34</xdr:col>
      <xdr:colOff>104774</xdr:colOff>
      <xdr:row>101</xdr:row>
      <xdr:rowOff>345113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83054" y="43681460"/>
          <a:ext cx="5322570" cy="7834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文部科学省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287,944</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38</xdr:col>
      <xdr:colOff>105641</xdr:colOff>
      <xdr:row>99</xdr:row>
      <xdr:rowOff>245699</xdr:rowOff>
    </xdr:from>
    <xdr:to>
      <xdr:col>48</xdr:col>
      <xdr:colOff>30978</xdr:colOff>
      <xdr:row>101</xdr:row>
      <xdr:rowOff>313779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827241" y="41444499"/>
          <a:ext cx="1957337" cy="779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厚生労働省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131</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34</xdr:col>
      <xdr:colOff>9856</xdr:colOff>
      <xdr:row>97</xdr:row>
      <xdr:rowOff>226060</xdr:rowOff>
    </xdr:from>
    <xdr:to>
      <xdr:col>42</xdr:col>
      <xdr:colOff>148590</xdr:colOff>
      <xdr:row>97</xdr:row>
      <xdr:rowOff>226060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6810706" y="42936160"/>
          <a:ext cx="173893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104</xdr:row>
      <xdr:rowOff>18758</xdr:rowOff>
    </xdr:from>
    <xdr:to>
      <xdr:col>16</xdr:col>
      <xdr:colOff>98635</xdr:colOff>
      <xdr:row>105</xdr:row>
      <xdr:rowOff>196808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4900" y="60359633"/>
          <a:ext cx="1889335"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日本学生支援機構</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147,473</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6215</xdr:colOff>
      <xdr:row>101</xdr:row>
      <xdr:rowOff>343814</xdr:rowOff>
    </xdr:from>
    <xdr:to>
      <xdr:col>14</xdr:col>
      <xdr:colOff>6215</xdr:colOff>
      <xdr:row>104</xdr:row>
      <xdr:rowOff>6539</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806565" y="44463614"/>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3266</xdr:colOff>
      <xdr:row>105</xdr:row>
      <xdr:rowOff>199781</xdr:rowOff>
    </xdr:from>
    <xdr:to>
      <xdr:col>14</xdr:col>
      <xdr:colOff>3266</xdr:colOff>
      <xdr:row>110</xdr:row>
      <xdr:rowOff>237656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2803616" y="45729281"/>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143264</xdr:colOff>
      <xdr:row>101</xdr:row>
      <xdr:rowOff>335200</xdr:rowOff>
    </xdr:from>
    <xdr:to>
      <xdr:col>21</xdr:col>
      <xdr:colOff>143264</xdr:colOff>
      <xdr:row>103</xdr:row>
      <xdr:rowOff>350350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4343789" y="44455000"/>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9643</xdr:colOff>
      <xdr:row>104</xdr:row>
      <xdr:rowOff>20828</xdr:rowOff>
    </xdr:from>
    <xdr:to>
      <xdr:col>26</xdr:col>
      <xdr:colOff>145798</xdr:colOff>
      <xdr:row>105</xdr:row>
      <xdr:rowOff>200783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086218" y="60361703"/>
          <a:ext cx="1764930" cy="541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Ｂ国立大学法人等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124,530</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46022</xdr:colOff>
      <xdr:row>102</xdr:row>
      <xdr:rowOff>49</xdr:rowOff>
    </xdr:from>
    <xdr:to>
      <xdr:col>43</xdr:col>
      <xdr:colOff>46022</xdr:colOff>
      <xdr:row>104</xdr:row>
      <xdr:rowOff>15199</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8647097" y="44472274"/>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191576</xdr:colOff>
      <xdr:row>104</xdr:row>
      <xdr:rowOff>9979</xdr:rowOff>
    </xdr:from>
    <xdr:to>
      <xdr:col>48</xdr:col>
      <xdr:colOff>131516</xdr:colOff>
      <xdr:row>105</xdr:row>
      <xdr:rowOff>199459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792526" y="45187054"/>
          <a:ext cx="1940190" cy="541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Ｄ</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国立病院機構等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131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131397</xdr:colOff>
      <xdr:row>102</xdr:row>
      <xdr:rowOff>225600</xdr:rowOff>
    </xdr:from>
    <xdr:to>
      <xdr:col>13</xdr:col>
      <xdr:colOff>114833</xdr:colOff>
      <xdr:row>103</xdr:row>
      <xdr:rowOff>237692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31547" y="44697825"/>
          <a:ext cx="1383611" cy="3645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学資支給金補助金</a:t>
          </a:r>
        </a:p>
      </xdr:txBody>
    </xdr:sp>
    <xdr:clientData/>
  </xdr:twoCellAnchor>
  <xdr:twoCellAnchor>
    <xdr:from>
      <xdr:col>7</xdr:col>
      <xdr:colOff>49814</xdr:colOff>
      <xdr:row>109</xdr:row>
      <xdr:rowOff>268420</xdr:rowOff>
    </xdr:from>
    <xdr:to>
      <xdr:col>14</xdr:col>
      <xdr:colOff>26900</xdr:colOff>
      <xdr:row>110</xdr:row>
      <xdr:rowOff>284322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49989" y="47207620"/>
          <a:ext cx="1377261" cy="368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給付型奨学金</a:t>
          </a:r>
        </a:p>
      </xdr:txBody>
    </xdr:sp>
    <xdr:clientData/>
  </xdr:twoCellAnchor>
  <xdr:twoCellAnchor>
    <xdr:from>
      <xdr:col>21</xdr:col>
      <xdr:colOff>170113</xdr:colOff>
      <xdr:row>105</xdr:row>
      <xdr:rowOff>200783</xdr:rowOff>
    </xdr:from>
    <xdr:to>
      <xdr:col>21</xdr:col>
      <xdr:colOff>170113</xdr:colOff>
      <xdr:row>110</xdr:row>
      <xdr:rowOff>238658</xdr:rowOff>
    </xdr:to>
    <xdr:cxnSp macro="">
      <xdr:nvCxnSpPr>
        <xdr:cNvPr id="16" name="直線コネクタ 15">
          <a:extLst>
            <a:ext uri="{FF2B5EF4-FFF2-40B4-BE49-F238E27FC236}">
              <a16:creationId xmlns:a16="http://schemas.microsoft.com/office/drawing/2014/main" id="{00000000-0008-0000-0000-000010000000}"/>
            </a:ext>
          </a:extLst>
        </xdr:cNvPr>
        <xdr:cNvCxnSpPr>
          <a:endCxn id="11" idx="2"/>
        </xdr:cNvCxnSpPr>
      </xdr:nvCxnSpPr>
      <xdr:spPr>
        <a:xfrm flipH="1" flipV="1">
          <a:off x="4370638" y="45730283"/>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46936</xdr:colOff>
      <xdr:row>105</xdr:row>
      <xdr:rowOff>188434</xdr:rowOff>
    </xdr:from>
    <xdr:to>
      <xdr:col>43</xdr:col>
      <xdr:colOff>46936</xdr:colOff>
      <xdr:row>110</xdr:row>
      <xdr:rowOff>226309</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flipV="1">
          <a:off x="8648011" y="45717934"/>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177530</xdr:colOff>
      <xdr:row>102</xdr:row>
      <xdr:rowOff>227505</xdr:rowOff>
    </xdr:from>
    <xdr:to>
      <xdr:col>22</xdr:col>
      <xdr:colOff>946</xdr:colOff>
      <xdr:row>103</xdr:row>
      <xdr:rowOff>237692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777855" y="44699730"/>
          <a:ext cx="1623641"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42</xdr:col>
      <xdr:colOff>84351</xdr:colOff>
      <xdr:row>109</xdr:row>
      <xdr:rowOff>266515</xdr:rowOff>
    </xdr:from>
    <xdr:to>
      <xdr:col>49</xdr:col>
      <xdr:colOff>238125</xdr:colOff>
      <xdr:row>110</xdr:row>
      <xdr:rowOff>284322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485401" y="47205715"/>
          <a:ext cx="1553949" cy="370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20</xdr:col>
      <xdr:colOff>151275</xdr:colOff>
      <xdr:row>109</xdr:row>
      <xdr:rowOff>276040</xdr:rowOff>
    </xdr:from>
    <xdr:to>
      <xdr:col>29</xdr:col>
      <xdr:colOff>3266</xdr:colOff>
      <xdr:row>110</xdr:row>
      <xdr:rowOff>284322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51775" y="47215240"/>
          <a:ext cx="165221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19</xdr:col>
      <xdr:colOff>184150</xdr:colOff>
      <xdr:row>97</xdr:row>
      <xdr:rowOff>248186</xdr:rowOff>
    </xdr:from>
    <xdr:to>
      <xdr:col>19</xdr:col>
      <xdr:colOff>184150</xdr:colOff>
      <xdr:row>99</xdr:row>
      <xdr:rowOff>258689</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3984625" y="42958286"/>
          <a:ext cx="0" cy="71535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144827</xdr:colOff>
      <xdr:row>97</xdr:row>
      <xdr:rowOff>229870</xdr:rowOff>
    </xdr:from>
    <xdr:to>
      <xdr:col>42</xdr:col>
      <xdr:colOff>144827</xdr:colOff>
      <xdr:row>99</xdr:row>
      <xdr:rowOff>256248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8545877" y="42939970"/>
          <a:ext cx="0" cy="731228"/>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85843</xdr:colOff>
      <xdr:row>104</xdr:row>
      <xdr:rowOff>20829</xdr:rowOff>
    </xdr:from>
    <xdr:to>
      <xdr:col>37</xdr:col>
      <xdr:colOff>29593</xdr:colOff>
      <xdr:row>105</xdr:row>
      <xdr:rowOff>212091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972168" y="60361704"/>
          <a:ext cx="1753500" cy="5532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Ｃ地方公共団体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15,941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57539</xdr:colOff>
      <xdr:row>101</xdr:row>
      <xdr:rowOff>335200</xdr:rowOff>
    </xdr:from>
    <xdr:to>
      <xdr:col>31</xdr:col>
      <xdr:colOff>57539</xdr:colOff>
      <xdr:row>103</xdr:row>
      <xdr:rowOff>350350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V="1">
          <a:off x="6258314" y="44455000"/>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103569</xdr:colOff>
      <xdr:row>105</xdr:row>
      <xdr:rowOff>212090</xdr:rowOff>
    </xdr:from>
    <xdr:to>
      <xdr:col>31</xdr:col>
      <xdr:colOff>103569</xdr:colOff>
      <xdr:row>110</xdr:row>
      <xdr:rowOff>249965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V="1">
          <a:off x="6304344" y="45741590"/>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122285</xdr:colOff>
      <xdr:row>102</xdr:row>
      <xdr:rowOff>227505</xdr:rowOff>
    </xdr:from>
    <xdr:to>
      <xdr:col>31</xdr:col>
      <xdr:colOff>136201</xdr:colOff>
      <xdr:row>103</xdr:row>
      <xdr:rowOff>237692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722860" y="44699730"/>
          <a:ext cx="1614116"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授業料等減免費負担金</a:t>
          </a:r>
        </a:p>
      </xdr:txBody>
    </xdr:sp>
    <xdr:clientData/>
  </xdr:twoCellAnchor>
  <xdr:twoCellAnchor>
    <xdr:from>
      <xdr:col>30</xdr:col>
      <xdr:colOff>155085</xdr:colOff>
      <xdr:row>109</xdr:row>
      <xdr:rowOff>276040</xdr:rowOff>
    </xdr:from>
    <xdr:to>
      <xdr:col>38</xdr:col>
      <xdr:colOff>169001</xdr:colOff>
      <xdr:row>110</xdr:row>
      <xdr:rowOff>284322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155835" y="47215240"/>
          <a:ext cx="161411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31</xdr:col>
      <xdr:colOff>47625</xdr:colOff>
      <xdr:row>108</xdr:row>
      <xdr:rowOff>268605</xdr:rowOff>
    </xdr:from>
    <xdr:to>
      <xdr:col>36</xdr:col>
      <xdr:colOff>154940</xdr:colOff>
      <xdr:row>110</xdr:row>
      <xdr:rowOff>1104</xdr:rowOff>
    </xdr:to>
    <xdr:sp macro="" textlink="">
      <xdr:nvSpPr>
        <xdr:cNvPr id="28" name="テキスト ボックス 66">
          <a:extLst>
            <a:ext uri="{FF2B5EF4-FFF2-40B4-BE49-F238E27FC236}">
              <a16:creationId xmlns:a16="http://schemas.microsoft.com/office/drawing/2014/main" id="{00000000-0008-0000-0000-00001C000000}"/>
            </a:ext>
          </a:extLst>
        </xdr:cNvPr>
        <xdr:cNvSpPr txBox="1"/>
      </xdr:nvSpPr>
      <xdr:spPr>
        <a:xfrm>
          <a:off x="5657850" y="62057280"/>
          <a:ext cx="1012190" cy="446874"/>
        </a:xfrm>
        <a:prstGeom prst="rect">
          <a:avLst/>
        </a:prstGeom>
        <a:noFill/>
        <a:ln w="19050">
          <a:noFill/>
          <a:prstDash val="dash"/>
        </a:ln>
      </xdr:spPr>
      <xdr:txBody>
        <a:bodyPr wrap="square" rtlCol="0">
          <a:sp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algn="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国の補助率</a:t>
          </a:r>
          <a:endParaRPr kumimoji="1" lang="en-US" altLang="ja-JP" sz="1050">
            <a:latin typeface="ＭＳ Ｐ明朝" panose="02020600040205080304" pitchFamily="18" charset="-128"/>
            <a:ea typeface="ＭＳ Ｐ明朝" panose="02020600040205080304" pitchFamily="18" charset="-128"/>
          </a:endParaRPr>
        </a:p>
        <a:p>
          <a:pPr algn="ctr"/>
          <a:r>
            <a:rPr lang="ja-JP" altLang="en-US" sz="1050">
              <a:latin typeface="ＭＳ Ｐ明朝" panose="02020600040205080304" pitchFamily="18" charset="-128"/>
              <a:ea typeface="ＭＳ Ｐ明朝" panose="02020600040205080304" pitchFamily="18" charset="-128"/>
            </a:rPr>
            <a:t>２分の１</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35</xdr:col>
      <xdr:colOff>59420</xdr:colOff>
      <xdr:row>102</xdr:row>
      <xdr:rowOff>227505</xdr:rowOff>
    </xdr:from>
    <xdr:to>
      <xdr:col>43</xdr:col>
      <xdr:colOff>73336</xdr:colOff>
      <xdr:row>103</xdr:row>
      <xdr:rowOff>237692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60295" y="44699730"/>
          <a:ext cx="1614116"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7</xdr:col>
      <xdr:colOff>161925</xdr:colOff>
      <xdr:row>111</xdr:row>
      <xdr:rowOff>209550</xdr:rowOff>
    </xdr:from>
    <xdr:to>
      <xdr:col>49</xdr:col>
      <xdr:colOff>190398</xdr:colOff>
      <xdr:row>112</xdr:row>
      <xdr:rowOff>363605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562100" y="47853600"/>
          <a:ext cx="8429523" cy="506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学生等</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5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3" t="s">
        <v>0</v>
      </c>
      <c r="Y2" s="55"/>
      <c r="Z2" s="40"/>
      <c r="AA2" s="40"/>
      <c r="AB2" s="40"/>
      <c r="AC2" s="40"/>
      <c r="AD2" s="624">
        <v>2022</v>
      </c>
      <c r="AE2" s="624"/>
      <c r="AF2" s="624"/>
      <c r="AG2" s="624"/>
      <c r="AH2" s="624"/>
      <c r="AI2" s="65" t="s">
        <v>252</v>
      </c>
      <c r="AJ2" s="624" t="s">
        <v>567</v>
      </c>
      <c r="AK2" s="624"/>
      <c r="AL2" s="624"/>
      <c r="AM2" s="624"/>
      <c r="AN2" s="65" t="s">
        <v>252</v>
      </c>
      <c r="AO2" s="624">
        <v>21</v>
      </c>
      <c r="AP2" s="624"/>
      <c r="AQ2" s="624"/>
      <c r="AR2" s="66" t="s">
        <v>252</v>
      </c>
      <c r="AS2" s="625">
        <v>151</v>
      </c>
      <c r="AT2" s="625"/>
      <c r="AU2" s="625"/>
      <c r="AV2" s="65" t="str">
        <f>IF(AW2="","","-")</f>
        <v/>
      </c>
      <c r="AW2" s="626"/>
      <c r="AX2" s="626"/>
    </row>
    <row r="3" spans="1:50" ht="21" customHeight="1" thickBot="1" x14ac:dyDescent="0.2">
      <c r="A3" s="627" t="s">
        <v>558</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22" t="s">
        <v>55</v>
      </c>
      <c r="AJ3" s="629" t="s">
        <v>568</v>
      </c>
      <c r="AK3" s="629"/>
      <c r="AL3" s="629"/>
      <c r="AM3" s="629"/>
      <c r="AN3" s="629"/>
      <c r="AO3" s="629"/>
      <c r="AP3" s="629"/>
      <c r="AQ3" s="629"/>
      <c r="AR3" s="629"/>
      <c r="AS3" s="629"/>
      <c r="AT3" s="629"/>
      <c r="AU3" s="629"/>
      <c r="AV3" s="629"/>
      <c r="AW3" s="629"/>
      <c r="AX3" s="23" t="s">
        <v>56</v>
      </c>
    </row>
    <row r="4" spans="1:50" ht="24.75" customHeight="1" x14ac:dyDescent="0.15">
      <c r="A4" s="599" t="s">
        <v>23</v>
      </c>
      <c r="B4" s="600"/>
      <c r="C4" s="600"/>
      <c r="D4" s="600"/>
      <c r="E4" s="600"/>
      <c r="F4" s="600"/>
      <c r="G4" s="601" t="s">
        <v>569</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570</v>
      </c>
      <c r="AF4" s="607"/>
      <c r="AG4" s="607"/>
      <c r="AH4" s="607"/>
      <c r="AI4" s="607"/>
      <c r="AJ4" s="607"/>
      <c r="AK4" s="607"/>
      <c r="AL4" s="607"/>
      <c r="AM4" s="607"/>
      <c r="AN4" s="607"/>
      <c r="AO4" s="607"/>
      <c r="AP4" s="608"/>
      <c r="AQ4" s="609" t="s">
        <v>2</v>
      </c>
      <c r="AR4" s="604"/>
      <c r="AS4" s="604"/>
      <c r="AT4" s="604"/>
      <c r="AU4" s="604"/>
      <c r="AV4" s="604"/>
      <c r="AW4" s="604"/>
      <c r="AX4" s="610"/>
    </row>
    <row r="5" spans="1:50" ht="30" customHeight="1" x14ac:dyDescent="0.15">
      <c r="A5" s="611" t="s">
        <v>58</v>
      </c>
      <c r="B5" s="612"/>
      <c r="C5" s="612"/>
      <c r="D5" s="612"/>
      <c r="E5" s="612"/>
      <c r="F5" s="613"/>
      <c r="G5" s="614" t="s">
        <v>351</v>
      </c>
      <c r="H5" s="615"/>
      <c r="I5" s="615"/>
      <c r="J5" s="615"/>
      <c r="K5" s="615"/>
      <c r="L5" s="615"/>
      <c r="M5" s="616" t="s">
        <v>57</v>
      </c>
      <c r="N5" s="617"/>
      <c r="O5" s="617"/>
      <c r="P5" s="617"/>
      <c r="Q5" s="617"/>
      <c r="R5" s="618"/>
      <c r="S5" s="619" t="s">
        <v>355</v>
      </c>
      <c r="T5" s="615"/>
      <c r="U5" s="615"/>
      <c r="V5" s="615"/>
      <c r="W5" s="615"/>
      <c r="X5" s="620"/>
      <c r="Y5" s="621" t="s">
        <v>3</v>
      </c>
      <c r="Z5" s="622"/>
      <c r="AA5" s="622"/>
      <c r="AB5" s="622"/>
      <c r="AC5" s="622"/>
      <c r="AD5" s="623"/>
      <c r="AE5" s="644" t="s">
        <v>571</v>
      </c>
      <c r="AF5" s="644"/>
      <c r="AG5" s="644"/>
      <c r="AH5" s="644"/>
      <c r="AI5" s="644"/>
      <c r="AJ5" s="644"/>
      <c r="AK5" s="644"/>
      <c r="AL5" s="644"/>
      <c r="AM5" s="644"/>
      <c r="AN5" s="644"/>
      <c r="AO5" s="644"/>
      <c r="AP5" s="645"/>
      <c r="AQ5" s="646" t="s">
        <v>651</v>
      </c>
      <c r="AR5" s="647"/>
      <c r="AS5" s="647"/>
      <c r="AT5" s="647"/>
      <c r="AU5" s="647"/>
      <c r="AV5" s="647"/>
      <c r="AW5" s="647"/>
      <c r="AX5" s="648"/>
    </row>
    <row r="6" spans="1:50" ht="39"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50" ht="101.25" customHeight="1" x14ac:dyDescent="0.15">
      <c r="A7" s="630" t="s">
        <v>20</v>
      </c>
      <c r="B7" s="631"/>
      <c r="C7" s="631"/>
      <c r="D7" s="631"/>
      <c r="E7" s="631"/>
      <c r="F7" s="632"/>
      <c r="G7" s="654" t="s">
        <v>572</v>
      </c>
      <c r="H7" s="655"/>
      <c r="I7" s="655"/>
      <c r="J7" s="655"/>
      <c r="K7" s="655"/>
      <c r="L7" s="655"/>
      <c r="M7" s="655"/>
      <c r="N7" s="655"/>
      <c r="O7" s="655"/>
      <c r="P7" s="655"/>
      <c r="Q7" s="655"/>
      <c r="R7" s="655"/>
      <c r="S7" s="655"/>
      <c r="T7" s="655"/>
      <c r="U7" s="655"/>
      <c r="V7" s="655"/>
      <c r="W7" s="655"/>
      <c r="X7" s="656"/>
      <c r="Y7" s="657" t="s">
        <v>237</v>
      </c>
      <c r="Z7" s="482"/>
      <c r="AA7" s="482"/>
      <c r="AB7" s="482"/>
      <c r="AC7" s="482"/>
      <c r="AD7" s="658"/>
      <c r="AE7" s="585" t="s">
        <v>573</v>
      </c>
      <c r="AF7" s="586"/>
      <c r="AG7" s="586"/>
      <c r="AH7" s="586"/>
      <c r="AI7" s="586"/>
      <c r="AJ7" s="586"/>
      <c r="AK7" s="586"/>
      <c r="AL7" s="586"/>
      <c r="AM7" s="586"/>
      <c r="AN7" s="586"/>
      <c r="AO7" s="586"/>
      <c r="AP7" s="586"/>
      <c r="AQ7" s="586"/>
      <c r="AR7" s="586"/>
      <c r="AS7" s="586"/>
      <c r="AT7" s="586"/>
      <c r="AU7" s="586"/>
      <c r="AV7" s="586"/>
      <c r="AW7" s="586"/>
      <c r="AX7" s="587"/>
    </row>
    <row r="8" spans="1:50" ht="53.25" customHeight="1" x14ac:dyDescent="0.15">
      <c r="A8" s="630" t="s">
        <v>172</v>
      </c>
      <c r="B8" s="631"/>
      <c r="C8" s="631"/>
      <c r="D8" s="631"/>
      <c r="E8" s="631"/>
      <c r="F8" s="632"/>
      <c r="G8" s="633" t="str">
        <f>入力規則等!A27</f>
        <v>子ども・若者育成支援、少子化社会対策</v>
      </c>
      <c r="H8" s="634"/>
      <c r="I8" s="634"/>
      <c r="J8" s="634"/>
      <c r="K8" s="634"/>
      <c r="L8" s="634"/>
      <c r="M8" s="634"/>
      <c r="N8" s="634"/>
      <c r="O8" s="634"/>
      <c r="P8" s="634"/>
      <c r="Q8" s="634"/>
      <c r="R8" s="634"/>
      <c r="S8" s="634"/>
      <c r="T8" s="634"/>
      <c r="U8" s="634"/>
      <c r="V8" s="634"/>
      <c r="W8" s="634"/>
      <c r="X8" s="635"/>
      <c r="Y8" s="636" t="s">
        <v>173</v>
      </c>
      <c r="Z8" s="637"/>
      <c r="AA8" s="637"/>
      <c r="AB8" s="637"/>
      <c r="AC8" s="637"/>
      <c r="AD8" s="638"/>
      <c r="AE8" s="639" t="str">
        <f>入力規則等!K13</f>
        <v>社会保障</v>
      </c>
      <c r="AF8" s="634"/>
      <c r="AG8" s="634"/>
      <c r="AH8" s="634"/>
      <c r="AI8" s="634"/>
      <c r="AJ8" s="634"/>
      <c r="AK8" s="634"/>
      <c r="AL8" s="634"/>
      <c r="AM8" s="634"/>
      <c r="AN8" s="634"/>
      <c r="AO8" s="634"/>
      <c r="AP8" s="634"/>
      <c r="AQ8" s="634"/>
      <c r="AR8" s="634"/>
      <c r="AS8" s="634"/>
      <c r="AT8" s="634"/>
      <c r="AU8" s="634"/>
      <c r="AV8" s="634"/>
      <c r="AW8" s="634"/>
      <c r="AX8" s="640"/>
    </row>
    <row r="9" spans="1:50" ht="58.5" customHeight="1" x14ac:dyDescent="0.15">
      <c r="A9" s="558" t="s">
        <v>21</v>
      </c>
      <c r="B9" s="559"/>
      <c r="C9" s="559"/>
      <c r="D9" s="559"/>
      <c r="E9" s="559"/>
      <c r="F9" s="559"/>
      <c r="G9" s="641" t="s">
        <v>574</v>
      </c>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3"/>
    </row>
    <row r="10" spans="1:50" ht="45" customHeight="1" x14ac:dyDescent="0.15">
      <c r="A10" s="546" t="s">
        <v>27</v>
      </c>
      <c r="B10" s="547"/>
      <c r="C10" s="547"/>
      <c r="D10" s="547"/>
      <c r="E10" s="547"/>
      <c r="F10" s="547"/>
      <c r="G10" s="548" t="s">
        <v>575</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546" t="s">
        <v>5</v>
      </c>
      <c r="B11" s="547"/>
      <c r="C11" s="547"/>
      <c r="D11" s="547"/>
      <c r="E11" s="547"/>
      <c r="F11" s="551"/>
      <c r="G11" s="552" t="str">
        <f>入力規則等!P10</f>
        <v>補助、交付</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55" t="s">
        <v>22</v>
      </c>
      <c r="B12" s="556"/>
      <c r="C12" s="556"/>
      <c r="D12" s="556"/>
      <c r="E12" s="556"/>
      <c r="F12" s="557"/>
      <c r="G12" s="561"/>
      <c r="H12" s="562"/>
      <c r="I12" s="562"/>
      <c r="J12" s="562"/>
      <c r="K12" s="562"/>
      <c r="L12" s="562"/>
      <c r="M12" s="562"/>
      <c r="N12" s="562"/>
      <c r="O12" s="562"/>
      <c r="P12" s="118" t="s">
        <v>384</v>
      </c>
      <c r="Q12" s="119"/>
      <c r="R12" s="119"/>
      <c r="S12" s="119"/>
      <c r="T12" s="119"/>
      <c r="U12" s="119"/>
      <c r="V12" s="120"/>
      <c r="W12" s="118" t="s">
        <v>536</v>
      </c>
      <c r="X12" s="119"/>
      <c r="Y12" s="119"/>
      <c r="Z12" s="119"/>
      <c r="AA12" s="119"/>
      <c r="AB12" s="119"/>
      <c r="AC12" s="120"/>
      <c r="AD12" s="118" t="s">
        <v>538</v>
      </c>
      <c r="AE12" s="119"/>
      <c r="AF12" s="119"/>
      <c r="AG12" s="119"/>
      <c r="AH12" s="119"/>
      <c r="AI12" s="119"/>
      <c r="AJ12" s="120"/>
      <c r="AK12" s="118" t="s">
        <v>550</v>
      </c>
      <c r="AL12" s="119"/>
      <c r="AM12" s="119"/>
      <c r="AN12" s="119"/>
      <c r="AO12" s="119"/>
      <c r="AP12" s="119"/>
      <c r="AQ12" s="120"/>
      <c r="AR12" s="118" t="s">
        <v>551</v>
      </c>
      <c r="AS12" s="119"/>
      <c r="AT12" s="119"/>
      <c r="AU12" s="119"/>
      <c r="AV12" s="119"/>
      <c r="AW12" s="119"/>
      <c r="AX12" s="591"/>
    </row>
    <row r="13" spans="1:50" ht="21" customHeight="1" x14ac:dyDescent="0.15">
      <c r="A13" s="230"/>
      <c r="B13" s="231"/>
      <c r="C13" s="231"/>
      <c r="D13" s="231"/>
      <c r="E13" s="231"/>
      <c r="F13" s="232"/>
      <c r="G13" s="575" t="s">
        <v>6</v>
      </c>
      <c r="H13" s="576"/>
      <c r="I13" s="592" t="s">
        <v>7</v>
      </c>
      <c r="J13" s="593"/>
      <c r="K13" s="593"/>
      <c r="L13" s="593"/>
      <c r="M13" s="593"/>
      <c r="N13" s="593"/>
      <c r="O13" s="594"/>
      <c r="P13" s="491" t="s">
        <v>577</v>
      </c>
      <c r="Q13" s="492"/>
      <c r="R13" s="492"/>
      <c r="S13" s="492"/>
      <c r="T13" s="492"/>
      <c r="U13" s="492"/>
      <c r="V13" s="493"/>
      <c r="W13" s="491">
        <v>488176</v>
      </c>
      <c r="X13" s="492"/>
      <c r="Y13" s="492"/>
      <c r="Z13" s="492"/>
      <c r="AA13" s="492"/>
      <c r="AB13" s="492"/>
      <c r="AC13" s="493"/>
      <c r="AD13" s="491">
        <v>480366</v>
      </c>
      <c r="AE13" s="492"/>
      <c r="AF13" s="492"/>
      <c r="AG13" s="492"/>
      <c r="AH13" s="492"/>
      <c r="AI13" s="492"/>
      <c r="AJ13" s="493"/>
      <c r="AK13" s="491">
        <v>519609</v>
      </c>
      <c r="AL13" s="492"/>
      <c r="AM13" s="492"/>
      <c r="AN13" s="492"/>
      <c r="AO13" s="492"/>
      <c r="AP13" s="492"/>
      <c r="AQ13" s="493"/>
      <c r="AR13" s="523" t="s">
        <v>613</v>
      </c>
      <c r="AS13" s="524"/>
      <c r="AT13" s="524"/>
      <c r="AU13" s="524"/>
      <c r="AV13" s="524"/>
      <c r="AW13" s="524"/>
      <c r="AX13" s="595"/>
    </row>
    <row r="14" spans="1:50" ht="21" customHeight="1" x14ac:dyDescent="0.15">
      <c r="A14" s="230"/>
      <c r="B14" s="231"/>
      <c r="C14" s="231"/>
      <c r="D14" s="231"/>
      <c r="E14" s="231"/>
      <c r="F14" s="232"/>
      <c r="G14" s="577"/>
      <c r="H14" s="578"/>
      <c r="I14" s="570" t="s">
        <v>8</v>
      </c>
      <c r="J14" s="571"/>
      <c r="K14" s="571"/>
      <c r="L14" s="571"/>
      <c r="M14" s="571"/>
      <c r="N14" s="571"/>
      <c r="O14" s="572"/>
      <c r="P14" s="491" t="s">
        <v>577</v>
      </c>
      <c r="Q14" s="492"/>
      <c r="R14" s="492"/>
      <c r="S14" s="492"/>
      <c r="T14" s="492"/>
      <c r="U14" s="492"/>
      <c r="V14" s="493"/>
      <c r="W14" s="491" t="s">
        <v>577</v>
      </c>
      <c r="X14" s="492"/>
      <c r="Y14" s="492"/>
      <c r="Z14" s="492"/>
      <c r="AA14" s="492"/>
      <c r="AB14" s="492"/>
      <c r="AC14" s="493"/>
      <c r="AD14" s="491" t="s">
        <v>577</v>
      </c>
      <c r="AE14" s="492"/>
      <c r="AF14" s="492"/>
      <c r="AG14" s="492"/>
      <c r="AH14" s="492"/>
      <c r="AI14" s="492"/>
      <c r="AJ14" s="493"/>
      <c r="AK14" s="491" t="s">
        <v>578</v>
      </c>
      <c r="AL14" s="492"/>
      <c r="AM14" s="492"/>
      <c r="AN14" s="492"/>
      <c r="AO14" s="492"/>
      <c r="AP14" s="492"/>
      <c r="AQ14" s="493"/>
      <c r="AR14" s="581"/>
      <c r="AS14" s="581"/>
      <c r="AT14" s="581"/>
      <c r="AU14" s="581"/>
      <c r="AV14" s="581"/>
      <c r="AW14" s="581"/>
      <c r="AX14" s="582"/>
    </row>
    <row r="15" spans="1:50" ht="21" customHeight="1" x14ac:dyDescent="0.15">
      <c r="A15" s="230"/>
      <c r="B15" s="231"/>
      <c r="C15" s="231"/>
      <c r="D15" s="231"/>
      <c r="E15" s="231"/>
      <c r="F15" s="232"/>
      <c r="G15" s="577"/>
      <c r="H15" s="578"/>
      <c r="I15" s="570" t="s">
        <v>47</v>
      </c>
      <c r="J15" s="583"/>
      <c r="K15" s="583"/>
      <c r="L15" s="583"/>
      <c r="M15" s="583"/>
      <c r="N15" s="583"/>
      <c r="O15" s="584"/>
      <c r="P15" s="491" t="s">
        <v>577</v>
      </c>
      <c r="Q15" s="492"/>
      <c r="R15" s="492"/>
      <c r="S15" s="492"/>
      <c r="T15" s="492"/>
      <c r="U15" s="492"/>
      <c r="V15" s="493"/>
      <c r="W15" s="491" t="s">
        <v>577</v>
      </c>
      <c r="X15" s="492"/>
      <c r="Y15" s="492"/>
      <c r="Z15" s="492"/>
      <c r="AA15" s="492"/>
      <c r="AB15" s="492"/>
      <c r="AC15" s="493"/>
      <c r="AD15" s="491" t="s">
        <v>577</v>
      </c>
      <c r="AE15" s="492"/>
      <c r="AF15" s="492"/>
      <c r="AG15" s="492"/>
      <c r="AH15" s="492"/>
      <c r="AI15" s="492"/>
      <c r="AJ15" s="493"/>
      <c r="AK15" s="491" t="s">
        <v>578</v>
      </c>
      <c r="AL15" s="492"/>
      <c r="AM15" s="492"/>
      <c r="AN15" s="492"/>
      <c r="AO15" s="492"/>
      <c r="AP15" s="492"/>
      <c r="AQ15" s="493"/>
      <c r="AR15" s="491" t="s">
        <v>613</v>
      </c>
      <c r="AS15" s="492"/>
      <c r="AT15" s="492"/>
      <c r="AU15" s="492"/>
      <c r="AV15" s="492"/>
      <c r="AW15" s="492"/>
      <c r="AX15" s="596"/>
    </row>
    <row r="16" spans="1:50" ht="21" customHeight="1" x14ac:dyDescent="0.15">
      <c r="A16" s="230"/>
      <c r="B16" s="231"/>
      <c r="C16" s="231"/>
      <c r="D16" s="231"/>
      <c r="E16" s="231"/>
      <c r="F16" s="232"/>
      <c r="G16" s="577"/>
      <c r="H16" s="578"/>
      <c r="I16" s="570" t="s">
        <v>48</v>
      </c>
      <c r="J16" s="583"/>
      <c r="K16" s="583"/>
      <c r="L16" s="583"/>
      <c r="M16" s="583"/>
      <c r="N16" s="583"/>
      <c r="O16" s="584"/>
      <c r="P16" s="491" t="s">
        <v>577</v>
      </c>
      <c r="Q16" s="492"/>
      <c r="R16" s="492"/>
      <c r="S16" s="492"/>
      <c r="T16" s="492"/>
      <c r="U16" s="492"/>
      <c r="V16" s="493"/>
      <c r="W16" s="491" t="s">
        <v>577</v>
      </c>
      <c r="X16" s="492"/>
      <c r="Y16" s="492"/>
      <c r="Z16" s="492"/>
      <c r="AA16" s="492"/>
      <c r="AB16" s="492"/>
      <c r="AC16" s="493"/>
      <c r="AD16" s="491" t="s">
        <v>577</v>
      </c>
      <c r="AE16" s="492"/>
      <c r="AF16" s="492"/>
      <c r="AG16" s="492"/>
      <c r="AH16" s="492"/>
      <c r="AI16" s="492"/>
      <c r="AJ16" s="493"/>
      <c r="AK16" s="491" t="s">
        <v>578</v>
      </c>
      <c r="AL16" s="492"/>
      <c r="AM16" s="492"/>
      <c r="AN16" s="492"/>
      <c r="AO16" s="492"/>
      <c r="AP16" s="492"/>
      <c r="AQ16" s="493"/>
      <c r="AR16" s="588"/>
      <c r="AS16" s="589"/>
      <c r="AT16" s="589"/>
      <c r="AU16" s="589"/>
      <c r="AV16" s="589"/>
      <c r="AW16" s="589"/>
      <c r="AX16" s="590"/>
    </row>
    <row r="17" spans="1:50" ht="24.75" customHeight="1" x14ac:dyDescent="0.15">
      <c r="A17" s="230"/>
      <c r="B17" s="231"/>
      <c r="C17" s="231"/>
      <c r="D17" s="231"/>
      <c r="E17" s="231"/>
      <c r="F17" s="232"/>
      <c r="G17" s="577"/>
      <c r="H17" s="578"/>
      <c r="I17" s="570" t="s">
        <v>46</v>
      </c>
      <c r="J17" s="571"/>
      <c r="K17" s="571"/>
      <c r="L17" s="571"/>
      <c r="M17" s="571"/>
      <c r="N17" s="571"/>
      <c r="O17" s="572"/>
      <c r="P17" s="491" t="s">
        <v>577</v>
      </c>
      <c r="Q17" s="492"/>
      <c r="R17" s="492"/>
      <c r="S17" s="492"/>
      <c r="T17" s="492"/>
      <c r="U17" s="492"/>
      <c r="V17" s="493"/>
      <c r="W17" s="491" t="s">
        <v>577</v>
      </c>
      <c r="X17" s="492"/>
      <c r="Y17" s="492"/>
      <c r="Z17" s="492"/>
      <c r="AA17" s="492"/>
      <c r="AB17" s="492"/>
      <c r="AC17" s="493"/>
      <c r="AD17" s="491" t="s">
        <v>577</v>
      </c>
      <c r="AE17" s="492"/>
      <c r="AF17" s="492"/>
      <c r="AG17" s="492"/>
      <c r="AH17" s="492"/>
      <c r="AI17" s="492"/>
      <c r="AJ17" s="493"/>
      <c r="AK17" s="491" t="s">
        <v>578</v>
      </c>
      <c r="AL17" s="492"/>
      <c r="AM17" s="492"/>
      <c r="AN17" s="492"/>
      <c r="AO17" s="492"/>
      <c r="AP17" s="492"/>
      <c r="AQ17" s="493"/>
      <c r="AR17" s="573"/>
      <c r="AS17" s="573"/>
      <c r="AT17" s="573"/>
      <c r="AU17" s="573"/>
      <c r="AV17" s="573"/>
      <c r="AW17" s="573"/>
      <c r="AX17" s="574"/>
    </row>
    <row r="18" spans="1:50" ht="24.75" customHeight="1" x14ac:dyDescent="0.15">
      <c r="A18" s="230"/>
      <c r="B18" s="231"/>
      <c r="C18" s="231"/>
      <c r="D18" s="231"/>
      <c r="E18" s="231"/>
      <c r="F18" s="232"/>
      <c r="G18" s="579"/>
      <c r="H18" s="580"/>
      <c r="I18" s="563" t="s">
        <v>18</v>
      </c>
      <c r="J18" s="564"/>
      <c r="K18" s="564"/>
      <c r="L18" s="564"/>
      <c r="M18" s="564"/>
      <c r="N18" s="564"/>
      <c r="O18" s="565"/>
      <c r="P18" s="566">
        <f>SUM(P13:V17)</f>
        <v>0</v>
      </c>
      <c r="Q18" s="567"/>
      <c r="R18" s="567"/>
      <c r="S18" s="567"/>
      <c r="T18" s="567"/>
      <c r="U18" s="567"/>
      <c r="V18" s="568"/>
      <c r="W18" s="566">
        <f>SUM(W13:AC17)</f>
        <v>488176</v>
      </c>
      <c r="X18" s="567"/>
      <c r="Y18" s="567"/>
      <c r="Z18" s="567"/>
      <c r="AA18" s="567"/>
      <c r="AB18" s="567"/>
      <c r="AC18" s="568"/>
      <c r="AD18" s="566">
        <f>SUM(AD13:AJ17)</f>
        <v>480366</v>
      </c>
      <c r="AE18" s="567"/>
      <c r="AF18" s="567"/>
      <c r="AG18" s="567"/>
      <c r="AH18" s="567"/>
      <c r="AI18" s="567"/>
      <c r="AJ18" s="568"/>
      <c r="AK18" s="566">
        <f>SUM(AK13:AQ17)</f>
        <v>519609</v>
      </c>
      <c r="AL18" s="567"/>
      <c r="AM18" s="567"/>
      <c r="AN18" s="567"/>
      <c r="AO18" s="567"/>
      <c r="AP18" s="567"/>
      <c r="AQ18" s="568"/>
      <c r="AR18" s="566">
        <f>SUM(AR13:AX17)</f>
        <v>0</v>
      </c>
      <c r="AS18" s="567"/>
      <c r="AT18" s="567"/>
      <c r="AU18" s="567"/>
      <c r="AV18" s="567"/>
      <c r="AW18" s="567"/>
      <c r="AX18" s="569"/>
    </row>
    <row r="19" spans="1:50" ht="24.75" customHeight="1" x14ac:dyDescent="0.15">
      <c r="A19" s="230"/>
      <c r="B19" s="231"/>
      <c r="C19" s="231"/>
      <c r="D19" s="231"/>
      <c r="E19" s="231"/>
      <c r="F19" s="232"/>
      <c r="G19" s="538" t="s">
        <v>9</v>
      </c>
      <c r="H19" s="539"/>
      <c r="I19" s="539"/>
      <c r="J19" s="539"/>
      <c r="K19" s="539"/>
      <c r="L19" s="539"/>
      <c r="M19" s="539"/>
      <c r="N19" s="539"/>
      <c r="O19" s="539"/>
      <c r="P19" s="491" t="s">
        <v>577</v>
      </c>
      <c r="Q19" s="492"/>
      <c r="R19" s="492"/>
      <c r="S19" s="492"/>
      <c r="T19" s="492"/>
      <c r="U19" s="492"/>
      <c r="V19" s="493"/>
      <c r="W19" s="491">
        <v>278943</v>
      </c>
      <c r="X19" s="492"/>
      <c r="Y19" s="492"/>
      <c r="Z19" s="492"/>
      <c r="AA19" s="492"/>
      <c r="AB19" s="492"/>
      <c r="AC19" s="493"/>
      <c r="AD19" s="491">
        <v>288075</v>
      </c>
      <c r="AE19" s="492"/>
      <c r="AF19" s="492"/>
      <c r="AG19" s="492"/>
      <c r="AH19" s="492"/>
      <c r="AI19" s="492"/>
      <c r="AJ19" s="493"/>
      <c r="AK19" s="535"/>
      <c r="AL19" s="535"/>
      <c r="AM19" s="535"/>
      <c r="AN19" s="535"/>
      <c r="AO19" s="535"/>
      <c r="AP19" s="535"/>
      <c r="AQ19" s="535"/>
      <c r="AR19" s="535"/>
      <c r="AS19" s="535"/>
      <c r="AT19" s="535"/>
      <c r="AU19" s="535"/>
      <c r="AV19" s="535"/>
      <c r="AW19" s="535"/>
      <c r="AX19" s="537"/>
    </row>
    <row r="20" spans="1:50" ht="24.75" customHeight="1" x14ac:dyDescent="0.15">
      <c r="A20" s="230"/>
      <c r="B20" s="231"/>
      <c r="C20" s="231"/>
      <c r="D20" s="231"/>
      <c r="E20" s="231"/>
      <c r="F20" s="232"/>
      <c r="G20" s="538" t="s">
        <v>10</v>
      </c>
      <c r="H20" s="539"/>
      <c r="I20" s="539"/>
      <c r="J20" s="539"/>
      <c r="K20" s="539"/>
      <c r="L20" s="539"/>
      <c r="M20" s="539"/>
      <c r="N20" s="539"/>
      <c r="O20" s="539"/>
      <c r="P20" s="534" t="str">
        <f>IF(P18=0, "-", SUM(P19)/P18)</f>
        <v>-</v>
      </c>
      <c r="Q20" s="534"/>
      <c r="R20" s="534"/>
      <c r="S20" s="534"/>
      <c r="T20" s="534"/>
      <c r="U20" s="534"/>
      <c r="V20" s="534"/>
      <c r="W20" s="534">
        <f>IF(W18=0, "-", SUM(W19)/W18)</f>
        <v>0.57139843007439939</v>
      </c>
      <c r="X20" s="534"/>
      <c r="Y20" s="534"/>
      <c r="Z20" s="534"/>
      <c r="AA20" s="534"/>
      <c r="AB20" s="534"/>
      <c r="AC20" s="534"/>
      <c r="AD20" s="534">
        <f>IF(AD18=0, "-", SUM(AD19)/AD18)</f>
        <v>0.5996989795281098</v>
      </c>
      <c r="AE20" s="534"/>
      <c r="AF20" s="534"/>
      <c r="AG20" s="534"/>
      <c r="AH20" s="534"/>
      <c r="AI20" s="534"/>
      <c r="AJ20" s="534"/>
      <c r="AK20" s="535"/>
      <c r="AL20" s="535"/>
      <c r="AM20" s="535"/>
      <c r="AN20" s="535"/>
      <c r="AO20" s="535"/>
      <c r="AP20" s="535"/>
      <c r="AQ20" s="536"/>
      <c r="AR20" s="536"/>
      <c r="AS20" s="536"/>
      <c r="AT20" s="536"/>
      <c r="AU20" s="535"/>
      <c r="AV20" s="535"/>
      <c r="AW20" s="535"/>
      <c r="AX20" s="537"/>
    </row>
    <row r="21" spans="1:50" ht="25.5" customHeight="1" x14ac:dyDescent="0.15">
      <c r="A21" s="558"/>
      <c r="B21" s="559"/>
      <c r="C21" s="559"/>
      <c r="D21" s="559"/>
      <c r="E21" s="559"/>
      <c r="F21" s="560"/>
      <c r="G21" s="532" t="s">
        <v>212</v>
      </c>
      <c r="H21" s="533"/>
      <c r="I21" s="533"/>
      <c r="J21" s="533"/>
      <c r="K21" s="533"/>
      <c r="L21" s="533"/>
      <c r="M21" s="533"/>
      <c r="N21" s="533"/>
      <c r="O21" s="533"/>
      <c r="P21" s="534" t="e">
        <f>IF(P19=0, "-", SUM(P19)/SUM(P13,P14))</f>
        <v>#DIV/0!</v>
      </c>
      <c r="Q21" s="534"/>
      <c r="R21" s="534"/>
      <c r="S21" s="534"/>
      <c r="T21" s="534"/>
      <c r="U21" s="534"/>
      <c r="V21" s="534"/>
      <c r="W21" s="534">
        <f>IF(W19=0, "-", SUM(W19)/SUM(W13,W14))</f>
        <v>0.57139843007439939</v>
      </c>
      <c r="X21" s="534"/>
      <c r="Y21" s="534"/>
      <c r="Z21" s="534"/>
      <c r="AA21" s="534"/>
      <c r="AB21" s="534"/>
      <c r="AC21" s="534"/>
      <c r="AD21" s="534">
        <f>IF(AD19=0, "-", SUM(AD19)/SUM(AD13,AD14))</f>
        <v>0.5996989795281098</v>
      </c>
      <c r="AE21" s="534"/>
      <c r="AF21" s="534"/>
      <c r="AG21" s="534"/>
      <c r="AH21" s="534"/>
      <c r="AI21" s="534"/>
      <c r="AJ21" s="534"/>
      <c r="AK21" s="535"/>
      <c r="AL21" s="535"/>
      <c r="AM21" s="535"/>
      <c r="AN21" s="535"/>
      <c r="AO21" s="535"/>
      <c r="AP21" s="535"/>
      <c r="AQ21" s="536"/>
      <c r="AR21" s="536"/>
      <c r="AS21" s="536"/>
      <c r="AT21" s="536"/>
      <c r="AU21" s="535"/>
      <c r="AV21" s="535"/>
      <c r="AW21" s="535"/>
      <c r="AX21" s="537"/>
    </row>
    <row r="22" spans="1:50" ht="18.75" customHeight="1" x14ac:dyDescent="0.15">
      <c r="A22" s="497" t="s">
        <v>554</v>
      </c>
      <c r="B22" s="498"/>
      <c r="C22" s="498"/>
      <c r="D22" s="498"/>
      <c r="E22" s="498"/>
      <c r="F22" s="499"/>
      <c r="G22" s="503" t="s">
        <v>204</v>
      </c>
      <c r="H22" s="393"/>
      <c r="I22" s="393"/>
      <c r="J22" s="393"/>
      <c r="K22" s="393"/>
      <c r="L22" s="393"/>
      <c r="M22" s="393"/>
      <c r="N22" s="393"/>
      <c r="O22" s="394"/>
      <c r="P22" s="504" t="s">
        <v>552</v>
      </c>
      <c r="Q22" s="393"/>
      <c r="R22" s="393"/>
      <c r="S22" s="393"/>
      <c r="T22" s="393"/>
      <c r="U22" s="393"/>
      <c r="V22" s="394"/>
      <c r="W22" s="504" t="s">
        <v>553</v>
      </c>
      <c r="X22" s="393"/>
      <c r="Y22" s="393"/>
      <c r="Z22" s="393"/>
      <c r="AA22" s="393"/>
      <c r="AB22" s="393"/>
      <c r="AC22" s="394"/>
      <c r="AD22" s="504" t="s">
        <v>203</v>
      </c>
      <c r="AE22" s="393"/>
      <c r="AF22" s="393"/>
      <c r="AG22" s="393"/>
      <c r="AH22" s="393"/>
      <c r="AI22" s="393"/>
      <c r="AJ22" s="393"/>
      <c r="AK22" s="393"/>
      <c r="AL22" s="393"/>
      <c r="AM22" s="393"/>
      <c r="AN22" s="393"/>
      <c r="AO22" s="393"/>
      <c r="AP22" s="393"/>
      <c r="AQ22" s="393"/>
      <c r="AR22" s="393"/>
      <c r="AS22" s="393"/>
      <c r="AT22" s="393"/>
      <c r="AU22" s="393"/>
      <c r="AV22" s="393"/>
      <c r="AW22" s="393"/>
      <c r="AX22" s="519"/>
    </row>
    <row r="23" spans="1:50" ht="25.5" customHeight="1" x14ac:dyDescent="0.15">
      <c r="A23" s="500"/>
      <c r="B23" s="501"/>
      <c r="C23" s="501"/>
      <c r="D23" s="501"/>
      <c r="E23" s="501"/>
      <c r="F23" s="502"/>
      <c r="G23" s="520" t="s">
        <v>579</v>
      </c>
      <c r="H23" s="521"/>
      <c r="I23" s="521"/>
      <c r="J23" s="521"/>
      <c r="K23" s="521"/>
      <c r="L23" s="521"/>
      <c r="M23" s="521"/>
      <c r="N23" s="521"/>
      <c r="O23" s="522"/>
      <c r="P23" s="523">
        <v>252468</v>
      </c>
      <c r="Q23" s="524"/>
      <c r="R23" s="524"/>
      <c r="S23" s="524"/>
      <c r="T23" s="524"/>
      <c r="U23" s="524"/>
      <c r="V23" s="525"/>
      <c r="W23" s="523" t="s">
        <v>613</v>
      </c>
      <c r="X23" s="524"/>
      <c r="Y23" s="524"/>
      <c r="Z23" s="524"/>
      <c r="AA23" s="524"/>
      <c r="AB23" s="524"/>
      <c r="AC23" s="525"/>
      <c r="AD23" s="526"/>
      <c r="AE23" s="527"/>
      <c r="AF23" s="527"/>
      <c r="AG23" s="527"/>
      <c r="AH23" s="527"/>
      <c r="AI23" s="527"/>
      <c r="AJ23" s="527"/>
      <c r="AK23" s="527"/>
      <c r="AL23" s="527"/>
      <c r="AM23" s="527"/>
      <c r="AN23" s="527"/>
      <c r="AO23" s="527"/>
      <c r="AP23" s="527"/>
      <c r="AQ23" s="527"/>
      <c r="AR23" s="527"/>
      <c r="AS23" s="527"/>
      <c r="AT23" s="527"/>
      <c r="AU23" s="527"/>
      <c r="AV23" s="527"/>
      <c r="AW23" s="527"/>
      <c r="AX23" s="528"/>
    </row>
    <row r="24" spans="1:50" ht="25.5" customHeight="1" x14ac:dyDescent="0.15">
      <c r="A24" s="500"/>
      <c r="B24" s="501"/>
      <c r="C24" s="501"/>
      <c r="D24" s="501"/>
      <c r="E24" s="501"/>
      <c r="F24" s="502"/>
      <c r="G24" s="494" t="s">
        <v>580</v>
      </c>
      <c r="H24" s="495"/>
      <c r="I24" s="495"/>
      <c r="J24" s="495"/>
      <c r="K24" s="495"/>
      <c r="L24" s="495"/>
      <c r="M24" s="495"/>
      <c r="N24" s="495"/>
      <c r="O24" s="496"/>
      <c r="P24" s="491">
        <v>239790</v>
      </c>
      <c r="Q24" s="492"/>
      <c r="R24" s="492"/>
      <c r="S24" s="492"/>
      <c r="T24" s="492"/>
      <c r="U24" s="492"/>
      <c r="V24" s="493"/>
      <c r="W24" s="491" t="s">
        <v>613</v>
      </c>
      <c r="X24" s="492"/>
      <c r="Y24" s="492"/>
      <c r="Z24" s="492"/>
      <c r="AA24" s="492"/>
      <c r="AB24" s="492"/>
      <c r="AC24" s="493"/>
      <c r="AD24" s="529"/>
      <c r="AE24" s="530"/>
      <c r="AF24" s="530"/>
      <c r="AG24" s="530"/>
      <c r="AH24" s="530"/>
      <c r="AI24" s="530"/>
      <c r="AJ24" s="530"/>
      <c r="AK24" s="530"/>
      <c r="AL24" s="530"/>
      <c r="AM24" s="530"/>
      <c r="AN24" s="530"/>
      <c r="AO24" s="530"/>
      <c r="AP24" s="530"/>
      <c r="AQ24" s="530"/>
      <c r="AR24" s="530"/>
      <c r="AS24" s="530"/>
      <c r="AT24" s="530"/>
      <c r="AU24" s="530"/>
      <c r="AV24" s="530"/>
      <c r="AW24" s="530"/>
      <c r="AX24" s="531"/>
    </row>
    <row r="25" spans="1:50" ht="25.5" customHeight="1" x14ac:dyDescent="0.15">
      <c r="A25" s="500"/>
      <c r="B25" s="501"/>
      <c r="C25" s="501"/>
      <c r="D25" s="501"/>
      <c r="E25" s="501"/>
      <c r="F25" s="502"/>
      <c r="G25" s="540" t="s">
        <v>609</v>
      </c>
      <c r="H25" s="541"/>
      <c r="I25" s="541"/>
      <c r="J25" s="541"/>
      <c r="K25" s="541"/>
      <c r="L25" s="541"/>
      <c r="M25" s="541"/>
      <c r="N25" s="541"/>
      <c r="O25" s="542"/>
      <c r="P25" s="543">
        <v>27351</v>
      </c>
      <c r="Q25" s="544"/>
      <c r="R25" s="544"/>
      <c r="S25" s="544"/>
      <c r="T25" s="544"/>
      <c r="U25" s="544"/>
      <c r="V25" s="545"/>
      <c r="W25" s="543" t="s">
        <v>613</v>
      </c>
      <c r="X25" s="544"/>
      <c r="Y25" s="544"/>
      <c r="Z25" s="544"/>
      <c r="AA25" s="544"/>
      <c r="AB25" s="544"/>
      <c r="AC25" s="545"/>
      <c r="AD25" s="529"/>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5.5" customHeight="1" x14ac:dyDescent="0.15">
      <c r="A26" s="500"/>
      <c r="B26" s="501"/>
      <c r="C26" s="501"/>
      <c r="D26" s="501"/>
      <c r="E26" s="501"/>
      <c r="F26" s="502"/>
      <c r="G26" s="215" t="s">
        <v>18</v>
      </c>
      <c r="H26" s="511"/>
      <c r="I26" s="511"/>
      <c r="J26" s="511"/>
      <c r="K26" s="511"/>
      <c r="L26" s="511"/>
      <c r="M26" s="511"/>
      <c r="N26" s="511"/>
      <c r="O26" s="512"/>
      <c r="P26" s="513">
        <f>AK13</f>
        <v>519609</v>
      </c>
      <c r="Q26" s="514"/>
      <c r="R26" s="514"/>
      <c r="S26" s="514"/>
      <c r="T26" s="514"/>
      <c r="U26" s="514"/>
      <c r="V26" s="515"/>
      <c r="W26" s="516" t="str">
        <f>AR13</f>
        <v>-</v>
      </c>
      <c r="X26" s="517"/>
      <c r="Y26" s="517"/>
      <c r="Z26" s="517"/>
      <c r="AA26" s="517"/>
      <c r="AB26" s="517"/>
      <c r="AC26" s="518"/>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0.75" customHeight="1" x14ac:dyDescent="0.15">
      <c r="A27" s="481"/>
      <c r="B27" s="482"/>
      <c r="C27" s="482"/>
      <c r="D27" s="482"/>
      <c r="E27" s="482"/>
      <c r="F27" s="483"/>
      <c r="G27" s="456"/>
      <c r="H27" s="457"/>
      <c r="I27" s="457"/>
      <c r="J27" s="457"/>
      <c r="K27" s="457"/>
      <c r="L27" s="457"/>
      <c r="M27" s="457"/>
      <c r="N27" s="457"/>
      <c r="O27" s="457"/>
      <c r="P27" s="457"/>
      <c r="Q27" s="457"/>
      <c r="R27" s="457"/>
      <c r="S27" s="457"/>
      <c r="T27" s="457"/>
      <c r="U27" s="457"/>
      <c r="V27" s="457"/>
      <c r="W27" s="457"/>
      <c r="X27" s="457"/>
      <c r="Y27" s="145" t="s">
        <v>546</v>
      </c>
      <c r="Z27" s="451"/>
      <c r="AA27" s="452"/>
      <c r="AB27" s="415" t="s">
        <v>547</v>
      </c>
      <c r="AC27" s="416"/>
      <c r="AD27" s="417"/>
      <c r="AE27" s="418"/>
      <c r="AF27" s="418"/>
      <c r="AG27" s="418"/>
      <c r="AH27" s="418"/>
      <c r="AI27" s="418"/>
      <c r="AJ27" s="418"/>
      <c r="AK27" s="418"/>
      <c r="AL27" s="418"/>
      <c r="AM27" s="418"/>
      <c r="AN27" s="418"/>
      <c r="AO27" s="418"/>
      <c r="AP27" s="418"/>
      <c r="AQ27" s="418"/>
      <c r="AR27" s="418"/>
      <c r="AS27" s="418"/>
      <c r="AT27" s="418"/>
      <c r="AU27" s="418"/>
      <c r="AV27" s="418"/>
      <c r="AW27" s="418"/>
      <c r="AX27" s="453"/>
    </row>
    <row r="28" spans="1:50" ht="18.75" customHeight="1" x14ac:dyDescent="0.15">
      <c r="A28" s="469" t="s">
        <v>210</v>
      </c>
      <c r="B28" s="470"/>
      <c r="C28" s="470"/>
      <c r="D28" s="470"/>
      <c r="E28" s="470"/>
      <c r="F28" s="471"/>
      <c r="G28" s="405" t="s">
        <v>133</v>
      </c>
      <c r="H28" s="138"/>
      <c r="I28" s="138"/>
      <c r="J28" s="138"/>
      <c r="K28" s="138"/>
      <c r="L28" s="138"/>
      <c r="M28" s="138"/>
      <c r="N28" s="138"/>
      <c r="O28" s="139"/>
      <c r="P28" s="140" t="s">
        <v>54</v>
      </c>
      <c r="Q28" s="138"/>
      <c r="R28" s="138"/>
      <c r="S28" s="138"/>
      <c r="T28" s="138"/>
      <c r="U28" s="138"/>
      <c r="V28" s="138"/>
      <c r="W28" s="138"/>
      <c r="X28" s="139"/>
      <c r="Y28" s="406"/>
      <c r="Z28" s="407"/>
      <c r="AA28" s="408"/>
      <c r="AB28" s="412" t="s">
        <v>11</v>
      </c>
      <c r="AC28" s="413"/>
      <c r="AD28" s="414"/>
      <c r="AE28" s="412" t="s">
        <v>384</v>
      </c>
      <c r="AF28" s="413"/>
      <c r="AG28" s="413"/>
      <c r="AH28" s="414"/>
      <c r="AI28" s="479" t="s">
        <v>536</v>
      </c>
      <c r="AJ28" s="479"/>
      <c r="AK28" s="479"/>
      <c r="AL28" s="412"/>
      <c r="AM28" s="479" t="s">
        <v>352</v>
      </c>
      <c r="AN28" s="479"/>
      <c r="AO28" s="479"/>
      <c r="AP28" s="412"/>
      <c r="AQ28" s="142" t="s">
        <v>163</v>
      </c>
      <c r="AR28" s="143"/>
      <c r="AS28" s="143"/>
      <c r="AT28" s="144"/>
      <c r="AU28" s="138" t="s">
        <v>124</v>
      </c>
      <c r="AV28" s="138"/>
      <c r="AW28" s="138"/>
      <c r="AX28" s="141"/>
    </row>
    <row r="29" spans="1:50" ht="18.75" customHeight="1" x14ac:dyDescent="0.15">
      <c r="A29" s="472"/>
      <c r="B29" s="473"/>
      <c r="C29" s="473"/>
      <c r="D29" s="473"/>
      <c r="E29" s="473"/>
      <c r="F29" s="474"/>
      <c r="G29" s="114"/>
      <c r="H29" s="90"/>
      <c r="I29" s="90"/>
      <c r="J29" s="90"/>
      <c r="K29" s="90"/>
      <c r="L29" s="90"/>
      <c r="M29" s="90"/>
      <c r="N29" s="90"/>
      <c r="O29" s="91"/>
      <c r="P29" s="89"/>
      <c r="Q29" s="90"/>
      <c r="R29" s="90"/>
      <c r="S29" s="90"/>
      <c r="T29" s="90"/>
      <c r="U29" s="90"/>
      <c r="V29" s="90"/>
      <c r="W29" s="90"/>
      <c r="X29" s="91"/>
      <c r="Y29" s="409"/>
      <c r="Z29" s="410"/>
      <c r="AA29" s="411"/>
      <c r="AB29" s="92"/>
      <c r="AC29" s="93"/>
      <c r="AD29" s="94"/>
      <c r="AE29" s="92"/>
      <c r="AF29" s="93"/>
      <c r="AG29" s="93"/>
      <c r="AH29" s="94"/>
      <c r="AI29" s="480"/>
      <c r="AJ29" s="480"/>
      <c r="AK29" s="480"/>
      <c r="AL29" s="92"/>
      <c r="AM29" s="480"/>
      <c r="AN29" s="480"/>
      <c r="AO29" s="480"/>
      <c r="AP29" s="92"/>
      <c r="AQ29" s="391" t="s">
        <v>652</v>
      </c>
      <c r="AR29" s="392"/>
      <c r="AS29" s="97" t="s">
        <v>164</v>
      </c>
      <c r="AT29" s="98"/>
      <c r="AU29" s="96" t="s">
        <v>652</v>
      </c>
      <c r="AV29" s="96"/>
      <c r="AW29" s="90" t="s">
        <v>160</v>
      </c>
      <c r="AX29" s="99"/>
    </row>
    <row r="30" spans="1:50" ht="38.25" customHeight="1" x14ac:dyDescent="0.15">
      <c r="A30" s="475"/>
      <c r="B30" s="473"/>
      <c r="C30" s="473"/>
      <c r="D30" s="473"/>
      <c r="E30" s="473"/>
      <c r="F30" s="474"/>
      <c r="G30" s="121" t="s">
        <v>582</v>
      </c>
      <c r="H30" s="122"/>
      <c r="I30" s="122"/>
      <c r="J30" s="122"/>
      <c r="K30" s="122"/>
      <c r="L30" s="122"/>
      <c r="M30" s="122"/>
      <c r="N30" s="122"/>
      <c r="O30" s="123"/>
      <c r="P30" s="100" t="s">
        <v>583</v>
      </c>
      <c r="Q30" s="100"/>
      <c r="R30" s="100"/>
      <c r="S30" s="100"/>
      <c r="T30" s="100"/>
      <c r="U30" s="100"/>
      <c r="V30" s="100"/>
      <c r="W30" s="100"/>
      <c r="X30" s="101"/>
      <c r="Y30" s="145" t="s">
        <v>12</v>
      </c>
      <c r="Z30" s="146"/>
      <c r="AA30" s="147"/>
      <c r="AB30" s="107" t="s">
        <v>586</v>
      </c>
      <c r="AC30" s="107"/>
      <c r="AD30" s="107"/>
      <c r="AE30" s="80">
        <v>36.4</v>
      </c>
      <c r="AF30" s="75"/>
      <c r="AG30" s="75"/>
      <c r="AH30" s="75"/>
      <c r="AI30" s="80">
        <v>37.299999999999997</v>
      </c>
      <c r="AJ30" s="75"/>
      <c r="AK30" s="75"/>
      <c r="AL30" s="75"/>
      <c r="AM30" s="80" t="s">
        <v>657</v>
      </c>
      <c r="AN30" s="75"/>
      <c r="AO30" s="75"/>
      <c r="AP30" s="75"/>
      <c r="AQ30" s="81" t="s">
        <v>652</v>
      </c>
      <c r="AR30" s="82"/>
      <c r="AS30" s="82"/>
      <c r="AT30" s="83"/>
      <c r="AU30" s="75" t="s">
        <v>652</v>
      </c>
      <c r="AV30" s="75"/>
      <c r="AW30" s="75"/>
      <c r="AX30" s="76"/>
    </row>
    <row r="31" spans="1:50" ht="38.25" customHeight="1" x14ac:dyDescent="0.15">
      <c r="A31" s="476"/>
      <c r="B31" s="477"/>
      <c r="C31" s="477"/>
      <c r="D31" s="477"/>
      <c r="E31" s="477"/>
      <c r="F31" s="478"/>
      <c r="G31" s="124"/>
      <c r="H31" s="125"/>
      <c r="I31" s="125"/>
      <c r="J31" s="125"/>
      <c r="K31" s="125"/>
      <c r="L31" s="125"/>
      <c r="M31" s="125"/>
      <c r="N31" s="125"/>
      <c r="O31" s="126"/>
      <c r="P31" s="102"/>
      <c r="Q31" s="102"/>
      <c r="R31" s="102"/>
      <c r="S31" s="102"/>
      <c r="T31" s="102"/>
      <c r="U31" s="102"/>
      <c r="V31" s="102"/>
      <c r="W31" s="102"/>
      <c r="X31" s="103"/>
      <c r="Y31" s="118" t="s">
        <v>50</v>
      </c>
      <c r="Z31" s="119"/>
      <c r="AA31" s="120"/>
      <c r="AB31" s="79" t="s">
        <v>586</v>
      </c>
      <c r="AC31" s="79"/>
      <c r="AD31" s="79"/>
      <c r="AE31" s="80">
        <v>36</v>
      </c>
      <c r="AF31" s="75"/>
      <c r="AG31" s="75"/>
      <c r="AH31" s="75"/>
      <c r="AI31" s="80">
        <v>36.4</v>
      </c>
      <c r="AJ31" s="75"/>
      <c r="AK31" s="75"/>
      <c r="AL31" s="75"/>
      <c r="AM31" s="80">
        <v>37.299999999999997</v>
      </c>
      <c r="AN31" s="75"/>
      <c r="AO31" s="75"/>
      <c r="AP31" s="75"/>
      <c r="AQ31" s="81" t="s">
        <v>652</v>
      </c>
      <c r="AR31" s="82"/>
      <c r="AS31" s="82"/>
      <c r="AT31" s="83"/>
      <c r="AU31" s="75" t="s">
        <v>652</v>
      </c>
      <c r="AV31" s="75"/>
      <c r="AW31" s="75"/>
      <c r="AX31" s="76"/>
    </row>
    <row r="32" spans="1:50" ht="38.25" customHeight="1" x14ac:dyDescent="0.15">
      <c r="A32" s="475"/>
      <c r="B32" s="473"/>
      <c r="C32" s="473"/>
      <c r="D32" s="473"/>
      <c r="E32" s="473"/>
      <c r="F32" s="474"/>
      <c r="G32" s="127"/>
      <c r="H32" s="128"/>
      <c r="I32" s="128"/>
      <c r="J32" s="128"/>
      <c r="K32" s="128"/>
      <c r="L32" s="128"/>
      <c r="M32" s="128"/>
      <c r="N32" s="128"/>
      <c r="O32" s="129"/>
      <c r="P32" s="105"/>
      <c r="Q32" s="105"/>
      <c r="R32" s="105"/>
      <c r="S32" s="105"/>
      <c r="T32" s="105"/>
      <c r="U32" s="105"/>
      <c r="V32" s="105"/>
      <c r="W32" s="105"/>
      <c r="X32" s="106"/>
      <c r="Y32" s="118" t="s">
        <v>13</v>
      </c>
      <c r="Z32" s="119"/>
      <c r="AA32" s="120"/>
      <c r="AB32" s="395" t="s">
        <v>14</v>
      </c>
      <c r="AC32" s="395"/>
      <c r="AD32" s="395"/>
      <c r="AE32" s="80">
        <v>100</v>
      </c>
      <c r="AF32" s="75"/>
      <c r="AG32" s="75"/>
      <c r="AH32" s="75"/>
      <c r="AI32" s="80">
        <v>100</v>
      </c>
      <c r="AJ32" s="75"/>
      <c r="AK32" s="75"/>
      <c r="AL32" s="75"/>
      <c r="AM32" s="80" t="s">
        <v>657</v>
      </c>
      <c r="AN32" s="75"/>
      <c r="AO32" s="75"/>
      <c r="AP32" s="75"/>
      <c r="AQ32" s="81" t="s">
        <v>652</v>
      </c>
      <c r="AR32" s="82"/>
      <c r="AS32" s="82"/>
      <c r="AT32" s="83"/>
      <c r="AU32" s="75" t="s">
        <v>652</v>
      </c>
      <c r="AV32" s="75"/>
      <c r="AW32" s="75"/>
      <c r="AX32" s="76"/>
    </row>
    <row r="33" spans="1:51" ht="23.25" customHeight="1" x14ac:dyDescent="0.15">
      <c r="A33" s="130" t="s">
        <v>229</v>
      </c>
      <c r="B33" s="109"/>
      <c r="C33" s="109"/>
      <c r="D33" s="109"/>
      <c r="E33" s="109"/>
      <c r="F33" s="110"/>
      <c r="G33" s="132" t="s">
        <v>585</v>
      </c>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4"/>
    </row>
    <row r="34" spans="1:51" ht="22.15" customHeight="1" x14ac:dyDescent="0.15">
      <c r="A34" s="131"/>
      <c r="B34" s="116"/>
      <c r="C34" s="116"/>
      <c r="D34" s="116"/>
      <c r="E34" s="116"/>
      <c r="F34" s="117"/>
      <c r="G34" s="135"/>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7"/>
    </row>
    <row r="35" spans="1:51" ht="18.75" customHeight="1" x14ac:dyDescent="0.15">
      <c r="A35" s="318" t="s">
        <v>210</v>
      </c>
      <c r="B35" s="396"/>
      <c r="C35" s="396"/>
      <c r="D35" s="396"/>
      <c r="E35" s="396"/>
      <c r="F35" s="397"/>
      <c r="G35" s="405" t="s">
        <v>133</v>
      </c>
      <c r="H35" s="138"/>
      <c r="I35" s="138"/>
      <c r="J35" s="138"/>
      <c r="K35" s="138"/>
      <c r="L35" s="138"/>
      <c r="M35" s="138"/>
      <c r="N35" s="138"/>
      <c r="O35" s="139"/>
      <c r="P35" s="140" t="s">
        <v>54</v>
      </c>
      <c r="Q35" s="138"/>
      <c r="R35" s="138"/>
      <c r="S35" s="138"/>
      <c r="T35" s="138"/>
      <c r="U35" s="138"/>
      <c r="V35" s="138"/>
      <c r="W35" s="138"/>
      <c r="X35" s="139"/>
      <c r="Y35" s="406"/>
      <c r="Z35" s="407"/>
      <c r="AA35" s="408"/>
      <c r="AB35" s="412" t="s">
        <v>11</v>
      </c>
      <c r="AC35" s="413"/>
      <c r="AD35" s="414"/>
      <c r="AE35" s="95" t="s">
        <v>384</v>
      </c>
      <c r="AF35" s="95"/>
      <c r="AG35" s="95"/>
      <c r="AH35" s="95"/>
      <c r="AI35" s="95" t="s">
        <v>536</v>
      </c>
      <c r="AJ35" s="95"/>
      <c r="AK35" s="95"/>
      <c r="AL35" s="95"/>
      <c r="AM35" s="95" t="s">
        <v>352</v>
      </c>
      <c r="AN35" s="95"/>
      <c r="AO35" s="95"/>
      <c r="AP35" s="95"/>
      <c r="AQ35" s="142" t="s">
        <v>163</v>
      </c>
      <c r="AR35" s="143"/>
      <c r="AS35" s="143"/>
      <c r="AT35" s="144"/>
      <c r="AU35" s="138" t="s">
        <v>124</v>
      </c>
      <c r="AV35" s="138"/>
      <c r="AW35" s="138"/>
      <c r="AX35" s="141"/>
      <c r="AY35">
        <f>COUNTA($G$37)</f>
        <v>1</v>
      </c>
    </row>
    <row r="36" spans="1:51" ht="18.75" customHeight="1" x14ac:dyDescent="0.15">
      <c r="A36" s="398"/>
      <c r="B36" s="399"/>
      <c r="C36" s="399"/>
      <c r="D36" s="399"/>
      <c r="E36" s="399"/>
      <c r="F36" s="400"/>
      <c r="G36" s="114"/>
      <c r="H36" s="90"/>
      <c r="I36" s="90"/>
      <c r="J36" s="90"/>
      <c r="K36" s="90"/>
      <c r="L36" s="90"/>
      <c r="M36" s="90"/>
      <c r="N36" s="90"/>
      <c r="O36" s="91"/>
      <c r="P36" s="89"/>
      <c r="Q36" s="90"/>
      <c r="R36" s="90"/>
      <c r="S36" s="90"/>
      <c r="T36" s="90"/>
      <c r="U36" s="90"/>
      <c r="V36" s="90"/>
      <c r="W36" s="90"/>
      <c r="X36" s="91"/>
      <c r="Y36" s="409"/>
      <c r="Z36" s="410"/>
      <c r="AA36" s="411"/>
      <c r="AB36" s="92"/>
      <c r="AC36" s="93"/>
      <c r="AD36" s="94"/>
      <c r="AE36" s="95"/>
      <c r="AF36" s="95"/>
      <c r="AG36" s="95"/>
      <c r="AH36" s="95"/>
      <c r="AI36" s="95"/>
      <c r="AJ36" s="95"/>
      <c r="AK36" s="95"/>
      <c r="AL36" s="95"/>
      <c r="AM36" s="95"/>
      <c r="AN36" s="95"/>
      <c r="AO36" s="95"/>
      <c r="AP36" s="95"/>
      <c r="AQ36" s="391" t="s">
        <v>652</v>
      </c>
      <c r="AR36" s="392"/>
      <c r="AS36" s="97" t="s">
        <v>164</v>
      </c>
      <c r="AT36" s="98"/>
      <c r="AU36" s="96" t="s">
        <v>652</v>
      </c>
      <c r="AV36" s="96"/>
      <c r="AW36" s="90" t="s">
        <v>160</v>
      </c>
      <c r="AX36" s="99"/>
      <c r="AY36">
        <f t="shared" ref="AY36:AY41" si="0">$AY$35</f>
        <v>1</v>
      </c>
    </row>
    <row r="37" spans="1:51" ht="38.25" customHeight="1" x14ac:dyDescent="0.15">
      <c r="A37" s="401"/>
      <c r="B37" s="399"/>
      <c r="C37" s="399"/>
      <c r="D37" s="399"/>
      <c r="E37" s="399"/>
      <c r="F37" s="400"/>
      <c r="G37" s="121" t="s">
        <v>582</v>
      </c>
      <c r="H37" s="122"/>
      <c r="I37" s="122"/>
      <c r="J37" s="122"/>
      <c r="K37" s="122"/>
      <c r="L37" s="122"/>
      <c r="M37" s="122"/>
      <c r="N37" s="122"/>
      <c r="O37" s="123"/>
      <c r="P37" s="100" t="s">
        <v>587</v>
      </c>
      <c r="Q37" s="100"/>
      <c r="R37" s="100"/>
      <c r="S37" s="100"/>
      <c r="T37" s="100"/>
      <c r="U37" s="100"/>
      <c r="V37" s="100"/>
      <c r="W37" s="100"/>
      <c r="X37" s="101"/>
      <c r="Y37" s="145" t="s">
        <v>12</v>
      </c>
      <c r="Z37" s="146"/>
      <c r="AA37" s="147"/>
      <c r="AB37" s="107" t="s">
        <v>586</v>
      </c>
      <c r="AC37" s="107"/>
      <c r="AD37" s="107"/>
      <c r="AE37" s="80">
        <v>28.3</v>
      </c>
      <c r="AF37" s="75"/>
      <c r="AG37" s="75"/>
      <c r="AH37" s="75"/>
      <c r="AI37" s="80">
        <v>33</v>
      </c>
      <c r="AJ37" s="75"/>
      <c r="AK37" s="75"/>
      <c r="AL37" s="75"/>
      <c r="AM37" s="80" t="s">
        <v>657</v>
      </c>
      <c r="AN37" s="75"/>
      <c r="AO37" s="75"/>
      <c r="AP37" s="75"/>
      <c r="AQ37" s="81" t="s">
        <v>652</v>
      </c>
      <c r="AR37" s="82"/>
      <c r="AS37" s="82"/>
      <c r="AT37" s="83"/>
      <c r="AU37" s="75" t="s">
        <v>652</v>
      </c>
      <c r="AV37" s="75"/>
      <c r="AW37" s="75"/>
      <c r="AX37" s="76"/>
      <c r="AY37">
        <f t="shared" si="0"/>
        <v>1</v>
      </c>
    </row>
    <row r="38" spans="1:51" ht="38.25" customHeight="1" x14ac:dyDescent="0.15">
      <c r="A38" s="402"/>
      <c r="B38" s="403"/>
      <c r="C38" s="403"/>
      <c r="D38" s="403"/>
      <c r="E38" s="403"/>
      <c r="F38" s="404"/>
      <c r="G38" s="124"/>
      <c r="H38" s="125"/>
      <c r="I38" s="125"/>
      <c r="J38" s="125"/>
      <c r="K38" s="125"/>
      <c r="L38" s="125"/>
      <c r="M38" s="125"/>
      <c r="N38" s="125"/>
      <c r="O38" s="126"/>
      <c r="P38" s="102"/>
      <c r="Q38" s="102"/>
      <c r="R38" s="102"/>
      <c r="S38" s="102"/>
      <c r="T38" s="102"/>
      <c r="U38" s="102"/>
      <c r="V38" s="102"/>
      <c r="W38" s="102"/>
      <c r="X38" s="103"/>
      <c r="Y38" s="118" t="s">
        <v>50</v>
      </c>
      <c r="Z38" s="119"/>
      <c r="AA38" s="120"/>
      <c r="AB38" s="79" t="s">
        <v>586</v>
      </c>
      <c r="AC38" s="79"/>
      <c r="AD38" s="79"/>
      <c r="AE38" s="80">
        <v>30.8</v>
      </c>
      <c r="AF38" s="75"/>
      <c r="AG38" s="75"/>
      <c r="AH38" s="75"/>
      <c r="AI38" s="80">
        <v>28.3</v>
      </c>
      <c r="AJ38" s="75"/>
      <c r="AK38" s="75"/>
      <c r="AL38" s="75"/>
      <c r="AM38" s="80">
        <v>33</v>
      </c>
      <c r="AN38" s="75"/>
      <c r="AO38" s="75"/>
      <c r="AP38" s="75"/>
      <c r="AQ38" s="81" t="s">
        <v>652</v>
      </c>
      <c r="AR38" s="82"/>
      <c r="AS38" s="82"/>
      <c r="AT38" s="83"/>
      <c r="AU38" s="75" t="s">
        <v>652</v>
      </c>
      <c r="AV38" s="75"/>
      <c r="AW38" s="75"/>
      <c r="AX38" s="76"/>
      <c r="AY38">
        <f t="shared" si="0"/>
        <v>1</v>
      </c>
    </row>
    <row r="39" spans="1:51" ht="38.25" customHeight="1" x14ac:dyDescent="0.15">
      <c r="A39" s="401"/>
      <c r="B39" s="399"/>
      <c r="C39" s="399"/>
      <c r="D39" s="399"/>
      <c r="E39" s="399"/>
      <c r="F39" s="400"/>
      <c r="G39" s="127"/>
      <c r="H39" s="128"/>
      <c r="I39" s="128"/>
      <c r="J39" s="128"/>
      <c r="K39" s="128"/>
      <c r="L39" s="128"/>
      <c r="M39" s="128"/>
      <c r="N39" s="128"/>
      <c r="O39" s="129"/>
      <c r="P39" s="105"/>
      <c r="Q39" s="105"/>
      <c r="R39" s="105"/>
      <c r="S39" s="105"/>
      <c r="T39" s="105"/>
      <c r="U39" s="105"/>
      <c r="V39" s="105"/>
      <c r="W39" s="105"/>
      <c r="X39" s="106"/>
      <c r="Y39" s="118" t="s">
        <v>13</v>
      </c>
      <c r="Z39" s="119"/>
      <c r="AA39" s="120"/>
      <c r="AB39" s="395" t="s">
        <v>14</v>
      </c>
      <c r="AC39" s="395"/>
      <c r="AD39" s="395"/>
      <c r="AE39" s="80">
        <v>91.8</v>
      </c>
      <c r="AF39" s="75"/>
      <c r="AG39" s="75"/>
      <c r="AH39" s="75"/>
      <c r="AI39" s="80">
        <v>100</v>
      </c>
      <c r="AJ39" s="75"/>
      <c r="AK39" s="75"/>
      <c r="AL39" s="75"/>
      <c r="AM39" s="80" t="s">
        <v>657</v>
      </c>
      <c r="AN39" s="75"/>
      <c r="AO39" s="75"/>
      <c r="AP39" s="75"/>
      <c r="AQ39" s="81" t="s">
        <v>652</v>
      </c>
      <c r="AR39" s="82"/>
      <c r="AS39" s="82"/>
      <c r="AT39" s="83"/>
      <c r="AU39" s="75" t="s">
        <v>652</v>
      </c>
      <c r="AV39" s="75"/>
      <c r="AW39" s="75"/>
      <c r="AX39" s="76"/>
      <c r="AY39">
        <f t="shared" si="0"/>
        <v>1</v>
      </c>
    </row>
    <row r="40" spans="1:51" ht="23.25" customHeight="1" x14ac:dyDescent="0.15">
      <c r="A40" s="130" t="s">
        <v>229</v>
      </c>
      <c r="B40" s="109"/>
      <c r="C40" s="109"/>
      <c r="D40" s="109"/>
      <c r="E40" s="109"/>
      <c r="F40" s="110"/>
      <c r="G40" s="132" t="s">
        <v>585</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4"/>
      <c r="AY40">
        <f t="shared" si="0"/>
        <v>1</v>
      </c>
    </row>
    <row r="41" spans="1:51" ht="23.25" customHeight="1" thickBot="1" x14ac:dyDescent="0.2">
      <c r="A41" s="131"/>
      <c r="B41" s="116"/>
      <c r="C41" s="116"/>
      <c r="D41" s="116"/>
      <c r="E41" s="116"/>
      <c r="F41" s="117"/>
      <c r="G41" s="135"/>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7"/>
      <c r="AY41">
        <f t="shared" si="0"/>
        <v>1</v>
      </c>
    </row>
    <row r="42" spans="1:51" ht="46.5" customHeight="1" x14ac:dyDescent="0.15">
      <c r="A42" s="505" t="s">
        <v>542</v>
      </c>
      <c r="B42" s="506"/>
      <c r="C42" s="506"/>
      <c r="D42" s="506"/>
      <c r="E42" s="506"/>
      <c r="F42" s="507"/>
      <c r="G42" s="508" t="s">
        <v>603</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COUNTA($G$42)</f>
        <v>1</v>
      </c>
    </row>
    <row r="43" spans="1:51" ht="31.5" customHeight="1" x14ac:dyDescent="0.15">
      <c r="A43" s="450" t="s">
        <v>543</v>
      </c>
      <c r="B43" s="112"/>
      <c r="C43" s="112"/>
      <c r="D43" s="112"/>
      <c r="E43" s="112"/>
      <c r="F43" s="113"/>
      <c r="G43" s="484" t="s">
        <v>540</v>
      </c>
      <c r="H43" s="485"/>
      <c r="I43" s="485"/>
      <c r="J43" s="485"/>
      <c r="K43" s="485"/>
      <c r="L43" s="485"/>
      <c r="M43" s="485"/>
      <c r="N43" s="485"/>
      <c r="O43" s="485"/>
      <c r="P43" s="486" t="s">
        <v>539</v>
      </c>
      <c r="Q43" s="485"/>
      <c r="R43" s="485"/>
      <c r="S43" s="485"/>
      <c r="T43" s="485"/>
      <c r="U43" s="485"/>
      <c r="V43" s="485"/>
      <c r="W43" s="485"/>
      <c r="X43" s="487"/>
      <c r="Y43" s="488"/>
      <c r="Z43" s="489"/>
      <c r="AA43" s="490"/>
      <c r="AB43" s="428" t="s">
        <v>11</v>
      </c>
      <c r="AC43" s="428"/>
      <c r="AD43" s="428"/>
      <c r="AE43" s="95" t="s">
        <v>384</v>
      </c>
      <c r="AF43" s="95"/>
      <c r="AG43" s="95"/>
      <c r="AH43" s="95"/>
      <c r="AI43" s="95" t="s">
        <v>536</v>
      </c>
      <c r="AJ43" s="95"/>
      <c r="AK43" s="95"/>
      <c r="AL43" s="95"/>
      <c r="AM43" s="95" t="s">
        <v>352</v>
      </c>
      <c r="AN43" s="95"/>
      <c r="AO43" s="95"/>
      <c r="AP43" s="95"/>
      <c r="AQ43" s="425" t="s">
        <v>383</v>
      </c>
      <c r="AR43" s="426"/>
      <c r="AS43" s="426"/>
      <c r="AT43" s="427"/>
      <c r="AU43" s="425" t="s">
        <v>555</v>
      </c>
      <c r="AV43" s="426"/>
      <c r="AW43" s="426"/>
      <c r="AX43" s="435"/>
      <c r="AY43">
        <f>COUNTA($G$44)</f>
        <v>1</v>
      </c>
    </row>
    <row r="44" spans="1:51" ht="71.25" customHeight="1" x14ac:dyDescent="0.15">
      <c r="A44" s="450"/>
      <c r="B44" s="112"/>
      <c r="C44" s="112"/>
      <c r="D44" s="112"/>
      <c r="E44" s="112"/>
      <c r="F44" s="113"/>
      <c r="G44" s="436" t="s">
        <v>603</v>
      </c>
      <c r="H44" s="437"/>
      <c r="I44" s="437"/>
      <c r="J44" s="437"/>
      <c r="K44" s="437"/>
      <c r="L44" s="437"/>
      <c r="M44" s="437"/>
      <c r="N44" s="437"/>
      <c r="O44" s="437"/>
      <c r="P44" s="289" t="s">
        <v>584</v>
      </c>
      <c r="Q44" s="440"/>
      <c r="R44" s="440"/>
      <c r="S44" s="440"/>
      <c r="T44" s="440"/>
      <c r="U44" s="440"/>
      <c r="V44" s="440"/>
      <c r="W44" s="440"/>
      <c r="X44" s="441"/>
      <c r="Y44" s="445" t="s">
        <v>51</v>
      </c>
      <c r="Z44" s="446"/>
      <c r="AA44" s="447"/>
      <c r="AB44" s="107" t="s">
        <v>589</v>
      </c>
      <c r="AC44" s="448"/>
      <c r="AD44" s="448"/>
      <c r="AE44" s="449" t="s">
        <v>252</v>
      </c>
      <c r="AF44" s="419"/>
      <c r="AG44" s="419"/>
      <c r="AH44" s="419"/>
      <c r="AI44" s="419">
        <v>2546</v>
      </c>
      <c r="AJ44" s="419"/>
      <c r="AK44" s="419"/>
      <c r="AL44" s="419"/>
      <c r="AM44" s="419">
        <v>2822</v>
      </c>
      <c r="AN44" s="419"/>
      <c r="AO44" s="419"/>
      <c r="AP44" s="419"/>
      <c r="AQ44" s="419">
        <v>2861</v>
      </c>
      <c r="AR44" s="419"/>
      <c r="AS44" s="419"/>
      <c r="AT44" s="419"/>
      <c r="AU44" s="80" t="s">
        <v>613</v>
      </c>
      <c r="AV44" s="420"/>
      <c r="AW44" s="420"/>
      <c r="AX44" s="421"/>
      <c r="AY44">
        <f>$AY$43</f>
        <v>1</v>
      </c>
    </row>
    <row r="45" spans="1:51" ht="71.25" customHeight="1" x14ac:dyDescent="0.15">
      <c r="A45" s="131"/>
      <c r="B45" s="116"/>
      <c r="C45" s="116"/>
      <c r="D45" s="116"/>
      <c r="E45" s="116"/>
      <c r="F45" s="117"/>
      <c r="G45" s="438"/>
      <c r="H45" s="439"/>
      <c r="I45" s="439"/>
      <c r="J45" s="439"/>
      <c r="K45" s="439"/>
      <c r="L45" s="439"/>
      <c r="M45" s="439"/>
      <c r="N45" s="439"/>
      <c r="O45" s="439"/>
      <c r="P45" s="442"/>
      <c r="Q45" s="443"/>
      <c r="R45" s="443"/>
      <c r="S45" s="443"/>
      <c r="T45" s="443"/>
      <c r="U45" s="443"/>
      <c r="V45" s="443"/>
      <c r="W45" s="443"/>
      <c r="X45" s="444"/>
      <c r="Y45" s="422" t="s">
        <v>52</v>
      </c>
      <c r="Z45" s="423"/>
      <c r="AA45" s="424"/>
      <c r="AB45" s="107" t="s">
        <v>604</v>
      </c>
      <c r="AC45" s="448"/>
      <c r="AD45" s="448"/>
      <c r="AE45" s="449" t="s">
        <v>252</v>
      </c>
      <c r="AF45" s="419"/>
      <c r="AG45" s="419"/>
      <c r="AH45" s="419"/>
      <c r="AI45" s="419">
        <v>2527</v>
      </c>
      <c r="AJ45" s="419"/>
      <c r="AK45" s="419"/>
      <c r="AL45" s="419"/>
      <c r="AM45" s="419">
        <v>2808</v>
      </c>
      <c r="AN45" s="419"/>
      <c r="AO45" s="419"/>
      <c r="AP45" s="419"/>
      <c r="AQ45" s="419">
        <v>2851</v>
      </c>
      <c r="AR45" s="419"/>
      <c r="AS45" s="419"/>
      <c r="AT45" s="419"/>
      <c r="AU45" s="80" t="s">
        <v>613</v>
      </c>
      <c r="AV45" s="420"/>
      <c r="AW45" s="420"/>
      <c r="AX45" s="421"/>
      <c r="AY45">
        <f>$AY$43</f>
        <v>1</v>
      </c>
    </row>
    <row r="46" spans="1:51" ht="23.25" customHeight="1" x14ac:dyDescent="0.15">
      <c r="A46" s="130" t="s">
        <v>544</v>
      </c>
      <c r="B46" s="88"/>
      <c r="C46" s="88"/>
      <c r="D46" s="88"/>
      <c r="E46" s="88"/>
      <c r="F46" s="464"/>
      <c r="G46" s="119" t="s">
        <v>545</v>
      </c>
      <c r="H46" s="119"/>
      <c r="I46" s="119"/>
      <c r="J46" s="119"/>
      <c r="K46" s="119"/>
      <c r="L46" s="119"/>
      <c r="M46" s="119"/>
      <c r="N46" s="119"/>
      <c r="O46" s="119"/>
      <c r="P46" s="119"/>
      <c r="Q46" s="119"/>
      <c r="R46" s="119"/>
      <c r="S46" s="119"/>
      <c r="T46" s="119"/>
      <c r="U46" s="119"/>
      <c r="V46" s="119"/>
      <c r="W46" s="119"/>
      <c r="X46" s="120"/>
      <c r="Y46" s="432"/>
      <c r="Z46" s="433"/>
      <c r="AA46" s="434"/>
      <c r="AB46" s="118" t="s">
        <v>11</v>
      </c>
      <c r="AC46" s="119"/>
      <c r="AD46" s="120"/>
      <c r="AE46" s="95" t="s">
        <v>384</v>
      </c>
      <c r="AF46" s="95"/>
      <c r="AG46" s="95"/>
      <c r="AH46" s="95"/>
      <c r="AI46" s="95" t="s">
        <v>536</v>
      </c>
      <c r="AJ46" s="95"/>
      <c r="AK46" s="95"/>
      <c r="AL46" s="95"/>
      <c r="AM46" s="95" t="s">
        <v>352</v>
      </c>
      <c r="AN46" s="95"/>
      <c r="AO46" s="95"/>
      <c r="AP46" s="95"/>
      <c r="AQ46" s="429" t="s">
        <v>556</v>
      </c>
      <c r="AR46" s="430"/>
      <c r="AS46" s="430"/>
      <c r="AT46" s="430"/>
      <c r="AU46" s="430"/>
      <c r="AV46" s="430"/>
      <c r="AW46" s="430"/>
      <c r="AX46" s="431"/>
      <c r="AY46">
        <f>IF(SUBSTITUTE(SUBSTITUTE($G$47,"／",""),"　","")="",0,1)</f>
        <v>1</v>
      </c>
    </row>
    <row r="47" spans="1:51" ht="23.25" customHeight="1" x14ac:dyDescent="0.15">
      <c r="A47" s="465"/>
      <c r="B47" s="138"/>
      <c r="C47" s="138"/>
      <c r="D47" s="138"/>
      <c r="E47" s="138"/>
      <c r="F47" s="466"/>
      <c r="G47" s="454" t="s">
        <v>605</v>
      </c>
      <c r="H47" s="455"/>
      <c r="I47" s="455"/>
      <c r="J47" s="455"/>
      <c r="K47" s="455"/>
      <c r="L47" s="455"/>
      <c r="M47" s="455"/>
      <c r="N47" s="455"/>
      <c r="O47" s="455"/>
      <c r="P47" s="455"/>
      <c r="Q47" s="455"/>
      <c r="R47" s="455"/>
      <c r="S47" s="455"/>
      <c r="T47" s="455"/>
      <c r="U47" s="455"/>
      <c r="V47" s="455"/>
      <c r="W47" s="455"/>
      <c r="X47" s="455"/>
      <c r="Y47" s="458" t="s">
        <v>544</v>
      </c>
      <c r="Z47" s="459"/>
      <c r="AA47" s="460"/>
      <c r="AB47" s="461" t="s">
        <v>606</v>
      </c>
      <c r="AC47" s="462"/>
      <c r="AD47" s="463"/>
      <c r="AE47" s="449" t="s">
        <v>252</v>
      </c>
      <c r="AF47" s="449"/>
      <c r="AG47" s="449"/>
      <c r="AH47" s="449"/>
      <c r="AI47" s="449">
        <v>1</v>
      </c>
      <c r="AJ47" s="449"/>
      <c r="AK47" s="449"/>
      <c r="AL47" s="449"/>
      <c r="AM47" s="449">
        <v>1</v>
      </c>
      <c r="AN47" s="449"/>
      <c r="AO47" s="449"/>
      <c r="AP47" s="449"/>
      <c r="AQ47" s="80">
        <v>1</v>
      </c>
      <c r="AR47" s="75"/>
      <c r="AS47" s="75"/>
      <c r="AT47" s="75"/>
      <c r="AU47" s="75"/>
      <c r="AV47" s="75"/>
      <c r="AW47" s="75"/>
      <c r="AX47" s="76"/>
      <c r="AY47">
        <f>$AY$46</f>
        <v>1</v>
      </c>
    </row>
    <row r="48" spans="1:51" ht="46.5" customHeight="1" thickBot="1" x14ac:dyDescent="0.2">
      <c r="A48" s="467"/>
      <c r="B48" s="90"/>
      <c r="C48" s="90"/>
      <c r="D48" s="90"/>
      <c r="E48" s="90"/>
      <c r="F48" s="468"/>
      <c r="G48" s="456"/>
      <c r="H48" s="457"/>
      <c r="I48" s="457"/>
      <c r="J48" s="457"/>
      <c r="K48" s="457"/>
      <c r="L48" s="457"/>
      <c r="M48" s="457"/>
      <c r="N48" s="457"/>
      <c r="O48" s="457"/>
      <c r="P48" s="457"/>
      <c r="Q48" s="457"/>
      <c r="R48" s="457"/>
      <c r="S48" s="457"/>
      <c r="T48" s="457"/>
      <c r="U48" s="457"/>
      <c r="V48" s="457"/>
      <c r="W48" s="457"/>
      <c r="X48" s="457"/>
      <c r="Y48" s="145" t="s">
        <v>546</v>
      </c>
      <c r="Z48" s="451"/>
      <c r="AA48" s="452"/>
      <c r="AB48" s="415" t="s">
        <v>547</v>
      </c>
      <c r="AC48" s="416"/>
      <c r="AD48" s="417"/>
      <c r="AE48" s="418" t="s">
        <v>252</v>
      </c>
      <c r="AF48" s="418"/>
      <c r="AG48" s="418"/>
      <c r="AH48" s="418"/>
      <c r="AI48" s="418" t="s">
        <v>591</v>
      </c>
      <c r="AJ48" s="418"/>
      <c r="AK48" s="418"/>
      <c r="AL48" s="418"/>
      <c r="AM48" s="418" t="s">
        <v>588</v>
      </c>
      <c r="AN48" s="418"/>
      <c r="AO48" s="418"/>
      <c r="AP48" s="418"/>
      <c r="AQ48" s="418" t="s">
        <v>607</v>
      </c>
      <c r="AR48" s="418"/>
      <c r="AS48" s="418"/>
      <c r="AT48" s="418"/>
      <c r="AU48" s="418"/>
      <c r="AV48" s="418"/>
      <c r="AW48" s="418"/>
      <c r="AX48" s="453"/>
      <c r="AY48">
        <f>$AY$46</f>
        <v>1</v>
      </c>
    </row>
    <row r="49" spans="1:51" ht="45" customHeight="1" x14ac:dyDescent="0.15">
      <c r="A49" s="307" t="s">
        <v>251</v>
      </c>
      <c r="B49" s="308"/>
      <c r="C49" s="311" t="s">
        <v>165</v>
      </c>
      <c r="D49" s="308"/>
      <c r="E49" s="313" t="s">
        <v>178</v>
      </c>
      <c r="F49" s="314"/>
      <c r="G49" s="315"/>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1" ht="32.25" customHeight="1" x14ac:dyDescent="0.15">
      <c r="A50" s="309"/>
      <c r="B50" s="310"/>
      <c r="C50" s="312"/>
      <c r="D50" s="310"/>
      <c r="E50" s="108" t="s">
        <v>177</v>
      </c>
      <c r="F50" s="110"/>
      <c r="G50" s="597"/>
      <c r="H50" s="100"/>
      <c r="I50" s="100"/>
      <c r="J50" s="100"/>
      <c r="K50" s="100"/>
      <c r="L50" s="100"/>
      <c r="M50" s="100"/>
      <c r="N50" s="100"/>
      <c r="O50" s="100"/>
      <c r="P50" s="100"/>
      <c r="Q50" s="100"/>
      <c r="R50" s="100"/>
      <c r="S50" s="100"/>
      <c r="T50" s="100"/>
      <c r="U50" s="100"/>
      <c r="V50" s="101"/>
      <c r="W50" s="377" t="s">
        <v>548</v>
      </c>
      <c r="X50" s="378"/>
      <c r="Y50" s="378"/>
      <c r="Z50" s="378"/>
      <c r="AA50" s="379"/>
      <c r="AB50" s="380"/>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2"/>
    </row>
    <row r="51" spans="1:51" ht="21" customHeight="1" x14ac:dyDescent="0.15">
      <c r="A51" s="309"/>
      <c r="B51" s="310"/>
      <c r="C51" s="312"/>
      <c r="D51" s="310"/>
      <c r="E51" s="115"/>
      <c r="F51" s="117"/>
      <c r="G51" s="104"/>
      <c r="H51" s="105"/>
      <c r="I51" s="105"/>
      <c r="J51" s="105"/>
      <c r="K51" s="105"/>
      <c r="L51" s="105"/>
      <c r="M51" s="105"/>
      <c r="N51" s="105"/>
      <c r="O51" s="105"/>
      <c r="P51" s="105"/>
      <c r="Q51" s="105"/>
      <c r="R51" s="105"/>
      <c r="S51" s="105"/>
      <c r="T51" s="105"/>
      <c r="U51" s="105"/>
      <c r="V51" s="106"/>
      <c r="W51" s="383" t="s">
        <v>549</v>
      </c>
      <c r="X51" s="384"/>
      <c r="Y51" s="384"/>
      <c r="Z51" s="384"/>
      <c r="AA51" s="385"/>
      <c r="AB51" s="380"/>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2"/>
    </row>
    <row r="52" spans="1:51" ht="34.5" customHeight="1" x14ac:dyDescent="0.15">
      <c r="A52" s="309"/>
      <c r="B52" s="310"/>
      <c r="C52" s="386" t="s">
        <v>560</v>
      </c>
      <c r="D52" s="387"/>
      <c r="E52" s="108" t="s">
        <v>247</v>
      </c>
      <c r="F52" s="110"/>
      <c r="G52" s="367" t="s">
        <v>168</v>
      </c>
      <c r="H52" s="368"/>
      <c r="I52" s="368"/>
      <c r="J52" s="388" t="s">
        <v>169</v>
      </c>
      <c r="K52" s="389"/>
      <c r="L52" s="389"/>
      <c r="M52" s="389"/>
      <c r="N52" s="389"/>
      <c r="O52" s="389"/>
      <c r="P52" s="389"/>
      <c r="Q52" s="389"/>
      <c r="R52" s="389"/>
      <c r="S52" s="389"/>
      <c r="T52" s="390"/>
      <c r="U52" s="365" t="s">
        <v>590</v>
      </c>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6"/>
      <c r="AY52" s="60"/>
    </row>
    <row r="53" spans="1:51" ht="34.5" customHeight="1" x14ac:dyDescent="0.15">
      <c r="A53" s="309"/>
      <c r="B53" s="310"/>
      <c r="C53" s="312"/>
      <c r="D53" s="310"/>
      <c r="E53" s="111"/>
      <c r="F53" s="113"/>
      <c r="G53" s="367" t="s">
        <v>561</v>
      </c>
      <c r="H53" s="368"/>
      <c r="I53" s="368"/>
      <c r="J53" s="368"/>
      <c r="K53" s="368"/>
      <c r="L53" s="368"/>
      <c r="M53" s="368"/>
      <c r="N53" s="368"/>
      <c r="O53" s="368"/>
      <c r="P53" s="368"/>
      <c r="Q53" s="368"/>
      <c r="R53" s="368"/>
      <c r="S53" s="368"/>
      <c r="T53" s="368"/>
      <c r="U53" s="364" t="s">
        <v>592</v>
      </c>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6"/>
      <c r="AY53" s="60"/>
    </row>
    <row r="54" spans="1:51" ht="34.5" customHeight="1" thickBot="1" x14ac:dyDescent="0.2">
      <c r="A54" s="309"/>
      <c r="B54" s="310"/>
      <c r="C54" s="312"/>
      <c r="D54" s="310"/>
      <c r="E54" s="115"/>
      <c r="F54" s="117"/>
      <c r="G54" s="367" t="s">
        <v>549</v>
      </c>
      <c r="H54" s="368"/>
      <c r="I54" s="368"/>
      <c r="J54" s="368"/>
      <c r="K54" s="368"/>
      <c r="L54" s="368"/>
      <c r="M54" s="368"/>
      <c r="N54" s="368"/>
      <c r="O54" s="368"/>
      <c r="P54" s="368"/>
      <c r="Q54" s="368"/>
      <c r="R54" s="368"/>
      <c r="S54" s="368"/>
      <c r="T54" s="368"/>
      <c r="U54" s="598" t="s">
        <v>593</v>
      </c>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4"/>
      <c r="AY54" s="60"/>
    </row>
    <row r="55" spans="1:51" ht="27" customHeight="1" x14ac:dyDescent="0.15">
      <c r="A55" s="369" t="s">
        <v>44</v>
      </c>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1"/>
    </row>
    <row r="56" spans="1:51" ht="27" customHeight="1" x14ac:dyDescent="0.15">
      <c r="A56" s="5"/>
      <c r="B56" s="6"/>
      <c r="C56" s="372" t="s">
        <v>29</v>
      </c>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4"/>
      <c r="AD56" s="373" t="s">
        <v>33</v>
      </c>
      <c r="AE56" s="373"/>
      <c r="AF56" s="373"/>
      <c r="AG56" s="375" t="s">
        <v>28</v>
      </c>
      <c r="AH56" s="373"/>
      <c r="AI56" s="373"/>
      <c r="AJ56" s="373"/>
      <c r="AK56" s="373"/>
      <c r="AL56" s="373"/>
      <c r="AM56" s="373"/>
      <c r="AN56" s="373"/>
      <c r="AO56" s="373"/>
      <c r="AP56" s="373"/>
      <c r="AQ56" s="373"/>
      <c r="AR56" s="373"/>
      <c r="AS56" s="373"/>
      <c r="AT56" s="373"/>
      <c r="AU56" s="373"/>
      <c r="AV56" s="373"/>
      <c r="AW56" s="373"/>
      <c r="AX56" s="376"/>
    </row>
    <row r="57" spans="1:51" ht="42.6" customHeight="1" x14ac:dyDescent="0.15">
      <c r="A57" s="339" t="s">
        <v>129</v>
      </c>
      <c r="B57" s="340"/>
      <c r="C57" s="345" t="s">
        <v>130</v>
      </c>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7"/>
      <c r="AD57" s="348" t="s">
        <v>576</v>
      </c>
      <c r="AE57" s="349"/>
      <c r="AF57" s="349"/>
      <c r="AG57" s="350" t="s">
        <v>594</v>
      </c>
      <c r="AH57" s="351"/>
      <c r="AI57" s="351"/>
      <c r="AJ57" s="351"/>
      <c r="AK57" s="351"/>
      <c r="AL57" s="351"/>
      <c r="AM57" s="351"/>
      <c r="AN57" s="351"/>
      <c r="AO57" s="351"/>
      <c r="AP57" s="351"/>
      <c r="AQ57" s="351"/>
      <c r="AR57" s="351"/>
      <c r="AS57" s="351"/>
      <c r="AT57" s="351"/>
      <c r="AU57" s="351"/>
      <c r="AV57" s="351"/>
      <c r="AW57" s="351"/>
      <c r="AX57" s="352"/>
    </row>
    <row r="58" spans="1:51" ht="61.9" customHeight="1" x14ac:dyDescent="0.15">
      <c r="A58" s="341"/>
      <c r="B58" s="342"/>
      <c r="C58" s="353" t="s">
        <v>34</v>
      </c>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283"/>
      <c r="AD58" s="284" t="s">
        <v>576</v>
      </c>
      <c r="AE58" s="285"/>
      <c r="AF58" s="285"/>
      <c r="AG58" s="279" t="s">
        <v>595</v>
      </c>
      <c r="AH58" s="280"/>
      <c r="AI58" s="280"/>
      <c r="AJ58" s="280"/>
      <c r="AK58" s="280"/>
      <c r="AL58" s="280"/>
      <c r="AM58" s="280"/>
      <c r="AN58" s="280"/>
      <c r="AO58" s="280"/>
      <c r="AP58" s="280"/>
      <c r="AQ58" s="280"/>
      <c r="AR58" s="280"/>
      <c r="AS58" s="280"/>
      <c r="AT58" s="280"/>
      <c r="AU58" s="280"/>
      <c r="AV58" s="280"/>
      <c r="AW58" s="280"/>
      <c r="AX58" s="281"/>
    </row>
    <row r="59" spans="1:51" ht="56.45" customHeight="1" x14ac:dyDescent="0.15">
      <c r="A59" s="343"/>
      <c r="B59" s="344"/>
      <c r="C59" s="355" t="s">
        <v>131</v>
      </c>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7"/>
      <c r="AD59" s="302" t="s">
        <v>576</v>
      </c>
      <c r="AE59" s="303"/>
      <c r="AF59" s="303"/>
      <c r="AG59" s="291" t="s">
        <v>596</v>
      </c>
      <c r="AH59" s="102"/>
      <c r="AI59" s="102"/>
      <c r="AJ59" s="102"/>
      <c r="AK59" s="102"/>
      <c r="AL59" s="102"/>
      <c r="AM59" s="102"/>
      <c r="AN59" s="102"/>
      <c r="AO59" s="102"/>
      <c r="AP59" s="102"/>
      <c r="AQ59" s="102"/>
      <c r="AR59" s="102"/>
      <c r="AS59" s="102"/>
      <c r="AT59" s="102"/>
      <c r="AU59" s="102"/>
      <c r="AV59" s="102"/>
      <c r="AW59" s="102"/>
      <c r="AX59" s="292"/>
    </row>
    <row r="60" spans="1:51" ht="27" customHeight="1" x14ac:dyDescent="0.15">
      <c r="A60" s="259" t="s">
        <v>36</v>
      </c>
      <c r="B60" s="319"/>
      <c r="C60" s="321" t="s">
        <v>38</v>
      </c>
      <c r="D60" s="286"/>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3"/>
      <c r="AD60" s="287" t="s">
        <v>576</v>
      </c>
      <c r="AE60" s="288"/>
      <c r="AF60" s="288"/>
      <c r="AG60" s="289" t="s">
        <v>597</v>
      </c>
      <c r="AH60" s="100"/>
      <c r="AI60" s="100"/>
      <c r="AJ60" s="100"/>
      <c r="AK60" s="100"/>
      <c r="AL60" s="100"/>
      <c r="AM60" s="100"/>
      <c r="AN60" s="100"/>
      <c r="AO60" s="100"/>
      <c r="AP60" s="100"/>
      <c r="AQ60" s="100"/>
      <c r="AR60" s="100"/>
      <c r="AS60" s="100"/>
      <c r="AT60" s="100"/>
      <c r="AU60" s="100"/>
      <c r="AV60" s="100"/>
      <c r="AW60" s="100"/>
      <c r="AX60" s="290"/>
    </row>
    <row r="61" spans="1:51" ht="35.25" customHeight="1" x14ac:dyDescent="0.15">
      <c r="A61" s="261"/>
      <c r="B61" s="320"/>
      <c r="C61" s="324"/>
      <c r="D61" s="325"/>
      <c r="E61" s="328" t="s">
        <v>230</v>
      </c>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30"/>
      <c r="AD61" s="284" t="s">
        <v>598</v>
      </c>
      <c r="AE61" s="285"/>
      <c r="AF61" s="331"/>
      <c r="AG61" s="291"/>
      <c r="AH61" s="102"/>
      <c r="AI61" s="102"/>
      <c r="AJ61" s="102"/>
      <c r="AK61" s="102"/>
      <c r="AL61" s="102"/>
      <c r="AM61" s="102"/>
      <c r="AN61" s="102"/>
      <c r="AO61" s="102"/>
      <c r="AP61" s="102"/>
      <c r="AQ61" s="102"/>
      <c r="AR61" s="102"/>
      <c r="AS61" s="102"/>
      <c r="AT61" s="102"/>
      <c r="AU61" s="102"/>
      <c r="AV61" s="102"/>
      <c r="AW61" s="102"/>
      <c r="AX61" s="292"/>
    </row>
    <row r="62" spans="1:51" ht="26.25" customHeight="1" x14ac:dyDescent="0.15">
      <c r="A62" s="261"/>
      <c r="B62" s="320"/>
      <c r="C62" s="326"/>
      <c r="D62" s="327"/>
      <c r="E62" s="332" t="s">
        <v>197</v>
      </c>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4"/>
      <c r="AD62" s="335" t="s">
        <v>598</v>
      </c>
      <c r="AE62" s="336"/>
      <c r="AF62" s="336"/>
      <c r="AG62" s="291"/>
      <c r="AH62" s="102"/>
      <c r="AI62" s="102"/>
      <c r="AJ62" s="102"/>
      <c r="AK62" s="102"/>
      <c r="AL62" s="102"/>
      <c r="AM62" s="102"/>
      <c r="AN62" s="102"/>
      <c r="AO62" s="102"/>
      <c r="AP62" s="102"/>
      <c r="AQ62" s="102"/>
      <c r="AR62" s="102"/>
      <c r="AS62" s="102"/>
      <c r="AT62" s="102"/>
      <c r="AU62" s="102"/>
      <c r="AV62" s="102"/>
      <c r="AW62" s="102"/>
      <c r="AX62" s="292"/>
    </row>
    <row r="63" spans="1:51" ht="26.25" customHeight="1" x14ac:dyDescent="0.15">
      <c r="A63" s="261"/>
      <c r="B63" s="262"/>
      <c r="C63" s="337" t="s">
        <v>39</v>
      </c>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268" t="s">
        <v>576</v>
      </c>
      <c r="AE63" s="269"/>
      <c r="AF63" s="269"/>
      <c r="AG63" s="271" t="s">
        <v>599</v>
      </c>
      <c r="AH63" s="272"/>
      <c r="AI63" s="272"/>
      <c r="AJ63" s="272"/>
      <c r="AK63" s="272"/>
      <c r="AL63" s="272"/>
      <c r="AM63" s="272"/>
      <c r="AN63" s="272"/>
      <c r="AO63" s="272"/>
      <c r="AP63" s="272"/>
      <c r="AQ63" s="272"/>
      <c r="AR63" s="272"/>
      <c r="AS63" s="272"/>
      <c r="AT63" s="272"/>
      <c r="AU63" s="272"/>
      <c r="AV63" s="272"/>
      <c r="AW63" s="272"/>
      <c r="AX63" s="273"/>
    </row>
    <row r="64" spans="1:51" ht="26.25" customHeight="1" x14ac:dyDescent="0.15">
      <c r="A64" s="261"/>
      <c r="B64" s="262"/>
      <c r="C64" s="282" t="s">
        <v>132</v>
      </c>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4" t="s">
        <v>576</v>
      </c>
      <c r="AE64" s="285"/>
      <c r="AF64" s="285"/>
      <c r="AG64" s="279" t="s">
        <v>600</v>
      </c>
      <c r="AH64" s="280"/>
      <c r="AI64" s="280"/>
      <c r="AJ64" s="280"/>
      <c r="AK64" s="280"/>
      <c r="AL64" s="280"/>
      <c r="AM64" s="280"/>
      <c r="AN64" s="280"/>
      <c r="AO64" s="280"/>
      <c r="AP64" s="280"/>
      <c r="AQ64" s="280"/>
      <c r="AR64" s="280"/>
      <c r="AS64" s="280"/>
      <c r="AT64" s="280"/>
      <c r="AU64" s="280"/>
      <c r="AV64" s="280"/>
      <c r="AW64" s="280"/>
      <c r="AX64" s="281"/>
    </row>
    <row r="65" spans="1:50" ht="26.25" customHeight="1" x14ac:dyDescent="0.15">
      <c r="A65" s="261"/>
      <c r="B65" s="262"/>
      <c r="C65" s="282" t="s">
        <v>35</v>
      </c>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4" t="s">
        <v>601</v>
      </c>
      <c r="AE65" s="285"/>
      <c r="AF65" s="285"/>
      <c r="AG65" s="279" t="s">
        <v>252</v>
      </c>
      <c r="AH65" s="280"/>
      <c r="AI65" s="280"/>
      <c r="AJ65" s="280"/>
      <c r="AK65" s="280"/>
      <c r="AL65" s="280"/>
      <c r="AM65" s="280"/>
      <c r="AN65" s="280"/>
      <c r="AO65" s="280"/>
      <c r="AP65" s="280"/>
      <c r="AQ65" s="280"/>
      <c r="AR65" s="280"/>
      <c r="AS65" s="280"/>
      <c r="AT65" s="280"/>
      <c r="AU65" s="280"/>
      <c r="AV65" s="280"/>
      <c r="AW65" s="280"/>
      <c r="AX65" s="281"/>
    </row>
    <row r="66" spans="1:50" ht="26.25" customHeight="1" x14ac:dyDescent="0.15">
      <c r="A66" s="261"/>
      <c r="B66" s="262"/>
      <c r="C66" s="282" t="s">
        <v>40</v>
      </c>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301"/>
      <c r="AD66" s="284" t="s">
        <v>576</v>
      </c>
      <c r="AE66" s="285"/>
      <c r="AF66" s="285"/>
      <c r="AG66" s="279" t="s">
        <v>602</v>
      </c>
      <c r="AH66" s="280"/>
      <c r="AI66" s="280"/>
      <c r="AJ66" s="280"/>
      <c r="AK66" s="280"/>
      <c r="AL66" s="280"/>
      <c r="AM66" s="280"/>
      <c r="AN66" s="280"/>
      <c r="AO66" s="280"/>
      <c r="AP66" s="280"/>
      <c r="AQ66" s="280"/>
      <c r="AR66" s="280"/>
      <c r="AS66" s="280"/>
      <c r="AT66" s="280"/>
      <c r="AU66" s="280"/>
      <c r="AV66" s="280"/>
      <c r="AW66" s="280"/>
      <c r="AX66" s="281"/>
    </row>
    <row r="67" spans="1:50" ht="26.25" customHeight="1" x14ac:dyDescent="0.15">
      <c r="A67" s="261"/>
      <c r="B67" s="262"/>
      <c r="C67" s="282" t="s">
        <v>208</v>
      </c>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301"/>
      <c r="AD67" s="302" t="s">
        <v>576</v>
      </c>
      <c r="AE67" s="303"/>
      <c r="AF67" s="303"/>
      <c r="AG67" s="304" t="s">
        <v>650</v>
      </c>
      <c r="AH67" s="305"/>
      <c r="AI67" s="305"/>
      <c r="AJ67" s="305"/>
      <c r="AK67" s="305"/>
      <c r="AL67" s="305"/>
      <c r="AM67" s="305"/>
      <c r="AN67" s="305"/>
      <c r="AO67" s="305"/>
      <c r="AP67" s="305"/>
      <c r="AQ67" s="305"/>
      <c r="AR67" s="305"/>
      <c r="AS67" s="305"/>
      <c r="AT67" s="305"/>
      <c r="AU67" s="305"/>
      <c r="AV67" s="305"/>
      <c r="AW67" s="305"/>
      <c r="AX67" s="306"/>
    </row>
    <row r="68" spans="1:50" ht="26.25" customHeight="1" x14ac:dyDescent="0.15">
      <c r="A68" s="261"/>
      <c r="B68" s="262"/>
      <c r="C68" s="358" t="s">
        <v>209</v>
      </c>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60"/>
      <c r="AD68" s="284" t="s">
        <v>601</v>
      </c>
      <c r="AE68" s="285"/>
      <c r="AF68" s="331"/>
      <c r="AG68" s="279" t="s">
        <v>608</v>
      </c>
      <c r="AH68" s="280"/>
      <c r="AI68" s="280"/>
      <c r="AJ68" s="280"/>
      <c r="AK68" s="280"/>
      <c r="AL68" s="280"/>
      <c r="AM68" s="280"/>
      <c r="AN68" s="280"/>
      <c r="AO68" s="280"/>
      <c r="AP68" s="280"/>
      <c r="AQ68" s="280"/>
      <c r="AR68" s="280"/>
      <c r="AS68" s="280"/>
      <c r="AT68" s="280"/>
      <c r="AU68" s="280"/>
      <c r="AV68" s="280"/>
      <c r="AW68" s="280"/>
      <c r="AX68" s="281"/>
    </row>
    <row r="69" spans="1:50" ht="26.25" customHeight="1" x14ac:dyDescent="0.15">
      <c r="A69" s="263"/>
      <c r="B69" s="264"/>
      <c r="C69" s="361" t="s">
        <v>199</v>
      </c>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3"/>
      <c r="AD69" s="295" t="s">
        <v>601</v>
      </c>
      <c r="AE69" s="296"/>
      <c r="AF69" s="297"/>
      <c r="AG69" s="298" t="s">
        <v>608</v>
      </c>
      <c r="AH69" s="299"/>
      <c r="AI69" s="299"/>
      <c r="AJ69" s="299"/>
      <c r="AK69" s="299"/>
      <c r="AL69" s="299"/>
      <c r="AM69" s="299"/>
      <c r="AN69" s="299"/>
      <c r="AO69" s="299"/>
      <c r="AP69" s="299"/>
      <c r="AQ69" s="299"/>
      <c r="AR69" s="299"/>
      <c r="AS69" s="299"/>
      <c r="AT69" s="299"/>
      <c r="AU69" s="299"/>
      <c r="AV69" s="299"/>
      <c r="AW69" s="299"/>
      <c r="AX69" s="300"/>
    </row>
    <row r="70" spans="1:50" ht="27" customHeight="1" x14ac:dyDescent="0.15">
      <c r="A70" s="259" t="s">
        <v>37</v>
      </c>
      <c r="B70" s="260"/>
      <c r="C70" s="265" t="s">
        <v>200</v>
      </c>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7"/>
      <c r="AD70" s="268" t="s">
        <v>601</v>
      </c>
      <c r="AE70" s="269"/>
      <c r="AF70" s="270"/>
      <c r="AG70" s="271" t="s">
        <v>608</v>
      </c>
      <c r="AH70" s="272"/>
      <c r="AI70" s="272"/>
      <c r="AJ70" s="272"/>
      <c r="AK70" s="272"/>
      <c r="AL70" s="272"/>
      <c r="AM70" s="272"/>
      <c r="AN70" s="272"/>
      <c r="AO70" s="272"/>
      <c r="AP70" s="272"/>
      <c r="AQ70" s="272"/>
      <c r="AR70" s="272"/>
      <c r="AS70" s="272"/>
      <c r="AT70" s="272"/>
      <c r="AU70" s="272"/>
      <c r="AV70" s="272"/>
      <c r="AW70" s="272"/>
      <c r="AX70" s="273"/>
    </row>
    <row r="71" spans="1:50" ht="35.25" customHeight="1" x14ac:dyDescent="0.15">
      <c r="A71" s="261"/>
      <c r="B71" s="262"/>
      <c r="C71" s="274" t="s">
        <v>42</v>
      </c>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6"/>
      <c r="AD71" s="277" t="s">
        <v>601</v>
      </c>
      <c r="AE71" s="278"/>
      <c r="AF71" s="278"/>
      <c r="AG71" s="279" t="s">
        <v>608</v>
      </c>
      <c r="AH71" s="280"/>
      <c r="AI71" s="280"/>
      <c r="AJ71" s="280"/>
      <c r="AK71" s="280"/>
      <c r="AL71" s="280"/>
      <c r="AM71" s="280"/>
      <c r="AN71" s="280"/>
      <c r="AO71" s="280"/>
      <c r="AP71" s="280"/>
      <c r="AQ71" s="280"/>
      <c r="AR71" s="280"/>
      <c r="AS71" s="280"/>
      <c r="AT71" s="280"/>
      <c r="AU71" s="280"/>
      <c r="AV71" s="280"/>
      <c r="AW71" s="280"/>
      <c r="AX71" s="281"/>
    </row>
    <row r="72" spans="1:50" ht="27" customHeight="1" x14ac:dyDescent="0.15">
      <c r="A72" s="261"/>
      <c r="B72" s="262"/>
      <c r="C72" s="282" t="s">
        <v>166</v>
      </c>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4" t="s">
        <v>601</v>
      </c>
      <c r="AE72" s="285"/>
      <c r="AF72" s="285"/>
      <c r="AG72" s="279" t="s">
        <v>608</v>
      </c>
      <c r="AH72" s="280"/>
      <c r="AI72" s="280"/>
      <c r="AJ72" s="280"/>
      <c r="AK72" s="280"/>
      <c r="AL72" s="280"/>
      <c r="AM72" s="280"/>
      <c r="AN72" s="280"/>
      <c r="AO72" s="280"/>
      <c r="AP72" s="280"/>
      <c r="AQ72" s="280"/>
      <c r="AR72" s="280"/>
      <c r="AS72" s="280"/>
      <c r="AT72" s="280"/>
      <c r="AU72" s="280"/>
      <c r="AV72" s="280"/>
      <c r="AW72" s="280"/>
      <c r="AX72" s="281"/>
    </row>
    <row r="73" spans="1:50" ht="27" customHeight="1" x14ac:dyDescent="0.15">
      <c r="A73" s="263"/>
      <c r="B73" s="264"/>
      <c r="C73" s="282" t="s">
        <v>41</v>
      </c>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4" t="s">
        <v>601</v>
      </c>
      <c r="AE73" s="285"/>
      <c r="AF73" s="285"/>
      <c r="AG73" s="293" t="s">
        <v>608</v>
      </c>
      <c r="AH73" s="105"/>
      <c r="AI73" s="105"/>
      <c r="AJ73" s="105"/>
      <c r="AK73" s="105"/>
      <c r="AL73" s="105"/>
      <c r="AM73" s="105"/>
      <c r="AN73" s="105"/>
      <c r="AO73" s="105"/>
      <c r="AP73" s="105"/>
      <c r="AQ73" s="105"/>
      <c r="AR73" s="105"/>
      <c r="AS73" s="105"/>
      <c r="AT73" s="105"/>
      <c r="AU73" s="105"/>
      <c r="AV73" s="105"/>
      <c r="AW73" s="105"/>
      <c r="AX73" s="294"/>
    </row>
    <row r="74" spans="1:50" ht="67.5" customHeight="1" x14ac:dyDescent="0.15">
      <c r="A74" s="259" t="s">
        <v>45</v>
      </c>
      <c r="B74" s="669"/>
      <c r="C74" s="215" t="s">
        <v>49</v>
      </c>
      <c r="D74" s="511"/>
      <c r="E74" s="511"/>
      <c r="F74" s="512"/>
      <c r="G74" s="672" t="s">
        <v>648</v>
      </c>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672"/>
      <c r="AV74" s="672"/>
      <c r="AW74" s="672"/>
      <c r="AX74" s="673"/>
    </row>
    <row r="75" spans="1:50" ht="67.5" customHeight="1" thickBot="1" x14ac:dyDescent="0.2">
      <c r="A75" s="670"/>
      <c r="B75" s="671"/>
      <c r="C75" s="674" t="s">
        <v>53</v>
      </c>
      <c r="D75" s="675"/>
      <c r="E75" s="675"/>
      <c r="F75" s="676"/>
      <c r="G75" s="677" t="s">
        <v>649</v>
      </c>
      <c r="H75" s="677"/>
      <c r="I75" s="677"/>
      <c r="J75" s="677"/>
      <c r="K75" s="677"/>
      <c r="L75" s="677"/>
      <c r="M75" s="677"/>
      <c r="N75" s="677"/>
      <c r="O75" s="677"/>
      <c r="P75" s="677"/>
      <c r="Q75" s="677"/>
      <c r="R75" s="677"/>
      <c r="S75" s="677"/>
      <c r="T75" s="677"/>
      <c r="U75" s="677"/>
      <c r="V75" s="677"/>
      <c r="W75" s="677"/>
      <c r="X75" s="677"/>
      <c r="Y75" s="677"/>
      <c r="Z75" s="677"/>
      <c r="AA75" s="677"/>
      <c r="AB75" s="677"/>
      <c r="AC75" s="677"/>
      <c r="AD75" s="677"/>
      <c r="AE75" s="677"/>
      <c r="AF75" s="677"/>
      <c r="AG75" s="677"/>
      <c r="AH75" s="677"/>
      <c r="AI75" s="677"/>
      <c r="AJ75" s="677"/>
      <c r="AK75" s="677"/>
      <c r="AL75" s="677"/>
      <c r="AM75" s="677"/>
      <c r="AN75" s="677"/>
      <c r="AO75" s="677"/>
      <c r="AP75" s="677"/>
      <c r="AQ75" s="677"/>
      <c r="AR75" s="677"/>
      <c r="AS75" s="677"/>
      <c r="AT75" s="677"/>
      <c r="AU75" s="677"/>
      <c r="AV75" s="677"/>
      <c r="AW75" s="677"/>
      <c r="AX75" s="678"/>
    </row>
    <row r="76" spans="1:50" ht="24" customHeight="1" x14ac:dyDescent="0.15">
      <c r="A76" s="659" t="s">
        <v>30</v>
      </c>
      <c r="B76" s="660"/>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AX76" s="661"/>
    </row>
    <row r="77" spans="1:50" ht="67.5" customHeight="1" thickBot="1" x14ac:dyDescent="0.2">
      <c r="A77" s="662" t="s">
        <v>610</v>
      </c>
      <c r="B77" s="663"/>
      <c r="C77" s="663"/>
      <c r="D77" s="663"/>
      <c r="E77" s="663"/>
      <c r="F77" s="663"/>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3"/>
      <c r="AL77" s="663"/>
      <c r="AM77" s="663"/>
      <c r="AN77" s="663"/>
      <c r="AO77" s="663"/>
      <c r="AP77" s="663"/>
      <c r="AQ77" s="663"/>
      <c r="AR77" s="663"/>
      <c r="AS77" s="663"/>
      <c r="AT77" s="663"/>
      <c r="AU77" s="663"/>
      <c r="AV77" s="663"/>
      <c r="AW77" s="663"/>
      <c r="AX77" s="664"/>
    </row>
    <row r="78" spans="1:50" ht="24.75" customHeight="1" x14ac:dyDescent="0.15">
      <c r="A78" s="665" t="s">
        <v>31</v>
      </c>
      <c r="B78" s="666"/>
      <c r="C78" s="666"/>
      <c r="D78" s="666"/>
      <c r="E78" s="666"/>
      <c r="F78" s="666"/>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7"/>
    </row>
    <row r="79" spans="1:50" ht="67.5" customHeight="1" thickBot="1" x14ac:dyDescent="0.2">
      <c r="A79" s="243" t="s">
        <v>611</v>
      </c>
      <c r="B79" s="244"/>
      <c r="C79" s="244"/>
      <c r="D79" s="244"/>
      <c r="E79" s="245"/>
      <c r="F79" s="668" t="s">
        <v>612</v>
      </c>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663"/>
      <c r="AP79" s="663"/>
      <c r="AQ79" s="663"/>
      <c r="AR79" s="663"/>
      <c r="AS79" s="663"/>
      <c r="AT79" s="663"/>
      <c r="AU79" s="663"/>
      <c r="AV79" s="663"/>
      <c r="AW79" s="663"/>
      <c r="AX79" s="664"/>
    </row>
    <row r="80" spans="1:50" ht="24.75" customHeight="1" x14ac:dyDescent="0.15">
      <c r="A80" s="665" t="s">
        <v>43</v>
      </c>
      <c r="B80" s="666"/>
      <c r="C80" s="666"/>
      <c r="D80" s="666"/>
      <c r="E80" s="666"/>
      <c r="F80" s="666"/>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c r="AO80" s="666"/>
      <c r="AP80" s="666"/>
      <c r="AQ80" s="666"/>
      <c r="AR80" s="666"/>
      <c r="AS80" s="666"/>
      <c r="AT80" s="666"/>
      <c r="AU80" s="666"/>
      <c r="AV80" s="666"/>
      <c r="AW80" s="666"/>
      <c r="AX80" s="667"/>
    </row>
    <row r="81" spans="1:51" ht="66" customHeight="1" thickBot="1" x14ac:dyDescent="0.2">
      <c r="A81" s="243" t="s">
        <v>231</v>
      </c>
      <c r="B81" s="244"/>
      <c r="C81" s="244"/>
      <c r="D81" s="244"/>
      <c r="E81" s="245"/>
      <c r="F81" s="246" t="s">
        <v>656</v>
      </c>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8"/>
    </row>
    <row r="82" spans="1:51" ht="24.75" customHeight="1" x14ac:dyDescent="0.15">
      <c r="A82" s="249" t="s">
        <v>32</v>
      </c>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1"/>
    </row>
    <row r="83" spans="1:51" ht="67.5" customHeight="1" thickBot="1" x14ac:dyDescent="0.2">
      <c r="A83" s="252"/>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54"/>
    </row>
    <row r="84" spans="1:51" ht="24.75" customHeight="1" x14ac:dyDescent="0.15">
      <c r="A84" s="255" t="s">
        <v>211</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7"/>
    </row>
    <row r="85" spans="1:51" ht="24.75" customHeight="1" x14ac:dyDescent="0.15">
      <c r="A85" s="258" t="s">
        <v>245</v>
      </c>
      <c r="B85" s="77"/>
      <c r="C85" s="77"/>
      <c r="D85" s="78"/>
      <c r="E85" s="239"/>
      <c r="F85" s="240"/>
      <c r="G85" s="240"/>
      <c r="H85" s="240"/>
      <c r="I85" s="240"/>
      <c r="J85" s="240"/>
      <c r="K85" s="240"/>
      <c r="L85" s="240"/>
      <c r="M85" s="240"/>
      <c r="N85" s="240"/>
      <c r="O85" s="240"/>
      <c r="P85" s="241"/>
      <c r="Q85" s="239"/>
      <c r="R85" s="240"/>
      <c r="S85" s="240"/>
      <c r="T85" s="240"/>
      <c r="U85" s="240"/>
      <c r="V85" s="240"/>
      <c r="W85" s="240"/>
      <c r="X85" s="240"/>
      <c r="Y85" s="240"/>
      <c r="Z85" s="240"/>
      <c r="AA85" s="240"/>
      <c r="AB85" s="241"/>
      <c r="AC85" s="239"/>
      <c r="AD85" s="240"/>
      <c r="AE85" s="240"/>
      <c r="AF85" s="240"/>
      <c r="AG85" s="240"/>
      <c r="AH85" s="240"/>
      <c r="AI85" s="240"/>
      <c r="AJ85" s="240"/>
      <c r="AK85" s="240"/>
      <c r="AL85" s="240"/>
      <c r="AM85" s="240"/>
      <c r="AN85" s="241"/>
      <c r="AO85" s="239"/>
      <c r="AP85" s="240"/>
      <c r="AQ85" s="240"/>
      <c r="AR85" s="240"/>
      <c r="AS85" s="240"/>
      <c r="AT85" s="240"/>
      <c r="AU85" s="240"/>
      <c r="AV85" s="240"/>
      <c r="AW85" s="240"/>
      <c r="AX85" s="242"/>
      <c r="AY85" s="64"/>
    </row>
    <row r="86" spans="1:51" ht="24.75" customHeight="1" x14ac:dyDescent="0.15">
      <c r="A86" s="170" t="s">
        <v>244</v>
      </c>
      <c r="B86" s="170"/>
      <c r="C86" s="170"/>
      <c r="D86" s="170"/>
      <c r="E86" s="239"/>
      <c r="F86" s="240"/>
      <c r="G86" s="240"/>
      <c r="H86" s="240"/>
      <c r="I86" s="240"/>
      <c r="J86" s="240"/>
      <c r="K86" s="240"/>
      <c r="L86" s="240"/>
      <c r="M86" s="240"/>
      <c r="N86" s="240"/>
      <c r="O86" s="240"/>
      <c r="P86" s="241"/>
      <c r="Q86" s="239"/>
      <c r="R86" s="240"/>
      <c r="S86" s="240"/>
      <c r="T86" s="240"/>
      <c r="U86" s="240"/>
      <c r="V86" s="240"/>
      <c r="W86" s="240"/>
      <c r="X86" s="240"/>
      <c r="Y86" s="240"/>
      <c r="Z86" s="240"/>
      <c r="AA86" s="240"/>
      <c r="AB86" s="241"/>
      <c r="AC86" s="239"/>
      <c r="AD86" s="240"/>
      <c r="AE86" s="240"/>
      <c r="AF86" s="240"/>
      <c r="AG86" s="240"/>
      <c r="AH86" s="240"/>
      <c r="AI86" s="240"/>
      <c r="AJ86" s="240"/>
      <c r="AK86" s="240"/>
      <c r="AL86" s="240"/>
      <c r="AM86" s="240"/>
      <c r="AN86" s="241"/>
      <c r="AO86" s="239"/>
      <c r="AP86" s="240"/>
      <c r="AQ86" s="240"/>
      <c r="AR86" s="240"/>
      <c r="AS86" s="240"/>
      <c r="AT86" s="240"/>
      <c r="AU86" s="240"/>
      <c r="AV86" s="240"/>
      <c r="AW86" s="240"/>
      <c r="AX86" s="242"/>
    </row>
    <row r="87" spans="1:51" ht="24.75" customHeight="1" x14ac:dyDescent="0.15">
      <c r="A87" s="170" t="s">
        <v>243</v>
      </c>
      <c r="B87" s="170"/>
      <c r="C87" s="170"/>
      <c r="D87" s="170"/>
      <c r="E87" s="239"/>
      <c r="F87" s="240"/>
      <c r="G87" s="240"/>
      <c r="H87" s="240"/>
      <c r="I87" s="240"/>
      <c r="J87" s="240"/>
      <c r="K87" s="240"/>
      <c r="L87" s="240"/>
      <c r="M87" s="240"/>
      <c r="N87" s="240"/>
      <c r="O87" s="240"/>
      <c r="P87" s="241"/>
      <c r="Q87" s="239"/>
      <c r="R87" s="240"/>
      <c r="S87" s="240"/>
      <c r="T87" s="240"/>
      <c r="U87" s="240"/>
      <c r="V87" s="240"/>
      <c r="W87" s="240"/>
      <c r="X87" s="240"/>
      <c r="Y87" s="240"/>
      <c r="Z87" s="240"/>
      <c r="AA87" s="240"/>
      <c r="AB87" s="241"/>
      <c r="AC87" s="239"/>
      <c r="AD87" s="240"/>
      <c r="AE87" s="240"/>
      <c r="AF87" s="240"/>
      <c r="AG87" s="240"/>
      <c r="AH87" s="240"/>
      <c r="AI87" s="240"/>
      <c r="AJ87" s="240"/>
      <c r="AK87" s="240"/>
      <c r="AL87" s="240"/>
      <c r="AM87" s="240"/>
      <c r="AN87" s="241"/>
      <c r="AO87" s="239"/>
      <c r="AP87" s="240"/>
      <c r="AQ87" s="240"/>
      <c r="AR87" s="240"/>
      <c r="AS87" s="240"/>
      <c r="AT87" s="240"/>
      <c r="AU87" s="240"/>
      <c r="AV87" s="240"/>
      <c r="AW87" s="240"/>
      <c r="AX87" s="242"/>
    </row>
    <row r="88" spans="1:51" ht="24.75" customHeight="1" x14ac:dyDescent="0.15">
      <c r="A88" s="170" t="s">
        <v>242</v>
      </c>
      <c r="B88" s="170"/>
      <c r="C88" s="170"/>
      <c r="D88" s="170"/>
      <c r="E88" s="239"/>
      <c r="F88" s="240"/>
      <c r="G88" s="240"/>
      <c r="H88" s="240"/>
      <c r="I88" s="240"/>
      <c r="J88" s="240"/>
      <c r="K88" s="240"/>
      <c r="L88" s="240"/>
      <c r="M88" s="240"/>
      <c r="N88" s="240"/>
      <c r="O88" s="240"/>
      <c r="P88" s="241"/>
      <c r="Q88" s="239"/>
      <c r="R88" s="240"/>
      <c r="S88" s="240"/>
      <c r="T88" s="240"/>
      <c r="U88" s="240"/>
      <c r="V88" s="240"/>
      <c r="W88" s="240"/>
      <c r="X88" s="240"/>
      <c r="Y88" s="240"/>
      <c r="Z88" s="240"/>
      <c r="AA88" s="240"/>
      <c r="AB88" s="241"/>
      <c r="AC88" s="239"/>
      <c r="AD88" s="240"/>
      <c r="AE88" s="240"/>
      <c r="AF88" s="240"/>
      <c r="AG88" s="240"/>
      <c r="AH88" s="240"/>
      <c r="AI88" s="240"/>
      <c r="AJ88" s="240"/>
      <c r="AK88" s="240"/>
      <c r="AL88" s="240"/>
      <c r="AM88" s="240"/>
      <c r="AN88" s="241"/>
      <c r="AO88" s="239"/>
      <c r="AP88" s="240"/>
      <c r="AQ88" s="240"/>
      <c r="AR88" s="240"/>
      <c r="AS88" s="240"/>
      <c r="AT88" s="240"/>
      <c r="AU88" s="240"/>
      <c r="AV88" s="240"/>
      <c r="AW88" s="240"/>
      <c r="AX88" s="242"/>
    </row>
    <row r="89" spans="1:51" ht="24.75" customHeight="1" x14ac:dyDescent="0.15">
      <c r="A89" s="170" t="s">
        <v>241</v>
      </c>
      <c r="B89" s="170"/>
      <c r="C89" s="170"/>
      <c r="D89" s="170"/>
      <c r="E89" s="239"/>
      <c r="F89" s="240"/>
      <c r="G89" s="240"/>
      <c r="H89" s="240"/>
      <c r="I89" s="240"/>
      <c r="J89" s="240"/>
      <c r="K89" s="240"/>
      <c r="L89" s="240"/>
      <c r="M89" s="240"/>
      <c r="N89" s="240"/>
      <c r="O89" s="240"/>
      <c r="P89" s="241"/>
      <c r="Q89" s="239"/>
      <c r="R89" s="240"/>
      <c r="S89" s="240"/>
      <c r="T89" s="240"/>
      <c r="U89" s="240"/>
      <c r="V89" s="240"/>
      <c r="W89" s="240"/>
      <c r="X89" s="240"/>
      <c r="Y89" s="240"/>
      <c r="Z89" s="240"/>
      <c r="AA89" s="240"/>
      <c r="AB89" s="241"/>
      <c r="AC89" s="239"/>
      <c r="AD89" s="240"/>
      <c r="AE89" s="240"/>
      <c r="AF89" s="240"/>
      <c r="AG89" s="240"/>
      <c r="AH89" s="240"/>
      <c r="AI89" s="240"/>
      <c r="AJ89" s="240"/>
      <c r="AK89" s="240"/>
      <c r="AL89" s="240"/>
      <c r="AM89" s="240"/>
      <c r="AN89" s="241"/>
      <c r="AO89" s="239"/>
      <c r="AP89" s="240"/>
      <c r="AQ89" s="240"/>
      <c r="AR89" s="240"/>
      <c r="AS89" s="240"/>
      <c r="AT89" s="240"/>
      <c r="AU89" s="240"/>
      <c r="AV89" s="240"/>
      <c r="AW89" s="240"/>
      <c r="AX89" s="242"/>
    </row>
    <row r="90" spans="1:51" ht="24.75" customHeight="1" x14ac:dyDescent="0.15">
      <c r="A90" s="170" t="s">
        <v>240</v>
      </c>
      <c r="B90" s="170"/>
      <c r="C90" s="170"/>
      <c r="D90" s="170"/>
      <c r="E90" s="239"/>
      <c r="F90" s="240"/>
      <c r="G90" s="240"/>
      <c r="H90" s="240"/>
      <c r="I90" s="240"/>
      <c r="J90" s="240"/>
      <c r="K90" s="240"/>
      <c r="L90" s="240"/>
      <c r="M90" s="240"/>
      <c r="N90" s="240"/>
      <c r="O90" s="240"/>
      <c r="P90" s="241"/>
      <c r="Q90" s="239"/>
      <c r="R90" s="240"/>
      <c r="S90" s="240"/>
      <c r="T90" s="240"/>
      <c r="U90" s="240"/>
      <c r="V90" s="240"/>
      <c r="W90" s="240"/>
      <c r="X90" s="240"/>
      <c r="Y90" s="240"/>
      <c r="Z90" s="240"/>
      <c r="AA90" s="240"/>
      <c r="AB90" s="241"/>
      <c r="AC90" s="239"/>
      <c r="AD90" s="240"/>
      <c r="AE90" s="240"/>
      <c r="AF90" s="240"/>
      <c r="AG90" s="240"/>
      <c r="AH90" s="240"/>
      <c r="AI90" s="240"/>
      <c r="AJ90" s="240"/>
      <c r="AK90" s="240"/>
      <c r="AL90" s="240"/>
      <c r="AM90" s="240"/>
      <c r="AN90" s="241"/>
      <c r="AO90" s="239"/>
      <c r="AP90" s="240"/>
      <c r="AQ90" s="240"/>
      <c r="AR90" s="240"/>
      <c r="AS90" s="240"/>
      <c r="AT90" s="240"/>
      <c r="AU90" s="240"/>
      <c r="AV90" s="240"/>
      <c r="AW90" s="240"/>
      <c r="AX90" s="242"/>
    </row>
    <row r="91" spans="1:51" ht="24.75" customHeight="1" x14ac:dyDescent="0.15">
      <c r="A91" s="170" t="s">
        <v>239</v>
      </c>
      <c r="B91" s="170"/>
      <c r="C91" s="170"/>
      <c r="D91" s="170"/>
      <c r="E91" s="239"/>
      <c r="F91" s="240"/>
      <c r="G91" s="240"/>
      <c r="H91" s="240"/>
      <c r="I91" s="240"/>
      <c r="J91" s="240"/>
      <c r="K91" s="240"/>
      <c r="L91" s="240"/>
      <c r="M91" s="240"/>
      <c r="N91" s="240"/>
      <c r="O91" s="240"/>
      <c r="P91" s="241"/>
      <c r="Q91" s="239"/>
      <c r="R91" s="240"/>
      <c r="S91" s="240"/>
      <c r="T91" s="240"/>
      <c r="U91" s="240"/>
      <c r="V91" s="240"/>
      <c r="W91" s="240"/>
      <c r="X91" s="240"/>
      <c r="Y91" s="240"/>
      <c r="Z91" s="240"/>
      <c r="AA91" s="240"/>
      <c r="AB91" s="241"/>
      <c r="AC91" s="239"/>
      <c r="AD91" s="240"/>
      <c r="AE91" s="240"/>
      <c r="AF91" s="240"/>
      <c r="AG91" s="240"/>
      <c r="AH91" s="240"/>
      <c r="AI91" s="240"/>
      <c r="AJ91" s="240"/>
      <c r="AK91" s="240"/>
      <c r="AL91" s="240"/>
      <c r="AM91" s="240"/>
      <c r="AN91" s="241"/>
      <c r="AO91" s="239"/>
      <c r="AP91" s="240"/>
      <c r="AQ91" s="240"/>
      <c r="AR91" s="240"/>
      <c r="AS91" s="240"/>
      <c r="AT91" s="240"/>
      <c r="AU91" s="240"/>
      <c r="AV91" s="240"/>
      <c r="AW91" s="240"/>
      <c r="AX91" s="242"/>
    </row>
    <row r="92" spans="1:51" ht="24.75" customHeight="1" x14ac:dyDescent="0.15">
      <c r="A92" s="170" t="s">
        <v>238</v>
      </c>
      <c r="B92" s="170"/>
      <c r="C92" s="170"/>
      <c r="D92" s="170"/>
      <c r="E92" s="239"/>
      <c r="F92" s="240"/>
      <c r="G92" s="240"/>
      <c r="H92" s="240"/>
      <c r="I92" s="240"/>
      <c r="J92" s="240"/>
      <c r="K92" s="240"/>
      <c r="L92" s="240"/>
      <c r="M92" s="240"/>
      <c r="N92" s="240"/>
      <c r="O92" s="240"/>
      <c r="P92" s="241"/>
      <c r="Q92" s="239"/>
      <c r="R92" s="240"/>
      <c r="S92" s="240"/>
      <c r="T92" s="240"/>
      <c r="U92" s="240"/>
      <c r="V92" s="240"/>
      <c r="W92" s="240"/>
      <c r="X92" s="240"/>
      <c r="Y92" s="240"/>
      <c r="Z92" s="240"/>
      <c r="AA92" s="240"/>
      <c r="AB92" s="241"/>
      <c r="AC92" s="239"/>
      <c r="AD92" s="240"/>
      <c r="AE92" s="240"/>
      <c r="AF92" s="240"/>
      <c r="AG92" s="240"/>
      <c r="AH92" s="240"/>
      <c r="AI92" s="240"/>
      <c r="AJ92" s="240"/>
      <c r="AK92" s="240"/>
      <c r="AL92" s="240"/>
      <c r="AM92" s="240"/>
      <c r="AN92" s="241"/>
      <c r="AO92" s="239"/>
      <c r="AP92" s="240"/>
      <c r="AQ92" s="240"/>
      <c r="AR92" s="240"/>
      <c r="AS92" s="240"/>
      <c r="AT92" s="240"/>
      <c r="AU92" s="240"/>
      <c r="AV92" s="240"/>
      <c r="AW92" s="240"/>
      <c r="AX92" s="242"/>
    </row>
    <row r="93" spans="1:51" ht="24.75" customHeight="1" x14ac:dyDescent="0.15">
      <c r="A93" s="170" t="s">
        <v>384</v>
      </c>
      <c r="B93" s="170"/>
      <c r="C93" s="170"/>
      <c r="D93" s="170"/>
      <c r="E93" s="84" t="s">
        <v>581</v>
      </c>
      <c r="F93" s="74"/>
      <c r="G93" s="74"/>
      <c r="H93" s="67" t="str">
        <f>IF(E93="","","-")</f>
        <v>-</v>
      </c>
      <c r="I93" s="74" t="s">
        <v>236</v>
      </c>
      <c r="J93" s="74"/>
      <c r="K93" s="67" t="str">
        <f>IF(I93="","","-")</f>
        <v>-</v>
      </c>
      <c r="L93" s="85">
        <v>13</v>
      </c>
      <c r="M93" s="85"/>
      <c r="N93" s="67" t="str">
        <f>IF(O93="","","-")</f>
        <v/>
      </c>
      <c r="O93" s="86"/>
      <c r="P93" s="87"/>
      <c r="Q93" s="84" t="s">
        <v>581</v>
      </c>
      <c r="R93" s="74"/>
      <c r="S93" s="74"/>
      <c r="T93" s="67" t="str">
        <f>IF(Q93="","","-")</f>
        <v>-</v>
      </c>
      <c r="U93" s="74" t="s">
        <v>236</v>
      </c>
      <c r="V93" s="74"/>
      <c r="W93" s="67" t="str">
        <f>IF(U93="","","-")</f>
        <v>-</v>
      </c>
      <c r="X93" s="85">
        <v>14</v>
      </c>
      <c r="Y93" s="85"/>
      <c r="Z93" s="67" t="str">
        <f>IF(AA93="","","-")</f>
        <v/>
      </c>
      <c r="AA93" s="86"/>
      <c r="AB93" s="87"/>
      <c r="AC93" s="84"/>
      <c r="AD93" s="74"/>
      <c r="AE93" s="74"/>
      <c r="AF93" s="67" t="str">
        <f>IF(AC93="","","-")</f>
        <v/>
      </c>
      <c r="AG93" s="74"/>
      <c r="AH93" s="74"/>
      <c r="AI93" s="67" t="str">
        <f>IF(AG93="","","-")</f>
        <v/>
      </c>
      <c r="AJ93" s="85"/>
      <c r="AK93" s="85"/>
      <c r="AL93" s="67" t="str">
        <f>IF(AM93="","","-")</f>
        <v/>
      </c>
      <c r="AM93" s="86"/>
      <c r="AN93" s="87"/>
      <c r="AO93" s="84"/>
      <c r="AP93" s="74"/>
      <c r="AQ93" s="67" t="str">
        <f>IF(AO93="","","-")</f>
        <v/>
      </c>
      <c r="AR93" s="74"/>
      <c r="AS93" s="74"/>
      <c r="AT93" s="67" t="str">
        <f>IF(AR93="","","-")</f>
        <v/>
      </c>
      <c r="AU93" s="85"/>
      <c r="AV93" s="85"/>
      <c r="AW93" s="67" t="str">
        <f>IF(AX93="","","-")</f>
        <v/>
      </c>
      <c r="AX93" s="70"/>
    </row>
    <row r="94" spans="1:51" ht="24.75" customHeight="1" x14ac:dyDescent="0.15">
      <c r="A94" s="170" t="s">
        <v>557</v>
      </c>
      <c r="B94" s="170"/>
      <c r="C94" s="170"/>
      <c r="D94" s="170"/>
      <c r="E94" s="84" t="s">
        <v>568</v>
      </c>
      <c r="F94" s="74"/>
      <c r="G94" s="74"/>
      <c r="H94" s="67"/>
      <c r="I94" s="74" t="s">
        <v>256</v>
      </c>
      <c r="J94" s="74"/>
      <c r="K94" s="67"/>
      <c r="L94" s="85">
        <v>9</v>
      </c>
      <c r="M94" s="85"/>
      <c r="N94" s="67" t="str">
        <f>IF(O94="","","-")</f>
        <v/>
      </c>
      <c r="O94" s="86"/>
      <c r="P94" s="87"/>
      <c r="Q94" s="84"/>
      <c r="R94" s="74"/>
      <c r="S94" s="74"/>
      <c r="T94" s="67" t="str">
        <f>IF(Q94="","","-")</f>
        <v/>
      </c>
      <c r="U94" s="74"/>
      <c r="V94" s="74"/>
      <c r="W94" s="67" t="str">
        <f>IF(U94="","","-")</f>
        <v/>
      </c>
      <c r="X94" s="85"/>
      <c r="Y94" s="85"/>
      <c r="Z94" s="67" t="str">
        <f>IF(AA94="","","-")</f>
        <v/>
      </c>
      <c r="AA94" s="86"/>
      <c r="AB94" s="87"/>
      <c r="AC94" s="84"/>
      <c r="AD94" s="74"/>
      <c r="AE94" s="74"/>
      <c r="AF94" s="67" t="str">
        <f>IF(AC94="","","-")</f>
        <v/>
      </c>
      <c r="AG94" s="74"/>
      <c r="AH94" s="74"/>
      <c r="AI94" s="67" t="str">
        <f>IF(AG94="","","-")</f>
        <v/>
      </c>
      <c r="AJ94" s="85"/>
      <c r="AK94" s="85"/>
      <c r="AL94" s="67" t="str">
        <f>IF(AM94="","","-")</f>
        <v/>
      </c>
      <c r="AM94" s="86"/>
      <c r="AN94" s="87"/>
      <c r="AO94" s="84"/>
      <c r="AP94" s="74"/>
      <c r="AQ94" s="67" t="str">
        <f>IF(AO94="","","-")</f>
        <v/>
      </c>
      <c r="AR94" s="74"/>
      <c r="AS94" s="74"/>
      <c r="AT94" s="67" t="str">
        <f>IF(AR94="","","-")</f>
        <v/>
      </c>
      <c r="AU94" s="85"/>
      <c r="AV94" s="85"/>
      <c r="AW94" s="67" t="str">
        <f>IF(AX94="","","-")</f>
        <v/>
      </c>
      <c r="AX94" s="70"/>
    </row>
    <row r="95" spans="1:51" ht="24.75" customHeight="1" x14ac:dyDescent="0.15">
      <c r="A95" s="170" t="s">
        <v>352</v>
      </c>
      <c r="B95" s="170"/>
      <c r="C95" s="170"/>
      <c r="D95" s="170"/>
      <c r="E95" s="72">
        <v>2021</v>
      </c>
      <c r="F95" s="73"/>
      <c r="G95" s="74" t="s">
        <v>567</v>
      </c>
      <c r="H95" s="74"/>
      <c r="I95" s="74"/>
      <c r="J95" s="73">
        <v>20</v>
      </c>
      <c r="K95" s="73"/>
      <c r="L95" s="85">
        <v>147</v>
      </c>
      <c r="M95" s="85"/>
      <c r="N95" s="85"/>
      <c r="O95" s="73"/>
      <c r="P95" s="73"/>
      <c r="Q95" s="72"/>
      <c r="R95" s="73"/>
      <c r="S95" s="74"/>
      <c r="T95" s="74"/>
      <c r="U95" s="74"/>
      <c r="V95" s="73"/>
      <c r="W95" s="73"/>
      <c r="X95" s="85"/>
      <c r="Y95" s="85"/>
      <c r="Z95" s="85"/>
      <c r="AA95" s="73"/>
      <c r="AB95" s="229"/>
      <c r="AC95" s="72"/>
      <c r="AD95" s="73"/>
      <c r="AE95" s="74"/>
      <c r="AF95" s="74"/>
      <c r="AG95" s="74"/>
      <c r="AH95" s="73"/>
      <c r="AI95" s="73"/>
      <c r="AJ95" s="85"/>
      <c r="AK95" s="85"/>
      <c r="AL95" s="85"/>
      <c r="AM95" s="73"/>
      <c r="AN95" s="229"/>
      <c r="AO95" s="72"/>
      <c r="AP95" s="73"/>
      <c r="AQ95" s="74"/>
      <c r="AR95" s="74"/>
      <c r="AS95" s="74"/>
      <c r="AT95" s="73"/>
      <c r="AU95" s="73"/>
      <c r="AV95" s="85"/>
      <c r="AW95" s="85"/>
      <c r="AX95" s="70"/>
    </row>
    <row r="96" spans="1:51" ht="28.35" customHeight="1" x14ac:dyDescent="0.15">
      <c r="A96" s="230" t="s">
        <v>232</v>
      </c>
      <c r="B96" s="231"/>
      <c r="C96" s="231"/>
      <c r="D96" s="231"/>
      <c r="E96" s="231"/>
      <c r="F96" s="232"/>
      <c r="G96" s="54" t="s">
        <v>559</v>
      </c>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6"/>
    </row>
    <row r="97" spans="1:50" ht="28.35" customHeight="1" x14ac:dyDescent="0.15">
      <c r="A97" s="230"/>
      <c r="B97" s="231"/>
      <c r="C97" s="231"/>
      <c r="D97" s="231"/>
      <c r="E97" s="231"/>
      <c r="F97" s="232"/>
      <c r="G97" s="34"/>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6"/>
    </row>
    <row r="98" spans="1:50" ht="28.35" customHeight="1" x14ac:dyDescent="0.15">
      <c r="A98" s="230"/>
      <c r="B98" s="231"/>
      <c r="C98" s="231"/>
      <c r="D98" s="231"/>
      <c r="E98" s="231"/>
      <c r="F98" s="232"/>
      <c r="G98" s="34"/>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6"/>
    </row>
    <row r="99" spans="1:50" ht="28.35" customHeight="1" x14ac:dyDescent="0.15">
      <c r="A99" s="230"/>
      <c r="B99" s="231"/>
      <c r="C99" s="231"/>
      <c r="D99" s="231"/>
      <c r="E99" s="231"/>
      <c r="F99" s="232"/>
      <c r="G99" s="34"/>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0" ht="27.75" customHeight="1" x14ac:dyDescent="0.15">
      <c r="A100" s="230"/>
      <c r="B100" s="231"/>
      <c r="C100" s="231"/>
      <c r="D100" s="231"/>
      <c r="E100" s="231"/>
      <c r="F100" s="232"/>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28.35" customHeight="1" x14ac:dyDescent="0.15">
      <c r="A101" s="230"/>
      <c r="B101" s="231"/>
      <c r="C101" s="231"/>
      <c r="D101" s="231"/>
      <c r="E101" s="231"/>
      <c r="F101" s="232"/>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15">
      <c r="A102" s="230"/>
      <c r="B102" s="231"/>
      <c r="C102" s="231"/>
      <c r="D102" s="231"/>
      <c r="E102" s="231"/>
      <c r="F102" s="232"/>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7.75" customHeight="1" x14ac:dyDescent="0.15">
      <c r="A103" s="230"/>
      <c r="B103" s="231"/>
      <c r="C103" s="231"/>
      <c r="D103" s="231"/>
      <c r="E103" s="231"/>
      <c r="F103" s="232"/>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8.35" customHeight="1" x14ac:dyDescent="0.15">
      <c r="A104" s="230"/>
      <c r="B104" s="231"/>
      <c r="C104" s="231"/>
      <c r="D104" s="231"/>
      <c r="E104" s="231"/>
      <c r="F104" s="232"/>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230"/>
      <c r="B105" s="231"/>
      <c r="C105" s="231"/>
      <c r="D105" s="231"/>
      <c r="E105" s="231"/>
      <c r="F105" s="232"/>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8.35" customHeight="1" x14ac:dyDescent="0.15">
      <c r="A106" s="230"/>
      <c r="B106" s="231"/>
      <c r="C106" s="231"/>
      <c r="D106" s="231"/>
      <c r="E106" s="231"/>
      <c r="F106" s="232"/>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230"/>
      <c r="B107" s="231"/>
      <c r="C107" s="231"/>
      <c r="D107" s="231"/>
      <c r="E107" s="231"/>
      <c r="F107" s="232"/>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230"/>
      <c r="B108" s="231"/>
      <c r="C108" s="231"/>
      <c r="D108" s="231"/>
      <c r="E108" s="231"/>
      <c r="F108" s="232"/>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7.75" customHeight="1" x14ac:dyDescent="0.15">
      <c r="A109" s="230"/>
      <c r="B109" s="231"/>
      <c r="C109" s="231"/>
      <c r="D109" s="231"/>
      <c r="E109" s="231"/>
      <c r="F109" s="232"/>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230"/>
      <c r="B110" s="231"/>
      <c r="C110" s="231"/>
      <c r="D110" s="231"/>
      <c r="E110" s="231"/>
      <c r="F110" s="232"/>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230"/>
      <c r="B111" s="231"/>
      <c r="C111" s="231"/>
      <c r="D111" s="231"/>
      <c r="E111" s="231"/>
      <c r="F111" s="232"/>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15">
      <c r="A112" s="230"/>
      <c r="B112" s="231"/>
      <c r="C112" s="231"/>
      <c r="D112" s="231"/>
      <c r="E112" s="231"/>
      <c r="F112" s="232"/>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52.5" customHeight="1" thickBot="1" x14ac:dyDescent="0.2">
      <c r="A113" s="230"/>
      <c r="B113" s="231"/>
      <c r="C113" s="231"/>
      <c r="D113" s="231"/>
      <c r="E113" s="231"/>
      <c r="F113" s="232"/>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4.75" customHeight="1" x14ac:dyDescent="0.15">
      <c r="A114" s="233" t="s">
        <v>234</v>
      </c>
      <c r="B114" s="234"/>
      <c r="C114" s="234"/>
      <c r="D114" s="234"/>
      <c r="E114" s="234"/>
      <c r="F114" s="235"/>
      <c r="G114" s="211" t="s">
        <v>623</v>
      </c>
      <c r="H114" s="212"/>
      <c r="I114" s="212"/>
      <c r="J114" s="212"/>
      <c r="K114" s="212"/>
      <c r="L114" s="212"/>
      <c r="M114" s="212"/>
      <c r="N114" s="212"/>
      <c r="O114" s="212"/>
      <c r="P114" s="212"/>
      <c r="Q114" s="212"/>
      <c r="R114" s="212"/>
      <c r="S114" s="212"/>
      <c r="T114" s="212"/>
      <c r="U114" s="212"/>
      <c r="V114" s="212"/>
      <c r="W114" s="212"/>
      <c r="X114" s="212"/>
      <c r="Y114" s="212"/>
      <c r="Z114" s="212"/>
      <c r="AA114" s="212"/>
      <c r="AB114" s="213"/>
      <c r="AC114" s="211" t="s">
        <v>624</v>
      </c>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4"/>
    </row>
    <row r="115" spans="1:51" ht="24.75" customHeight="1" x14ac:dyDescent="0.15">
      <c r="A115" s="236"/>
      <c r="B115" s="237"/>
      <c r="C115" s="237"/>
      <c r="D115" s="237"/>
      <c r="E115" s="237"/>
      <c r="F115" s="238"/>
      <c r="G115" s="215" t="s">
        <v>15</v>
      </c>
      <c r="H115" s="216"/>
      <c r="I115" s="216"/>
      <c r="J115" s="216"/>
      <c r="K115" s="216"/>
      <c r="L115" s="217" t="s">
        <v>16</v>
      </c>
      <c r="M115" s="216"/>
      <c r="N115" s="216"/>
      <c r="O115" s="216"/>
      <c r="P115" s="216"/>
      <c r="Q115" s="216"/>
      <c r="R115" s="216"/>
      <c r="S115" s="216"/>
      <c r="T115" s="216"/>
      <c r="U115" s="216"/>
      <c r="V115" s="216"/>
      <c r="W115" s="216"/>
      <c r="X115" s="218"/>
      <c r="Y115" s="219" t="s">
        <v>17</v>
      </c>
      <c r="Z115" s="220"/>
      <c r="AA115" s="220"/>
      <c r="AB115" s="221"/>
      <c r="AC115" s="215" t="s">
        <v>15</v>
      </c>
      <c r="AD115" s="216"/>
      <c r="AE115" s="216"/>
      <c r="AF115" s="216"/>
      <c r="AG115" s="216"/>
      <c r="AH115" s="217" t="s">
        <v>16</v>
      </c>
      <c r="AI115" s="216"/>
      <c r="AJ115" s="216"/>
      <c r="AK115" s="216"/>
      <c r="AL115" s="216"/>
      <c r="AM115" s="216"/>
      <c r="AN115" s="216"/>
      <c r="AO115" s="216"/>
      <c r="AP115" s="216"/>
      <c r="AQ115" s="216"/>
      <c r="AR115" s="216"/>
      <c r="AS115" s="216"/>
      <c r="AT115" s="218"/>
      <c r="AU115" s="219" t="s">
        <v>17</v>
      </c>
      <c r="AV115" s="220"/>
      <c r="AW115" s="220"/>
      <c r="AX115" s="222"/>
    </row>
    <row r="116" spans="1:51" ht="24.75" customHeight="1" x14ac:dyDescent="0.15">
      <c r="A116" s="236"/>
      <c r="B116" s="237"/>
      <c r="C116" s="237"/>
      <c r="D116" s="237"/>
      <c r="E116" s="237"/>
      <c r="F116" s="238"/>
      <c r="G116" s="201" t="s">
        <v>621</v>
      </c>
      <c r="H116" s="202"/>
      <c r="I116" s="202"/>
      <c r="J116" s="202"/>
      <c r="K116" s="203"/>
      <c r="L116" s="204" t="s">
        <v>622</v>
      </c>
      <c r="M116" s="205"/>
      <c r="N116" s="205"/>
      <c r="O116" s="205"/>
      <c r="P116" s="205"/>
      <c r="Q116" s="205"/>
      <c r="R116" s="205"/>
      <c r="S116" s="205"/>
      <c r="T116" s="205"/>
      <c r="U116" s="205"/>
      <c r="V116" s="205"/>
      <c r="W116" s="205"/>
      <c r="X116" s="206"/>
      <c r="Y116" s="207">
        <v>147473</v>
      </c>
      <c r="Z116" s="208"/>
      <c r="AA116" s="208"/>
      <c r="AB116" s="209"/>
      <c r="AC116" s="201" t="s">
        <v>620</v>
      </c>
      <c r="AD116" s="202"/>
      <c r="AE116" s="202"/>
      <c r="AF116" s="202"/>
      <c r="AG116" s="203"/>
      <c r="AH116" s="204" t="s">
        <v>622</v>
      </c>
      <c r="AI116" s="205"/>
      <c r="AJ116" s="205"/>
      <c r="AK116" s="205"/>
      <c r="AL116" s="205"/>
      <c r="AM116" s="205"/>
      <c r="AN116" s="205"/>
      <c r="AO116" s="205"/>
      <c r="AP116" s="205"/>
      <c r="AQ116" s="205"/>
      <c r="AR116" s="205"/>
      <c r="AS116" s="205"/>
      <c r="AT116" s="206"/>
      <c r="AU116" s="207">
        <v>107121</v>
      </c>
      <c r="AV116" s="208"/>
      <c r="AW116" s="208"/>
      <c r="AX116" s="210"/>
    </row>
    <row r="117" spans="1:51" ht="24.75" customHeight="1" thickBot="1" x14ac:dyDescent="0.2">
      <c r="A117" s="236"/>
      <c r="B117" s="237"/>
      <c r="C117" s="237"/>
      <c r="D117" s="237"/>
      <c r="E117" s="237"/>
      <c r="F117" s="238"/>
      <c r="G117" s="192" t="s">
        <v>18</v>
      </c>
      <c r="H117" s="193"/>
      <c r="I117" s="193"/>
      <c r="J117" s="193"/>
      <c r="K117" s="193"/>
      <c r="L117" s="194"/>
      <c r="M117" s="195"/>
      <c r="N117" s="195"/>
      <c r="O117" s="195"/>
      <c r="P117" s="195"/>
      <c r="Q117" s="195"/>
      <c r="R117" s="195"/>
      <c r="S117" s="195"/>
      <c r="T117" s="195"/>
      <c r="U117" s="195"/>
      <c r="V117" s="195"/>
      <c r="W117" s="195"/>
      <c r="X117" s="196"/>
      <c r="Y117" s="197">
        <f>SUM(Y116:AB116)</f>
        <v>147473</v>
      </c>
      <c r="Z117" s="198"/>
      <c r="AA117" s="198"/>
      <c r="AB117" s="199"/>
      <c r="AC117" s="192" t="s">
        <v>18</v>
      </c>
      <c r="AD117" s="193"/>
      <c r="AE117" s="193"/>
      <c r="AF117" s="193"/>
      <c r="AG117" s="193"/>
      <c r="AH117" s="194"/>
      <c r="AI117" s="195"/>
      <c r="AJ117" s="195"/>
      <c r="AK117" s="195"/>
      <c r="AL117" s="195"/>
      <c r="AM117" s="195"/>
      <c r="AN117" s="195"/>
      <c r="AO117" s="195"/>
      <c r="AP117" s="195"/>
      <c r="AQ117" s="195"/>
      <c r="AR117" s="195"/>
      <c r="AS117" s="195"/>
      <c r="AT117" s="196"/>
      <c r="AU117" s="197">
        <f>SUM(AU116:AX116)</f>
        <v>107121</v>
      </c>
      <c r="AV117" s="198"/>
      <c r="AW117" s="198"/>
      <c r="AX117" s="200"/>
    </row>
    <row r="118" spans="1:51" ht="24.75" customHeight="1" x14ac:dyDescent="0.15">
      <c r="A118" s="236"/>
      <c r="B118" s="237"/>
      <c r="C118" s="237"/>
      <c r="D118" s="237"/>
      <c r="E118" s="237"/>
      <c r="F118" s="238"/>
      <c r="G118" s="211" t="s">
        <v>637</v>
      </c>
      <c r="H118" s="212"/>
      <c r="I118" s="212"/>
      <c r="J118" s="212"/>
      <c r="K118" s="212"/>
      <c r="L118" s="212"/>
      <c r="M118" s="212"/>
      <c r="N118" s="212"/>
      <c r="O118" s="212"/>
      <c r="P118" s="212"/>
      <c r="Q118" s="212"/>
      <c r="R118" s="212"/>
      <c r="S118" s="212"/>
      <c r="T118" s="212"/>
      <c r="U118" s="212"/>
      <c r="V118" s="212"/>
      <c r="W118" s="212"/>
      <c r="X118" s="212"/>
      <c r="Y118" s="212"/>
      <c r="Z118" s="212"/>
      <c r="AA118" s="212"/>
      <c r="AB118" s="213"/>
      <c r="AC118" s="228" t="s">
        <v>619</v>
      </c>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f>COUNTA($G$120,$AC$120)</f>
        <v>2</v>
      </c>
    </row>
    <row r="119" spans="1:51" ht="24.75" customHeight="1" x14ac:dyDescent="0.15">
      <c r="A119" s="236"/>
      <c r="B119" s="237"/>
      <c r="C119" s="237"/>
      <c r="D119" s="237"/>
      <c r="E119" s="237"/>
      <c r="F119" s="238"/>
      <c r="G119" s="215" t="s">
        <v>15</v>
      </c>
      <c r="H119" s="216"/>
      <c r="I119" s="216"/>
      <c r="J119" s="216"/>
      <c r="K119" s="216"/>
      <c r="L119" s="217" t="s">
        <v>16</v>
      </c>
      <c r="M119" s="216"/>
      <c r="N119" s="216"/>
      <c r="O119" s="216"/>
      <c r="P119" s="216"/>
      <c r="Q119" s="216"/>
      <c r="R119" s="216"/>
      <c r="S119" s="216"/>
      <c r="T119" s="216"/>
      <c r="U119" s="216"/>
      <c r="V119" s="216"/>
      <c r="W119" s="216"/>
      <c r="X119" s="218"/>
      <c r="Y119" s="219" t="s">
        <v>17</v>
      </c>
      <c r="Z119" s="220"/>
      <c r="AA119" s="220"/>
      <c r="AB119" s="221"/>
      <c r="AC119" s="215" t="s">
        <v>15</v>
      </c>
      <c r="AD119" s="216"/>
      <c r="AE119" s="216"/>
      <c r="AF119" s="216"/>
      <c r="AG119" s="216"/>
      <c r="AH119" s="217" t="s">
        <v>16</v>
      </c>
      <c r="AI119" s="216"/>
      <c r="AJ119" s="216"/>
      <c r="AK119" s="216"/>
      <c r="AL119" s="216"/>
      <c r="AM119" s="216"/>
      <c r="AN119" s="216"/>
      <c r="AO119" s="216"/>
      <c r="AP119" s="216"/>
      <c r="AQ119" s="216"/>
      <c r="AR119" s="216"/>
      <c r="AS119" s="216"/>
      <c r="AT119" s="218"/>
      <c r="AU119" s="219" t="s">
        <v>17</v>
      </c>
      <c r="AV119" s="220"/>
      <c r="AW119" s="220"/>
      <c r="AX119" s="222"/>
      <c r="AY119">
        <f>$AY$118</f>
        <v>2</v>
      </c>
    </row>
    <row r="120" spans="1:51" ht="27" customHeight="1" x14ac:dyDescent="0.15">
      <c r="A120" s="236"/>
      <c r="B120" s="237"/>
      <c r="C120" s="237"/>
      <c r="D120" s="237"/>
      <c r="E120" s="237"/>
      <c r="F120" s="238"/>
      <c r="G120" s="223" t="s">
        <v>609</v>
      </c>
      <c r="H120" s="202"/>
      <c r="I120" s="202"/>
      <c r="J120" s="202"/>
      <c r="K120" s="203"/>
      <c r="L120" s="204" t="s">
        <v>625</v>
      </c>
      <c r="M120" s="205"/>
      <c r="N120" s="205"/>
      <c r="O120" s="205"/>
      <c r="P120" s="205"/>
      <c r="Q120" s="205"/>
      <c r="R120" s="205"/>
      <c r="S120" s="205"/>
      <c r="T120" s="205"/>
      <c r="U120" s="205"/>
      <c r="V120" s="205"/>
      <c r="W120" s="205"/>
      <c r="X120" s="206"/>
      <c r="Y120" s="207">
        <v>2670</v>
      </c>
      <c r="Z120" s="208"/>
      <c r="AA120" s="208"/>
      <c r="AB120" s="209"/>
      <c r="AC120" s="223" t="s">
        <v>620</v>
      </c>
      <c r="AD120" s="224"/>
      <c r="AE120" s="224"/>
      <c r="AF120" s="224"/>
      <c r="AG120" s="225"/>
      <c r="AH120" s="204" t="s">
        <v>617</v>
      </c>
      <c r="AI120" s="226"/>
      <c r="AJ120" s="226"/>
      <c r="AK120" s="226"/>
      <c r="AL120" s="226"/>
      <c r="AM120" s="226"/>
      <c r="AN120" s="226"/>
      <c r="AO120" s="226"/>
      <c r="AP120" s="226"/>
      <c r="AQ120" s="226"/>
      <c r="AR120" s="226"/>
      <c r="AS120" s="226"/>
      <c r="AT120" s="227"/>
      <c r="AU120" s="207">
        <v>101</v>
      </c>
      <c r="AV120" s="208"/>
      <c r="AW120" s="208"/>
      <c r="AX120" s="210"/>
      <c r="AY120">
        <f>$AY$118</f>
        <v>2</v>
      </c>
    </row>
    <row r="121" spans="1:51" ht="24.75" customHeight="1" x14ac:dyDescent="0.15">
      <c r="A121" s="236"/>
      <c r="B121" s="237"/>
      <c r="C121" s="237"/>
      <c r="D121" s="237"/>
      <c r="E121" s="237"/>
      <c r="F121" s="238"/>
      <c r="G121" s="192" t="s">
        <v>18</v>
      </c>
      <c r="H121" s="193"/>
      <c r="I121" s="193"/>
      <c r="J121" s="193"/>
      <c r="K121" s="193"/>
      <c r="L121" s="194"/>
      <c r="M121" s="195"/>
      <c r="N121" s="195"/>
      <c r="O121" s="195"/>
      <c r="P121" s="195"/>
      <c r="Q121" s="195"/>
      <c r="R121" s="195"/>
      <c r="S121" s="195"/>
      <c r="T121" s="195"/>
      <c r="U121" s="195"/>
      <c r="V121" s="195"/>
      <c r="W121" s="195"/>
      <c r="X121" s="196"/>
      <c r="Y121" s="197">
        <f>SUM(Y120:AB120)</f>
        <v>2670</v>
      </c>
      <c r="Z121" s="198"/>
      <c r="AA121" s="198"/>
      <c r="AB121" s="199"/>
      <c r="AC121" s="192" t="s">
        <v>18</v>
      </c>
      <c r="AD121" s="193"/>
      <c r="AE121" s="193"/>
      <c r="AF121" s="193"/>
      <c r="AG121" s="193"/>
      <c r="AH121" s="194"/>
      <c r="AI121" s="195"/>
      <c r="AJ121" s="195"/>
      <c r="AK121" s="195"/>
      <c r="AL121" s="195"/>
      <c r="AM121" s="195"/>
      <c r="AN121" s="195"/>
      <c r="AO121" s="195"/>
      <c r="AP121" s="195"/>
      <c r="AQ121" s="195"/>
      <c r="AR121" s="195"/>
      <c r="AS121" s="195"/>
      <c r="AT121" s="196"/>
      <c r="AU121" s="197">
        <f>SUM(AU120:AX120)</f>
        <v>101</v>
      </c>
      <c r="AV121" s="198"/>
      <c r="AW121" s="198"/>
      <c r="AX121" s="200"/>
      <c r="AY121">
        <f>$AY$118</f>
        <v>2</v>
      </c>
    </row>
    <row r="122" spans="1:51" ht="24.75" customHeight="1" thickBot="1" x14ac:dyDescent="0.2">
      <c r="A122" s="187" t="s">
        <v>541</v>
      </c>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9"/>
      <c r="AL122" s="190" t="s">
        <v>207</v>
      </c>
      <c r="AM122" s="191"/>
      <c r="AN122" s="191"/>
      <c r="AO122" s="69" t="s">
        <v>206</v>
      </c>
      <c r="AP122" s="20"/>
      <c r="AQ122" s="20"/>
      <c r="AR122" s="20"/>
      <c r="AS122" s="20"/>
      <c r="AT122" s="20"/>
      <c r="AU122" s="20"/>
      <c r="AV122" s="20"/>
      <c r="AW122" s="20"/>
      <c r="AX122" s="21"/>
      <c r="AY122">
        <f>COUNTIF($AO$122,"☑")</f>
        <v>0</v>
      </c>
    </row>
    <row r="123" spans="1:51" ht="24.75" customHeight="1" x14ac:dyDescent="0.15">
      <c r="A123" s="4"/>
      <c r="B123" s="4"/>
      <c r="C123" s="4"/>
      <c r="D123" s="4"/>
      <c r="E123" s="4"/>
      <c r="F123" s="4"/>
      <c r="G123" s="7"/>
      <c r="H123" s="7"/>
      <c r="I123" s="7"/>
      <c r="J123" s="7"/>
      <c r="K123" s="7"/>
      <c r="L123" s="3"/>
      <c r="M123" s="7"/>
      <c r="N123" s="7"/>
      <c r="O123" s="7"/>
      <c r="P123" s="7"/>
      <c r="Q123" s="7"/>
      <c r="R123" s="7"/>
      <c r="S123" s="7"/>
      <c r="T123" s="7"/>
      <c r="U123" s="7"/>
      <c r="V123" s="7"/>
      <c r="W123" s="7"/>
      <c r="X123" s="7"/>
      <c r="Y123" s="8"/>
      <c r="Z123" s="8"/>
      <c r="AA123" s="8"/>
      <c r="AB123" s="8"/>
      <c r="AC123" s="7"/>
      <c r="AD123" s="7"/>
      <c r="AE123" s="7"/>
      <c r="AF123" s="7"/>
      <c r="AG123" s="7"/>
      <c r="AH123" s="3"/>
      <c r="AI123" s="7"/>
      <c r="AJ123" s="7"/>
      <c r="AK123" s="7"/>
      <c r="AL123" s="7"/>
      <c r="AM123" s="7"/>
      <c r="AN123" s="7"/>
      <c r="AO123" s="7"/>
      <c r="AP123" s="7"/>
      <c r="AQ123" s="7"/>
      <c r="AR123" s="7"/>
      <c r="AS123" s="7"/>
      <c r="AT123" s="7"/>
      <c r="AU123" s="8"/>
      <c r="AV123" s="8"/>
      <c r="AW123" s="8"/>
      <c r="AX123" s="8"/>
    </row>
    <row r="124" spans="1:51" ht="24.75" customHeight="1" x14ac:dyDescent="0.15">
      <c r="A124" s="9"/>
      <c r="B124" s="1" t="s">
        <v>26</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24.75" customHeight="1" x14ac:dyDescent="0.15">
      <c r="A125" s="9"/>
      <c r="B125" s="37" t="s">
        <v>215</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1" ht="59.25" customHeight="1" x14ac:dyDescent="0.15">
      <c r="A126" s="169"/>
      <c r="B126" s="169"/>
      <c r="C126" s="169" t="s">
        <v>24</v>
      </c>
      <c r="D126" s="169"/>
      <c r="E126" s="169"/>
      <c r="F126" s="169"/>
      <c r="G126" s="169"/>
      <c r="H126" s="169"/>
      <c r="I126" s="169"/>
      <c r="J126" s="163" t="s">
        <v>180</v>
      </c>
      <c r="K126" s="170"/>
      <c r="L126" s="170"/>
      <c r="M126" s="170"/>
      <c r="N126" s="170"/>
      <c r="O126" s="170"/>
      <c r="P126" s="95" t="s">
        <v>25</v>
      </c>
      <c r="Q126" s="95"/>
      <c r="R126" s="95"/>
      <c r="S126" s="95"/>
      <c r="T126" s="95"/>
      <c r="U126" s="95"/>
      <c r="V126" s="95"/>
      <c r="W126" s="95"/>
      <c r="X126" s="95"/>
      <c r="Y126" s="171" t="s">
        <v>179</v>
      </c>
      <c r="Z126" s="172"/>
      <c r="AA126" s="172"/>
      <c r="AB126" s="172"/>
      <c r="AC126" s="163" t="s">
        <v>205</v>
      </c>
      <c r="AD126" s="163"/>
      <c r="AE126" s="163"/>
      <c r="AF126" s="163"/>
      <c r="AG126" s="163"/>
      <c r="AH126" s="171" t="s">
        <v>220</v>
      </c>
      <c r="AI126" s="169"/>
      <c r="AJ126" s="169"/>
      <c r="AK126" s="169"/>
      <c r="AL126" s="169" t="s">
        <v>19</v>
      </c>
      <c r="AM126" s="169"/>
      <c r="AN126" s="169"/>
      <c r="AO126" s="173"/>
      <c r="AP126" s="164" t="s">
        <v>181</v>
      </c>
      <c r="AQ126" s="164"/>
      <c r="AR126" s="164"/>
      <c r="AS126" s="164"/>
      <c r="AT126" s="164"/>
      <c r="AU126" s="164"/>
      <c r="AV126" s="164"/>
      <c r="AW126" s="164"/>
      <c r="AX126" s="164"/>
    </row>
    <row r="127" spans="1:51" ht="30" customHeight="1" x14ac:dyDescent="0.15">
      <c r="A127" s="156">
        <v>1</v>
      </c>
      <c r="B127" s="156">
        <v>1</v>
      </c>
      <c r="C127" s="185" t="s">
        <v>626</v>
      </c>
      <c r="D127" s="165"/>
      <c r="E127" s="165"/>
      <c r="F127" s="165"/>
      <c r="G127" s="165"/>
      <c r="H127" s="165"/>
      <c r="I127" s="165"/>
      <c r="J127" s="184">
        <v>7020005004962</v>
      </c>
      <c r="K127" s="158"/>
      <c r="L127" s="158"/>
      <c r="M127" s="158"/>
      <c r="N127" s="158"/>
      <c r="O127" s="158"/>
      <c r="P127" s="186" t="s">
        <v>625</v>
      </c>
      <c r="Q127" s="159"/>
      <c r="R127" s="159"/>
      <c r="S127" s="159"/>
      <c r="T127" s="159"/>
      <c r="U127" s="159"/>
      <c r="V127" s="159"/>
      <c r="W127" s="159"/>
      <c r="X127" s="159"/>
      <c r="Y127" s="160">
        <v>147473</v>
      </c>
      <c r="Z127" s="161"/>
      <c r="AA127" s="161"/>
      <c r="AB127" s="162"/>
      <c r="AC127" s="148" t="s">
        <v>618</v>
      </c>
      <c r="AD127" s="149"/>
      <c r="AE127" s="149"/>
      <c r="AF127" s="149"/>
      <c r="AG127" s="149"/>
      <c r="AH127" s="167" t="s">
        <v>252</v>
      </c>
      <c r="AI127" s="168"/>
      <c r="AJ127" s="168"/>
      <c r="AK127" s="168"/>
      <c r="AL127" s="152" t="s">
        <v>252</v>
      </c>
      <c r="AM127" s="153"/>
      <c r="AN127" s="153"/>
      <c r="AO127" s="154"/>
      <c r="AP127" s="155" t="s">
        <v>252</v>
      </c>
      <c r="AQ127" s="155"/>
      <c r="AR127" s="155"/>
      <c r="AS127" s="155"/>
      <c r="AT127" s="155"/>
      <c r="AU127" s="155"/>
      <c r="AV127" s="155"/>
      <c r="AW127" s="155"/>
      <c r="AX127" s="155"/>
    </row>
    <row r="128" spans="1:51" ht="24.75" customHeight="1" x14ac:dyDescent="0.15">
      <c r="A128" s="41"/>
      <c r="B128" s="41"/>
      <c r="C128" s="41"/>
      <c r="D128" s="41"/>
      <c r="E128" s="41"/>
      <c r="F128" s="41"/>
      <c r="G128" s="41"/>
      <c r="H128" s="41"/>
      <c r="I128" s="41"/>
      <c r="J128" s="42"/>
      <c r="K128" s="42"/>
      <c r="L128" s="42"/>
      <c r="M128" s="42"/>
      <c r="N128" s="42"/>
      <c r="O128" s="42"/>
      <c r="P128" s="43"/>
      <c r="Q128" s="43"/>
      <c r="R128" s="43"/>
      <c r="S128" s="43"/>
      <c r="T128" s="43"/>
      <c r="U128" s="43"/>
      <c r="V128" s="43"/>
      <c r="W128" s="43"/>
      <c r="X128" s="43"/>
      <c r="Y128" s="44"/>
      <c r="Z128" s="44"/>
      <c r="AA128" s="44"/>
      <c r="AB128" s="44"/>
      <c r="AC128" s="44"/>
      <c r="AD128" s="44"/>
      <c r="AE128" s="44"/>
      <c r="AF128" s="44"/>
      <c r="AG128" s="44"/>
      <c r="AH128" s="44"/>
      <c r="AI128" s="44"/>
      <c r="AJ128" s="44"/>
      <c r="AK128" s="44"/>
      <c r="AL128" s="44"/>
      <c r="AM128" s="44"/>
      <c r="AN128" s="44"/>
      <c r="AO128" s="44"/>
      <c r="AP128" s="43"/>
      <c r="AQ128" s="43"/>
      <c r="AR128" s="43"/>
      <c r="AS128" s="43"/>
      <c r="AT128" s="43"/>
      <c r="AU128" s="43"/>
      <c r="AV128" s="43"/>
      <c r="AW128" s="43"/>
      <c r="AX128" s="43"/>
      <c r="AY128">
        <f>COUNTA($C$131)</f>
        <v>1</v>
      </c>
    </row>
    <row r="129" spans="1:51" ht="24.75" customHeight="1" x14ac:dyDescent="0.15">
      <c r="A129" s="41"/>
      <c r="B129" s="45" t="s">
        <v>161</v>
      </c>
      <c r="C129" s="41"/>
      <c r="D129" s="41"/>
      <c r="E129" s="41"/>
      <c r="F129" s="41"/>
      <c r="G129" s="41"/>
      <c r="H129" s="41"/>
      <c r="I129" s="41"/>
      <c r="J129" s="41"/>
      <c r="K129" s="41"/>
      <c r="L129" s="41"/>
      <c r="M129" s="41"/>
      <c r="N129" s="41"/>
      <c r="O129" s="41"/>
      <c r="P129" s="46"/>
      <c r="Q129" s="46"/>
      <c r="R129" s="46"/>
      <c r="S129" s="46"/>
      <c r="T129" s="46"/>
      <c r="U129" s="46"/>
      <c r="V129" s="46"/>
      <c r="W129" s="46"/>
      <c r="X129" s="46"/>
      <c r="Y129" s="47"/>
      <c r="Z129" s="47"/>
      <c r="AA129" s="47"/>
      <c r="AB129" s="47"/>
      <c r="AC129" s="47"/>
      <c r="AD129" s="47"/>
      <c r="AE129" s="47"/>
      <c r="AF129" s="47"/>
      <c r="AG129" s="47"/>
      <c r="AH129" s="47"/>
      <c r="AI129" s="47"/>
      <c r="AJ129" s="47"/>
      <c r="AK129" s="47"/>
      <c r="AL129" s="47"/>
      <c r="AM129" s="47"/>
      <c r="AN129" s="47"/>
      <c r="AO129" s="47"/>
      <c r="AP129" s="46"/>
      <c r="AQ129" s="46"/>
      <c r="AR129" s="46"/>
      <c r="AS129" s="46"/>
      <c r="AT129" s="46"/>
      <c r="AU129" s="46"/>
      <c r="AV129" s="46"/>
      <c r="AW129" s="46"/>
      <c r="AX129" s="46"/>
      <c r="AY129">
        <f>$AY$128</f>
        <v>1</v>
      </c>
    </row>
    <row r="130" spans="1:51" ht="59.25" customHeight="1" x14ac:dyDescent="0.15">
      <c r="A130" s="169"/>
      <c r="B130" s="169"/>
      <c r="C130" s="169" t="s">
        <v>24</v>
      </c>
      <c r="D130" s="169"/>
      <c r="E130" s="169"/>
      <c r="F130" s="169"/>
      <c r="G130" s="169"/>
      <c r="H130" s="169"/>
      <c r="I130" s="169"/>
      <c r="J130" s="163" t="s">
        <v>180</v>
      </c>
      <c r="K130" s="170"/>
      <c r="L130" s="170"/>
      <c r="M130" s="170"/>
      <c r="N130" s="170"/>
      <c r="O130" s="170"/>
      <c r="P130" s="95" t="s">
        <v>25</v>
      </c>
      <c r="Q130" s="95"/>
      <c r="R130" s="95"/>
      <c r="S130" s="95"/>
      <c r="T130" s="95"/>
      <c r="U130" s="95"/>
      <c r="V130" s="95"/>
      <c r="W130" s="95"/>
      <c r="X130" s="95"/>
      <c r="Y130" s="171" t="s">
        <v>179</v>
      </c>
      <c r="Z130" s="172"/>
      <c r="AA130" s="172"/>
      <c r="AB130" s="172"/>
      <c r="AC130" s="163" t="s">
        <v>205</v>
      </c>
      <c r="AD130" s="163"/>
      <c r="AE130" s="163"/>
      <c r="AF130" s="163"/>
      <c r="AG130" s="163"/>
      <c r="AH130" s="171" t="s">
        <v>220</v>
      </c>
      <c r="AI130" s="169"/>
      <c r="AJ130" s="169"/>
      <c r="AK130" s="169"/>
      <c r="AL130" s="169" t="s">
        <v>19</v>
      </c>
      <c r="AM130" s="169"/>
      <c r="AN130" s="169"/>
      <c r="AO130" s="173"/>
      <c r="AP130" s="164" t="s">
        <v>181</v>
      </c>
      <c r="AQ130" s="164"/>
      <c r="AR130" s="164"/>
      <c r="AS130" s="164"/>
      <c r="AT130" s="164"/>
      <c r="AU130" s="164"/>
      <c r="AV130" s="164"/>
      <c r="AW130" s="164"/>
      <c r="AX130" s="164"/>
      <c r="AY130">
        <f>$AY$128</f>
        <v>1</v>
      </c>
    </row>
    <row r="131" spans="1:51" ht="30" customHeight="1" x14ac:dyDescent="0.15">
      <c r="A131" s="156">
        <v>1</v>
      </c>
      <c r="B131" s="156">
        <v>1</v>
      </c>
      <c r="C131" s="185" t="s">
        <v>627</v>
      </c>
      <c r="D131" s="165"/>
      <c r="E131" s="165"/>
      <c r="F131" s="165"/>
      <c r="G131" s="165"/>
      <c r="H131" s="165"/>
      <c r="I131" s="165"/>
      <c r="J131" s="184">
        <v>6010005002596</v>
      </c>
      <c r="K131" s="158"/>
      <c r="L131" s="158"/>
      <c r="M131" s="158"/>
      <c r="N131" s="158"/>
      <c r="O131" s="158"/>
      <c r="P131" s="159" t="s">
        <v>617</v>
      </c>
      <c r="Q131" s="159"/>
      <c r="R131" s="159"/>
      <c r="S131" s="159"/>
      <c r="T131" s="159"/>
      <c r="U131" s="159"/>
      <c r="V131" s="159"/>
      <c r="W131" s="159"/>
      <c r="X131" s="159"/>
      <c r="Y131" s="160">
        <v>107120</v>
      </c>
      <c r="Z131" s="161"/>
      <c r="AA131" s="161"/>
      <c r="AB131" s="162"/>
      <c r="AC131" s="148" t="s">
        <v>618</v>
      </c>
      <c r="AD131" s="149"/>
      <c r="AE131" s="149"/>
      <c r="AF131" s="149"/>
      <c r="AG131" s="149"/>
      <c r="AH131" s="167" t="s">
        <v>252</v>
      </c>
      <c r="AI131" s="168"/>
      <c r="AJ131" s="168"/>
      <c r="AK131" s="168"/>
      <c r="AL131" s="152" t="s">
        <v>252</v>
      </c>
      <c r="AM131" s="153"/>
      <c r="AN131" s="153"/>
      <c r="AO131" s="154"/>
      <c r="AP131" s="155" t="s">
        <v>252</v>
      </c>
      <c r="AQ131" s="155"/>
      <c r="AR131" s="155"/>
      <c r="AS131" s="155"/>
      <c r="AT131" s="155"/>
      <c r="AU131" s="155"/>
      <c r="AV131" s="155"/>
      <c r="AW131" s="155"/>
      <c r="AX131" s="155"/>
      <c r="AY131">
        <f>$AY$128</f>
        <v>1</v>
      </c>
    </row>
    <row r="132" spans="1:51" ht="30" customHeight="1" x14ac:dyDescent="0.15">
      <c r="A132" s="156">
        <v>2</v>
      </c>
      <c r="B132" s="156">
        <v>1</v>
      </c>
      <c r="C132" s="185" t="s">
        <v>628</v>
      </c>
      <c r="D132" s="165"/>
      <c r="E132" s="165"/>
      <c r="F132" s="165"/>
      <c r="G132" s="165"/>
      <c r="H132" s="165"/>
      <c r="I132" s="165"/>
      <c r="J132" s="184">
        <v>8010105000820</v>
      </c>
      <c r="K132" s="158"/>
      <c r="L132" s="158"/>
      <c r="M132" s="158"/>
      <c r="N132" s="158"/>
      <c r="O132" s="158"/>
      <c r="P132" s="159" t="s">
        <v>617</v>
      </c>
      <c r="Q132" s="159"/>
      <c r="R132" s="159"/>
      <c r="S132" s="159"/>
      <c r="T132" s="159"/>
      <c r="U132" s="159"/>
      <c r="V132" s="159"/>
      <c r="W132" s="159"/>
      <c r="X132" s="159"/>
      <c r="Y132" s="160">
        <v>544</v>
      </c>
      <c r="Z132" s="161"/>
      <c r="AA132" s="161"/>
      <c r="AB132" s="162"/>
      <c r="AC132" s="148" t="s">
        <v>618</v>
      </c>
      <c r="AD132" s="149"/>
      <c r="AE132" s="149"/>
      <c r="AF132" s="149"/>
      <c r="AG132" s="149"/>
      <c r="AH132" s="167" t="s">
        <v>252</v>
      </c>
      <c r="AI132" s="168"/>
      <c r="AJ132" s="168"/>
      <c r="AK132" s="168"/>
      <c r="AL132" s="152" t="s">
        <v>252</v>
      </c>
      <c r="AM132" s="153"/>
      <c r="AN132" s="153"/>
      <c r="AO132" s="154"/>
      <c r="AP132" s="155" t="s">
        <v>252</v>
      </c>
      <c r="AQ132" s="155"/>
      <c r="AR132" s="155"/>
      <c r="AS132" s="155"/>
      <c r="AT132" s="155"/>
      <c r="AU132" s="155"/>
      <c r="AV132" s="155"/>
      <c r="AW132" s="155"/>
      <c r="AX132" s="155"/>
      <c r="AY132">
        <f>COUNTA($C$132)</f>
        <v>1</v>
      </c>
    </row>
    <row r="133" spans="1:51" ht="30" customHeight="1" x14ac:dyDescent="0.15">
      <c r="A133" s="156">
        <v>3</v>
      </c>
      <c r="B133" s="156">
        <v>1</v>
      </c>
      <c r="C133" s="185" t="s">
        <v>629</v>
      </c>
      <c r="D133" s="165"/>
      <c r="E133" s="165"/>
      <c r="F133" s="165"/>
      <c r="G133" s="165"/>
      <c r="H133" s="165"/>
      <c r="I133" s="165"/>
      <c r="J133" s="184">
        <v>6360005001332</v>
      </c>
      <c r="K133" s="158"/>
      <c r="L133" s="158"/>
      <c r="M133" s="158"/>
      <c r="N133" s="158"/>
      <c r="O133" s="158"/>
      <c r="P133" s="159" t="s">
        <v>617</v>
      </c>
      <c r="Q133" s="159"/>
      <c r="R133" s="159"/>
      <c r="S133" s="159"/>
      <c r="T133" s="159"/>
      <c r="U133" s="159"/>
      <c r="V133" s="159"/>
      <c r="W133" s="159"/>
      <c r="X133" s="159"/>
      <c r="Y133" s="160">
        <v>527</v>
      </c>
      <c r="Z133" s="161"/>
      <c r="AA133" s="161"/>
      <c r="AB133" s="162"/>
      <c r="AC133" s="148" t="s">
        <v>618</v>
      </c>
      <c r="AD133" s="149"/>
      <c r="AE133" s="149"/>
      <c r="AF133" s="149"/>
      <c r="AG133" s="149"/>
      <c r="AH133" s="150" t="s">
        <v>252</v>
      </c>
      <c r="AI133" s="151"/>
      <c r="AJ133" s="151"/>
      <c r="AK133" s="151"/>
      <c r="AL133" s="152" t="s">
        <v>252</v>
      </c>
      <c r="AM133" s="153"/>
      <c r="AN133" s="153"/>
      <c r="AO133" s="154"/>
      <c r="AP133" s="155" t="s">
        <v>252</v>
      </c>
      <c r="AQ133" s="155"/>
      <c r="AR133" s="155"/>
      <c r="AS133" s="155"/>
      <c r="AT133" s="155"/>
      <c r="AU133" s="155"/>
      <c r="AV133" s="155"/>
      <c r="AW133" s="155"/>
      <c r="AX133" s="155"/>
      <c r="AY133">
        <f>COUNTA($C$133)</f>
        <v>1</v>
      </c>
    </row>
    <row r="134" spans="1:51" ht="30" customHeight="1" x14ac:dyDescent="0.15">
      <c r="A134" s="156">
        <v>4</v>
      </c>
      <c r="B134" s="156">
        <v>1</v>
      </c>
      <c r="C134" s="185" t="s">
        <v>636</v>
      </c>
      <c r="D134" s="165"/>
      <c r="E134" s="165"/>
      <c r="F134" s="165"/>
      <c r="G134" s="165"/>
      <c r="H134" s="165"/>
      <c r="I134" s="165"/>
      <c r="J134" s="184">
        <v>2260005002575</v>
      </c>
      <c r="K134" s="158"/>
      <c r="L134" s="158"/>
      <c r="M134" s="158"/>
      <c r="N134" s="158"/>
      <c r="O134" s="158"/>
      <c r="P134" s="159" t="s">
        <v>617</v>
      </c>
      <c r="Q134" s="159"/>
      <c r="R134" s="159"/>
      <c r="S134" s="159"/>
      <c r="T134" s="159"/>
      <c r="U134" s="159"/>
      <c r="V134" s="159"/>
      <c r="W134" s="159"/>
      <c r="X134" s="159"/>
      <c r="Y134" s="160">
        <v>429</v>
      </c>
      <c r="Z134" s="161"/>
      <c r="AA134" s="161"/>
      <c r="AB134" s="162"/>
      <c r="AC134" s="148" t="s">
        <v>618</v>
      </c>
      <c r="AD134" s="149"/>
      <c r="AE134" s="149"/>
      <c r="AF134" s="149"/>
      <c r="AG134" s="149"/>
      <c r="AH134" s="150" t="s">
        <v>252</v>
      </c>
      <c r="AI134" s="151"/>
      <c r="AJ134" s="151"/>
      <c r="AK134" s="151"/>
      <c r="AL134" s="152" t="s">
        <v>252</v>
      </c>
      <c r="AM134" s="153"/>
      <c r="AN134" s="153"/>
      <c r="AO134" s="154"/>
      <c r="AP134" s="155" t="s">
        <v>252</v>
      </c>
      <c r="AQ134" s="155"/>
      <c r="AR134" s="155"/>
      <c r="AS134" s="155"/>
      <c r="AT134" s="155"/>
      <c r="AU134" s="155"/>
      <c r="AV134" s="155"/>
      <c r="AW134" s="155"/>
      <c r="AX134" s="155"/>
      <c r="AY134">
        <f>COUNTA($C$134)</f>
        <v>1</v>
      </c>
    </row>
    <row r="135" spans="1:51" ht="30" customHeight="1" x14ac:dyDescent="0.15">
      <c r="A135" s="156">
        <v>5</v>
      </c>
      <c r="B135" s="156">
        <v>1</v>
      </c>
      <c r="C135" s="185" t="s">
        <v>630</v>
      </c>
      <c r="D135" s="165"/>
      <c r="E135" s="165"/>
      <c r="F135" s="165"/>
      <c r="G135" s="165"/>
      <c r="H135" s="165"/>
      <c r="I135" s="165"/>
      <c r="J135" s="184">
        <v>4120905002554</v>
      </c>
      <c r="K135" s="158"/>
      <c r="L135" s="158"/>
      <c r="M135" s="158"/>
      <c r="N135" s="158"/>
      <c r="O135" s="158"/>
      <c r="P135" s="159" t="s">
        <v>617</v>
      </c>
      <c r="Q135" s="159"/>
      <c r="R135" s="159"/>
      <c r="S135" s="159"/>
      <c r="T135" s="159"/>
      <c r="U135" s="159"/>
      <c r="V135" s="159"/>
      <c r="W135" s="159"/>
      <c r="X135" s="159"/>
      <c r="Y135" s="160">
        <v>428</v>
      </c>
      <c r="Z135" s="161"/>
      <c r="AA135" s="161"/>
      <c r="AB135" s="162"/>
      <c r="AC135" s="148" t="s">
        <v>618</v>
      </c>
      <c r="AD135" s="149"/>
      <c r="AE135" s="149"/>
      <c r="AF135" s="149"/>
      <c r="AG135" s="149"/>
      <c r="AH135" s="150" t="s">
        <v>252</v>
      </c>
      <c r="AI135" s="151"/>
      <c r="AJ135" s="151"/>
      <c r="AK135" s="151"/>
      <c r="AL135" s="152" t="s">
        <v>252</v>
      </c>
      <c r="AM135" s="153"/>
      <c r="AN135" s="153"/>
      <c r="AO135" s="154"/>
      <c r="AP135" s="155" t="s">
        <v>252</v>
      </c>
      <c r="AQ135" s="155"/>
      <c r="AR135" s="155"/>
      <c r="AS135" s="155"/>
      <c r="AT135" s="155"/>
      <c r="AU135" s="155"/>
      <c r="AV135" s="155"/>
      <c r="AW135" s="155"/>
      <c r="AX135" s="155"/>
      <c r="AY135">
        <f>COUNTA($C$135)</f>
        <v>1</v>
      </c>
    </row>
    <row r="136" spans="1:51" ht="30" customHeight="1" x14ac:dyDescent="0.15">
      <c r="A136" s="156">
        <v>6</v>
      </c>
      <c r="B136" s="156">
        <v>1</v>
      </c>
      <c r="C136" s="185" t="s">
        <v>631</v>
      </c>
      <c r="D136" s="165"/>
      <c r="E136" s="165"/>
      <c r="F136" s="165"/>
      <c r="G136" s="165"/>
      <c r="H136" s="165"/>
      <c r="I136" s="165"/>
      <c r="J136" s="184">
        <v>3290005003743</v>
      </c>
      <c r="K136" s="158"/>
      <c r="L136" s="158"/>
      <c r="M136" s="158"/>
      <c r="N136" s="158"/>
      <c r="O136" s="158"/>
      <c r="P136" s="159" t="s">
        <v>617</v>
      </c>
      <c r="Q136" s="159"/>
      <c r="R136" s="159"/>
      <c r="S136" s="159"/>
      <c r="T136" s="159"/>
      <c r="U136" s="159"/>
      <c r="V136" s="159"/>
      <c r="W136" s="159"/>
      <c r="X136" s="159"/>
      <c r="Y136" s="160">
        <v>422</v>
      </c>
      <c r="Z136" s="161"/>
      <c r="AA136" s="161"/>
      <c r="AB136" s="162"/>
      <c r="AC136" s="148" t="s">
        <v>618</v>
      </c>
      <c r="AD136" s="149"/>
      <c r="AE136" s="149"/>
      <c r="AF136" s="149"/>
      <c r="AG136" s="149"/>
      <c r="AH136" s="150" t="s">
        <v>252</v>
      </c>
      <c r="AI136" s="151"/>
      <c r="AJ136" s="151"/>
      <c r="AK136" s="151"/>
      <c r="AL136" s="152" t="s">
        <v>252</v>
      </c>
      <c r="AM136" s="153"/>
      <c r="AN136" s="153"/>
      <c r="AO136" s="154"/>
      <c r="AP136" s="155" t="s">
        <v>252</v>
      </c>
      <c r="AQ136" s="155"/>
      <c r="AR136" s="155"/>
      <c r="AS136" s="155"/>
      <c r="AT136" s="155"/>
      <c r="AU136" s="155"/>
      <c r="AV136" s="155"/>
      <c r="AW136" s="155"/>
      <c r="AX136" s="155"/>
      <c r="AY136">
        <f>COUNTA($C$136)</f>
        <v>1</v>
      </c>
    </row>
    <row r="137" spans="1:51" ht="30" customHeight="1" x14ac:dyDescent="0.15">
      <c r="A137" s="156">
        <v>7</v>
      </c>
      <c r="B137" s="156">
        <v>1</v>
      </c>
      <c r="C137" s="185" t="s">
        <v>632</v>
      </c>
      <c r="D137" s="165"/>
      <c r="E137" s="165"/>
      <c r="F137" s="165"/>
      <c r="G137" s="165"/>
      <c r="H137" s="165"/>
      <c r="I137" s="165"/>
      <c r="J137" s="184">
        <v>6340005001879</v>
      </c>
      <c r="K137" s="158"/>
      <c r="L137" s="158"/>
      <c r="M137" s="158"/>
      <c r="N137" s="158"/>
      <c r="O137" s="158"/>
      <c r="P137" s="159" t="s">
        <v>617</v>
      </c>
      <c r="Q137" s="159"/>
      <c r="R137" s="159"/>
      <c r="S137" s="159"/>
      <c r="T137" s="159"/>
      <c r="U137" s="159"/>
      <c r="V137" s="159"/>
      <c r="W137" s="159"/>
      <c r="X137" s="159"/>
      <c r="Y137" s="160">
        <v>405</v>
      </c>
      <c r="Z137" s="161"/>
      <c r="AA137" s="161"/>
      <c r="AB137" s="162"/>
      <c r="AC137" s="148" t="s">
        <v>618</v>
      </c>
      <c r="AD137" s="149"/>
      <c r="AE137" s="149"/>
      <c r="AF137" s="149"/>
      <c r="AG137" s="149"/>
      <c r="AH137" s="150" t="s">
        <v>252</v>
      </c>
      <c r="AI137" s="151"/>
      <c r="AJ137" s="151"/>
      <c r="AK137" s="151"/>
      <c r="AL137" s="152" t="s">
        <v>252</v>
      </c>
      <c r="AM137" s="153"/>
      <c r="AN137" s="153"/>
      <c r="AO137" s="154"/>
      <c r="AP137" s="155" t="s">
        <v>252</v>
      </c>
      <c r="AQ137" s="155"/>
      <c r="AR137" s="155"/>
      <c r="AS137" s="155"/>
      <c r="AT137" s="155"/>
      <c r="AU137" s="155"/>
      <c r="AV137" s="155"/>
      <c r="AW137" s="155"/>
      <c r="AX137" s="155"/>
      <c r="AY137">
        <f>COUNTA($C$137)</f>
        <v>1</v>
      </c>
    </row>
    <row r="138" spans="1:51" ht="30" customHeight="1" x14ac:dyDescent="0.15">
      <c r="A138" s="156">
        <v>8</v>
      </c>
      <c r="B138" s="156">
        <v>1</v>
      </c>
      <c r="C138" s="185" t="s">
        <v>633</v>
      </c>
      <c r="D138" s="165"/>
      <c r="E138" s="165"/>
      <c r="F138" s="165"/>
      <c r="G138" s="165"/>
      <c r="H138" s="165"/>
      <c r="I138" s="165"/>
      <c r="J138" s="184">
        <v>1240005004054</v>
      </c>
      <c r="K138" s="158"/>
      <c r="L138" s="158"/>
      <c r="M138" s="158"/>
      <c r="N138" s="158"/>
      <c r="O138" s="158"/>
      <c r="P138" s="159" t="s">
        <v>617</v>
      </c>
      <c r="Q138" s="159"/>
      <c r="R138" s="159"/>
      <c r="S138" s="159"/>
      <c r="T138" s="159"/>
      <c r="U138" s="159"/>
      <c r="V138" s="159"/>
      <c r="W138" s="159"/>
      <c r="X138" s="159"/>
      <c r="Y138" s="160">
        <v>400</v>
      </c>
      <c r="Z138" s="161"/>
      <c r="AA138" s="161"/>
      <c r="AB138" s="162"/>
      <c r="AC138" s="148" t="s">
        <v>618</v>
      </c>
      <c r="AD138" s="149"/>
      <c r="AE138" s="149"/>
      <c r="AF138" s="149"/>
      <c r="AG138" s="149"/>
      <c r="AH138" s="150" t="s">
        <v>252</v>
      </c>
      <c r="AI138" s="151"/>
      <c r="AJ138" s="151"/>
      <c r="AK138" s="151"/>
      <c r="AL138" s="152" t="s">
        <v>252</v>
      </c>
      <c r="AM138" s="153"/>
      <c r="AN138" s="153"/>
      <c r="AO138" s="154"/>
      <c r="AP138" s="155" t="s">
        <v>252</v>
      </c>
      <c r="AQ138" s="155"/>
      <c r="AR138" s="155"/>
      <c r="AS138" s="155"/>
      <c r="AT138" s="155"/>
      <c r="AU138" s="155"/>
      <c r="AV138" s="155"/>
      <c r="AW138" s="155"/>
      <c r="AX138" s="155"/>
      <c r="AY138">
        <f>COUNTA($C$138)</f>
        <v>1</v>
      </c>
    </row>
    <row r="139" spans="1:51" ht="30" customHeight="1" x14ac:dyDescent="0.15">
      <c r="A139" s="156">
        <v>9</v>
      </c>
      <c r="B139" s="156">
        <v>1</v>
      </c>
      <c r="C139" s="185" t="s">
        <v>634</v>
      </c>
      <c r="D139" s="165"/>
      <c r="E139" s="165"/>
      <c r="F139" s="165"/>
      <c r="G139" s="165"/>
      <c r="H139" s="165"/>
      <c r="I139" s="165"/>
      <c r="J139" s="184">
        <v>3110005001789</v>
      </c>
      <c r="K139" s="158"/>
      <c r="L139" s="158"/>
      <c r="M139" s="158"/>
      <c r="N139" s="158"/>
      <c r="O139" s="158"/>
      <c r="P139" s="159" t="s">
        <v>617</v>
      </c>
      <c r="Q139" s="159"/>
      <c r="R139" s="159"/>
      <c r="S139" s="159"/>
      <c r="T139" s="159"/>
      <c r="U139" s="159"/>
      <c r="V139" s="159"/>
      <c r="W139" s="159"/>
      <c r="X139" s="159"/>
      <c r="Y139" s="160">
        <v>389</v>
      </c>
      <c r="Z139" s="161"/>
      <c r="AA139" s="161"/>
      <c r="AB139" s="162"/>
      <c r="AC139" s="148" t="s">
        <v>618</v>
      </c>
      <c r="AD139" s="149"/>
      <c r="AE139" s="149"/>
      <c r="AF139" s="149"/>
      <c r="AG139" s="149"/>
      <c r="AH139" s="150" t="s">
        <v>252</v>
      </c>
      <c r="AI139" s="151"/>
      <c r="AJ139" s="151"/>
      <c r="AK139" s="151"/>
      <c r="AL139" s="152" t="s">
        <v>252</v>
      </c>
      <c r="AM139" s="153"/>
      <c r="AN139" s="153"/>
      <c r="AO139" s="154"/>
      <c r="AP139" s="155" t="s">
        <v>252</v>
      </c>
      <c r="AQ139" s="155"/>
      <c r="AR139" s="155"/>
      <c r="AS139" s="155"/>
      <c r="AT139" s="155"/>
      <c r="AU139" s="155"/>
      <c r="AV139" s="155"/>
      <c r="AW139" s="155"/>
      <c r="AX139" s="155"/>
      <c r="AY139">
        <f>COUNTA($C$139)</f>
        <v>1</v>
      </c>
    </row>
    <row r="140" spans="1:51" ht="30" customHeight="1" x14ac:dyDescent="0.15">
      <c r="A140" s="156">
        <v>10</v>
      </c>
      <c r="B140" s="156">
        <v>1</v>
      </c>
      <c r="C140" s="185" t="s">
        <v>635</v>
      </c>
      <c r="D140" s="165"/>
      <c r="E140" s="165"/>
      <c r="F140" s="165"/>
      <c r="G140" s="165"/>
      <c r="H140" s="165"/>
      <c r="I140" s="165"/>
      <c r="J140" s="184">
        <v>2330005002106</v>
      </c>
      <c r="K140" s="158"/>
      <c r="L140" s="158"/>
      <c r="M140" s="158"/>
      <c r="N140" s="158"/>
      <c r="O140" s="158"/>
      <c r="P140" s="159" t="s">
        <v>617</v>
      </c>
      <c r="Q140" s="159"/>
      <c r="R140" s="159"/>
      <c r="S140" s="159"/>
      <c r="T140" s="159"/>
      <c r="U140" s="159"/>
      <c r="V140" s="159"/>
      <c r="W140" s="159"/>
      <c r="X140" s="159"/>
      <c r="Y140" s="160">
        <v>385</v>
      </c>
      <c r="Z140" s="161"/>
      <c r="AA140" s="161"/>
      <c r="AB140" s="162"/>
      <c r="AC140" s="148" t="s">
        <v>618</v>
      </c>
      <c r="AD140" s="149"/>
      <c r="AE140" s="149"/>
      <c r="AF140" s="149"/>
      <c r="AG140" s="149"/>
      <c r="AH140" s="150" t="s">
        <v>252</v>
      </c>
      <c r="AI140" s="151"/>
      <c r="AJ140" s="151"/>
      <c r="AK140" s="151"/>
      <c r="AL140" s="152" t="s">
        <v>252</v>
      </c>
      <c r="AM140" s="153"/>
      <c r="AN140" s="153"/>
      <c r="AO140" s="154"/>
      <c r="AP140" s="155" t="s">
        <v>252</v>
      </c>
      <c r="AQ140" s="155"/>
      <c r="AR140" s="155"/>
      <c r="AS140" s="155"/>
      <c r="AT140" s="155"/>
      <c r="AU140" s="155"/>
      <c r="AV140" s="155"/>
      <c r="AW140" s="155"/>
      <c r="AX140" s="155"/>
      <c r="AY140">
        <f>COUNTA($C$140)</f>
        <v>1</v>
      </c>
    </row>
    <row r="141" spans="1:51" ht="24.75" customHeight="1" x14ac:dyDescent="0.15">
      <c r="A141" s="48"/>
      <c r="B141" s="48"/>
      <c r="C141" s="48"/>
      <c r="D141" s="48"/>
      <c r="E141" s="48"/>
      <c r="F141" s="48"/>
      <c r="G141" s="48"/>
      <c r="H141" s="48"/>
      <c r="I141" s="48"/>
      <c r="J141" s="48"/>
      <c r="K141" s="48"/>
      <c r="L141" s="48"/>
      <c r="M141" s="48"/>
      <c r="N141" s="48"/>
      <c r="O141" s="48"/>
      <c r="P141" s="49"/>
      <c r="Q141" s="49"/>
      <c r="R141" s="49"/>
      <c r="S141" s="49"/>
      <c r="T141" s="49"/>
      <c r="U141" s="49"/>
      <c r="V141" s="49"/>
      <c r="W141" s="49"/>
      <c r="X141" s="49"/>
      <c r="Y141" s="50"/>
      <c r="Z141" s="50"/>
      <c r="AA141" s="50"/>
      <c r="AB141" s="50"/>
      <c r="AC141" s="50"/>
      <c r="AD141" s="50"/>
      <c r="AE141" s="50"/>
      <c r="AF141" s="50"/>
      <c r="AG141" s="50"/>
      <c r="AH141" s="50"/>
      <c r="AI141" s="50"/>
      <c r="AJ141" s="50"/>
      <c r="AK141" s="50"/>
      <c r="AL141" s="50"/>
      <c r="AM141" s="50"/>
      <c r="AN141" s="50"/>
      <c r="AO141" s="50"/>
      <c r="AP141" s="49"/>
      <c r="AQ141" s="49"/>
      <c r="AR141" s="49"/>
      <c r="AS141" s="49"/>
      <c r="AT141" s="49"/>
      <c r="AU141" s="49"/>
      <c r="AV141" s="49"/>
      <c r="AW141" s="49"/>
      <c r="AX141" s="49"/>
      <c r="AY141">
        <f>COUNTA($C$144)</f>
        <v>1</v>
      </c>
    </row>
    <row r="142" spans="1:51" ht="24.75" customHeight="1" x14ac:dyDescent="0.15">
      <c r="A142" s="41"/>
      <c r="B142" s="45" t="s">
        <v>198</v>
      </c>
      <c r="C142" s="41"/>
      <c r="D142" s="41"/>
      <c r="E142" s="41"/>
      <c r="F142" s="41"/>
      <c r="G142" s="41"/>
      <c r="H142" s="41"/>
      <c r="I142" s="41"/>
      <c r="J142" s="41"/>
      <c r="K142" s="41"/>
      <c r="L142" s="41"/>
      <c r="M142" s="41"/>
      <c r="N142" s="41"/>
      <c r="O142" s="41"/>
      <c r="P142" s="46"/>
      <c r="Q142" s="46"/>
      <c r="R142" s="46"/>
      <c r="S142" s="46"/>
      <c r="T142" s="46"/>
      <c r="U142" s="46"/>
      <c r="V142" s="46"/>
      <c r="W142" s="46"/>
      <c r="X142" s="46"/>
      <c r="Y142" s="47"/>
      <c r="Z142" s="47"/>
      <c r="AA142" s="47"/>
      <c r="AB142" s="47"/>
      <c r="AC142" s="47"/>
      <c r="AD142" s="47"/>
      <c r="AE142" s="47"/>
      <c r="AF142" s="47"/>
      <c r="AG142" s="47"/>
      <c r="AH142" s="47"/>
      <c r="AI142" s="47"/>
      <c r="AJ142" s="47"/>
      <c r="AK142" s="47"/>
      <c r="AL142" s="47"/>
      <c r="AM142" s="47"/>
      <c r="AN142" s="47"/>
      <c r="AO142" s="47"/>
      <c r="AP142" s="46"/>
      <c r="AQ142" s="46"/>
      <c r="AR142" s="46"/>
      <c r="AS142" s="46"/>
      <c r="AT142" s="46"/>
      <c r="AU142" s="46"/>
      <c r="AV142" s="46"/>
      <c r="AW142" s="46"/>
      <c r="AX142" s="46"/>
      <c r="AY142">
        <f>$AY$141</f>
        <v>1</v>
      </c>
    </row>
    <row r="143" spans="1:51" ht="59.25" customHeight="1" x14ac:dyDescent="0.15">
      <c r="A143" s="169"/>
      <c r="B143" s="169"/>
      <c r="C143" s="169" t="s">
        <v>24</v>
      </c>
      <c r="D143" s="169"/>
      <c r="E143" s="169"/>
      <c r="F143" s="169"/>
      <c r="G143" s="169"/>
      <c r="H143" s="169"/>
      <c r="I143" s="169"/>
      <c r="J143" s="163" t="s">
        <v>180</v>
      </c>
      <c r="K143" s="170"/>
      <c r="L143" s="170"/>
      <c r="M143" s="170"/>
      <c r="N143" s="170"/>
      <c r="O143" s="170"/>
      <c r="P143" s="95" t="s">
        <v>25</v>
      </c>
      <c r="Q143" s="95"/>
      <c r="R143" s="95"/>
      <c r="S143" s="95"/>
      <c r="T143" s="95"/>
      <c r="U143" s="95"/>
      <c r="V143" s="95"/>
      <c r="W143" s="95"/>
      <c r="X143" s="95"/>
      <c r="Y143" s="171" t="s">
        <v>179</v>
      </c>
      <c r="Z143" s="172"/>
      <c r="AA143" s="172"/>
      <c r="AB143" s="172"/>
      <c r="AC143" s="163" t="s">
        <v>205</v>
      </c>
      <c r="AD143" s="163"/>
      <c r="AE143" s="163"/>
      <c r="AF143" s="163"/>
      <c r="AG143" s="163"/>
      <c r="AH143" s="171" t="s">
        <v>220</v>
      </c>
      <c r="AI143" s="169"/>
      <c r="AJ143" s="169"/>
      <c r="AK143" s="169"/>
      <c r="AL143" s="169" t="s">
        <v>19</v>
      </c>
      <c r="AM143" s="169"/>
      <c r="AN143" s="169"/>
      <c r="AO143" s="173"/>
      <c r="AP143" s="164" t="s">
        <v>181</v>
      </c>
      <c r="AQ143" s="164"/>
      <c r="AR143" s="164"/>
      <c r="AS143" s="164"/>
      <c r="AT143" s="164"/>
      <c r="AU143" s="164"/>
      <c r="AV143" s="164"/>
      <c r="AW143" s="164"/>
      <c r="AX143" s="164"/>
      <c r="AY143">
        <f>$AY$141</f>
        <v>1</v>
      </c>
    </row>
    <row r="144" spans="1:51" ht="30" customHeight="1" x14ac:dyDescent="0.15">
      <c r="A144" s="156">
        <v>1</v>
      </c>
      <c r="B144" s="156">
        <v>1</v>
      </c>
      <c r="C144" s="166" t="s">
        <v>638</v>
      </c>
      <c r="D144" s="165"/>
      <c r="E144" s="165"/>
      <c r="F144" s="165"/>
      <c r="G144" s="165"/>
      <c r="H144" s="165"/>
      <c r="I144" s="165"/>
      <c r="J144" s="184">
        <v>8000020130001</v>
      </c>
      <c r="K144" s="158"/>
      <c r="L144" s="158"/>
      <c r="M144" s="158"/>
      <c r="N144" s="158"/>
      <c r="O144" s="158"/>
      <c r="P144" s="159" t="s">
        <v>617</v>
      </c>
      <c r="Q144" s="159"/>
      <c r="R144" s="159"/>
      <c r="S144" s="159"/>
      <c r="T144" s="159"/>
      <c r="U144" s="159"/>
      <c r="V144" s="159"/>
      <c r="W144" s="159"/>
      <c r="X144" s="159"/>
      <c r="Y144" s="160">
        <v>2622</v>
      </c>
      <c r="Z144" s="161"/>
      <c r="AA144" s="161"/>
      <c r="AB144" s="162"/>
      <c r="AC144" s="148" t="s">
        <v>618</v>
      </c>
      <c r="AD144" s="149"/>
      <c r="AE144" s="149"/>
      <c r="AF144" s="149"/>
      <c r="AG144" s="149"/>
      <c r="AH144" s="167" t="s">
        <v>252</v>
      </c>
      <c r="AI144" s="168"/>
      <c r="AJ144" s="168"/>
      <c r="AK144" s="168"/>
      <c r="AL144" s="152" t="s">
        <v>252</v>
      </c>
      <c r="AM144" s="153"/>
      <c r="AN144" s="153"/>
      <c r="AO144" s="154"/>
      <c r="AP144" s="155" t="s">
        <v>252</v>
      </c>
      <c r="AQ144" s="155"/>
      <c r="AR144" s="155"/>
      <c r="AS144" s="155"/>
      <c r="AT144" s="155"/>
      <c r="AU144" s="155"/>
      <c r="AV144" s="155"/>
      <c r="AW144" s="155"/>
      <c r="AX144" s="155"/>
      <c r="AY144">
        <f>$AY$141</f>
        <v>1</v>
      </c>
    </row>
    <row r="145" spans="1:51" ht="30" customHeight="1" x14ac:dyDescent="0.15">
      <c r="A145" s="156">
        <v>2</v>
      </c>
      <c r="B145" s="156">
        <v>1</v>
      </c>
      <c r="C145" s="166" t="s">
        <v>639</v>
      </c>
      <c r="D145" s="165"/>
      <c r="E145" s="165"/>
      <c r="F145" s="165"/>
      <c r="G145" s="165"/>
      <c r="H145" s="165"/>
      <c r="I145" s="165"/>
      <c r="J145" s="184">
        <v>4000020270008</v>
      </c>
      <c r="K145" s="158"/>
      <c r="L145" s="158"/>
      <c r="M145" s="158"/>
      <c r="N145" s="158"/>
      <c r="O145" s="158"/>
      <c r="P145" s="159" t="s">
        <v>617</v>
      </c>
      <c r="Q145" s="159"/>
      <c r="R145" s="159"/>
      <c r="S145" s="159"/>
      <c r="T145" s="159"/>
      <c r="U145" s="159"/>
      <c r="V145" s="159"/>
      <c r="W145" s="159"/>
      <c r="X145" s="159"/>
      <c r="Y145" s="160">
        <v>2410</v>
      </c>
      <c r="Z145" s="161"/>
      <c r="AA145" s="161"/>
      <c r="AB145" s="162"/>
      <c r="AC145" s="148" t="s">
        <v>618</v>
      </c>
      <c r="AD145" s="149"/>
      <c r="AE145" s="149"/>
      <c r="AF145" s="149"/>
      <c r="AG145" s="149"/>
      <c r="AH145" s="167" t="s">
        <v>252</v>
      </c>
      <c r="AI145" s="168"/>
      <c r="AJ145" s="168"/>
      <c r="AK145" s="168"/>
      <c r="AL145" s="152" t="s">
        <v>252</v>
      </c>
      <c r="AM145" s="153"/>
      <c r="AN145" s="153"/>
      <c r="AO145" s="154"/>
      <c r="AP145" s="155" t="s">
        <v>252</v>
      </c>
      <c r="AQ145" s="155"/>
      <c r="AR145" s="155"/>
      <c r="AS145" s="155"/>
      <c r="AT145" s="155"/>
      <c r="AU145" s="155"/>
      <c r="AV145" s="155"/>
      <c r="AW145" s="155"/>
      <c r="AX145" s="155"/>
      <c r="AY145">
        <f>COUNTA($C$145)</f>
        <v>1</v>
      </c>
    </row>
    <row r="146" spans="1:51" ht="30" customHeight="1" x14ac:dyDescent="0.15">
      <c r="A146" s="156">
        <v>3</v>
      </c>
      <c r="B146" s="156">
        <v>1</v>
      </c>
      <c r="C146" s="166" t="s">
        <v>640</v>
      </c>
      <c r="D146" s="165"/>
      <c r="E146" s="165"/>
      <c r="F146" s="165"/>
      <c r="G146" s="165"/>
      <c r="H146" s="165"/>
      <c r="I146" s="165"/>
      <c r="J146" s="184">
        <v>6000020400009</v>
      </c>
      <c r="K146" s="158"/>
      <c r="L146" s="158"/>
      <c r="M146" s="158"/>
      <c r="N146" s="158"/>
      <c r="O146" s="158"/>
      <c r="P146" s="159" t="s">
        <v>617</v>
      </c>
      <c r="Q146" s="159"/>
      <c r="R146" s="159"/>
      <c r="S146" s="159"/>
      <c r="T146" s="159"/>
      <c r="U146" s="159"/>
      <c r="V146" s="159"/>
      <c r="W146" s="159"/>
      <c r="X146" s="159"/>
      <c r="Y146" s="160">
        <v>1500</v>
      </c>
      <c r="Z146" s="161"/>
      <c r="AA146" s="161"/>
      <c r="AB146" s="162"/>
      <c r="AC146" s="148" t="s">
        <v>618</v>
      </c>
      <c r="AD146" s="149"/>
      <c r="AE146" s="149"/>
      <c r="AF146" s="149"/>
      <c r="AG146" s="149"/>
      <c r="AH146" s="150" t="s">
        <v>252</v>
      </c>
      <c r="AI146" s="151"/>
      <c r="AJ146" s="151"/>
      <c r="AK146" s="151"/>
      <c r="AL146" s="152" t="s">
        <v>252</v>
      </c>
      <c r="AM146" s="153"/>
      <c r="AN146" s="153"/>
      <c r="AO146" s="154"/>
      <c r="AP146" s="155" t="s">
        <v>252</v>
      </c>
      <c r="AQ146" s="155"/>
      <c r="AR146" s="155"/>
      <c r="AS146" s="155"/>
      <c r="AT146" s="155"/>
      <c r="AU146" s="155"/>
      <c r="AV146" s="155"/>
      <c r="AW146" s="155"/>
      <c r="AX146" s="155"/>
      <c r="AY146">
        <f>COUNTA($C$146)</f>
        <v>1</v>
      </c>
    </row>
    <row r="147" spans="1:51" ht="30" customHeight="1" x14ac:dyDescent="0.15">
      <c r="A147" s="156">
        <v>4</v>
      </c>
      <c r="B147" s="156">
        <v>1</v>
      </c>
      <c r="C147" s="166" t="s">
        <v>641</v>
      </c>
      <c r="D147" s="165"/>
      <c r="E147" s="165"/>
      <c r="F147" s="165"/>
      <c r="G147" s="165"/>
      <c r="H147" s="165"/>
      <c r="I147" s="165"/>
      <c r="J147" s="184">
        <v>7000020010006</v>
      </c>
      <c r="K147" s="158"/>
      <c r="L147" s="158"/>
      <c r="M147" s="158"/>
      <c r="N147" s="158"/>
      <c r="O147" s="158"/>
      <c r="P147" s="159" t="s">
        <v>617</v>
      </c>
      <c r="Q147" s="159"/>
      <c r="R147" s="159"/>
      <c r="S147" s="159"/>
      <c r="T147" s="159"/>
      <c r="U147" s="159"/>
      <c r="V147" s="159"/>
      <c r="W147" s="159"/>
      <c r="X147" s="159"/>
      <c r="Y147" s="160">
        <v>964</v>
      </c>
      <c r="Z147" s="161"/>
      <c r="AA147" s="161"/>
      <c r="AB147" s="162"/>
      <c r="AC147" s="148" t="s">
        <v>618</v>
      </c>
      <c r="AD147" s="149"/>
      <c r="AE147" s="149"/>
      <c r="AF147" s="149"/>
      <c r="AG147" s="149"/>
      <c r="AH147" s="150" t="s">
        <v>252</v>
      </c>
      <c r="AI147" s="151"/>
      <c r="AJ147" s="151"/>
      <c r="AK147" s="151"/>
      <c r="AL147" s="152" t="s">
        <v>252</v>
      </c>
      <c r="AM147" s="153"/>
      <c r="AN147" s="153"/>
      <c r="AO147" s="154"/>
      <c r="AP147" s="155" t="s">
        <v>252</v>
      </c>
      <c r="AQ147" s="155"/>
      <c r="AR147" s="155"/>
      <c r="AS147" s="155"/>
      <c r="AT147" s="155"/>
      <c r="AU147" s="155"/>
      <c r="AV147" s="155"/>
      <c r="AW147" s="155"/>
      <c r="AX147" s="155"/>
      <c r="AY147">
        <f>COUNTA($C$147)</f>
        <v>1</v>
      </c>
    </row>
    <row r="148" spans="1:51" ht="30" customHeight="1" x14ac:dyDescent="0.15">
      <c r="A148" s="156">
        <v>5</v>
      </c>
      <c r="B148" s="156">
        <v>1</v>
      </c>
      <c r="C148" s="166" t="s">
        <v>642</v>
      </c>
      <c r="D148" s="165"/>
      <c r="E148" s="165"/>
      <c r="F148" s="165"/>
      <c r="G148" s="165"/>
      <c r="H148" s="165"/>
      <c r="I148" s="165"/>
      <c r="J148" s="184">
        <v>1000020230006</v>
      </c>
      <c r="K148" s="158"/>
      <c r="L148" s="158"/>
      <c r="M148" s="158"/>
      <c r="N148" s="158"/>
      <c r="O148" s="158"/>
      <c r="P148" s="159" t="s">
        <v>617</v>
      </c>
      <c r="Q148" s="159"/>
      <c r="R148" s="159"/>
      <c r="S148" s="159"/>
      <c r="T148" s="159"/>
      <c r="U148" s="159"/>
      <c r="V148" s="159"/>
      <c r="W148" s="159"/>
      <c r="X148" s="159"/>
      <c r="Y148" s="160">
        <v>887</v>
      </c>
      <c r="Z148" s="161"/>
      <c r="AA148" s="161"/>
      <c r="AB148" s="162"/>
      <c r="AC148" s="148" t="s">
        <v>618</v>
      </c>
      <c r="AD148" s="149"/>
      <c r="AE148" s="149"/>
      <c r="AF148" s="149"/>
      <c r="AG148" s="149"/>
      <c r="AH148" s="150" t="s">
        <v>252</v>
      </c>
      <c r="AI148" s="151"/>
      <c r="AJ148" s="151"/>
      <c r="AK148" s="151"/>
      <c r="AL148" s="152" t="s">
        <v>252</v>
      </c>
      <c r="AM148" s="153"/>
      <c r="AN148" s="153"/>
      <c r="AO148" s="154"/>
      <c r="AP148" s="155" t="s">
        <v>252</v>
      </c>
      <c r="AQ148" s="155"/>
      <c r="AR148" s="155"/>
      <c r="AS148" s="155"/>
      <c r="AT148" s="155"/>
      <c r="AU148" s="155"/>
      <c r="AV148" s="155"/>
      <c r="AW148" s="155"/>
      <c r="AX148" s="155"/>
      <c r="AY148">
        <f>COUNTA($C$148)</f>
        <v>1</v>
      </c>
    </row>
    <row r="149" spans="1:51" ht="30" customHeight="1" x14ac:dyDescent="0.15">
      <c r="A149" s="156">
        <v>6</v>
      </c>
      <c r="B149" s="156">
        <v>1</v>
      </c>
      <c r="C149" s="166" t="s">
        <v>643</v>
      </c>
      <c r="D149" s="165"/>
      <c r="E149" s="165"/>
      <c r="F149" s="165"/>
      <c r="G149" s="165"/>
      <c r="H149" s="165"/>
      <c r="I149" s="165"/>
      <c r="J149" s="157">
        <v>1000020470007</v>
      </c>
      <c r="K149" s="158"/>
      <c r="L149" s="158"/>
      <c r="M149" s="158"/>
      <c r="N149" s="158"/>
      <c r="O149" s="158"/>
      <c r="P149" s="159" t="s">
        <v>617</v>
      </c>
      <c r="Q149" s="159"/>
      <c r="R149" s="159"/>
      <c r="S149" s="159"/>
      <c r="T149" s="159"/>
      <c r="U149" s="159"/>
      <c r="V149" s="159"/>
      <c r="W149" s="159"/>
      <c r="X149" s="159"/>
      <c r="Y149" s="160">
        <v>613</v>
      </c>
      <c r="Z149" s="161"/>
      <c r="AA149" s="161"/>
      <c r="AB149" s="162"/>
      <c r="AC149" s="148" t="s">
        <v>618</v>
      </c>
      <c r="AD149" s="149"/>
      <c r="AE149" s="149"/>
      <c r="AF149" s="149"/>
      <c r="AG149" s="149"/>
      <c r="AH149" s="150" t="s">
        <v>252</v>
      </c>
      <c r="AI149" s="151"/>
      <c r="AJ149" s="151"/>
      <c r="AK149" s="151"/>
      <c r="AL149" s="152" t="s">
        <v>252</v>
      </c>
      <c r="AM149" s="153"/>
      <c r="AN149" s="153"/>
      <c r="AO149" s="154"/>
      <c r="AP149" s="155" t="s">
        <v>252</v>
      </c>
      <c r="AQ149" s="155"/>
      <c r="AR149" s="155"/>
      <c r="AS149" s="155"/>
      <c r="AT149" s="155"/>
      <c r="AU149" s="155"/>
      <c r="AV149" s="155"/>
      <c r="AW149" s="155"/>
      <c r="AX149" s="155"/>
      <c r="AY149">
        <f>COUNTA($C$149)</f>
        <v>1</v>
      </c>
    </row>
    <row r="150" spans="1:51" ht="30" customHeight="1" x14ac:dyDescent="0.15">
      <c r="A150" s="156">
        <v>7</v>
      </c>
      <c r="B150" s="156">
        <v>1</v>
      </c>
      <c r="C150" s="166" t="s">
        <v>644</v>
      </c>
      <c r="D150" s="165"/>
      <c r="E150" s="165"/>
      <c r="F150" s="165"/>
      <c r="G150" s="165"/>
      <c r="H150" s="165"/>
      <c r="I150" s="165"/>
      <c r="J150" s="157">
        <v>8000020040002</v>
      </c>
      <c r="K150" s="158"/>
      <c r="L150" s="158"/>
      <c r="M150" s="158"/>
      <c r="N150" s="158"/>
      <c r="O150" s="158"/>
      <c r="P150" s="159" t="s">
        <v>617</v>
      </c>
      <c r="Q150" s="159"/>
      <c r="R150" s="159"/>
      <c r="S150" s="159"/>
      <c r="T150" s="159"/>
      <c r="U150" s="159"/>
      <c r="V150" s="159"/>
      <c r="W150" s="159"/>
      <c r="X150" s="159"/>
      <c r="Y150" s="160">
        <v>556</v>
      </c>
      <c r="Z150" s="161"/>
      <c r="AA150" s="161"/>
      <c r="AB150" s="162"/>
      <c r="AC150" s="148" t="s">
        <v>618</v>
      </c>
      <c r="AD150" s="149"/>
      <c r="AE150" s="149"/>
      <c r="AF150" s="149"/>
      <c r="AG150" s="149"/>
      <c r="AH150" s="150" t="s">
        <v>252</v>
      </c>
      <c r="AI150" s="151"/>
      <c r="AJ150" s="151"/>
      <c r="AK150" s="151"/>
      <c r="AL150" s="152" t="s">
        <v>252</v>
      </c>
      <c r="AM150" s="153"/>
      <c r="AN150" s="153"/>
      <c r="AO150" s="154"/>
      <c r="AP150" s="155" t="s">
        <v>252</v>
      </c>
      <c r="AQ150" s="155"/>
      <c r="AR150" s="155"/>
      <c r="AS150" s="155"/>
      <c r="AT150" s="155"/>
      <c r="AU150" s="155"/>
      <c r="AV150" s="155"/>
      <c r="AW150" s="155"/>
      <c r="AX150" s="155"/>
      <c r="AY150">
        <f>COUNTA($C$150)</f>
        <v>1</v>
      </c>
    </row>
    <row r="151" spans="1:51" ht="30" customHeight="1" x14ac:dyDescent="0.15">
      <c r="A151" s="156">
        <v>8</v>
      </c>
      <c r="B151" s="156">
        <v>1</v>
      </c>
      <c r="C151" s="166" t="s">
        <v>645</v>
      </c>
      <c r="D151" s="165"/>
      <c r="E151" s="165"/>
      <c r="F151" s="165"/>
      <c r="G151" s="165"/>
      <c r="H151" s="165"/>
      <c r="I151" s="165"/>
      <c r="J151" s="157">
        <v>1000020140007</v>
      </c>
      <c r="K151" s="158"/>
      <c r="L151" s="158"/>
      <c r="M151" s="158"/>
      <c r="N151" s="158"/>
      <c r="O151" s="158"/>
      <c r="P151" s="159" t="s">
        <v>617</v>
      </c>
      <c r="Q151" s="159"/>
      <c r="R151" s="159"/>
      <c r="S151" s="159"/>
      <c r="T151" s="159"/>
      <c r="U151" s="159"/>
      <c r="V151" s="159"/>
      <c r="W151" s="159"/>
      <c r="X151" s="159"/>
      <c r="Y151" s="160">
        <v>500</v>
      </c>
      <c r="Z151" s="161"/>
      <c r="AA151" s="161"/>
      <c r="AB151" s="162"/>
      <c r="AC151" s="148" t="s">
        <v>618</v>
      </c>
      <c r="AD151" s="149"/>
      <c r="AE151" s="149"/>
      <c r="AF151" s="149"/>
      <c r="AG151" s="149"/>
      <c r="AH151" s="150" t="s">
        <v>252</v>
      </c>
      <c r="AI151" s="151"/>
      <c r="AJ151" s="151"/>
      <c r="AK151" s="151"/>
      <c r="AL151" s="152" t="s">
        <v>252</v>
      </c>
      <c r="AM151" s="153"/>
      <c r="AN151" s="153"/>
      <c r="AO151" s="154"/>
      <c r="AP151" s="155" t="s">
        <v>252</v>
      </c>
      <c r="AQ151" s="155"/>
      <c r="AR151" s="155"/>
      <c r="AS151" s="155"/>
      <c r="AT151" s="155"/>
      <c r="AU151" s="155"/>
      <c r="AV151" s="155"/>
      <c r="AW151" s="155"/>
      <c r="AX151" s="155"/>
      <c r="AY151">
        <f>COUNTA($C$151)</f>
        <v>1</v>
      </c>
    </row>
    <row r="152" spans="1:51" ht="30" customHeight="1" x14ac:dyDescent="0.15">
      <c r="A152" s="156">
        <v>9</v>
      </c>
      <c r="B152" s="156">
        <v>1</v>
      </c>
      <c r="C152" s="166" t="s">
        <v>646</v>
      </c>
      <c r="D152" s="165"/>
      <c r="E152" s="165"/>
      <c r="F152" s="165"/>
      <c r="G152" s="165"/>
      <c r="H152" s="165"/>
      <c r="I152" s="165"/>
      <c r="J152" s="157">
        <v>2000020260002</v>
      </c>
      <c r="K152" s="158"/>
      <c r="L152" s="158"/>
      <c r="M152" s="158"/>
      <c r="N152" s="158"/>
      <c r="O152" s="158"/>
      <c r="P152" s="159" t="s">
        <v>617</v>
      </c>
      <c r="Q152" s="159"/>
      <c r="R152" s="159"/>
      <c r="S152" s="159"/>
      <c r="T152" s="159"/>
      <c r="U152" s="159"/>
      <c r="V152" s="159"/>
      <c r="W152" s="159"/>
      <c r="X152" s="159"/>
      <c r="Y152" s="160">
        <v>499</v>
      </c>
      <c r="Z152" s="161"/>
      <c r="AA152" s="161"/>
      <c r="AB152" s="162"/>
      <c r="AC152" s="148" t="s">
        <v>618</v>
      </c>
      <c r="AD152" s="149"/>
      <c r="AE152" s="149"/>
      <c r="AF152" s="149"/>
      <c r="AG152" s="149"/>
      <c r="AH152" s="150" t="s">
        <v>252</v>
      </c>
      <c r="AI152" s="151"/>
      <c r="AJ152" s="151"/>
      <c r="AK152" s="151"/>
      <c r="AL152" s="152" t="s">
        <v>252</v>
      </c>
      <c r="AM152" s="153"/>
      <c r="AN152" s="153"/>
      <c r="AO152" s="154"/>
      <c r="AP152" s="155" t="s">
        <v>252</v>
      </c>
      <c r="AQ152" s="155"/>
      <c r="AR152" s="155"/>
      <c r="AS152" s="155"/>
      <c r="AT152" s="155"/>
      <c r="AU152" s="155"/>
      <c r="AV152" s="155"/>
      <c r="AW152" s="155"/>
      <c r="AX152" s="155"/>
      <c r="AY152">
        <f>COUNTA($C$152)</f>
        <v>1</v>
      </c>
    </row>
    <row r="153" spans="1:51" ht="30" customHeight="1" x14ac:dyDescent="0.15">
      <c r="A153" s="156">
        <v>10</v>
      </c>
      <c r="B153" s="156">
        <v>1</v>
      </c>
      <c r="C153" s="166" t="s">
        <v>647</v>
      </c>
      <c r="D153" s="165"/>
      <c r="E153" s="165"/>
      <c r="F153" s="165"/>
      <c r="G153" s="165"/>
      <c r="H153" s="165"/>
      <c r="I153" s="165"/>
      <c r="J153" s="157">
        <v>8000020280003</v>
      </c>
      <c r="K153" s="158"/>
      <c r="L153" s="158"/>
      <c r="M153" s="158"/>
      <c r="N153" s="158"/>
      <c r="O153" s="158"/>
      <c r="P153" s="159" t="s">
        <v>617</v>
      </c>
      <c r="Q153" s="159"/>
      <c r="R153" s="159"/>
      <c r="S153" s="159"/>
      <c r="T153" s="159"/>
      <c r="U153" s="159"/>
      <c r="V153" s="159"/>
      <c r="W153" s="159"/>
      <c r="X153" s="159"/>
      <c r="Y153" s="160">
        <v>458</v>
      </c>
      <c r="Z153" s="161"/>
      <c r="AA153" s="161"/>
      <c r="AB153" s="162"/>
      <c r="AC153" s="148" t="s">
        <v>618</v>
      </c>
      <c r="AD153" s="149"/>
      <c r="AE153" s="149"/>
      <c r="AF153" s="149"/>
      <c r="AG153" s="149"/>
      <c r="AH153" s="150" t="s">
        <v>252</v>
      </c>
      <c r="AI153" s="151"/>
      <c r="AJ153" s="151"/>
      <c r="AK153" s="151"/>
      <c r="AL153" s="152" t="s">
        <v>252</v>
      </c>
      <c r="AM153" s="153"/>
      <c r="AN153" s="153"/>
      <c r="AO153" s="154"/>
      <c r="AP153" s="155" t="s">
        <v>252</v>
      </c>
      <c r="AQ153" s="155"/>
      <c r="AR153" s="155"/>
      <c r="AS153" s="155"/>
      <c r="AT153" s="155"/>
      <c r="AU153" s="155"/>
      <c r="AV153" s="155"/>
      <c r="AW153" s="155"/>
      <c r="AX153" s="155"/>
      <c r="AY153">
        <f>COUNTA($C$153)</f>
        <v>1</v>
      </c>
    </row>
    <row r="154" spans="1:51" ht="24.75" customHeight="1" x14ac:dyDescent="0.15">
      <c r="A154" s="48"/>
      <c r="B154" s="48"/>
      <c r="C154" s="48"/>
      <c r="D154" s="48"/>
      <c r="E154" s="48"/>
      <c r="F154" s="48"/>
      <c r="G154" s="48"/>
      <c r="H154" s="48"/>
      <c r="I154" s="48"/>
      <c r="J154" s="48"/>
      <c r="K154" s="48"/>
      <c r="L154" s="48"/>
      <c r="M154" s="48"/>
      <c r="N154" s="48"/>
      <c r="O154" s="48"/>
      <c r="P154" s="49"/>
      <c r="Q154" s="49"/>
      <c r="R154" s="49"/>
      <c r="S154" s="49"/>
      <c r="T154" s="49"/>
      <c r="U154" s="49"/>
      <c r="V154" s="49"/>
      <c r="W154" s="49"/>
      <c r="X154" s="49"/>
      <c r="Y154" s="50"/>
      <c r="Z154" s="50"/>
      <c r="AA154" s="50"/>
      <c r="AB154" s="50"/>
      <c r="AC154" s="50"/>
      <c r="AD154" s="50"/>
      <c r="AE154" s="50"/>
      <c r="AF154" s="50"/>
      <c r="AG154" s="50"/>
      <c r="AH154" s="50"/>
      <c r="AI154" s="50"/>
      <c r="AJ154" s="50"/>
      <c r="AK154" s="50"/>
      <c r="AL154" s="50"/>
      <c r="AM154" s="50"/>
      <c r="AN154" s="50"/>
      <c r="AO154" s="50"/>
      <c r="AP154" s="49"/>
      <c r="AQ154" s="49"/>
      <c r="AR154" s="49"/>
      <c r="AS154" s="49"/>
      <c r="AT154" s="49"/>
      <c r="AU154" s="49"/>
      <c r="AV154" s="49"/>
      <c r="AW154" s="49"/>
      <c r="AX154" s="49"/>
      <c r="AY154">
        <f>COUNTA($C$157)</f>
        <v>1</v>
      </c>
    </row>
    <row r="155" spans="1:51" ht="24.75" customHeight="1" x14ac:dyDescent="0.15">
      <c r="A155" s="41"/>
      <c r="B155" s="45" t="s">
        <v>162</v>
      </c>
      <c r="C155" s="41"/>
      <c r="D155" s="41"/>
      <c r="E155" s="41"/>
      <c r="F155" s="41"/>
      <c r="G155" s="41"/>
      <c r="H155" s="41"/>
      <c r="I155" s="41"/>
      <c r="J155" s="41"/>
      <c r="K155" s="41"/>
      <c r="L155" s="41"/>
      <c r="M155" s="41"/>
      <c r="N155" s="41"/>
      <c r="O155" s="41"/>
      <c r="P155" s="46"/>
      <c r="Q155" s="46"/>
      <c r="R155" s="46"/>
      <c r="S155" s="46"/>
      <c r="T155" s="46"/>
      <c r="U155" s="46"/>
      <c r="V155" s="46"/>
      <c r="W155" s="46"/>
      <c r="X155" s="46"/>
      <c r="Y155" s="47"/>
      <c r="Z155" s="47"/>
      <c r="AA155" s="47"/>
      <c r="AB155" s="47"/>
      <c r="AC155" s="47"/>
      <c r="AD155" s="47"/>
      <c r="AE155" s="47"/>
      <c r="AF155" s="47"/>
      <c r="AG155" s="47"/>
      <c r="AH155" s="47"/>
      <c r="AI155" s="47"/>
      <c r="AJ155" s="47"/>
      <c r="AK155" s="47"/>
      <c r="AL155" s="47"/>
      <c r="AM155" s="47"/>
      <c r="AN155" s="47"/>
      <c r="AO155" s="47"/>
      <c r="AP155" s="46"/>
      <c r="AQ155" s="46"/>
      <c r="AR155" s="46"/>
      <c r="AS155" s="46"/>
      <c r="AT155" s="46"/>
      <c r="AU155" s="46"/>
      <c r="AV155" s="46"/>
      <c r="AW155" s="46"/>
      <c r="AX155" s="46"/>
      <c r="AY155">
        <f>$AY$154</f>
        <v>1</v>
      </c>
    </row>
    <row r="156" spans="1:51" ht="59.25" customHeight="1" x14ac:dyDescent="0.15">
      <c r="A156" s="169"/>
      <c r="B156" s="169"/>
      <c r="C156" s="169" t="s">
        <v>24</v>
      </c>
      <c r="D156" s="169"/>
      <c r="E156" s="169"/>
      <c r="F156" s="169"/>
      <c r="G156" s="169"/>
      <c r="H156" s="169"/>
      <c r="I156" s="169"/>
      <c r="J156" s="163" t="s">
        <v>180</v>
      </c>
      <c r="K156" s="170"/>
      <c r="L156" s="170"/>
      <c r="M156" s="170"/>
      <c r="N156" s="170"/>
      <c r="O156" s="170"/>
      <c r="P156" s="95" t="s">
        <v>25</v>
      </c>
      <c r="Q156" s="95"/>
      <c r="R156" s="95"/>
      <c r="S156" s="95"/>
      <c r="T156" s="95"/>
      <c r="U156" s="95"/>
      <c r="V156" s="95"/>
      <c r="W156" s="95"/>
      <c r="X156" s="95"/>
      <c r="Y156" s="171" t="s">
        <v>179</v>
      </c>
      <c r="Z156" s="172"/>
      <c r="AA156" s="172"/>
      <c r="AB156" s="172"/>
      <c r="AC156" s="163" t="s">
        <v>205</v>
      </c>
      <c r="AD156" s="163"/>
      <c r="AE156" s="163"/>
      <c r="AF156" s="163"/>
      <c r="AG156" s="163"/>
      <c r="AH156" s="171" t="s">
        <v>220</v>
      </c>
      <c r="AI156" s="169"/>
      <c r="AJ156" s="169"/>
      <c r="AK156" s="169"/>
      <c r="AL156" s="169" t="s">
        <v>19</v>
      </c>
      <c r="AM156" s="169"/>
      <c r="AN156" s="169"/>
      <c r="AO156" s="173"/>
      <c r="AP156" s="164" t="s">
        <v>181</v>
      </c>
      <c r="AQ156" s="164"/>
      <c r="AR156" s="164"/>
      <c r="AS156" s="164"/>
      <c r="AT156" s="164"/>
      <c r="AU156" s="164"/>
      <c r="AV156" s="164"/>
      <c r="AW156" s="164"/>
      <c r="AX156" s="164"/>
      <c r="AY156">
        <f>$AY$154</f>
        <v>1</v>
      </c>
    </row>
    <row r="157" spans="1:51" ht="30" customHeight="1" x14ac:dyDescent="0.15">
      <c r="A157" s="156">
        <v>1</v>
      </c>
      <c r="B157" s="156">
        <v>1</v>
      </c>
      <c r="C157" s="174" t="s">
        <v>614</v>
      </c>
      <c r="D157" s="175"/>
      <c r="E157" s="175"/>
      <c r="F157" s="175"/>
      <c r="G157" s="175"/>
      <c r="H157" s="175"/>
      <c r="I157" s="176"/>
      <c r="J157" s="177" t="s">
        <v>653</v>
      </c>
      <c r="K157" s="178"/>
      <c r="L157" s="178"/>
      <c r="M157" s="178"/>
      <c r="N157" s="178"/>
      <c r="O157" s="179"/>
      <c r="P157" s="180" t="s">
        <v>617</v>
      </c>
      <c r="Q157" s="181"/>
      <c r="R157" s="181"/>
      <c r="S157" s="181"/>
      <c r="T157" s="181"/>
      <c r="U157" s="181"/>
      <c r="V157" s="181"/>
      <c r="W157" s="181"/>
      <c r="X157" s="182"/>
      <c r="Y157" s="160">
        <v>101</v>
      </c>
      <c r="Z157" s="161"/>
      <c r="AA157" s="161"/>
      <c r="AB157" s="162"/>
      <c r="AC157" s="183" t="s">
        <v>618</v>
      </c>
      <c r="AD157" s="178"/>
      <c r="AE157" s="178"/>
      <c r="AF157" s="178"/>
      <c r="AG157" s="179"/>
      <c r="AH157" s="167" t="s">
        <v>252</v>
      </c>
      <c r="AI157" s="168"/>
      <c r="AJ157" s="168"/>
      <c r="AK157" s="168"/>
      <c r="AL157" s="167" t="s">
        <v>252</v>
      </c>
      <c r="AM157" s="168"/>
      <c r="AN157" s="168"/>
      <c r="AO157" s="168"/>
      <c r="AP157" s="155" t="s">
        <v>252</v>
      </c>
      <c r="AQ157" s="155"/>
      <c r="AR157" s="155"/>
      <c r="AS157" s="155"/>
      <c r="AT157" s="155"/>
      <c r="AU157" s="155"/>
      <c r="AV157" s="155"/>
      <c r="AW157" s="155"/>
      <c r="AX157" s="155"/>
      <c r="AY157">
        <f>$AY$154</f>
        <v>1</v>
      </c>
    </row>
    <row r="158" spans="1:51" ht="30" customHeight="1" x14ac:dyDescent="0.15">
      <c r="A158" s="156">
        <v>2</v>
      </c>
      <c r="B158" s="156">
        <v>1</v>
      </c>
      <c r="C158" s="174" t="s">
        <v>615</v>
      </c>
      <c r="D158" s="175"/>
      <c r="E158" s="175"/>
      <c r="F158" s="175"/>
      <c r="G158" s="175"/>
      <c r="H158" s="175"/>
      <c r="I158" s="176"/>
      <c r="J158" s="177" t="s">
        <v>654</v>
      </c>
      <c r="K158" s="178"/>
      <c r="L158" s="178"/>
      <c r="M158" s="178"/>
      <c r="N158" s="178"/>
      <c r="O158" s="179"/>
      <c r="P158" s="180" t="s">
        <v>617</v>
      </c>
      <c r="Q158" s="181"/>
      <c r="R158" s="181"/>
      <c r="S158" s="181"/>
      <c r="T158" s="181"/>
      <c r="U158" s="181"/>
      <c r="V158" s="181"/>
      <c r="W158" s="181"/>
      <c r="X158" s="182"/>
      <c r="Y158" s="160">
        <v>24</v>
      </c>
      <c r="Z158" s="161"/>
      <c r="AA158" s="161"/>
      <c r="AB158" s="162"/>
      <c r="AC158" s="183" t="s">
        <v>618</v>
      </c>
      <c r="AD158" s="178"/>
      <c r="AE158" s="178"/>
      <c r="AF158" s="178"/>
      <c r="AG158" s="179"/>
      <c r="AH158" s="167" t="s">
        <v>252</v>
      </c>
      <c r="AI158" s="168"/>
      <c r="AJ158" s="168"/>
      <c r="AK158" s="168"/>
      <c r="AL158" s="167" t="s">
        <v>252</v>
      </c>
      <c r="AM158" s="168"/>
      <c r="AN158" s="168"/>
      <c r="AO158" s="168"/>
      <c r="AP158" s="155" t="s">
        <v>252</v>
      </c>
      <c r="AQ158" s="155"/>
      <c r="AR158" s="155"/>
      <c r="AS158" s="155"/>
      <c r="AT158" s="155"/>
      <c r="AU158" s="155"/>
      <c r="AV158" s="155"/>
      <c r="AW158" s="155"/>
      <c r="AX158" s="155"/>
      <c r="AY158">
        <f>COUNTA($C$158)</f>
        <v>1</v>
      </c>
    </row>
    <row r="159" spans="1:51" ht="30" customHeight="1" x14ac:dyDescent="0.15">
      <c r="A159" s="156">
        <v>3</v>
      </c>
      <c r="B159" s="156">
        <v>1</v>
      </c>
      <c r="C159" s="174" t="s">
        <v>616</v>
      </c>
      <c r="D159" s="175"/>
      <c r="E159" s="175"/>
      <c r="F159" s="175"/>
      <c r="G159" s="175"/>
      <c r="H159" s="175"/>
      <c r="I159" s="176"/>
      <c r="J159" s="177" t="s">
        <v>655</v>
      </c>
      <c r="K159" s="178"/>
      <c r="L159" s="178"/>
      <c r="M159" s="178"/>
      <c r="N159" s="178"/>
      <c r="O159" s="179"/>
      <c r="P159" s="180" t="s">
        <v>617</v>
      </c>
      <c r="Q159" s="181"/>
      <c r="R159" s="181"/>
      <c r="S159" s="181"/>
      <c r="T159" s="181"/>
      <c r="U159" s="181"/>
      <c r="V159" s="181"/>
      <c r="W159" s="181"/>
      <c r="X159" s="182"/>
      <c r="Y159" s="160">
        <v>5</v>
      </c>
      <c r="Z159" s="161"/>
      <c r="AA159" s="161"/>
      <c r="AB159" s="162"/>
      <c r="AC159" s="183" t="s">
        <v>618</v>
      </c>
      <c r="AD159" s="178"/>
      <c r="AE159" s="178"/>
      <c r="AF159" s="178"/>
      <c r="AG159" s="179"/>
      <c r="AH159" s="167" t="s">
        <v>252</v>
      </c>
      <c r="AI159" s="168"/>
      <c r="AJ159" s="168"/>
      <c r="AK159" s="168"/>
      <c r="AL159" s="167" t="s">
        <v>252</v>
      </c>
      <c r="AM159" s="168"/>
      <c r="AN159" s="168"/>
      <c r="AO159" s="168"/>
      <c r="AP159" s="155" t="s">
        <v>252</v>
      </c>
      <c r="AQ159" s="155"/>
      <c r="AR159" s="155"/>
      <c r="AS159" s="155"/>
      <c r="AT159" s="155"/>
      <c r="AU159" s="155"/>
      <c r="AV159" s="155"/>
      <c r="AW159" s="155"/>
      <c r="AX159" s="155"/>
      <c r="AY159">
        <f>COUNTA($C$159)</f>
        <v>1</v>
      </c>
    </row>
  </sheetData>
  <sheetProtection formatRows="0"/>
  <dataConsolidate link="1"/>
  <mergeCells count="730">
    <mergeCell ref="X95:Z95"/>
    <mergeCell ref="AJ95:AL95"/>
    <mergeCell ref="A76:AX76"/>
    <mergeCell ref="A77:AX77"/>
    <mergeCell ref="A78:AX78"/>
    <mergeCell ref="A79:E79"/>
    <mergeCell ref="F79:AX79"/>
    <mergeCell ref="A80:AX80"/>
    <mergeCell ref="A74:B75"/>
    <mergeCell ref="C74:F74"/>
    <mergeCell ref="G74:AX74"/>
    <mergeCell ref="C75:F75"/>
    <mergeCell ref="G75:AX75"/>
    <mergeCell ref="A86:D86"/>
    <mergeCell ref="AT95:AU95"/>
    <mergeCell ref="AV95:AW95"/>
    <mergeCell ref="G50:V51"/>
    <mergeCell ref="U54:AX5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5:O25"/>
    <mergeCell ref="P25:V25"/>
    <mergeCell ref="W25:AC25"/>
    <mergeCell ref="P24:V24"/>
    <mergeCell ref="W24:AC24"/>
    <mergeCell ref="A22:F26"/>
    <mergeCell ref="G22:O22"/>
    <mergeCell ref="P22:V22"/>
    <mergeCell ref="W22:AC22"/>
    <mergeCell ref="A42:F42"/>
    <mergeCell ref="G42:AX42"/>
    <mergeCell ref="G26:O26"/>
    <mergeCell ref="P26:V26"/>
    <mergeCell ref="W26:AC26"/>
    <mergeCell ref="AU31:AX31"/>
    <mergeCell ref="G30:O32"/>
    <mergeCell ref="P30:X32"/>
    <mergeCell ref="Y30:AA30"/>
    <mergeCell ref="AB30:AD30"/>
    <mergeCell ref="AE30:AH30"/>
    <mergeCell ref="AI30:AL30"/>
    <mergeCell ref="Y32:AA32"/>
    <mergeCell ref="AB32:AD32"/>
    <mergeCell ref="AE32:AH32"/>
    <mergeCell ref="AW29:AX29"/>
    <mergeCell ref="AI31:AL31"/>
    <mergeCell ref="AM31:AP31"/>
    <mergeCell ref="AQ31:AT31"/>
    <mergeCell ref="G27:X27"/>
    <mergeCell ref="Y27:AA27"/>
    <mergeCell ref="AM27:AP27"/>
    <mergeCell ref="AQ27:AX27"/>
    <mergeCell ref="AQ29:AR29"/>
    <mergeCell ref="AS29:AT29"/>
    <mergeCell ref="AU29:AV29"/>
    <mergeCell ref="AB38:AD38"/>
    <mergeCell ref="AE38:AH38"/>
    <mergeCell ref="AI38:AL38"/>
    <mergeCell ref="G43:O43"/>
    <mergeCell ref="P43:X43"/>
    <mergeCell ref="Y43:AA43"/>
    <mergeCell ref="A27:F27"/>
    <mergeCell ref="AB27:AD27"/>
    <mergeCell ref="AE27:AH27"/>
    <mergeCell ref="AI27:AL27"/>
    <mergeCell ref="AQ28:AT28"/>
    <mergeCell ref="AU28:AX28"/>
    <mergeCell ref="AM48:AP48"/>
    <mergeCell ref="AQ48:AX48"/>
    <mergeCell ref="G47:X48"/>
    <mergeCell ref="Y47:AA47"/>
    <mergeCell ref="AB47:AD47"/>
    <mergeCell ref="AE47:AH47"/>
    <mergeCell ref="AI47:AL47"/>
    <mergeCell ref="AM47:AP47"/>
    <mergeCell ref="AQ47:AX47"/>
    <mergeCell ref="Y48:AA48"/>
    <mergeCell ref="A46:F48"/>
    <mergeCell ref="A28:F32"/>
    <mergeCell ref="G28:O29"/>
    <mergeCell ref="P28:X29"/>
    <mergeCell ref="Y28:AA29"/>
    <mergeCell ref="AB28:AD29"/>
    <mergeCell ref="AE28:AH29"/>
    <mergeCell ref="AI28:AL29"/>
    <mergeCell ref="AM28:AP29"/>
    <mergeCell ref="AM30:AP30"/>
    <mergeCell ref="AQ30:AT30"/>
    <mergeCell ref="AU30:AX30"/>
    <mergeCell ref="Y31:AA31"/>
    <mergeCell ref="AB31:AD31"/>
    <mergeCell ref="AE31:AH31"/>
    <mergeCell ref="AI32:AL32"/>
    <mergeCell ref="AE35:AH36"/>
    <mergeCell ref="AI35:AL36"/>
    <mergeCell ref="AM35:AP36"/>
    <mergeCell ref="AQ35:AT35"/>
    <mergeCell ref="AU35:AX35"/>
    <mergeCell ref="AQ36:AR36"/>
    <mergeCell ref="AS36:AT36"/>
    <mergeCell ref="AU36:AV36"/>
    <mergeCell ref="AW36:AX36"/>
    <mergeCell ref="AM32:AP32"/>
    <mergeCell ref="AQ32:AT32"/>
    <mergeCell ref="AU32:AX32"/>
    <mergeCell ref="A33:F34"/>
    <mergeCell ref="G33:AX34"/>
    <mergeCell ref="A35:F39"/>
    <mergeCell ref="G35:O36"/>
    <mergeCell ref="P35:X36"/>
    <mergeCell ref="Y35:AA36"/>
    <mergeCell ref="AB35:AD36"/>
    <mergeCell ref="AM37:AP37"/>
    <mergeCell ref="AQ37:AT37"/>
    <mergeCell ref="AU37:AX37"/>
    <mergeCell ref="Y38:AA38"/>
    <mergeCell ref="AM38:AP38"/>
    <mergeCell ref="AQ38:AT38"/>
    <mergeCell ref="AU38:AX38"/>
    <mergeCell ref="G37:O39"/>
    <mergeCell ref="P37:X39"/>
    <mergeCell ref="Y39:AA39"/>
    <mergeCell ref="AB39:AD39"/>
    <mergeCell ref="AE39:AH39"/>
    <mergeCell ref="AI39:AL39"/>
    <mergeCell ref="AM39:AP39"/>
    <mergeCell ref="AQ39:AT39"/>
    <mergeCell ref="AU39:AX39"/>
    <mergeCell ref="AU44:AX44"/>
    <mergeCell ref="Y45:AA45"/>
    <mergeCell ref="AB45:AD45"/>
    <mergeCell ref="AE45:AH45"/>
    <mergeCell ref="AI45:AL45"/>
    <mergeCell ref="AM45:AP45"/>
    <mergeCell ref="AQ45:AT45"/>
    <mergeCell ref="AU45:AX45"/>
    <mergeCell ref="AI43:AL43"/>
    <mergeCell ref="AM43:AP43"/>
    <mergeCell ref="AQ43:AT43"/>
    <mergeCell ref="AB43:AD43"/>
    <mergeCell ref="AE43:AH43"/>
    <mergeCell ref="A40:F41"/>
    <mergeCell ref="G40:AX41"/>
    <mergeCell ref="AM46:AP46"/>
    <mergeCell ref="AQ46:AX46"/>
    <mergeCell ref="G46:X46"/>
    <mergeCell ref="Y46:AA46"/>
    <mergeCell ref="AB46:AD46"/>
    <mergeCell ref="AE46:AH46"/>
    <mergeCell ref="AI46:AL46"/>
    <mergeCell ref="AB48:AD48"/>
    <mergeCell ref="AE48:AH48"/>
    <mergeCell ref="AI48:AL48"/>
    <mergeCell ref="AM44:AP44"/>
    <mergeCell ref="AQ44:AT44"/>
    <mergeCell ref="AU43:AX43"/>
    <mergeCell ref="G44:O45"/>
    <mergeCell ref="P44:X45"/>
    <mergeCell ref="Y44:AA44"/>
    <mergeCell ref="AB44:AD44"/>
    <mergeCell ref="AE44:AH44"/>
    <mergeCell ref="AI44:AL44"/>
    <mergeCell ref="A43:F45"/>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60:B69"/>
    <mergeCell ref="C60:AC60"/>
    <mergeCell ref="AD60:AF60"/>
    <mergeCell ref="AG60:AX62"/>
    <mergeCell ref="C61:D62"/>
    <mergeCell ref="E61:AC61"/>
    <mergeCell ref="AD61:AF61"/>
    <mergeCell ref="E62:AC62"/>
    <mergeCell ref="AD62:AF62"/>
    <mergeCell ref="C63:AC63"/>
    <mergeCell ref="A57:B59"/>
    <mergeCell ref="C57:AC57"/>
    <mergeCell ref="AD57:AF57"/>
    <mergeCell ref="AG57:AX57"/>
    <mergeCell ref="C58:AC58"/>
    <mergeCell ref="AD58:AF58"/>
    <mergeCell ref="AG58:AX58"/>
    <mergeCell ref="C59:AC59"/>
    <mergeCell ref="AD59:AF59"/>
    <mergeCell ref="AG59:AX59"/>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E86:P86"/>
    <mergeCell ref="Q86:AB86"/>
    <mergeCell ref="AC86:AN86"/>
    <mergeCell ref="AO86:AX86"/>
    <mergeCell ref="A87:D87"/>
    <mergeCell ref="E87:P87"/>
    <mergeCell ref="Q87:AB87"/>
    <mergeCell ref="AC87:AN87"/>
    <mergeCell ref="AO87:AX87"/>
    <mergeCell ref="A81:E81"/>
    <mergeCell ref="F81:AX81"/>
    <mergeCell ref="A82:AX82"/>
    <mergeCell ref="A83:AX83"/>
    <mergeCell ref="A84:AX84"/>
    <mergeCell ref="A85:D85"/>
    <mergeCell ref="E85:P85"/>
    <mergeCell ref="Q85:AB85"/>
    <mergeCell ref="AC85:AN85"/>
    <mergeCell ref="AO85:AX85"/>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88:D88"/>
    <mergeCell ref="E88:P88"/>
    <mergeCell ref="Q88:AB88"/>
    <mergeCell ref="AC88:AN88"/>
    <mergeCell ref="AO88:AX88"/>
    <mergeCell ref="A89:D89"/>
    <mergeCell ref="E89:P89"/>
    <mergeCell ref="Q89:AB89"/>
    <mergeCell ref="AC89:AN89"/>
    <mergeCell ref="AO89:AX89"/>
    <mergeCell ref="AA93:AB93"/>
    <mergeCell ref="AC93:AE93"/>
    <mergeCell ref="AG93:AH93"/>
    <mergeCell ref="AJ93:AK93"/>
    <mergeCell ref="AM93:AN93"/>
    <mergeCell ref="AO93:AP93"/>
    <mergeCell ref="AM95:AN95"/>
    <mergeCell ref="AO95:AP95"/>
    <mergeCell ref="A96:F113"/>
    <mergeCell ref="A114:F121"/>
    <mergeCell ref="G114:AB114"/>
    <mergeCell ref="AC114:AX114"/>
    <mergeCell ref="G115:K115"/>
    <mergeCell ref="L115:X115"/>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Q94:S94"/>
    <mergeCell ref="L95:N95"/>
    <mergeCell ref="Y115:AB115"/>
    <mergeCell ref="AC115:AG115"/>
    <mergeCell ref="AH115:AT115"/>
    <mergeCell ref="AU115:AX115"/>
    <mergeCell ref="G116:K116"/>
    <mergeCell ref="L116:X116"/>
    <mergeCell ref="Y116:AB116"/>
    <mergeCell ref="AC116:AG116"/>
    <mergeCell ref="AH116:AT116"/>
    <mergeCell ref="AU116:AX116"/>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A122:AK122"/>
    <mergeCell ref="AL122:AN122"/>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L130:AO130"/>
    <mergeCell ref="AP130:AX130"/>
    <mergeCell ref="A131:B131"/>
    <mergeCell ref="C131:I131"/>
    <mergeCell ref="J131:O131"/>
    <mergeCell ref="P131:X131"/>
    <mergeCell ref="Y131:AB131"/>
    <mergeCell ref="AC131:AG131"/>
    <mergeCell ref="AH131:AK131"/>
    <mergeCell ref="AL131:AO131"/>
    <mergeCell ref="A130:B130"/>
    <mergeCell ref="C130:I130"/>
    <mergeCell ref="J130:O130"/>
    <mergeCell ref="P130:X130"/>
    <mergeCell ref="Y130:AB130"/>
    <mergeCell ref="AC130:AG130"/>
    <mergeCell ref="AH130:AK130"/>
    <mergeCell ref="AH133:AK133"/>
    <mergeCell ref="AL133:AO133"/>
    <mergeCell ref="AP133:AX133"/>
    <mergeCell ref="A134:B134"/>
    <mergeCell ref="C134:I134"/>
    <mergeCell ref="J134:O134"/>
    <mergeCell ref="P134:X134"/>
    <mergeCell ref="Y134:AB134"/>
    <mergeCell ref="AC134:AG134"/>
    <mergeCell ref="AH134:AK134"/>
    <mergeCell ref="A133:B133"/>
    <mergeCell ref="C133:I133"/>
    <mergeCell ref="J133:O133"/>
    <mergeCell ref="P133:X133"/>
    <mergeCell ref="Y133:AB133"/>
    <mergeCell ref="AC133:AG133"/>
    <mergeCell ref="AP131:AX131"/>
    <mergeCell ref="A132:B132"/>
    <mergeCell ref="C132:I132"/>
    <mergeCell ref="J132:O132"/>
    <mergeCell ref="P132:X132"/>
    <mergeCell ref="Y132:AB132"/>
    <mergeCell ref="AC132:AG132"/>
    <mergeCell ref="AH132:AK132"/>
    <mergeCell ref="AL132:AO132"/>
    <mergeCell ref="AP132:AX132"/>
    <mergeCell ref="AP135:AX135"/>
    <mergeCell ref="A136:B136"/>
    <mergeCell ref="C136:I136"/>
    <mergeCell ref="J136:O136"/>
    <mergeCell ref="P136:X136"/>
    <mergeCell ref="Y136:AB136"/>
    <mergeCell ref="AC136:AG136"/>
    <mergeCell ref="AH136:AK136"/>
    <mergeCell ref="AL136:AO136"/>
    <mergeCell ref="AP136:AX136"/>
    <mergeCell ref="AL134:AO134"/>
    <mergeCell ref="AP134:AX134"/>
    <mergeCell ref="A135:B135"/>
    <mergeCell ref="C135:I135"/>
    <mergeCell ref="J135:O135"/>
    <mergeCell ref="P135:X135"/>
    <mergeCell ref="Y135:AB135"/>
    <mergeCell ref="AC135:AG135"/>
    <mergeCell ref="AH135:AK135"/>
    <mergeCell ref="AL135:AO135"/>
    <mergeCell ref="AL138:AO138"/>
    <mergeCell ref="AP138:AX138"/>
    <mergeCell ref="A139:B139"/>
    <mergeCell ref="C139:I139"/>
    <mergeCell ref="J139:O139"/>
    <mergeCell ref="P139:X139"/>
    <mergeCell ref="Y139:AB139"/>
    <mergeCell ref="AC139:AG139"/>
    <mergeCell ref="AH139:AK139"/>
    <mergeCell ref="AL139:AO139"/>
    <mergeCell ref="AH137:AK137"/>
    <mergeCell ref="AL137:AO137"/>
    <mergeCell ref="AP137:AX137"/>
    <mergeCell ref="A138:B138"/>
    <mergeCell ref="C138:I138"/>
    <mergeCell ref="J138:O138"/>
    <mergeCell ref="P138:X138"/>
    <mergeCell ref="Y138:AB138"/>
    <mergeCell ref="AC138:AG138"/>
    <mergeCell ref="AH138:AK138"/>
    <mergeCell ref="A137:B137"/>
    <mergeCell ref="C137:I137"/>
    <mergeCell ref="J137:O137"/>
    <mergeCell ref="P137:X137"/>
    <mergeCell ref="Y137:AB137"/>
    <mergeCell ref="AC137:AG137"/>
    <mergeCell ref="AP139:AX139"/>
    <mergeCell ref="A140:B140"/>
    <mergeCell ref="C140:I140"/>
    <mergeCell ref="J140:O140"/>
    <mergeCell ref="P140:X140"/>
    <mergeCell ref="Y140:AB140"/>
    <mergeCell ref="AC140:AG140"/>
    <mergeCell ref="AH140:AK140"/>
    <mergeCell ref="AL140:AO140"/>
    <mergeCell ref="AP140:AX140"/>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3:AX153"/>
    <mergeCell ref="A156:B156"/>
    <mergeCell ref="C156:I156"/>
    <mergeCell ref="J156:O156"/>
    <mergeCell ref="P156:X156"/>
    <mergeCell ref="Y156:AB156"/>
    <mergeCell ref="AC156:AG156"/>
    <mergeCell ref="AH156:AK156"/>
    <mergeCell ref="AL156:AO156"/>
    <mergeCell ref="AP156:AX156"/>
    <mergeCell ref="AL158:AO158"/>
    <mergeCell ref="AP158:AX158"/>
    <mergeCell ref="A159:B159"/>
    <mergeCell ref="C159:I159"/>
    <mergeCell ref="J159:O159"/>
    <mergeCell ref="P159:X159"/>
    <mergeCell ref="Y159:AB159"/>
    <mergeCell ref="AC159:AG159"/>
    <mergeCell ref="AH159:AK159"/>
    <mergeCell ref="AL159:AO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P159:AX159"/>
    <mergeCell ref="Y37:AA37"/>
    <mergeCell ref="AB37:AD37"/>
    <mergeCell ref="AE37:AH37"/>
    <mergeCell ref="AI37:AL37"/>
    <mergeCell ref="AR93:AS93"/>
    <mergeCell ref="AU93:AV93"/>
    <mergeCell ref="E95:F95"/>
    <mergeCell ref="G95:I95"/>
    <mergeCell ref="J95:K95"/>
    <mergeCell ref="Q95:R95"/>
    <mergeCell ref="S95:U95"/>
    <mergeCell ref="V95:W95"/>
    <mergeCell ref="AC95:AD95"/>
    <mergeCell ref="AE95:AG95"/>
    <mergeCell ref="AH95:AI95"/>
    <mergeCell ref="AQ95:AS95"/>
    <mergeCell ref="E93:G93"/>
    <mergeCell ref="I93:J93"/>
    <mergeCell ref="L93:M93"/>
    <mergeCell ref="O93:P93"/>
    <mergeCell ref="Q93:S93"/>
    <mergeCell ref="U93:V93"/>
    <mergeCell ref="X93:Y93"/>
  </mergeCells>
  <phoneticPr fontId="5"/>
  <conditionalFormatting sqref="P14:AQ14">
    <cfRule type="expression" dxfId="799" priority="913">
      <formula>IF(RIGHT(TEXT(P14,"0.#"),1)=".",FALSE,TRUE)</formula>
    </cfRule>
    <cfRule type="expression" dxfId="798" priority="914">
      <formula>IF(RIGHT(TEXT(P14,"0.#"),1)=".",TRUE,FALSE)</formula>
    </cfRule>
  </conditionalFormatting>
  <conditionalFormatting sqref="P18:AX18">
    <cfRule type="expression" dxfId="797" priority="911">
      <formula>IF(RIGHT(TEXT(P18,"0.#"),1)=".",FALSE,TRUE)</formula>
    </cfRule>
    <cfRule type="expression" dxfId="796" priority="912">
      <formula>IF(RIGHT(TEXT(P18,"0.#"),1)=".",TRUE,FALSE)</formula>
    </cfRule>
  </conditionalFormatting>
  <conditionalFormatting sqref="Y117">
    <cfRule type="expression" dxfId="793" priority="907">
      <formula>IF(RIGHT(TEXT(Y117,"0.#"),1)=".",FALSE,TRUE)</formula>
    </cfRule>
    <cfRule type="expression" dxfId="792" priority="908">
      <formula>IF(RIGHT(TEXT(Y117,"0.#"),1)=".",TRUE,FALSE)</formula>
    </cfRule>
  </conditionalFormatting>
  <conditionalFormatting sqref="Y120">
    <cfRule type="expression" dxfId="791" priority="887">
      <formula>IF(RIGHT(TEXT(Y120,"0.#"),1)=".",FALSE,TRUE)</formula>
    </cfRule>
    <cfRule type="expression" dxfId="790" priority="888">
      <formula>IF(RIGHT(TEXT(Y120,"0.#"),1)=".",TRUE,FALSE)</formula>
    </cfRule>
  </conditionalFormatting>
  <conditionalFormatting sqref="P16:AQ17 P15:AX15 P13:AX13">
    <cfRule type="expression" dxfId="789" priority="905">
      <formula>IF(RIGHT(TEXT(P13,"0.#"),1)=".",FALSE,TRUE)</formula>
    </cfRule>
    <cfRule type="expression" dxfId="788" priority="906">
      <formula>IF(RIGHT(TEXT(P13,"0.#"),1)=".",TRUE,FALSE)</formula>
    </cfRule>
  </conditionalFormatting>
  <conditionalFormatting sqref="P19:AJ19">
    <cfRule type="expression" dxfId="787" priority="903">
      <formula>IF(RIGHT(TEXT(P19,"0.#"),1)=".",FALSE,TRUE)</formula>
    </cfRule>
    <cfRule type="expression" dxfId="786" priority="904">
      <formula>IF(RIGHT(TEXT(P19,"0.#"),1)=".",TRUE,FALSE)</formula>
    </cfRule>
  </conditionalFormatting>
  <conditionalFormatting sqref="Y116">
    <cfRule type="expression" dxfId="783" priority="899">
      <formula>IF(RIGHT(TEXT(Y116,"0.#"),1)=".",FALSE,TRUE)</formula>
    </cfRule>
    <cfRule type="expression" dxfId="782" priority="900">
      <formula>IF(RIGHT(TEXT(Y116,"0.#"),1)=".",TRUE,FALSE)</formula>
    </cfRule>
  </conditionalFormatting>
  <conditionalFormatting sqref="AU117">
    <cfRule type="expression" dxfId="779" priority="895">
      <formula>IF(RIGHT(TEXT(AU117,"0.#"),1)=".",FALSE,TRUE)</formula>
    </cfRule>
    <cfRule type="expression" dxfId="778" priority="896">
      <formula>IF(RIGHT(TEXT(AU117,"0.#"),1)=".",TRUE,FALSE)</formula>
    </cfRule>
  </conditionalFormatting>
  <conditionalFormatting sqref="AU116">
    <cfRule type="expression" dxfId="777" priority="893">
      <formula>IF(RIGHT(TEXT(AU116,"0.#"),1)=".",FALSE,TRUE)</formula>
    </cfRule>
    <cfRule type="expression" dxfId="776" priority="894">
      <formula>IF(RIGHT(TEXT(AU116,"0.#"),1)=".",TRUE,FALSE)</formula>
    </cfRule>
  </conditionalFormatting>
  <conditionalFormatting sqref="Y121">
    <cfRule type="expression" dxfId="773" priority="889">
      <formula>IF(RIGHT(TEXT(Y121,"0.#"),1)=".",FALSE,TRUE)</formula>
    </cfRule>
    <cfRule type="expression" dxfId="772" priority="890">
      <formula>IF(RIGHT(TEXT(Y121,"0.#"),1)=".",TRUE,FALSE)</formula>
    </cfRule>
  </conditionalFormatting>
  <conditionalFormatting sqref="AU121">
    <cfRule type="expression" dxfId="769" priority="883">
      <formula>IF(RIGHT(TEXT(AU121,"0.#"),1)=".",FALSE,TRUE)</formula>
    </cfRule>
    <cfRule type="expression" dxfId="768" priority="884">
      <formula>IF(RIGHT(TEXT(AU121,"0.#"),1)=".",TRUE,FALSE)</formula>
    </cfRule>
  </conditionalFormatting>
  <conditionalFormatting sqref="AU120">
    <cfRule type="expression" dxfId="767" priority="881">
      <formula>IF(RIGHT(TEXT(AU120,"0.#"),1)=".",FALSE,TRUE)</formula>
    </cfRule>
    <cfRule type="expression" dxfId="766" priority="882">
      <formula>IF(RIGHT(TEXT(AU120,"0.#"),1)=".",TRUE,FALSE)</formula>
    </cfRule>
  </conditionalFormatting>
  <conditionalFormatting sqref="AL127:AO127">
    <cfRule type="expression" dxfId="719" priority="831">
      <formula>IF(AND(AL127&gt;=0, RIGHT(TEXT(AL127,"0.#"),1)&lt;&gt;"."),TRUE,FALSE)</formula>
    </cfRule>
    <cfRule type="expression" dxfId="718" priority="832">
      <formula>IF(AND(AL127&gt;=0, RIGHT(TEXT(AL127,"0.#"),1)="."),TRUE,FALSE)</formula>
    </cfRule>
    <cfRule type="expression" dxfId="717" priority="833">
      <formula>IF(AND(AL127&lt;0, RIGHT(TEXT(AL127,"0.#"),1)&lt;&gt;"."),TRUE,FALSE)</formula>
    </cfRule>
    <cfRule type="expression" dxfId="716" priority="834">
      <formula>IF(AND(AL127&lt;0, RIGHT(TEXT(AL127,"0.#"),1)="."),TRUE,FALSE)</formula>
    </cfRule>
  </conditionalFormatting>
  <conditionalFormatting sqref="Y133:Y140">
    <cfRule type="expression" dxfId="713" priority="767">
      <formula>IF(RIGHT(TEXT(Y133,"0.#"),1)=".",FALSE,TRUE)</formula>
    </cfRule>
    <cfRule type="expression" dxfId="712" priority="768">
      <formula>IF(RIGHT(TEXT(Y133,"0.#"),1)=".",TRUE,FALSE)</formula>
    </cfRule>
  </conditionalFormatting>
  <conditionalFormatting sqref="Y131:Y132">
    <cfRule type="expression" dxfId="711" priority="761">
      <formula>IF(RIGHT(TEXT(Y131,"0.#"),1)=".",FALSE,TRUE)</formula>
    </cfRule>
    <cfRule type="expression" dxfId="710" priority="762">
      <formula>IF(RIGHT(TEXT(Y131,"0.#"),1)=".",TRUE,FALSE)</formula>
    </cfRule>
  </conditionalFormatting>
  <conditionalFormatting sqref="Y146:Y153">
    <cfRule type="expression" dxfId="709" priority="755">
      <formula>IF(RIGHT(TEXT(Y146,"0.#"),1)=".",FALSE,TRUE)</formula>
    </cfRule>
    <cfRule type="expression" dxfId="708" priority="756">
      <formula>IF(RIGHT(TEXT(Y146,"0.#"),1)=".",TRUE,FALSE)</formula>
    </cfRule>
  </conditionalFormatting>
  <conditionalFormatting sqref="Y144:Y145">
    <cfRule type="expression" dxfId="707" priority="749">
      <formula>IF(RIGHT(TEXT(Y144,"0.#"),1)=".",FALSE,TRUE)</formula>
    </cfRule>
    <cfRule type="expression" dxfId="706" priority="750">
      <formula>IF(RIGHT(TEXT(Y144,"0.#"),1)=".",TRUE,FALSE)</formula>
    </cfRule>
  </conditionalFormatting>
  <conditionalFormatting sqref="Y159">
    <cfRule type="expression" dxfId="705" priority="743">
      <formula>IF(RIGHT(TEXT(Y159,"0.#"),1)=".",FALSE,TRUE)</formula>
    </cfRule>
    <cfRule type="expression" dxfId="704" priority="744">
      <formula>IF(RIGHT(TEXT(Y159,"0.#"),1)=".",TRUE,FALSE)</formula>
    </cfRule>
  </conditionalFormatting>
  <conditionalFormatting sqref="Y157:Y158">
    <cfRule type="expression" dxfId="703" priority="737">
      <formula>IF(RIGHT(TEXT(Y157,"0.#"),1)=".",FALSE,TRUE)</formula>
    </cfRule>
    <cfRule type="expression" dxfId="702" priority="738">
      <formula>IF(RIGHT(TEXT(Y157,"0.#"),1)=".",TRUE,FALSE)</formula>
    </cfRule>
  </conditionalFormatting>
  <conditionalFormatting sqref="W23">
    <cfRule type="expression" dxfId="695" priority="827">
      <formula>IF(RIGHT(TEXT(W23,"0.#"),1)=".",FALSE,TRUE)</formula>
    </cfRule>
    <cfRule type="expression" dxfId="694" priority="828">
      <formula>IF(RIGHT(TEXT(W23,"0.#"),1)=".",TRUE,FALSE)</formula>
    </cfRule>
  </conditionalFormatting>
  <conditionalFormatting sqref="W24">
    <cfRule type="expression" dxfId="693" priority="825">
      <formula>IF(RIGHT(TEXT(W24,"0.#"),1)=".",FALSE,TRUE)</formula>
    </cfRule>
    <cfRule type="expression" dxfId="692" priority="826">
      <formula>IF(RIGHT(TEXT(W24,"0.#"),1)=".",TRUE,FALSE)</formula>
    </cfRule>
  </conditionalFormatting>
  <conditionalFormatting sqref="W25">
    <cfRule type="expression" dxfId="691" priority="823">
      <formula>IF(RIGHT(TEXT(W25,"0.#"),1)=".",FALSE,TRUE)</formula>
    </cfRule>
    <cfRule type="expression" dxfId="690" priority="824">
      <formula>IF(RIGHT(TEXT(W25,"0.#"),1)=".",TRUE,FALSE)</formula>
    </cfRule>
  </conditionalFormatting>
  <conditionalFormatting sqref="P23">
    <cfRule type="expression" dxfId="689" priority="821">
      <formula>IF(RIGHT(TEXT(P23,"0.#"),1)=".",FALSE,TRUE)</formula>
    </cfRule>
    <cfRule type="expression" dxfId="688" priority="822">
      <formula>IF(RIGHT(TEXT(P23,"0.#"),1)=".",TRUE,FALSE)</formula>
    </cfRule>
  </conditionalFormatting>
  <conditionalFormatting sqref="P24">
    <cfRule type="expression" dxfId="687" priority="819">
      <formula>IF(RIGHT(TEXT(P24,"0.#"),1)=".",FALSE,TRUE)</formula>
    </cfRule>
    <cfRule type="expression" dxfId="686" priority="820">
      <formula>IF(RIGHT(TEXT(P24,"0.#"),1)=".",TRUE,FALSE)</formula>
    </cfRule>
  </conditionalFormatting>
  <conditionalFormatting sqref="P25">
    <cfRule type="expression" dxfId="685" priority="817">
      <formula>IF(RIGHT(TEXT(P25,"0.#"),1)=".",FALSE,TRUE)</formula>
    </cfRule>
    <cfRule type="expression" dxfId="684" priority="818">
      <formula>IF(RIGHT(TEXT(P25,"0.#"),1)=".",TRUE,FALSE)</formula>
    </cfRule>
  </conditionalFormatting>
  <conditionalFormatting sqref="AL133:AO140">
    <cfRule type="expression" dxfId="639" priority="769">
      <formula>IF(AND(AL133&gt;=0, RIGHT(TEXT(AL133,"0.#"),1)&lt;&gt;"."),TRUE,FALSE)</formula>
    </cfRule>
    <cfRule type="expression" dxfId="638" priority="770">
      <formula>IF(AND(AL133&gt;=0, RIGHT(TEXT(AL133,"0.#"),1)="."),TRUE,FALSE)</formula>
    </cfRule>
    <cfRule type="expression" dxfId="637" priority="771">
      <formula>IF(AND(AL133&lt;0, RIGHT(TEXT(AL133,"0.#"),1)&lt;&gt;"."),TRUE,FALSE)</formula>
    </cfRule>
    <cfRule type="expression" dxfId="636" priority="772">
      <formula>IF(AND(AL133&lt;0, RIGHT(TEXT(AL133,"0.#"),1)="."),TRUE,FALSE)</formula>
    </cfRule>
  </conditionalFormatting>
  <conditionalFormatting sqref="AL131:AO132">
    <cfRule type="expression" dxfId="635" priority="763">
      <formula>IF(AND(AL131&gt;=0, RIGHT(TEXT(AL131,"0.#"),1)&lt;&gt;"."),TRUE,FALSE)</formula>
    </cfRule>
    <cfRule type="expression" dxfId="634" priority="764">
      <formula>IF(AND(AL131&gt;=0, RIGHT(TEXT(AL131,"0.#"),1)="."),TRUE,FALSE)</formula>
    </cfRule>
    <cfRule type="expression" dxfId="633" priority="765">
      <formula>IF(AND(AL131&lt;0, RIGHT(TEXT(AL131,"0.#"),1)&lt;&gt;"."),TRUE,FALSE)</formula>
    </cfRule>
    <cfRule type="expression" dxfId="632" priority="766">
      <formula>IF(AND(AL131&lt;0, RIGHT(TEXT(AL131,"0.#"),1)="."),TRUE,FALSE)</formula>
    </cfRule>
  </conditionalFormatting>
  <conditionalFormatting sqref="AL146:AO153">
    <cfRule type="expression" dxfId="631" priority="757">
      <formula>IF(AND(AL146&gt;=0, RIGHT(TEXT(AL146,"0.#"),1)&lt;&gt;"."),TRUE,FALSE)</formula>
    </cfRule>
    <cfRule type="expression" dxfId="630" priority="758">
      <formula>IF(AND(AL146&gt;=0, RIGHT(TEXT(AL146,"0.#"),1)="."),TRUE,FALSE)</formula>
    </cfRule>
    <cfRule type="expression" dxfId="629" priority="759">
      <formula>IF(AND(AL146&lt;0, RIGHT(TEXT(AL146,"0.#"),1)&lt;&gt;"."),TRUE,FALSE)</formula>
    </cfRule>
    <cfRule type="expression" dxfId="628" priority="760">
      <formula>IF(AND(AL146&lt;0, RIGHT(TEXT(AL146,"0.#"),1)="."),TRUE,FALSE)</formula>
    </cfRule>
  </conditionalFormatting>
  <conditionalFormatting sqref="AL144:AO145">
    <cfRule type="expression" dxfId="627" priority="751">
      <formula>IF(AND(AL144&gt;=0, RIGHT(TEXT(AL144,"0.#"),1)&lt;&gt;"."),TRUE,FALSE)</formula>
    </cfRule>
    <cfRule type="expression" dxfId="626" priority="752">
      <formula>IF(AND(AL144&gt;=0, RIGHT(TEXT(AL144,"0.#"),1)="."),TRUE,FALSE)</formula>
    </cfRule>
    <cfRule type="expression" dxfId="625" priority="753">
      <formula>IF(AND(AL144&lt;0, RIGHT(TEXT(AL144,"0.#"),1)&lt;&gt;"."),TRUE,FALSE)</formula>
    </cfRule>
    <cfRule type="expression" dxfId="624" priority="754">
      <formula>IF(AND(AL144&lt;0, RIGHT(TEXT(AL144,"0.#"),1)="."),TRUE,FALSE)</formula>
    </cfRule>
  </conditionalFormatting>
  <conditionalFormatting sqref="P26:AC26">
    <cfRule type="expression" dxfId="573" priority="683">
      <formula>IF(RIGHT(TEXT(P26,"0.#"),1)=".",FALSE,TRUE)</formula>
    </cfRule>
    <cfRule type="expression" dxfId="572" priority="684">
      <formula>IF(RIGHT(TEXT(P26,"0.#"),1)=".",TRUE,FALSE)</formula>
    </cfRule>
  </conditionalFormatting>
  <conditionalFormatting sqref="AM32">
    <cfRule type="expression" dxfId="571" priority="665">
      <formula>IF(RIGHT(TEXT(AM32,"0.#"),1)=".",FALSE,TRUE)</formula>
    </cfRule>
    <cfRule type="expression" dxfId="570" priority="666">
      <formula>IF(RIGHT(TEXT(AM32,"0.#"),1)=".",TRUE,FALSE)</formula>
    </cfRule>
  </conditionalFormatting>
  <conditionalFormatting sqref="AM31">
    <cfRule type="expression" dxfId="569" priority="667">
      <formula>IF(RIGHT(TEXT(AM31,"0.#"),1)=".",FALSE,TRUE)</formula>
    </cfRule>
    <cfRule type="expression" dxfId="568" priority="668">
      <formula>IF(RIGHT(TEXT(AM31,"0.#"),1)=".",TRUE,FALSE)</formula>
    </cfRule>
  </conditionalFormatting>
  <conditionalFormatting sqref="AE30">
    <cfRule type="expression" dxfId="567" priority="681">
      <formula>IF(RIGHT(TEXT(AE30,"0.#"),1)=".",FALSE,TRUE)</formula>
    </cfRule>
    <cfRule type="expression" dxfId="566" priority="682">
      <formula>IF(RIGHT(TEXT(AE30,"0.#"),1)=".",TRUE,FALSE)</formula>
    </cfRule>
  </conditionalFormatting>
  <conditionalFormatting sqref="AQ30:AQ32">
    <cfRule type="expression" dxfId="565" priority="663">
      <formula>IF(RIGHT(TEXT(AQ30,"0.#"),1)=".",FALSE,TRUE)</formula>
    </cfRule>
    <cfRule type="expression" dxfId="564" priority="664">
      <formula>IF(RIGHT(TEXT(AQ30,"0.#"),1)=".",TRUE,FALSE)</formula>
    </cfRule>
  </conditionalFormatting>
  <conditionalFormatting sqref="AU30:AU32">
    <cfRule type="expression" dxfId="563" priority="661">
      <formula>IF(RIGHT(TEXT(AU30,"0.#"),1)=".",FALSE,TRUE)</formula>
    </cfRule>
    <cfRule type="expression" dxfId="562" priority="662">
      <formula>IF(RIGHT(TEXT(AU30,"0.#"),1)=".",TRUE,FALSE)</formula>
    </cfRule>
  </conditionalFormatting>
  <conditionalFormatting sqref="AI32">
    <cfRule type="expression" dxfId="561" priority="675">
      <formula>IF(RIGHT(TEXT(AI32,"0.#"),1)=".",FALSE,TRUE)</formula>
    </cfRule>
    <cfRule type="expression" dxfId="560" priority="676">
      <formula>IF(RIGHT(TEXT(AI32,"0.#"),1)=".",TRUE,FALSE)</formula>
    </cfRule>
  </conditionalFormatting>
  <conditionalFormatting sqref="AE31">
    <cfRule type="expression" dxfId="559" priority="679">
      <formula>IF(RIGHT(TEXT(AE31,"0.#"),1)=".",FALSE,TRUE)</formula>
    </cfRule>
    <cfRule type="expression" dxfId="558" priority="680">
      <formula>IF(RIGHT(TEXT(AE31,"0.#"),1)=".",TRUE,FALSE)</formula>
    </cfRule>
  </conditionalFormatting>
  <conditionalFormatting sqref="AE32">
    <cfRule type="expression" dxfId="557" priority="677">
      <formula>IF(RIGHT(TEXT(AE32,"0.#"),1)=".",FALSE,TRUE)</formula>
    </cfRule>
    <cfRule type="expression" dxfId="556" priority="678">
      <formula>IF(RIGHT(TEXT(AE32,"0.#"),1)=".",TRUE,FALSE)</formula>
    </cfRule>
  </conditionalFormatting>
  <conditionalFormatting sqref="AM30">
    <cfRule type="expression" dxfId="555" priority="669">
      <formula>IF(RIGHT(TEXT(AM30,"0.#"),1)=".",FALSE,TRUE)</formula>
    </cfRule>
    <cfRule type="expression" dxfId="554" priority="670">
      <formula>IF(RIGHT(TEXT(AM30,"0.#"),1)=".",TRUE,FALSE)</formula>
    </cfRule>
  </conditionalFormatting>
  <conditionalFormatting sqref="AI30">
    <cfRule type="expression" dxfId="553" priority="671">
      <formula>IF(RIGHT(TEXT(AI30,"0.#"),1)=".",FALSE,TRUE)</formula>
    </cfRule>
    <cfRule type="expression" dxfId="552" priority="672">
      <formula>IF(RIGHT(TEXT(AI30,"0.#"),1)=".",TRUE,FALSE)</formula>
    </cfRule>
  </conditionalFormatting>
  <conditionalFormatting sqref="AI31">
    <cfRule type="expression" dxfId="551" priority="673">
      <formula>IF(RIGHT(TEXT(AI31,"0.#"),1)=".",FALSE,TRUE)</formula>
    </cfRule>
    <cfRule type="expression" dxfId="550" priority="674">
      <formula>IF(RIGHT(TEXT(AI31,"0.#"),1)=".",TRUE,FALSE)</formula>
    </cfRule>
  </conditionalFormatting>
  <conditionalFormatting sqref="AE44 AQ44">
    <cfRule type="expression" dxfId="519" priority="571">
      <formula>IF(RIGHT(TEXT(AE44,"0.#"),1)=".",FALSE,TRUE)</formula>
    </cfRule>
    <cfRule type="expression" dxfId="518" priority="572">
      <formula>IF(RIGHT(TEXT(AE44,"0.#"),1)=".",TRUE,FALSE)</formula>
    </cfRule>
  </conditionalFormatting>
  <conditionalFormatting sqref="AI44">
    <cfRule type="expression" dxfId="517" priority="569">
      <formula>IF(RIGHT(TEXT(AI44,"0.#"),1)=".",FALSE,TRUE)</formula>
    </cfRule>
    <cfRule type="expression" dxfId="516" priority="570">
      <formula>IF(RIGHT(TEXT(AI44,"0.#"),1)=".",TRUE,FALSE)</formula>
    </cfRule>
  </conditionalFormatting>
  <conditionalFormatting sqref="AM44">
    <cfRule type="expression" dxfId="515" priority="567">
      <formula>IF(RIGHT(TEXT(AM44,"0.#"),1)=".",FALSE,TRUE)</formula>
    </cfRule>
    <cfRule type="expression" dxfId="514" priority="568">
      <formula>IF(RIGHT(TEXT(AM44,"0.#"),1)=".",TRUE,FALSE)</formula>
    </cfRule>
  </conditionalFormatting>
  <conditionalFormatting sqref="AE45">
    <cfRule type="expression" dxfId="513" priority="565">
      <formula>IF(RIGHT(TEXT(AE45,"0.#"),1)=".",FALSE,TRUE)</formula>
    </cfRule>
    <cfRule type="expression" dxfId="512" priority="566">
      <formula>IF(RIGHT(TEXT(AE45,"0.#"),1)=".",TRUE,FALSE)</formula>
    </cfRule>
  </conditionalFormatting>
  <conditionalFormatting sqref="AI45">
    <cfRule type="expression" dxfId="511" priority="563">
      <formula>IF(RIGHT(TEXT(AI45,"0.#"),1)=".",FALSE,TRUE)</formula>
    </cfRule>
    <cfRule type="expression" dxfId="510" priority="564">
      <formula>IF(RIGHT(TEXT(AI45,"0.#"),1)=".",TRUE,FALSE)</formula>
    </cfRule>
  </conditionalFormatting>
  <conditionalFormatting sqref="AM45">
    <cfRule type="expression" dxfId="509" priority="561">
      <formula>IF(RIGHT(TEXT(AM45,"0.#"),1)=".",FALSE,TRUE)</formula>
    </cfRule>
    <cfRule type="expression" dxfId="508" priority="562">
      <formula>IF(RIGHT(TEXT(AM45,"0.#"),1)=".",TRUE,FALSE)</formula>
    </cfRule>
  </conditionalFormatting>
  <conditionalFormatting sqref="AQ45">
    <cfRule type="expression" dxfId="507" priority="559">
      <formula>IF(RIGHT(TEXT(AQ45,"0.#"),1)=".",FALSE,TRUE)</formula>
    </cfRule>
    <cfRule type="expression" dxfId="506" priority="560">
      <formula>IF(RIGHT(TEXT(AQ45,"0.#"),1)=".",TRUE,FALSE)</formula>
    </cfRule>
  </conditionalFormatting>
  <conditionalFormatting sqref="AU44">
    <cfRule type="expression" dxfId="505" priority="557">
      <formula>IF(RIGHT(TEXT(AU44,"0.#"),1)=".",FALSE,TRUE)</formula>
    </cfRule>
    <cfRule type="expression" dxfId="504" priority="558">
      <formula>IF(RIGHT(TEXT(AU44,"0.#"),1)=".",TRUE,FALSE)</formula>
    </cfRule>
  </conditionalFormatting>
  <conditionalFormatting sqref="AU45">
    <cfRule type="expression" dxfId="503" priority="555">
      <formula>IF(RIGHT(TEXT(AU45,"0.#"),1)=".",FALSE,TRUE)</formula>
    </cfRule>
    <cfRule type="expression" dxfId="502" priority="556">
      <formula>IF(RIGHT(TEXT(AU45,"0.#"),1)=".",TRUE,FALSE)</formula>
    </cfRule>
  </conditionalFormatting>
  <conditionalFormatting sqref="AE27 AM27">
    <cfRule type="expression" dxfId="499" priority="547">
      <formula>IF(RIGHT(TEXT(AE27,"0.#"),1)=".",FALSE,TRUE)</formula>
    </cfRule>
    <cfRule type="expression" dxfId="498" priority="548">
      <formula>IF(RIGHT(TEXT(AE27,"0.#"),1)=".",TRUE,FALSE)</formula>
    </cfRule>
  </conditionalFormatting>
  <conditionalFormatting sqref="AI27">
    <cfRule type="expression" dxfId="497" priority="545">
      <formula>IF(RIGHT(TEXT(AI27,"0.#"),1)=".",FALSE,TRUE)</formula>
    </cfRule>
    <cfRule type="expression" dxfId="496" priority="546">
      <formula>IF(RIGHT(TEXT(AI27,"0.#"),1)=".",TRUE,FALSE)</formula>
    </cfRule>
  </conditionalFormatting>
  <conditionalFormatting sqref="AQ27">
    <cfRule type="expression" dxfId="495" priority="543">
      <formula>IF(RIGHT(TEXT(AQ27,"0.#"),1)=".",FALSE,TRUE)</formula>
    </cfRule>
    <cfRule type="expression" dxfId="494" priority="544">
      <formula>IF(RIGHT(TEXT(AQ27,"0.#"),1)=".",TRUE,FALSE)</formula>
    </cfRule>
  </conditionalFormatting>
  <conditionalFormatting sqref="AM47">
    <cfRule type="expression" dxfId="489" priority="537">
      <formula>IF(RIGHT(TEXT(AM47,"0.#"),1)=".",FALSE,TRUE)</formula>
    </cfRule>
    <cfRule type="expression" dxfId="488" priority="538">
      <formula>IF(RIGHT(TEXT(AM47,"0.#"),1)=".",TRUE,FALSE)</formula>
    </cfRule>
  </conditionalFormatting>
  <conditionalFormatting sqref="AE48 AM48">
    <cfRule type="expression" dxfId="487" priority="535">
      <formula>IF(RIGHT(TEXT(AE48,"0.#"),1)=".",FALSE,TRUE)</formula>
    </cfRule>
    <cfRule type="expression" dxfId="486" priority="536">
      <formula>IF(RIGHT(TEXT(AE48,"0.#"),1)=".",TRUE,FALSE)</formula>
    </cfRule>
  </conditionalFormatting>
  <conditionalFormatting sqref="AI48">
    <cfRule type="expression" dxfId="485" priority="533">
      <formula>IF(RIGHT(TEXT(AI48,"0.#"),1)=".",FALSE,TRUE)</formula>
    </cfRule>
    <cfRule type="expression" dxfId="484" priority="534">
      <formula>IF(RIGHT(TEXT(AI48,"0.#"),1)=".",TRUE,FALSE)</formula>
    </cfRule>
  </conditionalFormatting>
  <conditionalFormatting sqref="AQ48">
    <cfRule type="expression" dxfId="483" priority="531">
      <formula>IF(RIGHT(TEXT(AQ48,"0.#"),1)=".",FALSE,TRUE)</formula>
    </cfRule>
    <cfRule type="expression" dxfId="482" priority="532">
      <formula>IF(RIGHT(TEXT(AQ48,"0.#"),1)=".",TRUE,FALSE)</formula>
    </cfRule>
  </conditionalFormatting>
  <conditionalFormatting sqref="AE47 AQ47">
    <cfRule type="expression" dxfId="481" priority="541">
      <formula>IF(RIGHT(TEXT(AE47,"0.#"),1)=".",FALSE,TRUE)</formula>
    </cfRule>
    <cfRule type="expression" dxfId="480" priority="542">
      <formula>IF(RIGHT(TEXT(AE47,"0.#"),1)=".",TRUE,FALSE)</formula>
    </cfRule>
  </conditionalFormatting>
  <conditionalFormatting sqref="AI47">
    <cfRule type="expression" dxfId="479" priority="539">
      <formula>IF(RIGHT(TEXT(AI47,"0.#"),1)=".",FALSE,TRUE)</formula>
    </cfRule>
    <cfRule type="expression" dxfId="478" priority="540">
      <formula>IF(RIGHT(TEXT(AI47,"0.#"),1)=".",TRUE,FALSE)</formula>
    </cfRule>
  </conditionalFormatting>
  <conditionalFormatting sqref="AE37">
    <cfRule type="expression" dxfId="453" priority="505">
      <formula>IF(RIGHT(TEXT(AE37,"0.#"),1)=".",FALSE,TRUE)</formula>
    </cfRule>
    <cfRule type="expression" dxfId="452" priority="506">
      <formula>IF(RIGHT(TEXT(AE37,"0.#"),1)=".",TRUE,FALSE)</formula>
    </cfRule>
  </conditionalFormatting>
  <conditionalFormatting sqref="AE38">
    <cfRule type="expression" dxfId="451" priority="503">
      <formula>IF(RIGHT(TEXT(AE38,"0.#"),1)=".",FALSE,TRUE)</formula>
    </cfRule>
    <cfRule type="expression" dxfId="450" priority="504">
      <formula>IF(RIGHT(TEXT(AE38,"0.#"),1)=".",TRUE,FALSE)</formula>
    </cfRule>
  </conditionalFormatting>
  <conditionalFormatting sqref="AE39">
    <cfRule type="expression" dxfId="449" priority="501">
      <formula>IF(RIGHT(TEXT(AE39,"0.#"),1)=".",FALSE,TRUE)</formula>
    </cfRule>
    <cfRule type="expression" dxfId="448" priority="502">
      <formula>IF(RIGHT(TEXT(AE39,"0.#"),1)=".",TRUE,FALSE)</formula>
    </cfRule>
  </conditionalFormatting>
  <conditionalFormatting sqref="AI39">
    <cfRule type="expression" dxfId="447" priority="499">
      <formula>IF(RIGHT(TEXT(AI39,"0.#"),1)=".",FALSE,TRUE)</formula>
    </cfRule>
    <cfRule type="expression" dxfId="446" priority="500">
      <formula>IF(RIGHT(TEXT(AI39,"0.#"),1)=".",TRUE,FALSE)</formula>
    </cfRule>
  </conditionalFormatting>
  <conditionalFormatting sqref="AI38">
    <cfRule type="expression" dxfId="445" priority="497">
      <formula>IF(RIGHT(TEXT(AI38,"0.#"),1)=".",FALSE,TRUE)</formula>
    </cfRule>
    <cfRule type="expression" dxfId="444" priority="498">
      <formula>IF(RIGHT(TEXT(AI38,"0.#"),1)=".",TRUE,FALSE)</formula>
    </cfRule>
  </conditionalFormatting>
  <conditionalFormatting sqref="AI37">
    <cfRule type="expression" dxfId="443" priority="495">
      <formula>IF(RIGHT(TEXT(AI37,"0.#"),1)=".",FALSE,TRUE)</formula>
    </cfRule>
    <cfRule type="expression" dxfId="442" priority="496">
      <formula>IF(RIGHT(TEXT(AI37,"0.#"),1)=".",TRUE,FALSE)</formula>
    </cfRule>
  </conditionalFormatting>
  <conditionalFormatting sqref="AM38">
    <cfRule type="expression" dxfId="441" priority="491">
      <formula>IF(RIGHT(TEXT(AM38,"0.#"),1)=".",FALSE,TRUE)</formula>
    </cfRule>
    <cfRule type="expression" dxfId="440" priority="492">
      <formula>IF(RIGHT(TEXT(AM38,"0.#"),1)=".",TRUE,FALSE)</formula>
    </cfRule>
  </conditionalFormatting>
  <conditionalFormatting sqref="AQ37:AQ39">
    <cfRule type="expression" dxfId="439" priority="487">
      <formula>IF(RIGHT(TEXT(AQ37,"0.#"),1)=".",FALSE,TRUE)</formula>
    </cfRule>
    <cfRule type="expression" dxfId="438" priority="488">
      <formula>IF(RIGHT(TEXT(AQ37,"0.#"),1)=".",TRUE,FALSE)</formula>
    </cfRule>
  </conditionalFormatting>
  <conditionalFormatting sqref="AU37:AU39">
    <cfRule type="expression" dxfId="437" priority="485">
      <formula>IF(RIGHT(TEXT(AU37,"0.#"),1)=".",FALSE,TRUE)</formula>
    </cfRule>
    <cfRule type="expression" dxfId="436" priority="486">
      <formula>IF(RIGHT(TEXT(AU37,"0.#"),1)=".",TRUE,FALSE)</formula>
    </cfRule>
  </conditionalFormatting>
  <conditionalFormatting sqref="AM39 AM37">
    <cfRule type="expression" dxfId="3" priority="3">
      <formula>IF(RIGHT(TEXT(AM37,"0.#"),1)=".",FALSE,TRUE)</formula>
    </cfRule>
    <cfRule type="expression" dxfId="2" priority="4">
      <formula>IF(RIGHT(TEXT(AM37,"0.#"),1)=".",TRUE,FALSE)</formula>
    </cfRule>
  </conditionalFormatting>
  <conditionalFormatting sqref="Y127">
    <cfRule type="expression" dxfId="1" priority="1">
      <formula>IF(RIGHT(TEXT(Y127,"0.#"),1)=".",FALSE,TRUE)</formula>
    </cfRule>
    <cfRule type="expression" dxfId="0" priority="2">
      <formula>IF(RIGHT(TEXT(Y127,"0.#"),1)=".",TRUE,FALSE)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27:AK127 AH131:AK140 AH144:AK153 AH157:AK159">
      <formula1>OR(AND(MOD(IF(ISNUMBER(AH127), AH127, 0.5),1)=0, 0&lt;=AH127), AH127="-")</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3 AE63:AF67 AE69:AF73">
      <formula1>"○,△,×,‐"</formula1>
    </dataValidation>
    <dataValidation type="list" allowBlank="1" showInputMessage="1" showErrorMessage="1" sqref="AO12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6:AB116 AU116:AX116 Y120:AB120 AU120:AX120 Y127:AB127 AL127:AO127 Y131:AB140 AL131:AO140 Y144:AB153 AL144:AO153 Y157:AB159 AL157:AO159 AQ29:AR29 AU29:AX29 AE30:AX32 AE44:AX45 AE47:AX47 AQ36:AR36 AU36:AX36 AE37:AX39 P23:AC26">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127:O127 J144:O153 J131:O140">
      <formula1>OR(J127="-",AND(LEN(J127)=13,IFERROR(SEARCH("-",J127),"")="",IFERROR(SEARCH(".",J127),"")="",ISNUMBER(J127)))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 max="49" man="1"/>
    <brk id="95" max="16383" man="1"/>
    <brk id="12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AC127:AG127 AC131:AG140 AC144:AG153</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AE95:AG95 G95:I95 AQ95:AS95 S95:U95</xm:sqref>
        </x14:dataValidation>
        <x14:dataValidation type="list" allowBlank="1" showInputMessage="1" showErrorMessage="1">
          <x14:formula1>
            <xm:f>入力規則等!$U$56:$U$58</xm:f>
          </x14:formula1>
          <xm:sqref>J95:K95 AT95:AU95 AH95:AI95 V95:W95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74</v>
      </c>
      <c r="B1" s="24" t="s">
        <v>75</v>
      </c>
      <c r="F1" s="25" t="s">
        <v>4</v>
      </c>
      <c r="G1" s="25" t="s">
        <v>64</v>
      </c>
      <c r="K1" s="26" t="s">
        <v>92</v>
      </c>
      <c r="L1" s="24" t="s">
        <v>75</v>
      </c>
      <c r="O1" s="12"/>
      <c r="P1" s="25" t="s">
        <v>5</v>
      </c>
      <c r="Q1" s="25" t="s">
        <v>64</v>
      </c>
      <c r="T1" s="12"/>
      <c r="U1" s="28" t="s">
        <v>154</v>
      </c>
      <c r="W1" s="28" t="s">
        <v>153</v>
      </c>
      <c r="Y1" s="28" t="s">
        <v>72</v>
      </c>
      <c r="Z1" s="28" t="s">
        <v>385</v>
      </c>
      <c r="AA1" s="28" t="s">
        <v>73</v>
      </c>
      <c r="AB1" s="28" t="s">
        <v>386</v>
      </c>
      <c r="AC1" s="28" t="s">
        <v>31</v>
      </c>
      <c r="AD1" s="27"/>
      <c r="AE1" s="28" t="s">
        <v>43</v>
      </c>
      <c r="AF1" s="29"/>
      <c r="AG1" s="38" t="s">
        <v>167</v>
      </c>
      <c r="AI1" s="38" t="s">
        <v>170</v>
      </c>
      <c r="AK1" s="38" t="s">
        <v>174</v>
      </c>
      <c r="AM1" s="53"/>
      <c r="AN1" s="53"/>
      <c r="AP1" s="27" t="s">
        <v>213</v>
      </c>
    </row>
    <row r="2" spans="1:42" ht="13.5" customHeight="1" x14ac:dyDescent="0.15">
      <c r="A2" s="13" t="s">
        <v>76</v>
      </c>
      <c r="B2" s="14"/>
      <c r="C2" s="12" t="str">
        <f>IF(B2="","",A2)</f>
        <v/>
      </c>
      <c r="D2" s="12" t="str">
        <f>IF(C2="","",IF(D1&lt;&gt;"",CONCATENATE(D1,"、",C2),C2))</f>
        <v/>
      </c>
      <c r="F2" s="11" t="s">
        <v>63</v>
      </c>
      <c r="G2" s="16" t="s">
        <v>576</v>
      </c>
      <c r="H2" s="12" t="str">
        <f>IF(G2="","",F2)</f>
        <v>一般会計</v>
      </c>
      <c r="I2" s="12" t="str">
        <f>IF(H2="","",IF(I1&lt;&gt;"",CONCATENATE(I1,"、",H2),H2))</f>
        <v>一般会計</v>
      </c>
      <c r="K2" s="13" t="s">
        <v>93</v>
      </c>
      <c r="L2" s="14" t="s">
        <v>576</v>
      </c>
      <c r="M2" s="12" t="str">
        <f>IF(L2="","",K2)</f>
        <v>社会保障</v>
      </c>
      <c r="N2" s="12" t="str">
        <f>IF(M2="","",IF(N1&lt;&gt;"",CONCATENATE(N1,"、",M2),M2))</f>
        <v>社会保障</v>
      </c>
      <c r="O2" s="12"/>
      <c r="P2" s="11" t="s">
        <v>65</v>
      </c>
      <c r="Q2" s="16"/>
      <c r="R2" s="12" t="str">
        <f>IF(Q2="","",P2)</f>
        <v/>
      </c>
      <c r="S2" s="12" t="str">
        <f>IF(R2="","",IF(S1&lt;&gt;"",CONCATENATE(S1,"、",R2),R2))</f>
        <v/>
      </c>
      <c r="T2" s="12"/>
      <c r="U2" s="68">
        <v>21</v>
      </c>
      <c r="W2" s="31" t="s">
        <v>159</v>
      </c>
      <c r="Y2" s="31" t="s">
        <v>59</v>
      </c>
      <c r="Z2" s="31" t="s">
        <v>59</v>
      </c>
      <c r="AA2" s="61" t="s">
        <v>255</v>
      </c>
      <c r="AB2" s="61" t="s">
        <v>480</v>
      </c>
      <c r="AC2" s="62" t="s">
        <v>125</v>
      </c>
      <c r="AD2" s="27"/>
      <c r="AE2" s="33" t="s">
        <v>155</v>
      </c>
      <c r="AF2" s="29"/>
      <c r="AG2" s="39" t="s">
        <v>221</v>
      </c>
      <c r="AI2" s="38" t="s">
        <v>252</v>
      </c>
      <c r="AK2" s="38" t="s">
        <v>175</v>
      </c>
      <c r="AM2" s="53"/>
      <c r="AN2" s="53"/>
      <c r="AP2" s="39" t="s">
        <v>221</v>
      </c>
    </row>
    <row r="3" spans="1:42" ht="13.5" customHeight="1" x14ac:dyDescent="0.15">
      <c r="A3" s="13" t="s">
        <v>77</v>
      </c>
      <c r="B3" s="14"/>
      <c r="C3" s="12" t="str">
        <f t="shared" ref="C3:C11" si="0">IF(B3="","",A3)</f>
        <v/>
      </c>
      <c r="D3" s="12" t="str">
        <f>IF(C3="",D2,IF(D2&lt;&gt;"",CONCATENATE(D2,"、",C3),C3))</f>
        <v/>
      </c>
      <c r="F3" s="17" t="s">
        <v>102</v>
      </c>
      <c r="G3" s="16"/>
      <c r="H3" s="12" t="str">
        <f t="shared" ref="H3:H37" si="1">IF(G3="","",F3)</f>
        <v/>
      </c>
      <c r="I3" s="12" t="str">
        <f>IF(H3="",I2,IF(I2&lt;&gt;"",CONCATENATE(I2,"、",H3),H3))</f>
        <v>一般会計</v>
      </c>
      <c r="K3" s="13" t="s">
        <v>94</v>
      </c>
      <c r="L3" s="14"/>
      <c r="M3" s="12" t="str">
        <f t="shared" ref="M3:M11" si="2">IF(L3="","",K3)</f>
        <v/>
      </c>
      <c r="N3" s="12" t="str">
        <f>IF(M3="",N2,IF(N2&lt;&gt;"",CONCATENATE(N2,"、",M3),M3))</f>
        <v>社会保障</v>
      </c>
      <c r="O3" s="12"/>
      <c r="P3" s="11" t="s">
        <v>66</v>
      </c>
      <c r="Q3" s="16"/>
      <c r="R3" s="12" t="str">
        <f t="shared" ref="R3:R8" si="3">IF(Q3="","",P3)</f>
        <v/>
      </c>
      <c r="S3" s="12" t="str">
        <f t="shared" ref="S3:S8" si="4">IF(R3="",S2,IF(S2&lt;&gt;"",CONCATENATE(S2,"、",R3),R3))</f>
        <v/>
      </c>
      <c r="T3" s="12"/>
      <c r="U3" s="31" t="s">
        <v>511</v>
      </c>
      <c r="W3" s="31" t="s">
        <v>134</v>
      </c>
      <c r="Y3" s="31" t="s">
        <v>60</v>
      </c>
      <c r="Z3" s="31" t="s">
        <v>387</v>
      </c>
      <c r="AA3" s="61" t="s">
        <v>353</v>
      </c>
      <c r="AB3" s="61" t="s">
        <v>481</v>
      </c>
      <c r="AC3" s="62" t="s">
        <v>126</v>
      </c>
      <c r="AD3" s="27"/>
      <c r="AE3" s="33" t="s">
        <v>156</v>
      </c>
      <c r="AF3" s="29"/>
      <c r="AG3" s="39" t="s">
        <v>222</v>
      </c>
      <c r="AI3" s="38" t="s">
        <v>169</v>
      </c>
      <c r="AK3" s="38" t="str">
        <f>CHAR(CODE(AK2)+1)</f>
        <v>B</v>
      </c>
      <c r="AM3" s="53"/>
      <c r="AN3" s="53"/>
      <c r="AP3" s="39" t="s">
        <v>222</v>
      </c>
    </row>
    <row r="4" spans="1:42" ht="13.5" customHeight="1" x14ac:dyDescent="0.15">
      <c r="A4" s="13" t="s">
        <v>78</v>
      </c>
      <c r="B4" s="14"/>
      <c r="C4" s="12" t="str">
        <f t="shared" si="0"/>
        <v/>
      </c>
      <c r="D4" s="12" t="str">
        <f>IF(C4="",D3,IF(D3&lt;&gt;"",CONCATENATE(D3,"、",C4),C4))</f>
        <v/>
      </c>
      <c r="F4" s="17" t="s">
        <v>103</v>
      </c>
      <c r="G4" s="16"/>
      <c r="H4" s="12" t="str">
        <f t="shared" si="1"/>
        <v/>
      </c>
      <c r="I4" s="12" t="str">
        <f t="shared" ref="I4:I37" si="5">IF(H4="",I3,IF(I3&lt;&gt;"",CONCATENATE(I3,"、",H4),H4))</f>
        <v>一般会計</v>
      </c>
      <c r="K4" s="13" t="s">
        <v>95</v>
      </c>
      <c r="L4" s="14"/>
      <c r="M4" s="12" t="str">
        <f t="shared" si="2"/>
        <v/>
      </c>
      <c r="N4" s="12" t="str">
        <f t="shared" ref="N4:N11" si="6">IF(M4="",N3,IF(N3&lt;&gt;"",CONCATENATE(N3,"、",M4),M4))</f>
        <v>社会保障</v>
      </c>
      <c r="O4" s="12"/>
      <c r="P4" s="11" t="s">
        <v>67</v>
      </c>
      <c r="Q4" s="16" t="s">
        <v>576</v>
      </c>
      <c r="R4" s="12" t="str">
        <f t="shared" si="3"/>
        <v>補助</v>
      </c>
      <c r="S4" s="12" t="str">
        <f t="shared" si="4"/>
        <v>補助</v>
      </c>
      <c r="T4" s="12"/>
      <c r="U4" s="31" t="s">
        <v>565</v>
      </c>
      <c r="W4" s="31" t="s">
        <v>135</v>
      </c>
      <c r="Y4" s="31" t="s">
        <v>260</v>
      </c>
      <c r="Z4" s="31" t="s">
        <v>388</v>
      </c>
      <c r="AA4" s="61" t="s">
        <v>354</v>
      </c>
      <c r="AB4" s="61" t="s">
        <v>482</v>
      </c>
      <c r="AC4" s="61" t="s">
        <v>127</v>
      </c>
      <c r="AD4" s="27"/>
      <c r="AE4" s="33" t="s">
        <v>157</v>
      </c>
      <c r="AF4" s="29"/>
      <c r="AG4" s="39" t="s">
        <v>223</v>
      </c>
      <c r="AI4" s="38" t="s">
        <v>171</v>
      </c>
      <c r="AK4" s="38" t="str">
        <f t="shared" ref="AK4:AK49" si="7">CHAR(CODE(AK3)+1)</f>
        <v>C</v>
      </c>
      <c r="AM4" s="53"/>
      <c r="AN4" s="53"/>
      <c r="AP4" s="39" t="s">
        <v>223</v>
      </c>
    </row>
    <row r="5" spans="1:42" ht="13.5" customHeight="1" x14ac:dyDescent="0.15">
      <c r="A5" s="13" t="s">
        <v>79</v>
      </c>
      <c r="B5" s="14"/>
      <c r="C5" s="12" t="str">
        <f t="shared" si="0"/>
        <v/>
      </c>
      <c r="D5" s="12" t="str">
        <f>IF(C5="",D4,IF(D4&lt;&gt;"",CONCATENATE(D4,"、",C5),C5))</f>
        <v/>
      </c>
      <c r="F5" s="17" t="s">
        <v>104</v>
      </c>
      <c r="G5" s="16"/>
      <c r="H5" s="12" t="str">
        <f t="shared" si="1"/>
        <v/>
      </c>
      <c r="I5" s="12" t="str">
        <f t="shared" si="5"/>
        <v>一般会計</v>
      </c>
      <c r="K5" s="13" t="s">
        <v>96</v>
      </c>
      <c r="L5" s="14"/>
      <c r="M5" s="12" t="str">
        <f t="shared" si="2"/>
        <v/>
      </c>
      <c r="N5" s="12" t="str">
        <f t="shared" si="6"/>
        <v>社会保障</v>
      </c>
      <c r="O5" s="12"/>
      <c r="P5" s="11" t="s">
        <v>68</v>
      </c>
      <c r="Q5" s="16"/>
      <c r="R5" s="12" t="str">
        <f t="shared" si="3"/>
        <v/>
      </c>
      <c r="S5" s="12" t="str">
        <f t="shared" si="4"/>
        <v>補助</v>
      </c>
      <c r="T5" s="12"/>
      <c r="W5" s="31" t="s">
        <v>535</v>
      </c>
      <c r="Y5" s="31" t="s">
        <v>261</v>
      </c>
      <c r="Z5" s="31" t="s">
        <v>389</v>
      </c>
      <c r="AA5" s="61" t="s">
        <v>355</v>
      </c>
      <c r="AB5" s="61" t="s">
        <v>483</v>
      </c>
      <c r="AC5" s="61" t="s">
        <v>158</v>
      </c>
      <c r="AD5" s="30"/>
      <c r="AE5" s="33" t="s">
        <v>233</v>
      </c>
      <c r="AF5" s="29"/>
      <c r="AG5" s="39" t="s">
        <v>224</v>
      </c>
      <c r="AI5" s="38" t="s">
        <v>258</v>
      </c>
      <c r="AK5" s="38" t="str">
        <f t="shared" si="7"/>
        <v>D</v>
      </c>
      <c r="AP5" s="39" t="s">
        <v>224</v>
      </c>
    </row>
    <row r="6" spans="1:42" ht="13.5" customHeight="1" x14ac:dyDescent="0.15">
      <c r="A6" s="13" t="s">
        <v>80</v>
      </c>
      <c r="B6" s="14"/>
      <c r="C6" s="12" t="str">
        <f t="shared" si="0"/>
        <v/>
      </c>
      <c r="D6" s="12" t="str">
        <f t="shared" ref="D6:D21" si="8">IF(C6="",D5,IF(D5&lt;&gt;"",CONCATENATE(D5,"、",C6),C6))</f>
        <v/>
      </c>
      <c r="F6" s="17" t="s">
        <v>105</v>
      </c>
      <c r="G6" s="16"/>
      <c r="H6" s="12" t="str">
        <f t="shared" si="1"/>
        <v/>
      </c>
      <c r="I6" s="12" t="str">
        <f t="shared" si="5"/>
        <v>一般会計</v>
      </c>
      <c r="K6" s="13" t="s">
        <v>97</v>
      </c>
      <c r="L6" s="14"/>
      <c r="M6" s="12" t="str">
        <f t="shared" si="2"/>
        <v/>
      </c>
      <c r="N6" s="12" t="str">
        <f t="shared" si="6"/>
        <v>社会保障</v>
      </c>
      <c r="O6" s="12"/>
      <c r="P6" s="11" t="s">
        <v>69</v>
      </c>
      <c r="Q6" s="16" t="s">
        <v>576</v>
      </c>
      <c r="R6" s="12" t="str">
        <f t="shared" si="3"/>
        <v>交付</v>
      </c>
      <c r="S6" s="12" t="str">
        <f t="shared" si="4"/>
        <v>補助、交付</v>
      </c>
      <c r="T6" s="12"/>
      <c r="U6" s="31" t="s">
        <v>235</v>
      </c>
      <c r="W6" s="31" t="s">
        <v>537</v>
      </c>
      <c r="Y6" s="31" t="s">
        <v>262</v>
      </c>
      <c r="Z6" s="31" t="s">
        <v>390</v>
      </c>
      <c r="AA6" s="61" t="s">
        <v>356</v>
      </c>
      <c r="AB6" s="61" t="s">
        <v>484</v>
      </c>
      <c r="AC6" s="61" t="s">
        <v>128</v>
      </c>
      <c r="AD6" s="30"/>
      <c r="AE6" s="33" t="s">
        <v>231</v>
      </c>
      <c r="AF6" s="29"/>
      <c r="AG6" s="39" t="s">
        <v>225</v>
      </c>
      <c r="AI6" s="38" t="s">
        <v>259</v>
      </c>
      <c r="AK6" s="38" t="str">
        <f>CHAR(CODE(AK5)+1)</f>
        <v>E</v>
      </c>
      <c r="AP6" s="39" t="s">
        <v>225</v>
      </c>
    </row>
    <row r="7" spans="1:42" ht="13.5" customHeight="1" x14ac:dyDescent="0.15">
      <c r="A7" s="13" t="s">
        <v>81</v>
      </c>
      <c r="B7" s="14"/>
      <c r="C7" s="12" t="str">
        <f t="shared" si="0"/>
        <v/>
      </c>
      <c r="D7" s="12" t="str">
        <f t="shared" si="8"/>
        <v/>
      </c>
      <c r="F7" s="17" t="s">
        <v>182</v>
      </c>
      <c r="G7" s="16"/>
      <c r="H7" s="12" t="str">
        <f t="shared" si="1"/>
        <v/>
      </c>
      <c r="I7" s="12" t="str">
        <f t="shared" si="5"/>
        <v>一般会計</v>
      </c>
      <c r="K7" s="13" t="s">
        <v>98</v>
      </c>
      <c r="L7" s="14"/>
      <c r="M7" s="12" t="str">
        <f t="shared" si="2"/>
        <v/>
      </c>
      <c r="N7" s="12" t="str">
        <f t="shared" si="6"/>
        <v>社会保障</v>
      </c>
      <c r="O7" s="12"/>
      <c r="P7" s="11" t="s">
        <v>70</v>
      </c>
      <c r="Q7" s="16"/>
      <c r="R7" s="12" t="str">
        <f t="shared" si="3"/>
        <v/>
      </c>
      <c r="S7" s="12" t="str">
        <f t="shared" si="4"/>
        <v>補助、交付</v>
      </c>
      <c r="T7" s="12"/>
      <c r="U7" s="31"/>
      <c r="W7" s="31" t="s">
        <v>136</v>
      </c>
      <c r="Y7" s="31" t="s">
        <v>263</v>
      </c>
      <c r="Z7" s="31" t="s">
        <v>391</v>
      </c>
      <c r="AA7" s="61" t="s">
        <v>357</v>
      </c>
      <c r="AB7" s="61" t="s">
        <v>485</v>
      </c>
      <c r="AC7" s="30"/>
      <c r="AD7" s="30"/>
      <c r="AE7" s="31" t="s">
        <v>128</v>
      </c>
      <c r="AF7" s="29"/>
      <c r="AG7" s="39" t="s">
        <v>226</v>
      </c>
      <c r="AH7" s="56"/>
      <c r="AI7" s="39" t="s">
        <v>248</v>
      </c>
      <c r="AK7" s="38" t="str">
        <f>CHAR(CODE(AK6)+1)</f>
        <v>F</v>
      </c>
      <c r="AP7" s="39" t="s">
        <v>226</v>
      </c>
    </row>
    <row r="8" spans="1:42" ht="13.5" customHeight="1" x14ac:dyDescent="0.15">
      <c r="A8" s="13" t="s">
        <v>82</v>
      </c>
      <c r="B8" s="14"/>
      <c r="C8" s="12" t="str">
        <f t="shared" si="0"/>
        <v/>
      </c>
      <c r="D8" s="12" t="str">
        <f t="shared" si="8"/>
        <v/>
      </c>
      <c r="F8" s="17" t="s">
        <v>106</v>
      </c>
      <c r="G8" s="16"/>
      <c r="H8" s="12" t="str">
        <f t="shared" si="1"/>
        <v/>
      </c>
      <c r="I8" s="12" t="str">
        <f t="shared" si="5"/>
        <v>一般会計</v>
      </c>
      <c r="K8" s="13" t="s">
        <v>99</v>
      </c>
      <c r="L8" s="14"/>
      <c r="M8" s="12" t="str">
        <f t="shared" si="2"/>
        <v/>
      </c>
      <c r="N8" s="12" t="str">
        <f t="shared" si="6"/>
        <v>社会保障</v>
      </c>
      <c r="O8" s="12"/>
      <c r="P8" s="11" t="s">
        <v>71</v>
      </c>
      <c r="Q8" s="16"/>
      <c r="R8" s="12" t="str">
        <f t="shared" si="3"/>
        <v/>
      </c>
      <c r="S8" s="12" t="str">
        <f t="shared" si="4"/>
        <v>補助、交付</v>
      </c>
      <c r="T8" s="12"/>
      <c r="U8" s="31" t="s">
        <v>256</v>
      </c>
      <c r="W8" s="31" t="s">
        <v>137</v>
      </c>
      <c r="Y8" s="31" t="s">
        <v>264</v>
      </c>
      <c r="Z8" s="31" t="s">
        <v>392</v>
      </c>
      <c r="AA8" s="61" t="s">
        <v>358</v>
      </c>
      <c r="AB8" s="61" t="s">
        <v>486</v>
      </c>
      <c r="AC8" s="30"/>
      <c r="AD8" s="30"/>
      <c r="AE8" s="30"/>
      <c r="AF8" s="29"/>
      <c r="AG8" s="39" t="s">
        <v>227</v>
      </c>
      <c r="AI8" s="38" t="s">
        <v>249</v>
      </c>
      <c r="AK8" s="38" t="str">
        <f t="shared" si="7"/>
        <v>G</v>
      </c>
      <c r="AP8" s="39" t="s">
        <v>227</v>
      </c>
    </row>
    <row r="9" spans="1:42" ht="13.5" customHeight="1" x14ac:dyDescent="0.15">
      <c r="A9" s="13" t="s">
        <v>83</v>
      </c>
      <c r="B9" s="14"/>
      <c r="C9" s="12" t="str">
        <f t="shared" si="0"/>
        <v/>
      </c>
      <c r="D9" s="12" t="str">
        <f t="shared" si="8"/>
        <v/>
      </c>
      <c r="F9" s="17" t="s">
        <v>183</v>
      </c>
      <c r="G9" s="16"/>
      <c r="H9" s="12" t="str">
        <f t="shared" si="1"/>
        <v/>
      </c>
      <c r="I9" s="12" t="str">
        <f t="shared" si="5"/>
        <v>一般会計</v>
      </c>
      <c r="K9" s="13" t="s">
        <v>100</v>
      </c>
      <c r="L9" s="14"/>
      <c r="M9" s="12" t="str">
        <f t="shared" si="2"/>
        <v/>
      </c>
      <c r="N9" s="12" t="str">
        <f t="shared" si="6"/>
        <v>社会保障</v>
      </c>
      <c r="O9" s="12"/>
      <c r="P9" s="12"/>
      <c r="Q9" s="18"/>
      <c r="T9" s="12"/>
      <c r="U9" s="31" t="s">
        <v>257</v>
      </c>
      <c r="W9" s="31" t="s">
        <v>138</v>
      </c>
      <c r="Y9" s="31" t="s">
        <v>265</v>
      </c>
      <c r="Z9" s="31" t="s">
        <v>393</v>
      </c>
      <c r="AA9" s="61" t="s">
        <v>359</v>
      </c>
      <c r="AB9" s="61" t="s">
        <v>487</v>
      </c>
      <c r="AC9" s="30"/>
      <c r="AD9" s="30"/>
      <c r="AE9" s="30"/>
      <c r="AF9" s="29"/>
      <c r="AG9" s="39" t="s">
        <v>228</v>
      </c>
      <c r="AI9" s="52"/>
      <c r="AK9" s="38" t="str">
        <f t="shared" si="7"/>
        <v>H</v>
      </c>
      <c r="AP9" s="39" t="s">
        <v>228</v>
      </c>
    </row>
    <row r="10" spans="1:42" ht="13.5" customHeight="1" x14ac:dyDescent="0.15">
      <c r="A10" s="13" t="s">
        <v>201</v>
      </c>
      <c r="B10" s="14"/>
      <c r="C10" s="12" t="str">
        <f t="shared" si="0"/>
        <v/>
      </c>
      <c r="D10" s="12" t="str">
        <f t="shared" si="8"/>
        <v/>
      </c>
      <c r="F10" s="17" t="s">
        <v>107</v>
      </c>
      <c r="G10" s="16"/>
      <c r="H10" s="12" t="str">
        <f t="shared" si="1"/>
        <v/>
      </c>
      <c r="I10" s="12" t="str">
        <f t="shared" si="5"/>
        <v>一般会計</v>
      </c>
      <c r="K10" s="13" t="s">
        <v>202</v>
      </c>
      <c r="L10" s="14"/>
      <c r="M10" s="12" t="str">
        <f t="shared" si="2"/>
        <v/>
      </c>
      <c r="N10" s="12" t="str">
        <f t="shared" si="6"/>
        <v>社会保障</v>
      </c>
      <c r="O10" s="12"/>
      <c r="P10" s="12" t="str">
        <f>S8</f>
        <v>補助、交付</v>
      </c>
      <c r="Q10" s="18"/>
      <c r="T10" s="12"/>
      <c r="W10" s="31" t="s">
        <v>139</v>
      </c>
      <c r="Y10" s="31" t="s">
        <v>266</v>
      </c>
      <c r="Z10" s="31" t="s">
        <v>394</v>
      </c>
      <c r="AA10" s="61" t="s">
        <v>360</v>
      </c>
      <c r="AB10" s="61" t="s">
        <v>488</v>
      </c>
      <c r="AC10" s="30"/>
      <c r="AD10" s="30"/>
      <c r="AE10" s="30"/>
      <c r="AF10" s="29"/>
      <c r="AG10" s="39" t="s">
        <v>216</v>
      </c>
      <c r="AK10" s="38" t="str">
        <f t="shared" si="7"/>
        <v>I</v>
      </c>
      <c r="AP10" s="38" t="s">
        <v>214</v>
      </c>
    </row>
    <row r="11" spans="1:42" ht="13.5" customHeight="1" x14ac:dyDescent="0.15">
      <c r="A11" s="13" t="s">
        <v>84</v>
      </c>
      <c r="B11" s="14" t="s">
        <v>576</v>
      </c>
      <c r="C11" s="12" t="str">
        <f t="shared" si="0"/>
        <v>子ども・若者育成支援</v>
      </c>
      <c r="D11" s="12" t="str">
        <f t="shared" si="8"/>
        <v>子ども・若者育成支援</v>
      </c>
      <c r="F11" s="17" t="s">
        <v>108</v>
      </c>
      <c r="G11" s="16"/>
      <c r="H11" s="12" t="str">
        <f t="shared" si="1"/>
        <v/>
      </c>
      <c r="I11" s="12" t="str">
        <f t="shared" si="5"/>
        <v>一般会計</v>
      </c>
      <c r="K11" s="13" t="s">
        <v>101</v>
      </c>
      <c r="L11" s="14"/>
      <c r="M11" s="12" t="str">
        <f t="shared" si="2"/>
        <v/>
      </c>
      <c r="N11" s="12" t="str">
        <f t="shared" si="6"/>
        <v>社会保障</v>
      </c>
      <c r="O11" s="12"/>
      <c r="P11" s="12"/>
      <c r="Q11" s="18"/>
      <c r="T11" s="12"/>
      <c r="W11" s="31" t="s">
        <v>562</v>
      </c>
      <c r="Y11" s="31" t="s">
        <v>267</v>
      </c>
      <c r="Z11" s="31" t="s">
        <v>395</v>
      </c>
      <c r="AA11" s="61" t="s">
        <v>361</v>
      </c>
      <c r="AB11" s="61" t="s">
        <v>489</v>
      </c>
      <c r="AC11" s="30"/>
      <c r="AD11" s="30"/>
      <c r="AE11" s="30"/>
      <c r="AF11" s="29"/>
      <c r="AG11" s="38" t="s">
        <v>219</v>
      </c>
      <c r="AK11" s="38" t="str">
        <f t="shared" si="7"/>
        <v>J</v>
      </c>
    </row>
    <row r="12" spans="1:42" ht="13.5" customHeight="1" x14ac:dyDescent="0.15">
      <c r="A12" s="13" t="s">
        <v>85</v>
      </c>
      <c r="B12" s="14"/>
      <c r="C12" s="12" t="str">
        <f t="shared" ref="C12:C23" si="9">IF(B12="","",A12)</f>
        <v/>
      </c>
      <c r="D12" s="12" t="str">
        <f t="shared" si="8"/>
        <v>子ども・若者育成支援</v>
      </c>
      <c r="F12" s="17" t="s">
        <v>109</v>
      </c>
      <c r="G12" s="16"/>
      <c r="H12" s="12" t="str">
        <f t="shared" si="1"/>
        <v/>
      </c>
      <c r="I12" s="12" t="str">
        <f t="shared" si="5"/>
        <v>一般会計</v>
      </c>
      <c r="K12" s="12"/>
      <c r="L12" s="12"/>
      <c r="O12" s="12"/>
      <c r="P12" s="12"/>
      <c r="Q12" s="18"/>
      <c r="T12" s="12"/>
      <c r="U12" s="28" t="s">
        <v>512</v>
      </c>
      <c r="W12" s="31" t="s">
        <v>140</v>
      </c>
      <c r="Y12" s="31" t="s">
        <v>268</v>
      </c>
      <c r="Z12" s="31" t="s">
        <v>396</v>
      </c>
      <c r="AA12" s="61" t="s">
        <v>362</v>
      </c>
      <c r="AB12" s="61" t="s">
        <v>490</v>
      </c>
      <c r="AC12" s="30"/>
      <c r="AD12" s="30"/>
      <c r="AE12" s="30"/>
      <c r="AF12" s="29"/>
      <c r="AG12" s="38" t="s">
        <v>217</v>
      </c>
      <c r="AK12" s="38" t="str">
        <f t="shared" si="7"/>
        <v>K</v>
      </c>
    </row>
    <row r="13" spans="1:42" ht="13.5" customHeight="1" x14ac:dyDescent="0.15">
      <c r="A13" s="13" t="s">
        <v>86</v>
      </c>
      <c r="B13" s="14" t="s">
        <v>576</v>
      </c>
      <c r="C13" s="12" t="str">
        <f t="shared" si="9"/>
        <v>少子化社会対策</v>
      </c>
      <c r="D13" s="12" t="str">
        <f t="shared" si="8"/>
        <v>子ども・若者育成支援、少子化社会対策</v>
      </c>
      <c r="F13" s="17" t="s">
        <v>110</v>
      </c>
      <c r="G13" s="16"/>
      <c r="H13" s="12" t="str">
        <f t="shared" si="1"/>
        <v/>
      </c>
      <c r="I13" s="12" t="str">
        <f t="shared" si="5"/>
        <v>一般会計</v>
      </c>
      <c r="K13" s="12" t="str">
        <f>N11</f>
        <v>社会保障</v>
      </c>
      <c r="L13" s="12"/>
      <c r="O13" s="12"/>
      <c r="P13" s="12"/>
      <c r="Q13" s="18"/>
      <c r="T13" s="12"/>
      <c r="U13" s="31" t="s">
        <v>159</v>
      </c>
      <c r="W13" s="31" t="s">
        <v>141</v>
      </c>
      <c r="Y13" s="31" t="s">
        <v>269</v>
      </c>
      <c r="Z13" s="31" t="s">
        <v>397</v>
      </c>
      <c r="AA13" s="61" t="s">
        <v>363</v>
      </c>
      <c r="AB13" s="61" t="s">
        <v>491</v>
      </c>
      <c r="AC13" s="30"/>
      <c r="AD13" s="30"/>
      <c r="AE13" s="30"/>
      <c r="AF13" s="29"/>
      <c r="AG13" s="38" t="s">
        <v>218</v>
      </c>
      <c r="AK13" s="38" t="str">
        <f t="shared" si="7"/>
        <v>L</v>
      </c>
    </row>
    <row r="14" spans="1:42" ht="13.5" customHeight="1" x14ac:dyDescent="0.15">
      <c r="A14" s="13" t="s">
        <v>87</v>
      </c>
      <c r="B14" s="14"/>
      <c r="C14" s="12" t="str">
        <f t="shared" si="9"/>
        <v/>
      </c>
      <c r="D14" s="12" t="str">
        <f t="shared" si="8"/>
        <v>子ども・若者育成支援、少子化社会対策</v>
      </c>
      <c r="F14" s="17" t="s">
        <v>111</v>
      </c>
      <c r="G14" s="16"/>
      <c r="H14" s="12" t="str">
        <f t="shared" si="1"/>
        <v/>
      </c>
      <c r="I14" s="12" t="str">
        <f t="shared" si="5"/>
        <v>一般会計</v>
      </c>
      <c r="K14" s="12"/>
      <c r="L14" s="12"/>
      <c r="O14" s="12"/>
      <c r="P14" s="12"/>
      <c r="Q14" s="18"/>
      <c r="T14" s="12"/>
      <c r="U14" s="31" t="s">
        <v>513</v>
      </c>
      <c r="W14" s="31" t="s">
        <v>142</v>
      </c>
      <c r="Y14" s="31" t="s">
        <v>270</v>
      </c>
      <c r="Z14" s="31" t="s">
        <v>398</v>
      </c>
      <c r="AA14" s="61" t="s">
        <v>364</v>
      </c>
      <c r="AB14" s="61" t="s">
        <v>492</v>
      </c>
      <c r="AC14" s="30"/>
      <c r="AD14" s="30"/>
      <c r="AE14" s="30"/>
      <c r="AF14" s="29"/>
      <c r="AG14" s="52"/>
      <c r="AK14" s="38" t="str">
        <f t="shared" si="7"/>
        <v>M</v>
      </c>
    </row>
    <row r="15" spans="1:42" ht="13.5" customHeight="1" x14ac:dyDescent="0.15">
      <c r="A15" s="13" t="s">
        <v>88</v>
      </c>
      <c r="B15" s="14"/>
      <c r="C15" s="12" t="str">
        <f t="shared" si="9"/>
        <v/>
      </c>
      <c r="D15" s="12" t="str">
        <f t="shared" si="8"/>
        <v>子ども・若者育成支援、少子化社会対策</v>
      </c>
      <c r="F15" s="17" t="s">
        <v>112</v>
      </c>
      <c r="G15" s="16"/>
      <c r="H15" s="12" t="str">
        <f t="shared" si="1"/>
        <v/>
      </c>
      <c r="I15" s="12" t="str">
        <f t="shared" si="5"/>
        <v>一般会計</v>
      </c>
      <c r="K15" s="12"/>
      <c r="L15" s="12"/>
      <c r="O15" s="12"/>
      <c r="P15" s="12"/>
      <c r="Q15" s="18"/>
      <c r="T15" s="12"/>
      <c r="U15" s="31" t="s">
        <v>514</v>
      </c>
      <c r="W15" s="31" t="s">
        <v>143</v>
      </c>
      <c r="Y15" s="31" t="s">
        <v>271</v>
      </c>
      <c r="Z15" s="31" t="s">
        <v>399</v>
      </c>
      <c r="AA15" s="61" t="s">
        <v>365</v>
      </c>
      <c r="AB15" s="61" t="s">
        <v>493</v>
      </c>
      <c r="AC15" s="30"/>
      <c r="AD15" s="30"/>
      <c r="AE15" s="30"/>
      <c r="AF15" s="29"/>
      <c r="AG15" s="53"/>
      <c r="AK15" s="38" t="str">
        <f t="shared" si="7"/>
        <v>N</v>
      </c>
    </row>
    <row r="16" spans="1:42" ht="13.5" customHeight="1" x14ac:dyDescent="0.15">
      <c r="A16" s="13" t="s">
        <v>89</v>
      </c>
      <c r="B16" s="14"/>
      <c r="C16" s="12" t="str">
        <f t="shared" si="9"/>
        <v/>
      </c>
      <c r="D16" s="12" t="str">
        <f t="shared" si="8"/>
        <v>子ども・若者育成支援、少子化社会対策</v>
      </c>
      <c r="F16" s="17" t="s">
        <v>113</v>
      </c>
      <c r="G16" s="16"/>
      <c r="H16" s="12" t="str">
        <f t="shared" si="1"/>
        <v/>
      </c>
      <c r="I16" s="12" t="str">
        <f t="shared" si="5"/>
        <v>一般会計</v>
      </c>
      <c r="K16" s="12"/>
      <c r="L16" s="12"/>
      <c r="O16" s="12"/>
      <c r="P16" s="12"/>
      <c r="Q16" s="18"/>
      <c r="T16" s="12"/>
      <c r="U16" s="31" t="s">
        <v>515</v>
      </c>
      <c r="W16" s="31" t="s">
        <v>144</v>
      </c>
      <c r="Y16" s="31" t="s">
        <v>272</v>
      </c>
      <c r="Z16" s="31" t="s">
        <v>400</v>
      </c>
      <c r="AA16" s="61" t="s">
        <v>366</v>
      </c>
      <c r="AB16" s="61" t="s">
        <v>494</v>
      </c>
      <c r="AC16" s="30"/>
      <c r="AD16" s="30"/>
      <c r="AE16" s="30"/>
      <c r="AF16" s="29"/>
      <c r="AG16" s="53"/>
      <c r="AK16" s="38" t="str">
        <f t="shared" si="7"/>
        <v>O</v>
      </c>
    </row>
    <row r="17" spans="1:37" ht="13.5" customHeight="1" x14ac:dyDescent="0.15">
      <c r="A17" s="13" t="s">
        <v>90</v>
      </c>
      <c r="B17" s="14"/>
      <c r="C17" s="12" t="str">
        <f t="shared" si="9"/>
        <v/>
      </c>
      <c r="D17" s="12" t="str">
        <f t="shared" si="8"/>
        <v>子ども・若者育成支援、少子化社会対策</v>
      </c>
      <c r="F17" s="17" t="s">
        <v>114</v>
      </c>
      <c r="G17" s="16"/>
      <c r="H17" s="12" t="str">
        <f t="shared" si="1"/>
        <v/>
      </c>
      <c r="I17" s="12" t="str">
        <f t="shared" si="5"/>
        <v>一般会計</v>
      </c>
      <c r="K17" s="12"/>
      <c r="L17" s="12"/>
      <c r="O17" s="12"/>
      <c r="P17" s="12"/>
      <c r="Q17" s="18"/>
      <c r="T17" s="12"/>
      <c r="U17" s="31" t="s">
        <v>533</v>
      </c>
      <c r="W17" s="31" t="s">
        <v>145</v>
      </c>
      <c r="Y17" s="31" t="s">
        <v>273</v>
      </c>
      <c r="Z17" s="31" t="s">
        <v>401</v>
      </c>
      <c r="AA17" s="61" t="s">
        <v>367</v>
      </c>
      <c r="AB17" s="61" t="s">
        <v>495</v>
      </c>
      <c r="AC17" s="30"/>
      <c r="AD17" s="30"/>
      <c r="AE17" s="30"/>
      <c r="AF17" s="29"/>
      <c r="AG17" s="53"/>
      <c r="AK17" s="38" t="str">
        <f t="shared" si="7"/>
        <v>P</v>
      </c>
    </row>
    <row r="18" spans="1:37" ht="13.5" customHeight="1" x14ac:dyDescent="0.15">
      <c r="A18" s="13" t="s">
        <v>91</v>
      </c>
      <c r="B18" s="14"/>
      <c r="C18" s="12" t="str">
        <f t="shared" si="9"/>
        <v/>
      </c>
      <c r="D18" s="12" t="str">
        <f t="shared" si="8"/>
        <v>子ども・若者育成支援、少子化社会対策</v>
      </c>
      <c r="F18" s="17" t="s">
        <v>115</v>
      </c>
      <c r="G18" s="16"/>
      <c r="H18" s="12" t="str">
        <f t="shared" si="1"/>
        <v/>
      </c>
      <c r="I18" s="12" t="str">
        <f t="shared" si="5"/>
        <v>一般会計</v>
      </c>
      <c r="K18" s="12"/>
      <c r="L18" s="12"/>
      <c r="O18" s="12"/>
      <c r="P18" s="12"/>
      <c r="Q18" s="18"/>
      <c r="T18" s="12"/>
      <c r="U18" s="31" t="s">
        <v>516</v>
      </c>
      <c r="W18" s="31" t="s">
        <v>146</v>
      </c>
      <c r="Y18" s="31" t="s">
        <v>274</v>
      </c>
      <c r="Z18" s="31" t="s">
        <v>402</v>
      </c>
      <c r="AA18" s="61" t="s">
        <v>368</v>
      </c>
      <c r="AB18" s="61" t="s">
        <v>496</v>
      </c>
      <c r="AC18" s="30"/>
      <c r="AD18" s="30"/>
      <c r="AE18" s="30"/>
      <c r="AF18" s="29"/>
      <c r="AK18" s="38" t="str">
        <f t="shared" si="7"/>
        <v>Q</v>
      </c>
    </row>
    <row r="19" spans="1:37" ht="13.5" customHeight="1" x14ac:dyDescent="0.15">
      <c r="A19" s="13" t="s">
        <v>193</v>
      </c>
      <c r="B19" s="14"/>
      <c r="C19" s="12" t="str">
        <f t="shared" si="9"/>
        <v/>
      </c>
      <c r="D19" s="12" t="str">
        <f t="shared" si="8"/>
        <v>子ども・若者育成支援、少子化社会対策</v>
      </c>
      <c r="F19" s="17" t="s">
        <v>116</v>
      </c>
      <c r="G19" s="16"/>
      <c r="H19" s="12" t="str">
        <f t="shared" si="1"/>
        <v/>
      </c>
      <c r="I19" s="12" t="str">
        <f t="shared" si="5"/>
        <v>一般会計</v>
      </c>
      <c r="K19" s="12"/>
      <c r="L19" s="12"/>
      <c r="O19" s="12"/>
      <c r="P19" s="12"/>
      <c r="Q19" s="18"/>
      <c r="T19" s="12"/>
      <c r="U19" s="31" t="s">
        <v>517</v>
      </c>
      <c r="W19" s="31" t="s">
        <v>147</v>
      </c>
      <c r="Y19" s="31" t="s">
        <v>275</v>
      </c>
      <c r="Z19" s="31" t="s">
        <v>403</v>
      </c>
      <c r="AA19" s="61" t="s">
        <v>369</v>
      </c>
      <c r="AB19" s="61" t="s">
        <v>497</v>
      </c>
      <c r="AC19" s="30"/>
      <c r="AD19" s="30"/>
      <c r="AE19" s="30"/>
      <c r="AF19" s="29"/>
      <c r="AK19" s="38" t="str">
        <f t="shared" si="7"/>
        <v>R</v>
      </c>
    </row>
    <row r="20" spans="1:37" ht="13.5" customHeight="1" x14ac:dyDescent="0.15">
      <c r="A20" s="13" t="s">
        <v>194</v>
      </c>
      <c r="B20" s="14"/>
      <c r="C20" s="12" t="str">
        <f t="shared" si="9"/>
        <v/>
      </c>
      <c r="D20" s="12" t="str">
        <f t="shared" si="8"/>
        <v>子ども・若者育成支援、少子化社会対策</v>
      </c>
      <c r="F20" s="17" t="s">
        <v>192</v>
      </c>
      <c r="G20" s="16"/>
      <c r="H20" s="12" t="str">
        <f t="shared" si="1"/>
        <v/>
      </c>
      <c r="I20" s="12" t="str">
        <f t="shared" si="5"/>
        <v>一般会計</v>
      </c>
      <c r="K20" s="12"/>
      <c r="L20" s="12"/>
      <c r="O20" s="12"/>
      <c r="P20" s="12"/>
      <c r="Q20" s="18"/>
      <c r="T20" s="12"/>
      <c r="U20" s="31" t="s">
        <v>518</v>
      </c>
      <c r="W20" s="31" t="s">
        <v>148</v>
      </c>
      <c r="Y20" s="31" t="s">
        <v>276</v>
      </c>
      <c r="Z20" s="31" t="s">
        <v>404</v>
      </c>
      <c r="AA20" s="61" t="s">
        <v>370</v>
      </c>
      <c r="AB20" s="61" t="s">
        <v>498</v>
      </c>
      <c r="AC20" s="30"/>
      <c r="AD20" s="30"/>
      <c r="AE20" s="30"/>
      <c r="AF20" s="29"/>
      <c r="AK20" s="38" t="str">
        <f t="shared" si="7"/>
        <v>S</v>
      </c>
    </row>
    <row r="21" spans="1:37" ht="13.5" customHeight="1" x14ac:dyDescent="0.15">
      <c r="A21" s="13" t="s">
        <v>195</v>
      </c>
      <c r="B21" s="14"/>
      <c r="C21" s="12" t="str">
        <f t="shared" si="9"/>
        <v/>
      </c>
      <c r="D21" s="12" t="str">
        <f t="shared" si="8"/>
        <v>子ども・若者育成支援、少子化社会対策</v>
      </c>
      <c r="F21" s="17" t="s">
        <v>117</v>
      </c>
      <c r="G21" s="16"/>
      <c r="H21" s="12" t="str">
        <f t="shared" si="1"/>
        <v/>
      </c>
      <c r="I21" s="12" t="str">
        <f t="shared" si="5"/>
        <v>一般会計</v>
      </c>
      <c r="K21" s="12"/>
      <c r="L21" s="12"/>
      <c r="O21" s="12"/>
      <c r="P21" s="12"/>
      <c r="Q21" s="18"/>
      <c r="T21" s="12"/>
      <c r="U21" s="31" t="s">
        <v>519</v>
      </c>
      <c r="W21" s="31" t="s">
        <v>149</v>
      </c>
      <c r="Y21" s="31" t="s">
        <v>277</v>
      </c>
      <c r="Z21" s="31" t="s">
        <v>405</v>
      </c>
      <c r="AA21" s="61" t="s">
        <v>371</v>
      </c>
      <c r="AB21" s="61" t="s">
        <v>499</v>
      </c>
      <c r="AC21" s="30"/>
      <c r="AD21" s="30"/>
      <c r="AE21" s="30"/>
      <c r="AF21" s="29"/>
      <c r="AK21" s="38" t="str">
        <f t="shared" si="7"/>
        <v>T</v>
      </c>
    </row>
    <row r="22" spans="1:37" ht="13.5" customHeight="1" x14ac:dyDescent="0.15">
      <c r="A22" s="13" t="s">
        <v>196</v>
      </c>
      <c r="B22" s="14"/>
      <c r="C22" s="12" t="str">
        <f t="shared" si="9"/>
        <v/>
      </c>
      <c r="D22" s="12" t="str">
        <f>IF(C22="",D21,IF(D21&lt;&gt;"",CONCATENATE(D21,"、",C22),C22))</f>
        <v>子ども・若者育成支援、少子化社会対策</v>
      </c>
      <c r="F22" s="17" t="s">
        <v>118</v>
      </c>
      <c r="G22" s="16"/>
      <c r="H22" s="12" t="str">
        <f t="shared" si="1"/>
        <v/>
      </c>
      <c r="I22" s="12" t="str">
        <f t="shared" si="5"/>
        <v>一般会計</v>
      </c>
      <c r="K22" s="12"/>
      <c r="L22" s="12"/>
      <c r="O22" s="12"/>
      <c r="P22" s="12"/>
      <c r="Q22" s="18"/>
      <c r="T22" s="12"/>
      <c r="U22" s="31" t="s">
        <v>564</v>
      </c>
      <c r="W22" s="31" t="s">
        <v>150</v>
      </c>
      <c r="Y22" s="31" t="s">
        <v>278</v>
      </c>
      <c r="Z22" s="31" t="s">
        <v>406</v>
      </c>
      <c r="AA22" s="61" t="s">
        <v>372</v>
      </c>
      <c r="AB22" s="61" t="s">
        <v>500</v>
      </c>
      <c r="AC22" s="30"/>
      <c r="AD22" s="30"/>
      <c r="AE22" s="30"/>
      <c r="AF22" s="29"/>
      <c r="AK22" s="38" t="str">
        <f t="shared" si="7"/>
        <v>U</v>
      </c>
    </row>
    <row r="23" spans="1:37" ht="13.5" customHeight="1" x14ac:dyDescent="0.15">
      <c r="A23" s="59" t="s">
        <v>250</v>
      </c>
      <c r="B23" s="14"/>
      <c r="C23" s="12" t="str">
        <f t="shared" si="9"/>
        <v/>
      </c>
      <c r="D23" s="12" t="str">
        <f>IF(C23="",D22,IF(D22&lt;&gt;"",CONCATENATE(D22,"、",C23),C23))</f>
        <v>子ども・若者育成支援、少子化社会対策</v>
      </c>
      <c r="F23" s="17" t="s">
        <v>119</v>
      </c>
      <c r="G23" s="16"/>
      <c r="H23" s="12" t="str">
        <f t="shared" si="1"/>
        <v/>
      </c>
      <c r="I23" s="12" t="str">
        <f t="shared" si="5"/>
        <v>一般会計</v>
      </c>
      <c r="K23" s="12"/>
      <c r="L23" s="12"/>
      <c r="O23" s="12"/>
      <c r="P23" s="12"/>
      <c r="Q23" s="18"/>
      <c r="T23" s="12"/>
      <c r="U23" s="31" t="s">
        <v>520</v>
      </c>
      <c r="W23" s="31" t="s">
        <v>151</v>
      </c>
      <c r="Y23" s="31" t="s">
        <v>279</v>
      </c>
      <c r="Z23" s="31" t="s">
        <v>407</v>
      </c>
      <c r="AA23" s="61" t="s">
        <v>373</v>
      </c>
      <c r="AB23" s="61" t="s">
        <v>501</v>
      </c>
      <c r="AC23" s="30"/>
      <c r="AD23" s="30"/>
      <c r="AE23" s="30"/>
      <c r="AF23" s="29"/>
      <c r="AK23" s="38" t="str">
        <f t="shared" si="7"/>
        <v>V</v>
      </c>
    </row>
    <row r="24" spans="1:37" ht="13.5" customHeight="1" x14ac:dyDescent="0.15">
      <c r="A24" s="71"/>
      <c r="B24" s="57"/>
      <c r="F24" s="17" t="s">
        <v>253</v>
      </c>
      <c r="G24" s="16"/>
      <c r="H24" s="12" t="str">
        <f t="shared" si="1"/>
        <v/>
      </c>
      <c r="I24" s="12" t="str">
        <f t="shared" si="5"/>
        <v>一般会計</v>
      </c>
      <c r="K24" s="12"/>
      <c r="L24" s="12"/>
      <c r="O24" s="12"/>
      <c r="P24" s="12"/>
      <c r="Q24" s="18"/>
      <c r="T24" s="12"/>
      <c r="U24" s="31" t="s">
        <v>521</v>
      </c>
      <c r="W24" s="31" t="s">
        <v>152</v>
      </c>
      <c r="Y24" s="31" t="s">
        <v>280</v>
      </c>
      <c r="Z24" s="31" t="s">
        <v>408</v>
      </c>
      <c r="AA24" s="61" t="s">
        <v>374</v>
      </c>
      <c r="AB24" s="61" t="s">
        <v>502</v>
      </c>
      <c r="AC24" s="30"/>
      <c r="AD24" s="30"/>
      <c r="AE24" s="30"/>
      <c r="AF24" s="29"/>
      <c r="AK24" s="38" t="str">
        <f>CHAR(CODE(AK23)+1)</f>
        <v>W</v>
      </c>
    </row>
    <row r="25" spans="1:37" ht="13.5" customHeight="1" x14ac:dyDescent="0.15">
      <c r="A25" s="58"/>
      <c r="B25" s="57"/>
      <c r="F25" s="17" t="s">
        <v>120</v>
      </c>
      <c r="G25" s="16"/>
      <c r="H25" s="12" t="str">
        <f t="shared" si="1"/>
        <v/>
      </c>
      <c r="I25" s="12" t="str">
        <f t="shared" si="5"/>
        <v>一般会計</v>
      </c>
      <c r="K25" s="12"/>
      <c r="L25" s="12"/>
      <c r="O25" s="12"/>
      <c r="P25" s="12"/>
      <c r="Q25" s="18"/>
      <c r="T25" s="12"/>
      <c r="U25" s="31" t="s">
        <v>522</v>
      </c>
      <c r="W25" s="51"/>
      <c r="Y25" s="31" t="s">
        <v>281</v>
      </c>
      <c r="Z25" s="31" t="s">
        <v>409</v>
      </c>
      <c r="AA25" s="61" t="s">
        <v>375</v>
      </c>
      <c r="AB25" s="61" t="s">
        <v>503</v>
      </c>
      <c r="AC25" s="30"/>
      <c r="AD25" s="30"/>
      <c r="AE25" s="30"/>
      <c r="AF25" s="29"/>
      <c r="AK25" s="38" t="str">
        <f t="shared" si="7"/>
        <v>X</v>
      </c>
    </row>
    <row r="26" spans="1:37" ht="13.5" customHeight="1" x14ac:dyDescent="0.15">
      <c r="A26" s="58"/>
      <c r="B26" s="57"/>
      <c r="F26" s="17" t="s">
        <v>121</v>
      </c>
      <c r="G26" s="16"/>
      <c r="H26" s="12" t="str">
        <f t="shared" si="1"/>
        <v/>
      </c>
      <c r="I26" s="12" t="str">
        <f t="shared" si="5"/>
        <v>一般会計</v>
      </c>
      <c r="K26" s="12"/>
      <c r="L26" s="12"/>
      <c r="O26" s="12"/>
      <c r="P26" s="12"/>
      <c r="Q26" s="18"/>
      <c r="T26" s="12"/>
      <c r="U26" s="31" t="s">
        <v>523</v>
      </c>
      <c r="Y26" s="31" t="s">
        <v>282</v>
      </c>
      <c r="Z26" s="31" t="s">
        <v>410</v>
      </c>
      <c r="AA26" s="61" t="s">
        <v>376</v>
      </c>
      <c r="AB26" s="61" t="s">
        <v>504</v>
      </c>
      <c r="AC26" s="30"/>
      <c r="AD26" s="30"/>
      <c r="AE26" s="30"/>
      <c r="AF26" s="29"/>
      <c r="AK26" s="38" t="str">
        <f t="shared" si="7"/>
        <v>Y</v>
      </c>
    </row>
    <row r="27" spans="1:37" ht="13.5" customHeight="1" x14ac:dyDescent="0.15">
      <c r="A27" s="12" t="str">
        <f>IF(D23="", "-", D23)</f>
        <v>子ども・若者育成支援、少子化社会対策</v>
      </c>
      <c r="B27" s="12"/>
      <c r="F27" s="17" t="s">
        <v>122</v>
      </c>
      <c r="G27" s="16"/>
      <c r="H27" s="12" t="str">
        <f t="shared" si="1"/>
        <v/>
      </c>
      <c r="I27" s="12" t="str">
        <f t="shared" si="5"/>
        <v>一般会計</v>
      </c>
      <c r="K27" s="12"/>
      <c r="L27" s="12"/>
      <c r="O27" s="12"/>
      <c r="P27" s="12"/>
      <c r="Q27" s="18"/>
      <c r="T27" s="12"/>
      <c r="U27" s="31" t="s">
        <v>524</v>
      </c>
      <c r="Y27" s="31" t="s">
        <v>283</v>
      </c>
      <c r="Z27" s="31" t="s">
        <v>411</v>
      </c>
      <c r="AA27" s="61" t="s">
        <v>377</v>
      </c>
      <c r="AB27" s="61" t="s">
        <v>505</v>
      </c>
      <c r="AC27" s="30"/>
      <c r="AD27" s="30"/>
      <c r="AE27" s="30"/>
      <c r="AF27" s="29"/>
      <c r="AK27" s="38" t="str">
        <f>CHAR(CODE(AK26)+1)</f>
        <v>Z</v>
      </c>
    </row>
    <row r="28" spans="1:37" ht="13.5" customHeight="1" x14ac:dyDescent="0.15">
      <c r="B28" s="12"/>
      <c r="F28" s="17" t="s">
        <v>123</v>
      </c>
      <c r="G28" s="16"/>
      <c r="H28" s="12" t="str">
        <f t="shared" si="1"/>
        <v/>
      </c>
      <c r="I28" s="12" t="str">
        <f t="shared" si="5"/>
        <v>一般会計</v>
      </c>
      <c r="K28" s="12"/>
      <c r="L28" s="12"/>
      <c r="O28" s="12"/>
      <c r="P28" s="12"/>
      <c r="Q28" s="18"/>
      <c r="T28" s="12"/>
      <c r="U28" s="31" t="s">
        <v>525</v>
      </c>
      <c r="Y28" s="31" t="s">
        <v>284</v>
      </c>
      <c r="Z28" s="31" t="s">
        <v>412</v>
      </c>
      <c r="AA28" s="61" t="s">
        <v>378</v>
      </c>
      <c r="AB28" s="61" t="s">
        <v>506</v>
      </c>
      <c r="AC28" s="30"/>
      <c r="AD28" s="30"/>
      <c r="AE28" s="30"/>
      <c r="AF28" s="29"/>
      <c r="AK28" s="38" t="s">
        <v>176</v>
      </c>
    </row>
    <row r="29" spans="1:37" ht="13.5" customHeight="1" x14ac:dyDescent="0.15">
      <c r="A29" s="12"/>
      <c r="B29" s="12"/>
      <c r="F29" s="17" t="s">
        <v>184</v>
      </c>
      <c r="G29" s="16"/>
      <c r="H29" s="12" t="str">
        <f t="shared" si="1"/>
        <v/>
      </c>
      <c r="I29" s="12" t="str">
        <f t="shared" si="5"/>
        <v>一般会計</v>
      </c>
      <c r="K29" s="12"/>
      <c r="L29" s="12"/>
      <c r="O29" s="12"/>
      <c r="P29" s="12"/>
      <c r="Q29" s="18"/>
      <c r="T29" s="12"/>
      <c r="U29" s="31" t="s">
        <v>526</v>
      </c>
      <c r="Y29" s="31" t="s">
        <v>285</v>
      </c>
      <c r="Z29" s="31" t="s">
        <v>413</v>
      </c>
      <c r="AA29" s="61" t="s">
        <v>379</v>
      </c>
      <c r="AB29" s="61" t="s">
        <v>507</v>
      </c>
      <c r="AC29" s="30"/>
      <c r="AD29" s="30"/>
      <c r="AE29" s="30"/>
      <c r="AF29" s="29"/>
      <c r="AK29" s="38" t="str">
        <f t="shared" si="7"/>
        <v>b</v>
      </c>
    </row>
    <row r="30" spans="1:37" ht="13.5" customHeight="1" x14ac:dyDescent="0.15">
      <c r="A30" s="12"/>
      <c r="B30" s="12"/>
      <c r="F30" s="17" t="s">
        <v>185</v>
      </c>
      <c r="G30" s="16"/>
      <c r="H30" s="12" t="str">
        <f t="shared" si="1"/>
        <v/>
      </c>
      <c r="I30" s="12" t="str">
        <f t="shared" si="5"/>
        <v>一般会計</v>
      </c>
      <c r="K30" s="12"/>
      <c r="L30" s="12"/>
      <c r="O30" s="12"/>
      <c r="P30" s="12"/>
      <c r="Q30" s="18"/>
      <c r="T30" s="12"/>
      <c r="U30" s="31" t="s">
        <v>527</v>
      </c>
      <c r="Y30" s="31" t="s">
        <v>286</v>
      </c>
      <c r="Z30" s="31" t="s">
        <v>414</v>
      </c>
      <c r="AA30" s="61" t="s">
        <v>380</v>
      </c>
      <c r="AB30" s="61" t="s">
        <v>508</v>
      </c>
      <c r="AC30" s="30"/>
      <c r="AD30" s="30"/>
      <c r="AE30" s="30"/>
      <c r="AF30" s="29"/>
      <c r="AK30" s="38" t="str">
        <f t="shared" si="7"/>
        <v>c</v>
      </c>
    </row>
    <row r="31" spans="1:37" ht="13.5" customHeight="1" x14ac:dyDescent="0.15">
      <c r="A31" s="12"/>
      <c r="B31" s="12"/>
      <c r="F31" s="17" t="s">
        <v>186</v>
      </c>
      <c r="G31" s="16"/>
      <c r="H31" s="12" t="str">
        <f t="shared" si="1"/>
        <v/>
      </c>
      <c r="I31" s="12" t="str">
        <f t="shared" si="5"/>
        <v>一般会計</v>
      </c>
      <c r="K31" s="12"/>
      <c r="L31" s="12"/>
      <c r="O31" s="12"/>
      <c r="P31" s="12"/>
      <c r="Q31" s="18"/>
      <c r="T31" s="12"/>
      <c r="U31" s="31" t="s">
        <v>528</v>
      </c>
      <c r="Y31" s="31" t="s">
        <v>287</v>
      </c>
      <c r="Z31" s="31" t="s">
        <v>415</v>
      </c>
      <c r="AA31" s="61" t="s">
        <v>381</v>
      </c>
      <c r="AB31" s="61" t="s">
        <v>509</v>
      </c>
      <c r="AC31" s="30"/>
      <c r="AD31" s="30"/>
      <c r="AE31" s="30"/>
      <c r="AF31" s="29"/>
      <c r="AK31" s="38" t="str">
        <f t="shared" si="7"/>
        <v>d</v>
      </c>
    </row>
    <row r="32" spans="1:37" ht="13.5" customHeight="1" x14ac:dyDescent="0.15">
      <c r="A32" s="12"/>
      <c r="B32" s="12"/>
      <c r="F32" s="17" t="s">
        <v>187</v>
      </c>
      <c r="G32" s="16"/>
      <c r="H32" s="12" t="str">
        <f t="shared" si="1"/>
        <v/>
      </c>
      <c r="I32" s="12" t="str">
        <f t="shared" si="5"/>
        <v>一般会計</v>
      </c>
      <c r="K32" s="12"/>
      <c r="L32" s="12"/>
      <c r="O32" s="12"/>
      <c r="P32" s="12"/>
      <c r="Q32" s="18"/>
      <c r="T32" s="12"/>
      <c r="U32" s="31" t="s">
        <v>529</v>
      </c>
      <c r="Y32" s="31" t="s">
        <v>288</v>
      </c>
      <c r="Z32" s="31" t="s">
        <v>416</v>
      </c>
      <c r="AA32" s="61" t="s">
        <v>61</v>
      </c>
      <c r="AB32" s="61" t="s">
        <v>61</v>
      </c>
      <c r="AC32" s="30"/>
      <c r="AD32" s="30"/>
      <c r="AE32" s="30"/>
      <c r="AF32" s="29"/>
      <c r="AK32" s="38" t="str">
        <f t="shared" si="7"/>
        <v>e</v>
      </c>
    </row>
    <row r="33" spans="1:37" ht="13.5" customHeight="1" x14ac:dyDescent="0.15">
      <c r="A33" s="12"/>
      <c r="B33" s="12"/>
      <c r="F33" s="17" t="s">
        <v>188</v>
      </c>
      <c r="G33" s="16"/>
      <c r="H33" s="12" t="str">
        <f t="shared" si="1"/>
        <v/>
      </c>
      <c r="I33" s="12" t="str">
        <f t="shared" si="5"/>
        <v>一般会計</v>
      </c>
      <c r="K33" s="12"/>
      <c r="L33" s="12"/>
      <c r="O33" s="12"/>
      <c r="P33" s="12"/>
      <c r="Q33" s="18"/>
      <c r="T33" s="12"/>
      <c r="U33" s="31" t="s">
        <v>530</v>
      </c>
      <c r="Y33" s="31" t="s">
        <v>289</v>
      </c>
      <c r="Z33" s="31" t="s">
        <v>417</v>
      </c>
      <c r="AA33" s="51"/>
      <c r="AB33" s="30"/>
      <c r="AC33" s="30"/>
      <c r="AD33" s="30"/>
      <c r="AE33" s="30"/>
      <c r="AF33" s="29"/>
      <c r="AK33" s="38" t="str">
        <f t="shared" si="7"/>
        <v>f</v>
      </c>
    </row>
    <row r="34" spans="1:37" ht="13.5" customHeight="1" x14ac:dyDescent="0.15">
      <c r="A34" s="12"/>
      <c r="B34" s="12"/>
      <c r="F34" s="17" t="s">
        <v>189</v>
      </c>
      <c r="G34" s="16"/>
      <c r="H34" s="12" t="str">
        <f t="shared" si="1"/>
        <v/>
      </c>
      <c r="I34" s="12" t="str">
        <f t="shared" si="5"/>
        <v>一般会計</v>
      </c>
      <c r="K34" s="12"/>
      <c r="L34" s="12"/>
      <c r="O34" s="12"/>
      <c r="P34" s="12"/>
      <c r="Q34" s="18"/>
      <c r="T34" s="12"/>
      <c r="U34" s="31" t="s">
        <v>531</v>
      </c>
      <c r="Y34" s="31" t="s">
        <v>290</v>
      </c>
      <c r="Z34" s="31" t="s">
        <v>418</v>
      </c>
      <c r="AB34" s="30"/>
      <c r="AC34" s="30"/>
      <c r="AD34" s="30"/>
      <c r="AE34" s="30"/>
      <c r="AF34" s="29"/>
      <c r="AK34" s="38" t="str">
        <f t="shared" si="7"/>
        <v>g</v>
      </c>
    </row>
    <row r="35" spans="1:37" ht="13.5" customHeight="1" x14ac:dyDescent="0.15">
      <c r="A35" s="12"/>
      <c r="B35" s="12"/>
      <c r="F35" s="17" t="s">
        <v>190</v>
      </c>
      <c r="G35" s="16"/>
      <c r="H35" s="12" t="str">
        <f t="shared" si="1"/>
        <v/>
      </c>
      <c r="I35" s="12" t="str">
        <f t="shared" si="5"/>
        <v>一般会計</v>
      </c>
      <c r="K35" s="12"/>
      <c r="L35" s="12"/>
      <c r="O35" s="12"/>
      <c r="P35" s="12"/>
      <c r="Q35" s="18"/>
      <c r="T35" s="12"/>
      <c r="U35" s="31" t="s">
        <v>532</v>
      </c>
      <c r="Y35" s="31" t="s">
        <v>291</v>
      </c>
      <c r="Z35" s="31" t="s">
        <v>419</v>
      </c>
      <c r="AC35" s="30"/>
      <c r="AF35" s="29"/>
      <c r="AK35" s="38" t="str">
        <f t="shared" si="7"/>
        <v>h</v>
      </c>
    </row>
    <row r="36" spans="1:37" ht="13.5" customHeight="1" x14ac:dyDescent="0.15">
      <c r="A36" s="12"/>
      <c r="B36" s="12"/>
      <c r="F36" s="17" t="s">
        <v>191</v>
      </c>
      <c r="G36" s="16"/>
      <c r="H36" s="12" t="str">
        <f t="shared" si="1"/>
        <v/>
      </c>
      <c r="I36" s="12" t="str">
        <f t="shared" si="5"/>
        <v>一般会計</v>
      </c>
      <c r="K36" s="12"/>
      <c r="L36" s="12"/>
      <c r="O36" s="12"/>
      <c r="P36" s="12"/>
      <c r="Q36" s="18"/>
      <c r="T36" s="12"/>
      <c r="Y36" s="31" t="s">
        <v>292</v>
      </c>
      <c r="Z36" s="31" t="s">
        <v>420</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293</v>
      </c>
      <c r="Z37" s="31" t="s">
        <v>421</v>
      </c>
      <c r="AF37" s="29"/>
      <c r="AK37" s="38" t="str">
        <f t="shared" si="7"/>
        <v>j</v>
      </c>
    </row>
    <row r="38" spans="1:37" x14ac:dyDescent="0.15">
      <c r="A38" s="12"/>
      <c r="B38" s="12"/>
      <c r="F38" s="12"/>
      <c r="G38" s="18"/>
      <c r="K38" s="12"/>
      <c r="L38" s="12"/>
      <c r="O38" s="12"/>
      <c r="P38" s="12"/>
      <c r="Q38" s="18"/>
      <c r="T38" s="12"/>
      <c r="Y38" s="31" t="s">
        <v>294</v>
      </c>
      <c r="Z38" s="31" t="s">
        <v>422</v>
      </c>
      <c r="AF38" s="29"/>
      <c r="AK38" s="38" t="str">
        <f t="shared" si="7"/>
        <v>k</v>
      </c>
    </row>
    <row r="39" spans="1:37" x14ac:dyDescent="0.15">
      <c r="A39" s="12"/>
      <c r="B39" s="12"/>
      <c r="F39" s="12" t="str">
        <f>I37</f>
        <v>一般会計</v>
      </c>
      <c r="G39" s="18"/>
      <c r="K39" s="12"/>
      <c r="L39" s="12"/>
      <c r="O39" s="12"/>
      <c r="P39" s="12"/>
      <c r="Q39" s="18"/>
      <c r="T39" s="12"/>
      <c r="U39" s="31" t="s">
        <v>534</v>
      </c>
      <c r="Y39" s="31" t="s">
        <v>295</v>
      </c>
      <c r="Z39" s="31" t="s">
        <v>423</v>
      </c>
      <c r="AF39" s="29"/>
      <c r="AK39" s="38" t="str">
        <f t="shared" si="7"/>
        <v>l</v>
      </c>
    </row>
    <row r="40" spans="1:37" x14ac:dyDescent="0.15">
      <c r="A40" s="12"/>
      <c r="B40" s="12"/>
      <c r="F40" s="12"/>
      <c r="G40" s="18"/>
      <c r="K40" s="12"/>
      <c r="L40" s="12"/>
      <c r="O40" s="12"/>
      <c r="P40" s="12"/>
      <c r="Q40" s="18"/>
      <c r="T40" s="12"/>
      <c r="U40" s="31"/>
      <c r="Y40" s="31" t="s">
        <v>296</v>
      </c>
      <c r="Z40" s="31" t="s">
        <v>424</v>
      </c>
      <c r="AF40" s="29"/>
      <c r="AK40" s="38" t="str">
        <f t="shared" si="7"/>
        <v>m</v>
      </c>
    </row>
    <row r="41" spans="1:37" x14ac:dyDescent="0.15">
      <c r="A41" s="12"/>
      <c r="B41" s="12"/>
      <c r="F41" s="12"/>
      <c r="G41" s="18"/>
      <c r="K41" s="12"/>
      <c r="L41" s="12"/>
      <c r="O41" s="12"/>
      <c r="P41" s="12"/>
      <c r="Q41" s="18"/>
      <c r="T41" s="12"/>
      <c r="U41" s="31" t="s">
        <v>236</v>
      </c>
      <c r="Y41" s="31" t="s">
        <v>297</v>
      </c>
      <c r="Z41" s="31" t="s">
        <v>425</v>
      </c>
      <c r="AF41" s="29"/>
      <c r="AK41" s="38" t="str">
        <f t="shared" si="7"/>
        <v>n</v>
      </c>
    </row>
    <row r="42" spans="1:37" x14ac:dyDescent="0.15">
      <c r="A42" s="12"/>
      <c r="B42" s="12"/>
      <c r="F42" s="12"/>
      <c r="G42" s="18"/>
      <c r="K42" s="12"/>
      <c r="L42" s="12"/>
      <c r="O42" s="12"/>
      <c r="P42" s="12"/>
      <c r="Q42" s="18"/>
      <c r="T42" s="12"/>
      <c r="U42" s="31" t="s">
        <v>246</v>
      </c>
      <c r="Y42" s="31" t="s">
        <v>298</v>
      </c>
      <c r="Z42" s="31" t="s">
        <v>426</v>
      </c>
      <c r="AF42" s="29"/>
      <c r="AK42" s="38" t="str">
        <f t="shared" si="7"/>
        <v>o</v>
      </c>
    </row>
    <row r="43" spans="1:37" x14ac:dyDescent="0.15">
      <c r="A43" s="12"/>
      <c r="B43" s="12"/>
      <c r="F43" s="12"/>
      <c r="G43" s="18"/>
      <c r="K43" s="12"/>
      <c r="L43" s="12"/>
      <c r="O43" s="12"/>
      <c r="P43" s="12"/>
      <c r="Q43" s="18"/>
      <c r="T43" s="12"/>
      <c r="Y43" s="31" t="s">
        <v>299</v>
      </c>
      <c r="Z43" s="31" t="s">
        <v>427</v>
      </c>
      <c r="AF43" s="29"/>
      <c r="AK43" s="38" t="str">
        <f t="shared" si="7"/>
        <v>p</v>
      </c>
    </row>
    <row r="44" spans="1:37" x14ac:dyDescent="0.15">
      <c r="A44" s="12"/>
      <c r="B44" s="12"/>
      <c r="F44" s="12"/>
      <c r="G44" s="18"/>
      <c r="K44" s="12"/>
      <c r="L44" s="12"/>
      <c r="O44" s="12"/>
      <c r="P44" s="12"/>
      <c r="Q44" s="18"/>
      <c r="T44" s="12"/>
      <c r="Y44" s="31" t="s">
        <v>300</v>
      </c>
      <c r="Z44" s="31" t="s">
        <v>428</v>
      </c>
      <c r="AF44" s="29"/>
      <c r="AK44" s="38" t="str">
        <f t="shared" si="7"/>
        <v>q</v>
      </c>
    </row>
    <row r="45" spans="1:37" x14ac:dyDescent="0.15">
      <c r="A45" s="12"/>
      <c r="B45" s="12"/>
      <c r="F45" s="12"/>
      <c r="G45" s="18"/>
      <c r="K45" s="12"/>
      <c r="L45" s="12"/>
      <c r="O45" s="12"/>
      <c r="P45" s="12"/>
      <c r="Q45" s="18"/>
      <c r="T45" s="12"/>
      <c r="U45" s="28" t="s">
        <v>154</v>
      </c>
      <c r="Y45" s="31" t="s">
        <v>301</v>
      </c>
      <c r="Z45" s="31" t="s">
        <v>429</v>
      </c>
      <c r="AF45" s="29"/>
      <c r="AK45" s="38" t="str">
        <f t="shared" si="7"/>
        <v>r</v>
      </c>
    </row>
    <row r="46" spans="1:37" x14ac:dyDescent="0.15">
      <c r="A46" s="12"/>
      <c r="B46" s="12"/>
      <c r="F46" s="12"/>
      <c r="G46" s="18"/>
      <c r="K46" s="12"/>
      <c r="L46" s="12"/>
      <c r="O46" s="12"/>
      <c r="P46" s="12"/>
      <c r="Q46" s="18"/>
      <c r="T46" s="12"/>
      <c r="U46" s="68" t="s">
        <v>563</v>
      </c>
      <c r="Y46" s="31" t="s">
        <v>302</v>
      </c>
      <c r="Z46" s="31" t="s">
        <v>430</v>
      </c>
      <c r="AF46" s="29"/>
      <c r="AK46" s="38" t="str">
        <f t="shared" si="7"/>
        <v>s</v>
      </c>
    </row>
    <row r="47" spans="1:37" x14ac:dyDescent="0.15">
      <c r="A47" s="12"/>
      <c r="B47" s="12"/>
      <c r="F47" s="12"/>
      <c r="G47" s="18"/>
      <c r="K47" s="12"/>
      <c r="L47" s="12"/>
      <c r="O47" s="12"/>
      <c r="P47" s="12"/>
      <c r="Q47" s="18"/>
      <c r="T47" s="12"/>
      <c r="Y47" s="31" t="s">
        <v>303</v>
      </c>
      <c r="Z47" s="31" t="s">
        <v>431</v>
      </c>
      <c r="AF47" s="29"/>
      <c r="AK47" s="38" t="str">
        <f t="shared" si="7"/>
        <v>t</v>
      </c>
    </row>
    <row r="48" spans="1:37" x14ac:dyDescent="0.15">
      <c r="A48" s="12"/>
      <c r="B48" s="12"/>
      <c r="F48" s="12"/>
      <c r="G48" s="18"/>
      <c r="K48" s="12"/>
      <c r="L48" s="12"/>
      <c r="O48" s="12"/>
      <c r="P48" s="12"/>
      <c r="Q48" s="18"/>
      <c r="T48" s="12"/>
      <c r="U48" s="68">
        <v>2021</v>
      </c>
      <c r="Y48" s="31" t="s">
        <v>304</v>
      </c>
      <c r="Z48" s="31" t="s">
        <v>432</v>
      </c>
      <c r="AF48" s="29"/>
      <c r="AK48" s="38" t="str">
        <f t="shared" si="7"/>
        <v>u</v>
      </c>
    </row>
    <row r="49" spans="1:37" x14ac:dyDescent="0.15">
      <c r="A49" s="12"/>
      <c r="B49" s="12"/>
      <c r="F49" s="12"/>
      <c r="G49" s="18"/>
      <c r="K49" s="12"/>
      <c r="L49" s="12"/>
      <c r="O49" s="12"/>
      <c r="P49" s="12"/>
      <c r="Q49" s="18"/>
      <c r="T49" s="12"/>
      <c r="U49" s="68">
        <v>2022</v>
      </c>
      <c r="Y49" s="31" t="s">
        <v>305</v>
      </c>
      <c r="Z49" s="31" t="s">
        <v>433</v>
      </c>
      <c r="AF49" s="29"/>
      <c r="AK49" s="38" t="str">
        <f t="shared" si="7"/>
        <v>v</v>
      </c>
    </row>
    <row r="50" spans="1:37" x14ac:dyDescent="0.15">
      <c r="A50" s="12"/>
      <c r="B50" s="12"/>
      <c r="F50" s="12"/>
      <c r="G50" s="18"/>
      <c r="K50" s="12"/>
      <c r="L50" s="12"/>
      <c r="O50" s="12"/>
      <c r="P50" s="12"/>
      <c r="Q50" s="18"/>
      <c r="T50" s="12"/>
      <c r="U50" s="68">
        <v>2023</v>
      </c>
      <c r="Y50" s="31" t="s">
        <v>306</v>
      </c>
      <c r="Z50" s="31" t="s">
        <v>434</v>
      </c>
      <c r="AF50" s="29"/>
    </row>
    <row r="51" spans="1:37" x14ac:dyDescent="0.15">
      <c r="A51" s="12"/>
      <c r="B51" s="12"/>
      <c r="F51" s="12"/>
      <c r="G51" s="18"/>
      <c r="K51" s="12"/>
      <c r="L51" s="12"/>
      <c r="O51" s="12"/>
      <c r="P51" s="12"/>
      <c r="Q51" s="18"/>
      <c r="T51" s="12"/>
      <c r="U51" s="68">
        <v>2024</v>
      </c>
      <c r="Y51" s="31" t="s">
        <v>307</v>
      </c>
      <c r="Z51" s="31" t="s">
        <v>435</v>
      </c>
      <c r="AF51" s="29"/>
    </row>
    <row r="52" spans="1:37" x14ac:dyDescent="0.15">
      <c r="A52" s="12"/>
      <c r="B52" s="12"/>
      <c r="F52" s="12"/>
      <c r="G52" s="18"/>
      <c r="K52" s="12"/>
      <c r="L52" s="12"/>
      <c r="O52" s="12"/>
      <c r="P52" s="12"/>
      <c r="Q52" s="18"/>
      <c r="T52" s="12"/>
      <c r="U52" s="68">
        <v>2025</v>
      </c>
      <c r="Y52" s="31" t="s">
        <v>308</v>
      </c>
      <c r="Z52" s="31" t="s">
        <v>436</v>
      </c>
      <c r="AF52" s="29"/>
    </row>
    <row r="53" spans="1:37" x14ac:dyDescent="0.15">
      <c r="A53" s="12"/>
      <c r="B53" s="12"/>
      <c r="F53" s="12"/>
      <c r="G53" s="18"/>
      <c r="K53" s="12"/>
      <c r="L53" s="12"/>
      <c r="O53" s="12"/>
      <c r="P53" s="12"/>
      <c r="Q53" s="18"/>
      <c r="T53" s="12"/>
      <c r="U53" s="68">
        <v>2026</v>
      </c>
      <c r="Y53" s="31" t="s">
        <v>309</v>
      </c>
      <c r="Z53" s="31" t="s">
        <v>437</v>
      </c>
      <c r="AF53" s="29"/>
    </row>
    <row r="54" spans="1:37" x14ac:dyDescent="0.15">
      <c r="A54" s="12"/>
      <c r="B54" s="12"/>
      <c r="F54" s="12"/>
      <c r="G54" s="18"/>
      <c r="K54" s="12"/>
      <c r="L54" s="12"/>
      <c r="O54" s="12"/>
      <c r="P54" s="19"/>
      <c r="Q54" s="18"/>
      <c r="T54" s="12"/>
      <c r="Y54" s="31" t="s">
        <v>310</v>
      </c>
      <c r="Z54" s="31" t="s">
        <v>438</v>
      </c>
      <c r="AF54" s="29"/>
    </row>
    <row r="55" spans="1:37" x14ac:dyDescent="0.15">
      <c r="A55" s="12"/>
      <c r="B55" s="12"/>
      <c r="F55" s="12"/>
      <c r="G55" s="18"/>
      <c r="K55" s="12"/>
      <c r="L55" s="12"/>
      <c r="O55" s="12"/>
      <c r="P55" s="12"/>
      <c r="Q55" s="18"/>
      <c r="T55" s="12"/>
      <c r="Y55" s="31" t="s">
        <v>311</v>
      </c>
      <c r="Z55" s="31" t="s">
        <v>439</v>
      </c>
      <c r="AF55" s="29"/>
    </row>
    <row r="56" spans="1:37" x14ac:dyDescent="0.15">
      <c r="A56" s="12"/>
      <c r="B56" s="12"/>
      <c r="F56" s="12"/>
      <c r="G56" s="18"/>
      <c r="K56" s="12"/>
      <c r="L56" s="12"/>
      <c r="O56" s="12"/>
      <c r="P56" s="12"/>
      <c r="Q56" s="18"/>
      <c r="T56" s="12"/>
      <c r="U56" s="68">
        <v>20</v>
      </c>
      <c r="Y56" s="31" t="s">
        <v>312</v>
      </c>
      <c r="Z56" s="31" t="s">
        <v>440</v>
      </c>
      <c r="AF56" s="29"/>
    </row>
    <row r="57" spans="1:37" x14ac:dyDescent="0.15">
      <c r="A57" s="12"/>
      <c r="B57" s="12"/>
      <c r="F57" s="12"/>
      <c r="G57" s="18"/>
      <c r="K57" s="12"/>
      <c r="L57" s="12"/>
      <c r="O57" s="12"/>
      <c r="P57" s="12"/>
      <c r="Q57" s="18"/>
      <c r="T57" s="12"/>
      <c r="U57" s="31" t="s">
        <v>510</v>
      </c>
      <c r="Y57" s="31" t="s">
        <v>313</v>
      </c>
      <c r="Z57" s="31" t="s">
        <v>441</v>
      </c>
      <c r="AF57" s="29"/>
    </row>
    <row r="58" spans="1:37" x14ac:dyDescent="0.15">
      <c r="A58" s="12"/>
      <c r="B58" s="12"/>
      <c r="F58" s="12"/>
      <c r="G58" s="18"/>
      <c r="K58" s="12"/>
      <c r="L58" s="12"/>
      <c r="O58" s="12"/>
      <c r="P58" s="12"/>
      <c r="Q58" s="18"/>
      <c r="T58" s="12"/>
      <c r="U58" s="31" t="s">
        <v>511</v>
      </c>
      <c r="Y58" s="31" t="s">
        <v>314</v>
      </c>
      <c r="Z58" s="31" t="s">
        <v>442</v>
      </c>
      <c r="AF58" s="29"/>
    </row>
    <row r="59" spans="1:37" x14ac:dyDescent="0.15">
      <c r="A59" s="12"/>
      <c r="B59" s="12"/>
      <c r="F59" s="12"/>
      <c r="G59" s="18"/>
      <c r="K59" s="12"/>
      <c r="L59" s="12"/>
      <c r="O59" s="12"/>
      <c r="P59" s="12"/>
      <c r="Q59" s="18"/>
      <c r="T59" s="12"/>
      <c r="Y59" s="31" t="s">
        <v>315</v>
      </c>
      <c r="Z59" s="31" t="s">
        <v>443</v>
      </c>
      <c r="AF59" s="29"/>
    </row>
    <row r="60" spans="1:37" x14ac:dyDescent="0.15">
      <c r="A60" s="12"/>
      <c r="B60" s="12"/>
      <c r="F60" s="12"/>
      <c r="G60" s="18"/>
      <c r="K60" s="12"/>
      <c r="L60" s="12"/>
      <c r="O60" s="12"/>
      <c r="P60" s="12"/>
      <c r="Q60" s="18"/>
      <c r="T60" s="12"/>
      <c r="Y60" s="31" t="s">
        <v>316</v>
      </c>
      <c r="Z60" s="31" t="s">
        <v>444</v>
      </c>
      <c r="AF60" s="29"/>
    </row>
    <row r="61" spans="1:37" x14ac:dyDescent="0.15">
      <c r="A61" s="12"/>
      <c r="B61" s="12"/>
      <c r="F61" s="12"/>
      <c r="G61" s="18"/>
      <c r="K61" s="12"/>
      <c r="L61" s="12"/>
      <c r="O61" s="12"/>
      <c r="P61" s="12"/>
      <c r="Q61" s="18"/>
      <c r="T61" s="12"/>
      <c r="Y61" s="31" t="s">
        <v>317</v>
      </c>
      <c r="Z61" s="31" t="s">
        <v>445</v>
      </c>
      <c r="AF61" s="29"/>
    </row>
    <row r="62" spans="1:37" x14ac:dyDescent="0.15">
      <c r="A62" s="12"/>
      <c r="B62" s="12"/>
      <c r="F62" s="12"/>
      <c r="G62" s="18"/>
      <c r="K62" s="12"/>
      <c r="L62" s="12"/>
      <c r="O62" s="12"/>
      <c r="P62" s="12"/>
      <c r="Q62" s="18"/>
      <c r="T62" s="12"/>
      <c r="Y62" s="31" t="s">
        <v>318</v>
      </c>
      <c r="Z62" s="31" t="s">
        <v>446</v>
      </c>
      <c r="AF62" s="29"/>
    </row>
    <row r="63" spans="1:37" x14ac:dyDescent="0.15">
      <c r="A63" s="12"/>
      <c r="B63" s="12"/>
      <c r="F63" s="12"/>
      <c r="G63" s="18"/>
      <c r="K63" s="12"/>
      <c r="L63" s="12"/>
      <c r="O63" s="12"/>
      <c r="P63" s="12"/>
      <c r="Q63" s="18"/>
      <c r="T63" s="12"/>
      <c r="Y63" s="31" t="s">
        <v>319</v>
      </c>
      <c r="Z63" s="31" t="s">
        <v>447</v>
      </c>
      <c r="AF63" s="29"/>
    </row>
    <row r="64" spans="1:37" x14ac:dyDescent="0.15">
      <c r="A64" s="12"/>
      <c r="B64" s="12"/>
      <c r="F64" s="12"/>
      <c r="G64" s="18"/>
      <c r="K64" s="12"/>
      <c r="L64" s="12"/>
      <c r="O64" s="12"/>
      <c r="P64" s="12"/>
      <c r="Q64" s="18"/>
      <c r="T64" s="12"/>
      <c r="Y64" s="31" t="s">
        <v>320</v>
      </c>
      <c r="Z64" s="31" t="s">
        <v>448</v>
      </c>
      <c r="AF64" s="29"/>
    </row>
    <row r="65" spans="1:32" x14ac:dyDescent="0.15">
      <c r="A65" s="12"/>
      <c r="B65" s="12"/>
      <c r="F65" s="12"/>
      <c r="G65" s="18"/>
      <c r="K65" s="12"/>
      <c r="L65" s="12"/>
      <c r="O65" s="12"/>
      <c r="P65" s="12"/>
      <c r="Q65" s="18"/>
      <c r="T65" s="12"/>
      <c r="Y65" s="31" t="s">
        <v>321</v>
      </c>
      <c r="Z65" s="31" t="s">
        <v>449</v>
      </c>
      <c r="AF65" s="29"/>
    </row>
    <row r="66" spans="1:32" x14ac:dyDescent="0.15">
      <c r="A66" s="12"/>
      <c r="B66" s="12"/>
      <c r="F66" s="12"/>
      <c r="G66" s="18"/>
      <c r="K66" s="12"/>
      <c r="L66" s="12"/>
      <c r="O66" s="12"/>
      <c r="P66" s="12"/>
      <c r="Q66" s="18"/>
      <c r="T66" s="12"/>
      <c r="Y66" s="31" t="s">
        <v>62</v>
      </c>
      <c r="Z66" s="31" t="s">
        <v>450</v>
      </c>
      <c r="AF66" s="29"/>
    </row>
    <row r="67" spans="1:32" x14ac:dyDescent="0.15">
      <c r="A67" s="12"/>
      <c r="B67" s="12"/>
      <c r="F67" s="12"/>
      <c r="G67" s="18"/>
      <c r="K67" s="12"/>
      <c r="L67" s="12"/>
      <c r="O67" s="12"/>
      <c r="P67" s="12"/>
      <c r="Q67" s="18"/>
      <c r="T67" s="12"/>
      <c r="Y67" s="31" t="s">
        <v>322</v>
      </c>
      <c r="Z67" s="31" t="s">
        <v>451</v>
      </c>
      <c r="AF67" s="29"/>
    </row>
    <row r="68" spans="1:32" x14ac:dyDescent="0.15">
      <c r="A68" s="12"/>
      <c r="B68" s="12"/>
      <c r="F68" s="12"/>
      <c r="G68" s="18"/>
      <c r="K68" s="12"/>
      <c r="L68" s="12"/>
      <c r="O68" s="12"/>
      <c r="P68" s="12"/>
      <c r="Q68" s="18"/>
      <c r="T68" s="12"/>
      <c r="Y68" s="31" t="s">
        <v>323</v>
      </c>
      <c r="Z68" s="31" t="s">
        <v>452</v>
      </c>
      <c r="AF68" s="29"/>
    </row>
    <row r="69" spans="1:32" x14ac:dyDescent="0.15">
      <c r="A69" s="12"/>
      <c r="B69" s="12"/>
      <c r="F69" s="12"/>
      <c r="G69" s="18"/>
      <c r="K69" s="12"/>
      <c r="L69" s="12"/>
      <c r="O69" s="12"/>
      <c r="P69" s="12"/>
      <c r="Q69" s="18"/>
      <c r="T69" s="12"/>
      <c r="Y69" s="31" t="s">
        <v>324</v>
      </c>
      <c r="Z69" s="31" t="s">
        <v>453</v>
      </c>
      <c r="AF69" s="29"/>
    </row>
    <row r="70" spans="1:32" x14ac:dyDescent="0.15">
      <c r="A70" s="12"/>
      <c r="B70" s="12"/>
      <c r="Y70" s="31" t="s">
        <v>325</v>
      </c>
      <c r="Z70" s="31" t="s">
        <v>454</v>
      </c>
    </row>
    <row r="71" spans="1:32" x14ac:dyDescent="0.15">
      <c r="Y71" s="31" t="s">
        <v>326</v>
      </c>
      <c r="Z71" s="31" t="s">
        <v>455</v>
      </c>
    </row>
    <row r="72" spans="1:32" x14ac:dyDescent="0.15">
      <c r="Y72" s="31" t="s">
        <v>327</v>
      </c>
      <c r="Z72" s="31" t="s">
        <v>456</v>
      </c>
    </row>
    <row r="73" spans="1:32" x14ac:dyDescent="0.15">
      <c r="Y73" s="31" t="s">
        <v>328</v>
      </c>
      <c r="Z73" s="31" t="s">
        <v>457</v>
      </c>
    </row>
    <row r="74" spans="1:32" x14ac:dyDescent="0.15">
      <c r="Y74" s="31" t="s">
        <v>329</v>
      </c>
      <c r="Z74" s="31" t="s">
        <v>458</v>
      </c>
    </row>
    <row r="75" spans="1:32" x14ac:dyDescent="0.15">
      <c r="Y75" s="31" t="s">
        <v>330</v>
      </c>
      <c r="Z75" s="31" t="s">
        <v>459</v>
      </c>
    </row>
    <row r="76" spans="1:32" x14ac:dyDescent="0.15">
      <c r="Y76" s="31" t="s">
        <v>331</v>
      </c>
      <c r="Z76" s="31" t="s">
        <v>460</v>
      </c>
    </row>
    <row r="77" spans="1:32" x14ac:dyDescent="0.15">
      <c r="Y77" s="31" t="s">
        <v>332</v>
      </c>
      <c r="Z77" s="31" t="s">
        <v>461</v>
      </c>
    </row>
    <row r="78" spans="1:32" x14ac:dyDescent="0.15">
      <c r="Y78" s="31" t="s">
        <v>333</v>
      </c>
      <c r="Z78" s="31" t="s">
        <v>462</v>
      </c>
    </row>
    <row r="79" spans="1:32" x14ac:dyDescent="0.15">
      <c r="Y79" s="31" t="s">
        <v>334</v>
      </c>
      <c r="Z79" s="31" t="s">
        <v>463</v>
      </c>
    </row>
    <row r="80" spans="1:32" x14ac:dyDescent="0.15">
      <c r="Y80" s="31" t="s">
        <v>335</v>
      </c>
      <c r="Z80" s="31" t="s">
        <v>464</v>
      </c>
    </row>
    <row r="81" spans="25:26" x14ac:dyDescent="0.15">
      <c r="Y81" s="31" t="s">
        <v>336</v>
      </c>
      <c r="Z81" s="31" t="s">
        <v>465</v>
      </c>
    </row>
    <row r="82" spans="25:26" x14ac:dyDescent="0.15">
      <c r="Y82" s="31" t="s">
        <v>337</v>
      </c>
      <c r="Z82" s="31" t="s">
        <v>466</v>
      </c>
    </row>
    <row r="83" spans="25:26" x14ac:dyDescent="0.15">
      <c r="Y83" s="31" t="s">
        <v>338</v>
      </c>
      <c r="Z83" s="31" t="s">
        <v>467</v>
      </c>
    </row>
    <row r="84" spans="25:26" x14ac:dyDescent="0.15">
      <c r="Y84" s="31" t="s">
        <v>339</v>
      </c>
      <c r="Z84" s="31" t="s">
        <v>468</v>
      </c>
    </row>
    <row r="85" spans="25:26" x14ac:dyDescent="0.15">
      <c r="Y85" s="31" t="s">
        <v>340</v>
      </c>
      <c r="Z85" s="31" t="s">
        <v>469</v>
      </c>
    </row>
    <row r="86" spans="25:26" x14ac:dyDescent="0.15">
      <c r="Y86" s="31" t="s">
        <v>341</v>
      </c>
      <c r="Z86" s="31" t="s">
        <v>470</v>
      </c>
    </row>
    <row r="87" spans="25:26" x14ac:dyDescent="0.15">
      <c r="Y87" s="31" t="s">
        <v>342</v>
      </c>
      <c r="Z87" s="31" t="s">
        <v>471</v>
      </c>
    </row>
    <row r="88" spans="25:26" x14ac:dyDescent="0.15">
      <c r="Y88" s="31" t="s">
        <v>343</v>
      </c>
      <c r="Z88" s="31" t="s">
        <v>472</v>
      </c>
    </row>
    <row r="89" spans="25:26" x14ac:dyDescent="0.15">
      <c r="Y89" s="31" t="s">
        <v>344</v>
      </c>
      <c r="Z89" s="31" t="s">
        <v>473</v>
      </c>
    </row>
    <row r="90" spans="25:26" x14ac:dyDescent="0.15">
      <c r="Y90" s="31" t="s">
        <v>345</v>
      </c>
      <c r="Z90" s="31" t="s">
        <v>474</v>
      </c>
    </row>
    <row r="91" spans="25:26" x14ac:dyDescent="0.15">
      <c r="Y91" s="31" t="s">
        <v>346</v>
      </c>
      <c r="Z91" s="31" t="s">
        <v>475</v>
      </c>
    </row>
    <row r="92" spans="25:26" x14ac:dyDescent="0.15">
      <c r="Y92" s="31" t="s">
        <v>347</v>
      </c>
      <c r="Z92" s="31" t="s">
        <v>476</v>
      </c>
    </row>
    <row r="93" spans="25:26" x14ac:dyDescent="0.15">
      <c r="Y93" s="31" t="s">
        <v>348</v>
      </c>
      <c r="Z93" s="31" t="s">
        <v>477</v>
      </c>
    </row>
    <row r="94" spans="25:26" x14ac:dyDescent="0.15">
      <c r="Y94" s="31" t="s">
        <v>349</v>
      </c>
      <c r="Z94" s="31" t="s">
        <v>478</v>
      </c>
    </row>
    <row r="95" spans="25:26" x14ac:dyDescent="0.15">
      <c r="Y95" s="31" t="s">
        <v>350</v>
      </c>
      <c r="Z95" s="31" t="s">
        <v>479</v>
      </c>
    </row>
    <row r="96" spans="25:26" x14ac:dyDescent="0.15">
      <c r="Y96" s="31" t="s">
        <v>254</v>
      </c>
      <c r="Z96" s="31" t="s">
        <v>480</v>
      </c>
    </row>
    <row r="97" spans="25:26" x14ac:dyDescent="0.15">
      <c r="Y97" s="31" t="s">
        <v>351</v>
      </c>
      <c r="Z97" s="31" t="s">
        <v>481</v>
      </c>
    </row>
    <row r="98" spans="25:26" x14ac:dyDescent="0.15">
      <c r="Y98" s="31" t="s">
        <v>352</v>
      </c>
      <c r="Z98" s="31" t="s">
        <v>482</v>
      </c>
    </row>
    <row r="99" spans="25:26" x14ac:dyDescent="0.15">
      <c r="Y99" s="31" t="s">
        <v>382</v>
      </c>
      <c r="Z99" s="31" t="s">
        <v>483</v>
      </c>
    </row>
    <row r="100" spans="25:26" x14ac:dyDescent="0.15">
      <c r="Y100" s="31" t="s">
        <v>566</v>
      </c>
      <c r="Z100" s="31"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2022-08-24T15:37:26Z</dcterms:created>
  <dcterms:modified xsi:type="dcterms:W3CDTF">2022-08-24T15:40:44Z</dcterms:modified>
</cp:coreProperties>
</file>