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行政事業レビューシート!$A$2:$BH$188</definedName>
    <definedName name="_xlnm._FilterDatabase" localSheetId="2" hidden="1">別紙2!$A$1:$AZ$18</definedName>
    <definedName name="_xlnm._FilterDatabase" localSheetId="3" hidden="1">別紙3!$A$2:$BK$21</definedName>
    <definedName name="_xlnm.Print_Area" localSheetId="0">行政事業レビューシート!$A$1:$AX$188</definedName>
    <definedName name="_xlnm.Print_Area" localSheetId="2">別紙2!$A$1:$AX$18</definedName>
    <definedName name="_xlnm.Print_Area" localSheetId="3">別紙3!$A$1:$AX$20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I41" i="11" l="1"/>
  <c r="AE41" i="11"/>
  <c r="AY160" i="11" l="1"/>
  <c r="AY162" i="11" s="1"/>
  <c r="AY141" i="11"/>
  <c r="AY144" i="11" s="1"/>
  <c r="AY135" i="11"/>
  <c r="AY163" i="11" l="1"/>
  <c r="AY161" i="11"/>
  <c r="AY143" i="11"/>
  <c r="AY145" i="11"/>
  <c r="AY137" i="11"/>
  <c r="AY139" i="11"/>
  <c r="AY140" i="11"/>
  <c r="AY136" i="11"/>
  <c r="AY138" i="11"/>
  <c r="AY142" i="11"/>
  <c r="AY32" i="11" l="1"/>
  <c r="AY40" i="11" s="1"/>
  <c r="AY37" i="11" l="1"/>
  <c r="AY41" i="11"/>
  <c r="AY34" i="11"/>
  <c r="AY38" i="11"/>
  <c r="AY33" i="11"/>
  <c r="AY35" i="11"/>
  <c r="AY39" i="11"/>
  <c r="AY36" i="11"/>
  <c r="AW94" i="11" l="1"/>
  <c r="AT94" i="11"/>
  <c r="AQ94" i="11"/>
  <c r="AL94" i="11"/>
  <c r="AI94" i="11"/>
  <c r="AF94" i="11"/>
  <c r="Z94" i="11"/>
  <c r="W94" i="11"/>
  <c r="T94" i="11"/>
  <c r="N94" i="11"/>
  <c r="AW93" i="11"/>
  <c r="AT93" i="11"/>
  <c r="AQ93" i="11"/>
  <c r="AL93" i="11"/>
  <c r="AI93" i="11"/>
  <c r="AF93" i="11"/>
  <c r="Z93" i="11"/>
  <c r="W93" i="11"/>
  <c r="T93" i="11"/>
  <c r="N93" i="11"/>
  <c r="K93" i="11"/>
  <c r="H93" i="11"/>
  <c r="AY188" i="11" l="1"/>
  <c r="AY184" i="11"/>
  <c r="AY186" i="11" s="1"/>
  <c r="AY180" i="11"/>
  <c r="AY183" i="11" s="1"/>
  <c r="AY176" i="11"/>
  <c r="AY178" i="11" s="1"/>
  <c r="AY172" i="11"/>
  <c r="AY175" i="11" s="1"/>
  <c r="AY168" i="11"/>
  <c r="AY170" i="11" s="1"/>
  <c r="AY164" i="11"/>
  <c r="AY167" i="11" s="1"/>
  <c r="AY153" i="11"/>
  <c r="AU152" i="11"/>
  <c r="Y152" i="11"/>
  <c r="AY147" i="11"/>
  <c r="AU146" i="11"/>
  <c r="Y146" i="11"/>
  <c r="AY146" i="11"/>
  <c r="AU140" i="11"/>
  <c r="Y140" i="11"/>
  <c r="AU134" i="11"/>
  <c r="Y134" i="11"/>
  <c r="W24" i="11"/>
  <c r="P24" i="11"/>
  <c r="AD21" i="11"/>
  <c r="W21" i="11"/>
  <c r="P21" i="11"/>
  <c r="AR18" i="11"/>
  <c r="AK18" i="11"/>
  <c r="AD18" i="11"/>
  <c r="AD20" i="11" s="1"/>
  <c r="W18" i="11"/>
  <c r="W20" i="11" s="1"/>
  <c r="P18" i="11"/>
  <c r="P20" i="11" s="1"/>
  <c r="AV2" i="11"/>
  <c r="AY171" i="11" l="1"/>
  <c r="AY179" i="11"/>
  <c r="AY187" i="11"/>
  <c r="AY169" i="11"/>
  <c r="AY177" i="11"/>
  <c r="AY185" i="11"/>
  <c r="AY149" i="11"/>
  <c r="AY151" i="11"/>
  <c r="AY152" i="11"/>
  <c r="AY166" i="11"/>
  <c r="AY174" i="11"/>
  <c r="AY182" i="11"/>
  <c r="AY148" i="11"/>
  <c r="AY150" i="11"/>
  <c r="AY165" i="11"/>
  <c r="AY173" i="11"/>
  <c r="AY181" i="11"/>
  <c r="AY13" i="7" l="1"/>
  <c r="AY9" i="7"/>
  <c r="AY10" i="7" s="1"/>
  <c r="AY11" i="7" l="1"/>
  <c r="AY21" i="7" l="1"/>
  <c r="AY17" i="7"/>
  <c r="AY18" i="7" s="1"/>
  <c r="AY20" i="7" l="1"/>
  <c r="AY19" i="7"/>
  <c r="AY15" i="7" l="1"/>
  <c r="AY16" i="7"/>
  <c r="AY14" i="7"/>
  <c r="AY12" i="7"/>
  <c r="AY5" i="7"/>
  <c r="AY6" i="7" s="1"/>
  <c r="AY2" i="7"/>
  <c r="AY4" i="7" s="1"/>
  <c r="AY13" i="6"/>
  <c r="AY16" i="6" s="1"/>
  <c r="AY7" i="6"/>
  <c r="AY9" i="6" s="1"/>
  <c r="AY2" i="6"/>
  <c r="AY8" i="6" l="1"/>
  <c r="AY12" i="6"/>
  <c r="AY11" i="6"/>
  <c r="AY14" i="6"/>
  <c r="AY3" i="7"/>
  <c r="AY15" i="6"/>
  <c r="AY5" i="6"/>
  <c r="AY10" i="6"/>
  <c r="AY18" i="6"/>
  <c r="AY17" i="6"/>
  <c r="AY7" i="7"/>
  <c r="AY8" i="7"/>
  <c r="AY4" i="6"/>
  <c r="AY3" i="6"/>
  <c r="AY6" i="6"/>
  <c r="C12" i="4" l="1"/>
  <c r="C23" i="4" l="1"/>
  <c r="Y18" i="6" l="1"/>
  <c r="AU18" i="6"/>
  <c r="AU12" i="6"/>
  <c r="Y12" i="6"/>
  <c r="Y6"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6"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<sst xmlns="http://schemas.openxmlformats.org/spreadsheetml/2006/main" count="983" uniqueCount="679">
  <si>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</si>
  <si>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</si>
  <si>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</si>
  <si>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</si>
  <si>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</si>
  <si>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</si>
  <si>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</si>
  <si>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</si>
  <si>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</si>
  <si>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</si>
  <si>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</si>
  <si>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</si>
  <si>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</si>
  <si>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</si>
  <si>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</si>
  <si>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</si>
  <si>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</si>
  <si>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</si>
  <si>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</si>
  <si>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</si>
  <si>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</si>
  <si>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</si>
  <si>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</si>
  <si>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</si>
  <si>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</si>
  <si>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</si>
  <si>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</si>
  <si>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</si>
  <si>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</si>
  <si>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</si>
  <si>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</si>
  <si>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</si>
  <si>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</si>
  <si>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</si>
  <si>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</si>
  <si>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</si>
  <si>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</si>
  <si>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</si>
  <si>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</si>
  <si>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</si>
  <si>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</si>
  <si>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</si>
  <si>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</si>
  <si>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</si>
  <si>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</si>
  <si>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</si>
  <si>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</si>
  <si>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</si>
  <si>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</si>
  <si>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</si>
  <si>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</si>
  <si>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</si>
  <si>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</si>
  <si>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</si>
  <si>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</si>
  <si>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</si>
  <si>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</si>
  <si>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</si>
  <si>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</si>
  <si>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</si>
  <si>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</si>
  <si>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</si>
  <si>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</si>
  <si>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</si>
  <si>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</si>
  <si>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</si>
  <si>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</si>
  <si>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</si>
  <si>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</si>
  <si>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</si>
  <si>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</si>
  <si>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</si>
  <si>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</si>
  <si>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</si>
  <si>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</si>
  <si>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</si>
  <si>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</si>
  <si>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</si>
  <si>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</si>
  <si>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</si>
  <si>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</si>
  <si>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</si>
  <si>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</si>
  <si>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</si>
  <si>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</si>
  <si>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</si>
  <si>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</si>
  <si>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</si>
  <si>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</si>
  <si>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</si>
  <si>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</si>
  <si>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</si>
  <si>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</si>
  <si>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</si>
  <si>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</si>
  <si>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</si>
  <si>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</si>
  <si>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</si>
  <si>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</si>
  <si>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</si>
  <si>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</si>
  <si>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</si>
  <si>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</si>
  <si>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</si>
  <si>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</si>
  <si>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</si>
  <si>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</si>
  <si>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</si>
  <si>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</si>
  <si>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</si>
  <si>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</si>
  <si>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</si>
  <si>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</si>
  <si>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</si>
  <si>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</si>
  <si>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</si>
  <si>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</si>
  <si>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</si>
  <si>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</si>
  <si>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</si>
  <si>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</si>
  <si>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</si>
  <si>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</si>
  <si>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</si>
  <si>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</si>
  <si>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</si>
  <si>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</si>
  <si>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</si>
  <si>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</si>
  <si>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</si>
  <si>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</si>
  <si>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</si>
  <si>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</si>
  <si>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</si>
  <si>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</si>
  <si>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</si>
  <si>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</si>
  <si>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</si>
  <si>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</si>
  <si>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</si>
  <si>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</si>
  <si>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</si>
  <si>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</si>
  <si>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</si>
  <si>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</si>
  <si>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</si>
  <si>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</si>
  <si>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</si>
  <si>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</si>
  <si>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</si>
  <si>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</si>
  <si>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</si>
  <si>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</si>
  <si>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</si>
  <si>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</si>
  <si>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</si>
  <si>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</si>
  <si>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</si>
  <si>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</si>
  <si>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</si>
  <si>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</si>
  <si>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</si>
  <si>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</si>
  <si>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</si>
  <si>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</si>
  <si>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</si>
  <si>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</si>
  <si>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</si>
  <si>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</si>
  <si>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</si>
  <si>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</si>
  <si>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</si>
  <si>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</si>
  <si>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</si>
  <si>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</si>
  <si>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</si>
  <si>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</si>
  <si>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</si>
  <si>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</si>
  <si>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</si>
  <si>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</si>
  <si>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</si>
  <si>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</si>
  <si>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</si>
  <si>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</si>
  <si>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</si>
  <si>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</si>
  <si>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</si>
  <si>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</si>
  <si>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</si>
  <si>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</si>
  <si>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N.</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</si>
  <si>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</si>
  <si>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</si>
  <si>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</si>
  <si>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</si>
  <si>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</si>
  <si>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</si>
  <si>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</si>
  <si>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</si>
  <si>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</si>
  <si>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</si>
  <si>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</si>
  <si>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</si>
  <si>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</si>
  <si>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</si>
  <si>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</si>
  <si>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</si>
  <si>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</si>
  <si>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</si>
  <si>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</si>
  <si>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</si>
  <si>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</si>
  <si>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</si>
  <si>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</si>
  <si>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</si>
  <si>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</si>
  <si>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</si>
  <si>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</si>
  <si>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</si>
  <si>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</si>
  <si>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</si>
  <si>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</si>
  <si>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</si>
  <si>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</si>
  <si>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</si>
  <si>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</si>
  <si>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</si>
  <si>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</si>
  <si>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</si>
  <si>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</si>
  <si>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</si>
  <si>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</si>
  <si>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</si>
  <si>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</si>
  <si>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</si>
  <si>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</si>
  <si>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</si>
  <si>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</si>
  <si>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</si>
  <si>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</si>
  <si>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</si>
  <si>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</si>
  <si>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</si>
  <si>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</si>
  <si>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</si>
  <si>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</si>
  <si>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</si>
  <si>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</si>
  <si>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</si>
  <si>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</si>
  <si>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</si>
  <si>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</si>
  <si>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</si>
  <si>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</si>
  <si>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</si>
  <si>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</si>
  <si>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</si>
  <si>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</si>
  <si>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</si>
  <si>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</si>
  <si>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</si>
  <si>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</si>
  <si>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</si>
  <si>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</si>
  <si>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</si>
  <si>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</si>
  <si>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</si>
  <si>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</si>
  <si>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</si>
  <si>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</si>
  <si>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</si>
  <si>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</si>
  <si>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</si>
  <si>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</si>
  <si>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</si>
  <si>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</si>
  <si>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</si>
  <si>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</si>
  <si>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</si>
  <si>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</si>
  <si>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</si>
  <si>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</si>
  <si>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</si>
  <si>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</si>
  <si>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</si>
  <si>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</si>
  <si>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</si>
  <si>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</si>
  <si>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</si>
  <si>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</si>
  <si>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</si>
  <si>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</si>
  <si>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</si>
  <si>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</si>
  <si>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</si>
  <si>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</si>
  <si>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</si>
  <si>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</si>
  <si>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</si>
  <si>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</si>
  <si>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</si>
  <si>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</si>
  <si>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</si>
  <si>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</si>
  <si>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</si>
  <si>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</si>
  <si>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</si>
  <si>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</si>
  <si>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</si>
  <si>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</si>
  <si>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</si>
  <si>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</si>
  <si>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</si>
  <si>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</si>
  <si>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</si>
  <si>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</si>
  <si>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</si>
  <si>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</si>
  <si>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</si>
  <si>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</si>
  <si>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</si>
  <si>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</si>
  <si>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</si>
  <si>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</si>
  <si>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</si>
  <si>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</si>
  <si>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</si>
  <si>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</si>
  <si>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</si>
  <si>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</si>
  <si>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</si>
  <si>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</si>
  <si>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</si>
  <si>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</si>
  <si>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</si>
  <si>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</si>
  <si>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</si>
  <si>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</si>
  <si>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</si>
  <si>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</si>
  <si>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</si>
  <si>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</si>
  <si>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</si>
  <si>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</si>
  <si>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</si>
  <si>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</si>
  <si>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</si>
  <si>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</si>
  <si>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</si>
  <si>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</si>
  <si>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</si>
  <si>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</si>
  <si>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</si>
  <si>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</si>
  <si>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</si>
  <si>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</si>
  <si>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</si>
  <si>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</si>
  <si>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</si>
  <si>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</si>
  <si>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</si>
  <si>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</si>
  <si>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</si>
  <si>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</si>
  <si>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</si>
  <si>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</si>
  <si>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</si>
  <si>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</si>
  <si>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</si>
  <si>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</si>
  <si>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</si>
  <si>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</si>
  <si>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</si>
  <si>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</si>
  <si>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</si>
  <si>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</si>
  <si>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</si>
  <si>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</si>
  <si>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</si>
  <si>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</si>
  <si>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</si>
  <si>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</si>
  <si>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</si>
  <si>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</si>
  <si>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</si>
  <si>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</si>
  <si>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</si>
  <si>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</si>
  <si>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</si>
  <si>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</si>
  <si>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</si>
  <si>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</si>
  <si>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</si>
  <si>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</si>
  <si>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</si>
  <si>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</si>
  <si>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</si>
  <si>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</si>
  <si>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</si>
  <si>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</si>
  <si>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</si>
  <si>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</si>
  <si>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</si>
  <si>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</si>
  <si>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</si>
  <si>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</si>
  <si>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</si>
  <si>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</si>
  <si>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</si>
  <si>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</si>
  <si>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</si>
  <si>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</si>
  <si>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</si>
  <si>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</si>
  <si>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</si>
  <si>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</si>
  <si>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</si>
  <si>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</si>
  <si>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</si>
  <si>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</si>
  <si>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</si>
  <si>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</si>
  <si>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</si>
  <si>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</si>
  <si>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</si>
  <si>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</si>
  <si>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</si>
  <si>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</si>
  <si>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</si>
  <si>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</si>
  <si>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</si>
  <si>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</si>
  <si>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</si>
  <si>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</si>
  <si>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</si>
  <si>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</si>
  <si>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</si>
  <si>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</si>
  <si>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</si>
  <si>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</si>
  <si>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</si>
  <si>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</si>
  <si>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</si>
  <si>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</si>
  <si>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</si>
  <si>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</si>
  <si>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</si>
  <si>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</si>
  <si>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</si>
  <si>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</si>
  <si>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</si>
  <si>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</si>
  <si>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</si>
  <si>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</si>
  <si>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</si>
  <si>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</si>
  <si>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</si>
  <si>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</si>
  <si>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</si>
  <si>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</si>
  <si>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</si>
  <si>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</si>
  <si>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</si>
  <si>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</si>
  <si>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</si>
  <si>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</si>
  <si>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</si>
  <si>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</si>
  <si>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</si>
  <si>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</si>
  <si>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</si>
  <si>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</si>
  <si>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</si>
  <si>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</si>
  <si>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</si>
  <si>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</si>
  <si>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</si>
  <si>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</si>
  <si>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</si>
  <si>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</si>
  <si>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</si>
  <si>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</si>
  <si>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</si>
  <si>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</si>
  <si>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</si>
  <si>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</si>
  <si>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</si>
  <si>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</si>
  <si>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</si>
  <si>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</si>
  <si>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</si>
  <si>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</si>
  <si>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</si>
  <si>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</si>
  <si>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</si>
  <si>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</si>
  <si>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</si>
  <si>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</si>
  <si>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</si>
  <si>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</si>
  <si>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</si>
  <si>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</si>
  <si>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</si>
  <si>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</si>
  <si>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</si>
  <si>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</si>
  <si>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</si>
  <si>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</si>
  <si>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</si>
  <si>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</si>
  <si>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</si>
  <si>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</si>
  <si>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</si>
  <si>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</si>
  <si>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</si>
  <si>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</si>
  <si>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</si>
  <si>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</si>
  <si>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</si>
  <si>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</si>
  <si>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</si>
  <si>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</si>
  <si>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</si>
  <si>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</si>
  <si>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</si>
  <si>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</si>
  <si>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</si>
  <si>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</si>
  <si>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</si>
  <si>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</si>
  <si>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</si>
  <si>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</si>
  <si>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</si>
  <si>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</si>
  <si>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</si>
  <si>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</si>
  <si>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</si>
  <si>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</si>
  <si>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</si>
  <si>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</si>
  <si>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</si>
  <si>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</si>
  <si>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</si>
  <si>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</si>
  <si>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</si>
  <si>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</si>
  <si>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</si>
  <si>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</si>
  <si>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</si>
  <si>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</si>
  <si>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</si>
  <si>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</si>
  <si>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</si>
  <si>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</si>
  <si>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</si>
  <si>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</si>
  <si>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</si>
  <si>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</si>
  <si>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</si>
  <si>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</si>
  <si>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</si>
  <si>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</si>
  <si>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</si>
  <si>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</si>
  <si>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</si>
  <si>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</si>
  <si>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</si>
  <si>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</si>
  <si>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</si>
  <si>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</si>
  <si>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</si>
  <si>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</si>
  <si>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</si>
  <si>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</si>
  <si>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</si>
  <si>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</si>
  <si>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</si>
  <si>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</si>
  <si>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</si>
  <si>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</si>
  <si>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</si>
  <si>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</si>
  <si>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</si>
  <si>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</si>
  <si>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</si>
  <si>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宇宙利用拡大の調査研究</t>
    <phoneticPr fontId="5"/>
  </si>
  <si>
    <t>内閣府</t>
  </si>
  <si>
    <t>宇宙開発戦略推進事務局</t>
    <phoneticPr fontId="5"/>
  </si>
  <si>
    <t>○</t>
  </si>
  <si>
    <t>宇宙基本法（平成２０年５月２８日法律第４３号）</t>
    <phoneticPr fontId="5"/>
  </si>
  <si>
    <t>宇宙基本計画（令和２年６月３０日閣議決定）</t>
    <phoneticPr fontId="5"/>
  </si>
  <si>
    <t>　我が国の宇宙政策の基本的な方針は、宇宙基本法の理念に則り、①宇宙安全保障の確保、②民生分野における宇宙利用推進、③①、②の実現に向けて、宇宙産業及び科学技術基盤の維持・強化をすることである。
　宇宙利用は、自然災害の多い我が国における災害対応や安全保障の確保に有効な手段として期待されている。また、通信・放送、衛星測位、リモートセンシングの利用による産業、行政、生活の一層の高度化及び効率化も見込まれている。したがって、宇宙利用を拡大していくことは極めて重要である。さらに、民間需要や海外需要を取り込むこと等を通じて、産業基盤の維持、強化を図ることも必要である。
　本事業では、宇宙安全保障の確保、民生分野における宇宙利用の推進、宇宙産業及び科学技術の基盤の維持・強化に関する調査・分析を行い、今後の宇宙政策の立案等に資することを目的とする。</t>
    <phoneticPr fontId="5"/>
  </si>
  <si>
    <t>上記事業目的の達成のため、次の調査を行う。
（１）宇宙安全保障の確保に関する調査：宇宙空間の安定的利用の確保、宇宙の安全保障分野における活用の強化、宇宙協力を通じた日米同盟等の強化を図る観点から、①我が国等が保有する宇宙システム全体の抗たん性強化に関する調査や②即応型小型衛星等に係る運用上のニーズや運用構想等について調査を行う。
（２）民生分野における宇宙利用の推進に関する調査：宇宙を活用した地球規模課題の解決と安全・安心で豊かな社会の実現、関連する新産業の創出を図る観点から、宇宙に関連した新産業・新サービスの創出等について調査を行う。
（３）宇宙産業及び科学技術の基盤の維持・強化に関する調査：宇宙産業関連基盤の維持・強化、価値を実現する科学技術基盤の維持強化を図る観点から、①宇宙産業の国内関連基盤の維持・強化に関する調査や②宇宙システムの海外展開に関する調査を行う。</t>
    <phoneticPr fontId="5"/>
  </si>
  <si>
    <t>宇宙開発利用推進調査委託費</t>
    <phoneticPr fontId="5"/>
  </si>
  <si>
    <t>本事業は、宇宙安全保障の確保、民生分野における宇宙利用の推進、宇宙産業及び科学技術の基盤の維持・強化に関する調査・分析を行うものであり、定量的な目標を設定することは困難であるが、本調査研究によって得られた成果は、今後の宇宙政策の立案等に活用する予定である。</t>
    <phoneticPr fontId="5"/>
  </si>
  <si>
    <t>調査研究の確実な実施</t>
    <phoneticPr fontId="5"/>
  </si>
  <si>
    <t>調査件数</t>
    <phoneticPr fontId="5"/>
  </si>
  <si>
    <t>件</t>
    <rPh sb="0" eb="1">
      <t>ケン</t>
    </rPh>
    <phoneticPr fontId="5"/>
  </si>
  <si>
    <t>調査件数</t>
    <phoneticPr fontId="5"/>
  </si>
  <si>
    <t>執行額(x)／調査件数(y)　　　　　　　　　　</t>
    <phoneticPr fontId="5"/>
  </si>
  <si>
    <t>百万円</t>
    <rPh sb="0" eb="2">
      <t>ヒャクマン</t>
    </rPh>
    <rPh sb="2" eb="3">
      <t>エン</t>
    </rPh>
    <phoneticPr fontId="5"/>
  </si>
  <si>
    <t>378百万円/16件</t>
    <rPh sb="3" eb="5">
      <t>ヒャクマン</t>
    </rPh>
    <rPh sb="5" eb="6">
      <t>エン</t>
    </rPh>
    <rPh sb="9" eb="10">
      <t>ケン</t>
    </rPh>
    <phoneticPr fontId="5"/>
  </si>
  <si>
    <t>347百万円/17件</t>
  </si>
  <si>
    <t>１８．宇宙開発利用に関する施策の推進</t>
    <phoneticPr fontId="5"/>
  </si>
  <si>
    <t>①宇宙開発利用の推進</t>
    <phoneticPr fontId="5"/>
  </si>
  <si>
    <t>本事業は、国民や社会の、宇宙安全保障の確保や民生分野における宇宙利用推進、産業・科学技術基盤の維持・強化といったニーズを反映して策定された宇宙基本計画に基づき執行されている。</t>
  </si>
  <si>
    <t>我が国宇宙政策の立案に資するための調査であることから、国が主体的に実施する。</t>
  </si>
  <si>
    <t>毎年度改訂する宇宙基本計画工程表や宇宙政策委員会の議論に基づき、優先すべき内容について調査を行うものである。</t>
  </si>
  <si>
    <t>有</t>
  </si>
  <si>
    <t>無</t>
  </si>
  <si>
    <t>総合評価方式による一般競争入札により委託先を選定しており、競争性を確保するなど、適切に事業者を選定している。　</t>
    <phoneticPr fontId="5"/>
  </si>
  <si>
    <t>‐</t>
  </si>
  <si>
    <t>真に必要な費目・使途に限定を行い、事業規模に見合った経費で支出を行う等、コストの削減にも努めている。</t>
    <phoneticPr fontId="5"/>
  </si>
  <si>
    <t>真に必要な費目・使途に限定を行い、事業規模に見合った経費で支出を行う等、コストの削減に努めている。</t>
    <phoneticPr fontId="5"/>
  </si>
  <si>
    <t>事業の実施にあたっては、定期的に事業者と打ち合わせを行う等、事業を効率的に進めており、その内容を必要に応じて翌年度の仕様書に盛り込むなど工夫している。</t>
    <phoneticPr fontId="5"/>
  </si>
  <si>
    <t>活動実績は当初見込みを上回っている。</t>
    <phoneticPr fontId="5"/>
  </si>
  <si>
    <t>活動実績は当初見込みを上回っており、令和2年12月の宇宙基本計画工程表の改訂等、着実に宇宙利用拡大につながる政策の企画立案に資している。また、会計法に基づく一般競争入札等により、より効果的、効率的な事業を提案した事業者を委託先として選定して、事業を執行しているが、昨年より改善したものの、一般競争入札により調達した案件の一部は一社応札となっている。</t>
    <phoneticPr fontId="5"/>
  </si>
  <si>
    <t>契約期間を通じて定期的に打合せを行い、軌道修正を図る等、事業者の進捗管理を行い、適時適切な指導監督を行うことで、限られた予算・時間の中でより多くの成果が得られるよう、より効率的な執行に引き続き努める。また、一社応札となった案件については、周知を徹底する等、次年度に向けて改善を進める。</t>
    <phoneticPr fontId="5"/>
  </si>
  <si>
    <t>新26-0004</t>
  </si>
  <si>
    <t>0037</t>
  </si>
  <si>
    <t>0101</t>
  </si>
  <si>
    <t>105</t>
  </si>
  <si>
    <t>112</t>
  </si>
  <si>
    <t>定性的な成果目標：我が国の宇宙政策の目標の達成に向けた、今後の宇宙政策の立案等に資すること。
令和元年～令和3年度の達成状況・実績： 令和元年12月、令和2年12月宇宙開発戦略本部での宇宙基本計画工程表改訂、令和2年6月新宇宙基本計画の閣議決定、令和3年12月宇宙開発戦略本部での宇宙基本計画工程表改訂</t>
    <rPh sb="47" eb="49">
      <t>レイワ</t>
    </rPh>
    <rPh sb="49" eb="51">
      <t>ガンネン</t>
    </rPh>
    <rPh sb="123" eb="125">
      <t>レイワ</t>
    </rPh>
    <rPh sb="126" eb="127">
      <t>ネン</t>
    </rPh>
    <rPh sb="129" eb="130">
      <t>ガツ</t>
    </rPh>
    <rPh sb="130" eb="132">
      <t>ウチュウ</t>
    </rPh>
    <rPh sb="132" eb="134">
      <t>カイハツ</t>
    </rPh>
    <rPh sb="134" eb="136">
      <t>センリャク</t>
    </rPh>
    <rPh sb="136" eb="138">
      <t>ホンブ</t>
    </rPh>
    <rPh sb="140" eb="142">
      <t>ウチュウ</t>
    </rPh>
    <rPh sb="142" eb="144">
      <t>キホン</t>
    </rPh>
    <rPh sb="144" eb="146">
      <t>ケイカク</t>
    </rPh>
    <rPh sb="146" eb="149">
      <t>コウテイヒョウ</t>
    </rPh>
    <rPh sb="149" eb="151">
      <t>カイテイ</t>
    </rPh>
    <phoneticPr fontId="5"/>
  </si>
  <si>
    <t>https://www.cao.go.jp/yosan/soshiki/r04/4seisakuhyoka/19.pdf</t>
    <phoneticPr fontId="5"/>
  </si>
  <si>
    <t>-</t>
  </si>
  <si>
    <t>-</t>
    <phoneticPr fontId="5"/>
  </si>
  <si>
    <t>331百万円/13件</t>
    <phoneticPr fontId="5"/>
  </si>
  <si>
    <t>420百万円/14件</t>
    <rPh sb="3" eb="6">
      <t>ヒャクマンエン</t>
    </rPh>
    <rPh sb="9" eb="10">
      <t>ケン</t>
    </rPh>
    <phoneticPr fontId="5"/>
  </si>
  <si>
    <t>人件費</t>
    <rPh sb="0" eb="3">
      <t>ジンケンヒ</t>
    </rPh>
    <phoneticPr fontId="5"/>
  </si>
  <si>
    <t>事業費</t>
    <rPh sb="0" eb="3">
      <t>ジギョウヒ</t>
    </rPh>
    <phoneticPr fontId="5"/>
  </si>
  <si>
    <t>一般管理費</t>
    <rPh sb="0" eb="2">
      <t>イッパン</t>
    </rPh>
    <rPh sb="2" eb="5">
      <t>カンリヒ</t>
    </rPh>
    <phoneticPr fontId="5"/>
  </si>
  <si>
    <t>☑</t>
  </si>
  <si>
    <t>H.　デロイトトーマツコンサルティング合同会社</t>
    <phoneticPr fontId="5"/>
  </si>
  <si>
    <t>I. （株）野村総合研究所</t>
    <phoneticPr fontId="5"/>
  </si>
  <si>
    <t>J. （株）野村総合研究所</t>
    <phoneticPr fontId="5"/>
  </si>
  <si>
    <t>K. （一財）宇宙システム開発利用推進機構</t>
    <rPh sb="4" eb="5">
      <t>イチ</t>
    </rPh>
    <rPh sb="5" eb="6">
      <t>ザイ</t>
    </rPh>
    <phoneticPr fontId="5"/>
  </si>
  <si>
    <t>L. デロイトトーマツ　ファイナンシャルアドバイザリー合同会社</t>
    <phoneticPr fontId="5"/>
  </si>
  <si>
    <t>M. （株）三菱総合研究所</t>
    <phoneticPr fontId="5"/>
  </si>
  <si>
    <t>宇宙システム全体の機能保証強化に関する調査</t>
    <phoneticPr fontId="5"/>
  </si>
  <si>
    <t>デロイトトーマツコンサルティング合同会社</t>
    <phoneticPr fontId="5"/>
  </si>
  <si>
    <t>宇宙空間の持続的かつ安定的利用の普及・促進のための調査</t>
    <phoneticPr fontId="5"/>
  </si>
  <si>
    <t>宇宙関連新産業・新サービス創出の促進に係る調査（S-NET新事業創出）</t>
    <phoneticPr fontId="5"/>
  </si>
  <si>
    <t>先進的な宇宙ビジネスアイデア発掘等に関する調査（S-Booster 2021）</t>
    <phoneticPr fontId="5"/>
  </si>
  <si>
    <t>宇宙開発利用に係る先進事例に関する調査</t>
    <phoneticPr fontId="5"/>
  </si>
  <si>
    <t>宇宙スタートアップエコシステムの形成に関する調査</t>
    <phoneticPr fontId="5"/>
  </si>
  <si>
    <t>課題解決に向けた先進的な衛星リモートセンシングデータ利用モデル実証等に関する調査</t>
    <phoneticPr fontId="5"/>
  </si>
  <si>
    <t>宇宙輸送システムに関わる国内外の動向調査</t>
    <phoneticPr fontId="5"/>
  </si>
  <si>
    <t>サブオービタル飛行の実施に必要な環境整備に関する調査</t>
    <phoneticPr fontId="5"/>
  </si>
  <si>
    <t>人工衛星等の打上げ及び人工衛星の管理に関する法律における新たな宇宙関連技術等に関する適切な法の執行に関する調査</t>
    <phoneticPr fontId="5"/>
  </si>
  <si>
    <t>衛星リモートセンシング記録の適正な取扱いの確保に関する法律の執行に関する調査</t>
    <phoneticPr fontId="5"/>
  </si>
  <si>
    <t>海外宇宙市場開拓の推進に関する検討調査</t>
    <phoneticPr fontId="5"/>
  </si>
  <si>
    <t>デロイトトーマツ　ファイナンシャルアドバイザリー合同会社</t>
    <phoneticPr fontId="5"/>
  </si>
  <si>
    <t>宇宙交通管理の国際規範形成に関する検討調査</t>
    <phoneticPr fontId="5"/>
  </si>
  <si>
    <t>　　x/y</t>
    <phoneticPr fontId="5"/>
  </si>
  <si>
    <t>-</t>
    <phoneticPr fontId="5"/>
  </si>
  <si>
    <t>-</t>
    <phoneticPr fontId="5"/>
  </si>
  <si>
    <t>我が国等が保有する宇宙システム全体の抗たん性強化、即応型小型衛星等に係る運用上のニーズや運用構想、宇宙に関連した新産業・新サービスの創出、宇宙産業の国内関連基盤の維持・強化及び宇宙システムの海外展開等に関する調査を、一般競争入札により決定する支出先に内閣府が委託して行う。</t>
    <rPh sb="86" eb="87">
      <t>オヨ</t>
    </rPh>
    <rPh sb="99" eb="100">
      <t>トウ</t>
    </rPh>
    <rPh sb="101" eb="102">
      <t>カン</t>
    </rPh>
    <rPh sb="104" eb="106">
      <t>チョウサ</t>
    </rPh>
    <rPh sb="108" eb="110">
      <t>イッパン</t>
    </rPh>
    <rPh sb="110" eb="112">
      <t>キョウソウ</t>
    </rPh>
    <rPh sb="112" eb="114">
      <t>ニュウサツ</t>
    </rPh>
    <rPh sb="117" eb="119">
      <t>ケッテイ</t>
    </rPh>
    <rPh sb="121" eb="123">
      <t>シシュツ</t>
    </rPh>
    <rPh sb="123" eb="124">
      <t>サキ</t>
    </rPh>
    <rPh sb="129" eb="131">
      <t>イタク</t>
    </rPh>
    <rPh sb="133" eb="134">
      <t>オコナ</t>
    </rPh>
    <phoneticPr fontId="5"/>
  </si>
  <si>
    <t>活動内容に掲げる調査を実施する</t>
    <rPh sb="0" eb="2">
      <t>カツドウ</t>
    </rPh>
    <rPh sb="2" eb="4">
      <t>ナイヨウ</t>
    </rPh>
    <rPh sb="5" eb="6">
      <t>カカ</t>
    </rPh>
    <rPh sb="8" eb="10">
      <t>チョウサ</t>
    </rPh>
    <rPh sb="11" eb="13">
      <t>ジッシ</t>
    </rPh>
    <phoneticPr fontId="5"/>
  </si>
  <si>
    <t>２ページ</t>
    <phoneticPr fontId="5"/>
  </si>
  <si>
    <t>過去の有識者の所見を踏まえ、効果的・効率的な事業の実施に努めること。</t>
    <rPh sb="0" eb="2">
      <t>カコ</t>
    </rPh>
    <phoneticPr fontId="5"/>
  </si>
  <si>
    <t>参事官　滝澤　豪</t>
    <rPh sb="4" eb="6">
      <t>タキザワ</t>
    </rPh>
    <rPh sb="7" eb="8">
      <t>ゴウ</t>
    </rPh>
    <phoneticPr fontId="5"/>
  </si>
  <si>
    <t>所見を踏まえ、事業者の進捗管理等を適時適切に行い、効果的・効率的な執行に努める。</t>
    <phoneticPr fontId="5"/>
  </si>
  <si>
    <t>A. KPMGコンサルティング株式会社</t>
    <rPh sb="15" eb="19">
      <t>カブシキガイシャ</t>
    </rPh>
    <phoneticPr fontId="5"/>
  </si>
  <si>
    <t>B. 株式会社プライムインターナショナル</t>
    <rPh sb="3" eb="7">
      <t>カブシキガイシャ</t>
    </rPh>
    <phoneticPr fontId="5"/>
  </si>
  <si>
    <t>C. 一般財団法人日本宇宙フォーラム</t>
    <rPh sb="3" eb="5">
      <t>イッパン</t>
    </rPh>
    <rPh sb="5" eb="7">
      <t>ザイダン</t>
    </rPh>
    <rPh sb="7" eb="9">
      <t>ホウジン</t>
    </rPh>
    <rPh sb="9" eb="11">
      <t>ニホン</t>
    </rPh>
    <phoneticPr fontId="5"/>
  </si>
  <si>
    <t>D. 一般財団法人日本宇宙フォーラム</t>
    <phoneticPr fontId="5"/>
  </si>
  <si>
    <t>E. 株式会社船井総合研究所</t>
    <rPh sb="3" eb="7">
      <t>カブシキガイシャ</t>
    </rPh>
    <phoneticPr fontId="5"/>
  </si>
  <si>
    <t>F. 株式会社価値総合研究所</t>
    <rPh sb="3" eb="7">
      <t>カブシキガイシャ</t>
    </rPh>
    <phoneticPr fontId="5"/>
  </si>
  <si>
    <t>G. 一般財団法人日本宇宙フォーラム</t>
    <rPh sb="3" eb="5">
      <t>イッパン</t>
    </rPh>
    <rPh sb="5" eb="7">
      <t>ザイダン</t>
    </rPh>
    <rPh sb="7" eb="9">
      <t>ホウジン</t>
    </rPh>
    <phoneticPr fontId="5"/>
  </si>
  <si>
    <t>KPMGコンサルティング株式会社</t>
    <rPh sb="12" eb="16">
      <t>カブシキガイシャ</t>
    </rPh>
    <phoneticPr fontId="5"/>
  </si>
  <si>
    <t>株式会社プライムインターナショナル</t>
    <rPh sb="0" eb="4">
      <t>カブシキガイシャ</t>
    </rPh>
    <phoneticPr fontId="5"/>
  </si>
  <si>
    <t>一般財団法人日本宇宙フォーラム</t>
    <rPh sb="0" eb="2">
      <t>イッパン</t>
    </rPh>
    <rPh sb="2" eb="4">
      <t>ザイダン</t>
    </rPh>
    <rPh sb="4" eb="6">
      <t>ホウジン</t>
    </rPh>
    <phoneticPr fontId="5"/>
  </si>
  <si>
    <t>株式会社船井総合研究所</t>
    <rPh sb="0" eb="4">
      <t>カブシキガイシャ</t>
    </rPh>
    <phoneticPr fontId="5"/>
  </si>
  <si>
    <t>株式会社価値総合研究所</t>
    <rPh sb="0" eb="4">
      <t>カブシキガイシャ</t>
    </rPh>
    <phoneticPr fontId="5"/>
  </si>
  <si>
    <t>株式会社野村総合研究所</t>
    <rPh sb="0" eb="4">
      <t>カブシキガイシャ</t>
    </rPh>
    <phoneticPr fontId="5"/>
  </si>
  <si>
    <t>一般財団法人宇宙システム開発利用推進機構</t>
    <rPh sb="0" eb="2">
      <t>イッパン</t>
    </rPh>
    <rPh sb="2" eb="4">
      <t>ザイダン</t>
    </rPh>
    <rPh sb="4" eb="6">
      <t>ホウジン</t>
    </rPh>
    <phoneticPr fontId="5"/>
  </si>
  <si>
    <t>株式会社三菱総合研究所</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</si>
</sst>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0"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5"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5"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3" xfId="0" applyFont="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0"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56"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93"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7"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6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22" fillId="0" borderId="136" xfId="0"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0"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protection locked="0"/>
    </xf>
    <xf numFmtId="0" fontId="0" fillId="5" borderId="45" xfId="0" applyFont="1" applyFill="1" applyBorder="1" applyAlignment="1" applyProtection="1">
      <alignment horizontal="left" vertical="center"/>
      <protection locked="0"/>
    </xf>
    <xf numFmtId="0" fontId="13" fillId="2" borderId="35"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17" xfId="0" applyFont="1" applyFill="1" applyBorder="1" applyAlignment="1">
      <alignment vertical="center" wrapText="1"/>
    </xf>
    <xf numFmtId="0" fontId="0" fillId="5" borderId="99" xfId="0" applyFont="1" applyFill="1" applyBorder="1" applyAlignment="1">
      <alignment vertical="center" wrapText="1"/>
    </xf>
    <xf numFmtId="0" fontId="0" fillId="5" borderId="119" xfId="0" applyFont="1" applyFill="1" applyBorder="1" applyAlignment="1">
      <alignment vertical="center" wrapText="1"/>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47" xfId="0" applyFont="1" applyBorder="1" applyAlignment="1">
      <alignment horizontal="center" vertical="center"/>
    </xf>
    <xf numFmtId="0" fontId="0" fillId="0" borderId="97"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4" xfId="0" applyFont="1" applyFill="1" applyBorder="1" applyAlignment="1">
      <alignment horizontal="center" vertical="center" textRotation="255" wrapText="1"/>
    </xf>
    <xf numFmtId="0" fontId="15" fillId="6" borderId="36"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6"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5" borderId="67"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4"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89"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0"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9"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2"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3"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9" fillId="0" borderId="44"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0" fontId="0" fillId="3" borderId="9" xfId="0" applyFill="1" applyBorder="1" applyAlignment="1">
      <alignment horizontal="center" vertical="center" wrapText="1"/>
    </xf>
    <xf numFmtId="49" fontId="0" fillId="5" borderId="9" xfId="0" applyNumberFormat="1" applyFont="1" applyFill="1" applyBorder="1" applyAlignment="1" applyProtection="1">
      <alignment horizontal="center"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138496</xdr:colOff>
      <xdr:row>96</xdr:row>
      <xdr:rowOff>0</xdr:rowOff>
    </xdr:from>
    <xdr:ext cx="1180964" cy="459100"/>
    <xdr:sp macro="" textlink="">
      <xdr:nvSpPr>
        <xdr:cNvPr id="2" name="テキスト ボックス 1"/>
        <xdr:cNvSpPr txBox="1"/>
      </xdr:nvSpPr>
      <xdr:spPr>
        <a:xfrm>
          <a:off x="1550437" y="43109029"/>
          <a:ext cx="1180964"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内閣府</a:t>
          </a:r>
          <a:endParaRPr kumimoji="1" lang="en-US" altLang="ja-JP" sz="1100"/>
        </a:p>
        <a:p>
          <a:r>
            <a:rPr kumimoji="1" lang="ja-JP" altLang="en-US" sz="1100"/>
            <a:t>　３３１．４百万円</a:t>
          </a:r>
        </a:p>
      </xdr:txBody>
    </xdr:sp>
    <xdr:clientData/>
  </xdr:oneCellAnchor>
  <xdr:twoCellAnchor>
    <xdr:from>
      <xdr:col>10</xdr:col>
      <xdr:colOff>31744</xdr:colOff>
      <xdr:row>97</xdr:row>
      <xdr:rowOff>110753</xdr:rowOff>
    </xdr:from>
    <xdr:to>
      <xdr:col>10</xdr:col>
      <xdr:colOff>31744</xdr:colOff>
      <xdr:row>99</xdr:row>
      <xdr:rowOff>134471</xdr:rowOff>
    </xdr:to>
    <xdr:cxnSp macro="">
      <xdr:nvCxnSpPr>
        <xdr:cNvPr id="3" name="直線コネクタ 2"/>
        <xdr:cNvCxnSpPr/>
      </xdr:nvCxnSpPr>
      <xdr:spPr>
        <a:xfrm>
          <a:off x="2042577" y="43682336"/>
          <a:ext cx="0" cy="7222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31744</xdr:colOff>
      <xdr:row>106</xdr:row>
      <xdr:rowOff>262529</xdr:rowOff>
    </xdr:from>
    <xdr:to>
      <xdr:col>49</xdr:col>
      <xdr:colOff>391584</xdr:colOff>
      <xdr:row>106</xdr:row>
      <xdr:rowOff>262529</xdr:rowOff>
    </xdr:to>
    <xdr:cxnSp macro="">
      <xdr:nvCxnSpPr>
        <xdr:cNvPr id="7" name="直線コネクタ 6"/>
        <xdr:cNvCxnSpPr/>
      </xdr:nvCxnSpPr>
      <xdr:spPr>
        <a:xfrm>
          <a:off x="2042577" y="46977362"/>
          <a:ext cx="820209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49976</xdr:colOff>
      <xdr:row>106</xdr:row>
      <xdr:rowOff>261493</xdr:rowOff>
    </xdr:from>
    <xdr:to>
      <xdr:col>23</xdr:col>
      <xdr:colOff>53525</xdr:colOff>
      <xdr:row>108</xdr:row>
      <xdr:rowOff>102993</xdr:rowOff>
    </xdr:to>
    <xdr:cxnSp macro="">
      <xdr:nvCxnSpPr>
        <xdr:cNvPr id="9" name="直線矢印コネクタ 8"/>
        <xdr:cNvCxnSpPr/>
      </xdr:nvCxnSpPr>
      <xdr:spPr>
        <a:xfrm>
          <a:off x="4674893" y="46976326"/>
          <a:ext cx="3549"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386090</xdr:colOff>
      <xdr:row>99</xdr:row>
      <xdr:rowOff>109395</xdr:rowOff>
    </xdr:from>
    <xdr:to>
      <xdr:col>49</xdr:col>
      <xdr:colOff>386090</xdr:colOff>
      <xdr:row>119</xdr:row>
      <xdr:rowOff>31750</xdr:rowOff>
    </xdr:to>
    <xdr:cxnSp macro="">
      <xdr:nvCxnSpPr>
        <xdr:cNvPr id="10" name="直線コネクタ 9"/>
        <xdr:cNvCxnSpPr/>
      </xdr:nvCxnSpPr>
      <xdr:spPr>
        <a:xfrm flipV="1">
          <a:off x="10239173" y="44379478"/>
          <a:ext cx="0" cy="78916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31744</xdr:colOff>
      <xdr:row>119</xdr:row>
      <xdr:rowOff>22670</xdr:rowOff>
    </xdr:from>
    <xdr:to>
      <xdr:col>49</xdr:col>
      <xdr:colOff>391584</xdr:colOff>
      <xdr:row>119</xdr:row>
      <xdr:rowOff>22670</xdr:rowOff>
    </xdr:to>
    <xdr:cxnSp macro="">
      <xdr:nvCxnSpPr>
        <xdr:cNvPr id="17" name="直線コネクタ 16"/>
        <xdr:cNvCxnSpPr/>
      </xdr:nvCxnSpPr>
      <xdr:spPr>
        <a:xfrm>
          <a:off x="2042577" y="52262003"/>
          <a:ext cx="820209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51750</xdr:colOff>
      <xdr:row>119</xdr:row>
      <xdr:rowOff>22670</xdr:rowOff>
    </xdr:from>
    <xdr:to>
      <xdr:col>23</xdr:col>
      <xdr:colOff>51750</xdr:colOff>
      <xdr:row>120</xdr:row>
      <xdr:rowOff>245170</xdr:rowOff>
    </xdr:to>
    <xdr:cxnSp macro="">
      <xdr:nvCxnSpPr>
        <xdr:cNvPr id="20" name="直線矢印コネクタ 19"/>
        <xdr:cNvCxnSpPr/>
      </xdr:nvCxnSpPr>
      <xdr:spPr>
        <a:xfrm>
          <a:off x="4676667" y="52262003"/>
          <a:ext cx="0"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31744</xdr:colOff>
      <xdr:row>119</xdr:row>
      <xdr:rowOff>22670</xdr:rowOff>
    </xdr:from>
    <xdr:to>
      <xdr:col>10</xdr:col>
      <xdr:colOff>31744</xdr:colOff>
      <xdr:row>120</xdr:row>
      <xdr:rowOff>247258</xdr:rowOff>
    </xdr:to>
    <xdr:cxnSp macro="">
      <xdr:nvCxnSpPr>
        <xdr:cNvPr id="21" name="直線矢印コネクタ 20"/>
        <xdr:cNvCxnSpPr/>
      </xdr:nvCxnSpPr>
      <xdr:spPr>
        <a:xfrm>
          <a:off x="2042577" y="52262003"/>
          <a:ext cx="0" cy="542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37749</xdr:colOff>
      <xdr:row>101</xdr:row>
      <xdr:rowOff>47946</xdr:rowOff>
    </xdr:from>
    <xdr:ext cx="1877437" cy="275717"/>
    <xdr:sp macro="" textlink="">
      <xdr:nvSpPr>
        <xdr:cNvPr id="22" name="テキスト ボックス 21"/>
        <xdr:cNvSpPr txBox="1"/>
      </xdr:nvSpPr>
      <xdr:spPr>
        <a:xfrm>
          <a:off x="1445332" y="4501652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6</xdr:col>
      <xdr:colOff>174624</xdr:colOff>
      <xdr:row>101</xdr:row>
      <xdr:rowOff>315213</xdr:rowOff>
    </xdr:from>
    <xdr:ext cx="2005853" cy="459100"/>
    <xdr:sp macro="" textlink="">
      <xdr:nvSpPr>
        <xdr:cNvPr id="23" name="テキスト ボックス 22"/>
        <xdr:cNvSpPr txBox="1"/>
      </xdr:nvSpPr>
      <xdr:spPr>
        <a:xfrm>
          <a:off x="1381124" y="45283796"/>
          <a:ext cx="2005853"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Ａ．</a:t>
          </a:r>
          <a:r>
            <a:rPr kumimoji="1" lang="en-US" altLang="ja-JP" sz="1100">
              <a:solidFill>
                <a:schemeClr val="tx1"/>
              </a:solidFill>
              <a:effectLst/>
              <a:latin typeface="+mn-lt"/>
              <a:ea typeface="+mn-ea"/>
              <a:cs typeface="+mn-cs"/>
            </a:rPr>
            <a:t>KPMG</a:t>
          </a:r>
          <a:r>
            <a:rPr kumimoji="1" lang="ja-JP" altLang="en-US" sz="1100">
              <a:solidFill>
                <a:schemeClr val="tx1"/>
              </a:solidFill>
              <a:effectLst/>
              <a:latin typeface="+mn-lt"/>
              <a:ea typeface="+mn-ea"/>
              <a:cs typeface="+mn-cs"/>
            </a:rPr>
            <a:t>コンサルティング</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　　　</a:t>
          </a:r>
          <a:r>
            <a:rPr kumimoji="1" lang="ja-JP" altLang="en-US" sz="1100"/>
            <a:t>　</a:t>
          </a:r>
          <a:endParaRPr kumimoji="1" lang="en-US" altLang="ja-JP" sz="1100"/>
        </a:p>
        <a:p>
          <a:pPr algn="ctr"/>
          <a:r>
            <a:rPr kumimoji="1" lang="ja-JP" altLang="en-US" sz="1100"/>
            <a:t>４２．９百万円</a:t>
          </a:r>
        </a:p>
      </xdr:txBody>
    </xdr:sp>
    <xdr:clientData/>
  </xdr:oneCellAnchor>
  <xdr:oneCellAnchor>
    <xdr:from>
      <xdr:col>18</xdr:col>
      <xdr:colOff>118449</xdr:colOff>
      <xdr:row>101</xdr:row>
      <xdr:rowOff>47946</xdr:rowOff>
    </xdr:from>
    <xdr:ext cx="1877437" cy="275717"/>
    <xdr:sp macro="" textlink="">
      <xdr:nvSpPr>
        <xdr:cNvPr id="24" name="テキスト ボックス 23"/>
        <xdr:cNvSpPr txBox="1"/>
      </xdr:nvSpPr>
      <xdr:spPr>
        <a:xfrm>
          <a:off x="3737949" y="4501652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19</xdr:col>
      <xdr:colOff>13414</xdr:colOff>
      <xdr:row>101</xdr:row>
      <xdr:rowOff>315213</xdr:rowOff>
    </xdr:from>
    <xdr:ext cx="1685340" cy="642484"/>
    <xdr:sp macro="" textlink="">
      <xdr:nvSpPr>
        <xdr:cNvPr id="25" name="テキスト ボックス 24"/>
        <xdr:cNvSpPr txBox="1"/>
      </xdr:nvSpPr>
      <xdr:spPr>
        <a:xfrm>
          <a:off x="3833997" y="45283796"/>
          <a:ext cx="1685340"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Ｂ．</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プライムインターナショナル</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１４．３</a:t>
          </a:r>
          <a:r>
            <a:rPr kumimoji="1" lang="ja-JP" altLang="en-US" sz="1100"/>
            <a:t>百万円</a:t>
          </a:r>
          <a:endParaRPr kumimoji="1" lang="en-US" altLang="ja-JP" sz="1100"/>
        </a:p>
      </xdr:txBody>
    </xdr:sp>
    <xdr:clientData/>
  </xdr:oneCellAnchor>
  <xdr:oneCellAnchor>
    <xdr:from>
      <xdr:col>29</xdr:col>
      <xdr:colOff>196349</xdr:colOff>
      <xdr:row>101</xdr:row>
      <xdr:rowOff>315213</xdr:rowOff>
    </xdr:from>
    <xdr:ext cx="1651572" cy="637287"/>
    <xdr:sp macro="" textlink="">
      <xdr:nvSpPr>
        <xdr:cNvPr id="27" name="テキスト ボックス 26"/>
        <xdr:cNvSpPr txBox="1"/>
      </xdr:nvSpPr>
      <xdr:spPr>
        <a:xfrm>
          <a:off x="6027766" y="41346796"/>
          <a:ext cx="1651572" cy="63728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Ｃ．</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一財</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日本宇宙フォーラム</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２４．１百万円</a:t>
          </a:r>
          <a:endParaRPr kumimoji="1" lang="ja-JP" altLang="en-US" sz="1100"/>
        </a:p>
      </xdr:txBody>
    </xdr:sp>
    <xdr:clientData/>
  </xdr:oneCellAnchor>
  <xdr:oneCellAnchor>
    <xdr:from>
      <xdr:col>39</xdr:col>
      <xdr:colOff>192909</xdr:colOff>
      <xdr:row>101</xdr:row>
      <xdr:rowOff>47946</xdr:rowOff>
    </xdr:from>
    <xdr:ext cx="1877437" cy="275717"/>
    <xdr:sp macro="" textlink="">
      <xdr:nvSpPr>
        <xdr:cNvPr id="28" name="テキスト ボックス 27"/>
        <xdr:cNvSpPr txBox="1"/>
      </xdr:nvSpPr>
      <xdr:spPr>
        <a:xfrm>
          <a:off x="8035159" y="4547161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144180</xdr:colOff>
      <xdr:row>104</xdr:row>
      <xdr:rowOff>23012</xdr:rowOff>
    </xdr:from>
    <xdr:ext cx="1664574" cy="503666"/>
    <xdr:sp macro="" textlink="">
      <xdr:nvSpPr>
        <xdr:cNvPr id="30" name="テキスト ボックス 29"/>
        <xdr:cNvSpPr txBox="1"/>
      </xdr:nvSpPr>
      <xdr:spPr>
        <a:xfrm>
          <a:off x="1551763" y="46039345"/>
          <a:ext cx="1664574" cy="503666"/>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宇宙システム全体の機能保障</a:t>
          </a:r>
          <a:endParaRPr kumimoji="1" lang="en-US" altLang="ja-JP" sz="900"/>
        </a:p>
        <a:p>
          <a:r>
            <a:rPr kumimoji="1" lang="ja-JP" altLang="en-US" sz="900"/>
            <a:t>強化に関する調査</a:t>
          </a:r>
        </a:p>
      </xdr:txBody>
    </xdr:sp>
    <xdr:clientData/>
  </xdr:oneCellAnchor>
  <xdr:oneCellAnchor>
    <xdr:from>
      <xdr:col>18</xdr:col>
      <xdr:colOff>199917</xdr:colOff>
      <xdr:row>104</xdr:row>
      <xdr:rowOff>13330</xdr:rowOff>
    </xdr:from>
    <xdr:ext cx="1714500" cy="479729"/>
    <xdr:sp macro="" textlink="">
      <xdr:nvSpPr>
        <xdr:cNvPr id="31" name="テキスト ボックス 30"/>
        <xdr:cNvSpPr txBox="1"/>
      </xdr:nvSpPr>
      <xdr:spPr>
        <a:xfrm>
          <a:off x="3819417" y="46029663"/>
          <a:ext cx="1714500" cy="479729"/>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t>宇宙空間の持続的かつ安定的</a:t>
          </a:r>
          <a:endParaRPr kumimoji="1" lang="en-US" altLang="ja-JP" sz="900"/>
        </a:p>
        <a:p>
          <a:r>
            <a:rPr kumimoji="1" lang="ja-JP" altLang="en-US" sz="900"/>
            <a:t>利用の普及・促進のための調査</a:t>
          </a:r>
          <a:endParaRPr kumimoji="1" lang="en-US" altLang="ja-JP" sz="900"/>
        </a:p>
      </xdr:txBody>
    </xdr:sp>
    <xdr:clientData/>
  </xdr:oneCellAnchor>
  <xdr:oneCellAnchor>
    <xdr:from>
      <xdr:col>29</xdr:col>
      <xdr:colOff>64033</xdr:colOff>
      <xdr:row>103</xdr:row>
      <xdr:rowOff>319898</xdr:rowOff>
    </xdr:from>
    <xdr:ext cx="1916205" cy="486925"/>
    <xdr:sp macro="" textlink="">
      <xdr:nvSpPr>
        <xdr:cNvPr id="32" name="テキスト ボックス 31"/>
        <xdr:cNvSpPr txBox="1"/>
      </xdr:nvSpPr>
      <xdr:spPr>
        <a:xfrm>
          <a:off x="5895450" y="42049981"/>
          <a:ext cx="1916205" cy="486925"/>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ja-JP" sz="900">
              <a:solidFill>
                <a:schemeClr val="tx1"/>
              </a:solidFill>
              <a:effectLst/>
              <a:latin typeface="+mn-lt"/>
              <a:ea typeface="+mn-ea"/>
              <a:cs typeface="+mn-cs"/>
            </a:rPr>
            <a:t>宇宙関連新産業・新サービス創出の</a:t>
          </a:r>
          <a:endParaRPr kumimoji="1" lang="en-US" altLang="ja-JP" sz="900">
            <a:solidFill>
              <a:schemeClr val="tx1"/>
            </a:solidFill>
            <a:effectLst/>
            <a:latin typeface="+mn-lt"/>
            <a:ea typeface="+mn-ea"/>
            <a:cs typeface="+mn-cs"/>
          </a:endParaRPr>
        </a:p>
        <a:p>
          <a:pPr algn="ctr"/>
          <a:r>
            <a:rPr kumimoji="1" lang="ja-JP" altLang="ja-JP" sz="900">
              <a:solidFill>
                <a:schemeClr val="tx1"/>
              </a:solidFill>
              <a:effectLst/>
              <a:latin typeface="+mn-lt"/>
              <a:ea typeface="+mn-ea"/>
              <a:cs typeface="+mn-cs"/>
            </a:rPr>
            <a:t>促進に係る調査（</a:t>
          </a:r>
          <a:r>
            <a:rPr kumimoji="1" lang="en-US" altLang="ja-JP" sz="900">
              <a:solidFill>
                <a:schemeClr val="tx1"/>
              </a:solidFill>
              <a:effectLst/>
              <a:latin typeface="+mn-lt"/>
              <a:ea typeface="+mn-ea"/>
              <a:cs typeface="+mn-cs"/>
            </a:rPr>
            <a:t>S-NET</a:t>
          </a:r>
          <a:r>
            <a:rPr kumimoji="1" lang="ja-JP" altLang="ja-JP" sz="900">
              <a:solidFill>
                <a:schemeClr val="tx1"/>
              </a:solidFill>
              <a:effectLst/>
              <a:latin typeface="+mn-lt"/>
              <a:ea typeface="+mn-ea"/>
              <a:cs typeface="+mn-cs"/>
            </a:rPr>
            <a:t>新事業創出）</a:t>
          </a:r>
          <a:endParaRPr lang="ja-JP" altLang="ja-JP" sz="900">
            <a:effectLst/>
          </a:endParaRPr>
        </a:p>
      </xdr:txBody>
    </xdr:sp>
    <xdr:clientData/>
  </xdr:oneCellAnchor>
  <xdr:oneCellAnchor>
    <xdr:from>
      <xdr:col>40</xdr:col>
      <xdr:colOff>123473</xdr:colOff>
      <xdr:row>103</xdr:row>
      <xdr:rowOff>313764</xdr:rowOff>
    </xdr:from>
    <xdr:ext cx="1614142" cy="733985"/>
    <xdr:sp macro="" textlink="">
      <xdr:nvSpPr>
        <xdr:cNvPr id="33" name="テキスト ボックス 32"/>
        <xdr:cNvSpPr txBox="1"/>
      </xdr:nvSpPr>
      <xdr:spPr>
        <a:xfrm>
          <a:off x="8166806" y="46435931"/>
          <a:ext cx="1614142" cy="733985"/>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en-US" sz="900" b="0" i="0" u="none" strike="noStrike" baseline="0" smtClean="0">
              <a:solidFill>
                <a:schemeClr val="tx1"/>
              </a:solidFill>
              <a:latin typeface="+mn-lt"/>
              <a:ea typeface="+mn-ea"/>
              <a:cs typeface="+mn-cs"/>
            </a:rPr>
            <a:t>先進的な宇宙ビジネスア</a:t>
          </a:r>
          <a:endParaRPr lang="en-US" altLang="ja-JP" sz="900" b="0" i="0" u="none" strike="noStrike" baseline="0" smtClean="0">
            <a:solidFill>
              <a:schemeClr val="tx1"/>
            </a:solidFill>
            <a:latin typeface="+mn-lt"/>
            <a:ea typeface="+mn-ea"/>
            <a:cs typeface="+mn-cs"/>
          </a:endParaRPr>
        </a:p>
        <a:p>
          <a:pPr algn="ctr"/>
          <a:r>
            <a:rPr lang="ja-JP" altLang="en-US" sz="900" b="0" i="0" u="none" strike="noStrike" baseline="0" smtClean="0">
              <a:solidFill>
                <a:schemeClr val="tx1"/>
              </a:solidFill>
              <a:latin typeface="+mn-lt"/>
              <a:ea typeface="+mn-ea"/>
              <a:cs typeface="+mn-cs"/>
            </a:rPr>
            <a:t>イデア発掘等に関する調査</a:t>
          </a:r>
          <a:endParaRPr lang="en-US" altLang="ja-JP" sz="900" b="0" i="0" u="none" strike="noStrike" baseline="0" smtClean="0">
            <a:solidFill>
              <a:schemeClr val="tx1"/>
            </a:solidFill>
            <a:latin typeface="+mn-lt"/>
            <a:ea typeface="+mn-ea"/>
            <a:cs typeface="+mn-cs"/>
          </a:endParaRPr>
        </a:p>
        <a:p>
          <a:pPr algn="ctr"/>
          <a:r>
            <a:rPr lang="ja-JP" altLang="en-US" sz="900" b="0" i="0" u="none" strike="noStrike" baseline="0" smtClean="0">
              <a:solidFill>
                <a:schemeClr val="tx1"/>
              </a:solidFill>
              <a:latin typeface="+mn-lt"/>
              <a:ea typeface="+mn-ea"/>
              <a:cs typeface="+mn-cs"/>
            </a:rPr>
            <a:t>（</a:t>
          </a:r>
          <a:r>
            <a:rPr lang="en-US" altLang="ja-JP" sz="900" b="0" i="0" u="none" strike="noStrike" baseline="0" smtClean="0">
              <a:solidFill>
                <a:schemeClr val="tx1"/>
              </a:solidFill>
              <a:latin typeface="+mn-lt"/>
              <a:ea typeface="+mn-ea"/>
              <a:cs typeface="+mn-cs"/>
            </a:rPr>
            <a:t>S-Boosterb2021</a:t>
          </a:r>
          <a:r>
            <a:rPr lang="ja-JP" altLang="en-US" sz="900" b="0" i="0" u="none" strike="noStrike" baseline="0" smtClean="0">
              <a:solidFill>
                <a:schemeClr val="tx1"/>
              </a:solidFill>
              <a:latin typeface="+mn-lt"/>
              <a:ea typeface="+mn-ea"/>
              <a:cs typeface="+mn-cs"/>
            </a:rPr>
            <a:t>）</a:t>
          </a:r>
          <a:endParaRPr lang="en-US" altLang="ja-JP" sz="900" b="0" i="0" u="none" strike="noStrike" baseline="0" smtClean="0">
            <a:solidFill>
              <a:schemeClr val="tx1"/>
            </a:solidFill>
            <a:latin typeface="+mn-lt"/>
            <a:ea typeface="+mn-ea"/>
            <a:cs typeface="+mn-cs"/>
          </a:endParaRPr>
        </a:p>
      </xdr:txBody>
    </xdr:sp>
    <xdr:clientData/>
  </xdr:oneCellAnchor>
  <xdr:oneCellAnchor>
    <xdr:from>
      <xdr:col>18</xdr:col>
      <xdr:colOff>118449</xdr:colOff>
      <xdr:row>108</xdr:row>
      <xdr:rowOff>92557</xdr:rowOff>
    </xdr:from>
    <xdr:ext cx="1877437" cy="275717"/>
    <xdr:sp macro="" textlink="">
      <xdr:nvSpPr>
        <xdr:cNvPr id="34" name="テキスト ボックス 33"/>
        <xdr:cNvSpPr txBox="1"/>
      </xdr:nvSpPr>
      <xdr:spPr>
        <a:xfrm>
          <a:off x="3737949" y="4750589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18</xdr:col>
      <xdr:colOff>152853</xdr:colOff>
      <xdr:row>110</xdr:row>
      <xdr:rowOff>276819</xdr:rowOff>
    </xdr:from>
    <xdr:ext cx="1808629" cy="474598"/>
    <xdr:sp macro="" textlink="">
      <xdr:nvSpPr>
        <xdr:cNvPr id="35" name="テキスト ボックス 34"/>
        <xdr:cNvSpPr txBox="1"/>
      </xdr:nvSpPr>
      <xdr:spPr>
        <a:xfrm>
          <a:off x="3772353" y="48388652"/>
          <a:ext cx="1808629" cy="474598"/>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900"/>
            <a:t>宇宙スタートアップエコシステムの</a:t>
          </a:r>
          <a:endParaRPr kumimoji="1" lang="en-US" altLang="ja-JP" sz="900"/>
        </a:p>
        <a:p>
          <a:r>
            <a:rPr kumimoji="1" lang="ja-JP" altLang="en-US" sz="900"/>
            <a:t>形成に関する調査</a:t>
          </a:r>
        </a:p>
      </xdr:txBody>
    </xdr:sp>
    <xdr:clientData/>
  </xdr:oneCellAnchor>
  <xdr:oneCellAnchor>
    <xdr:from>
      <xdr:col>18</xdr:col>
      <xdr:colOff>152746</xdr:colOff>
      <xdr:row>109</xdr:row>
      <xdr:rowOff>30216</xdr:rowOff>
    </xdr:from>
    <xdr:ext cx="1808843" cy="459100"/>
    <xdr:sp macro="" textlink="">
      <xdr:nvSpPr>
        <xdr:cNvPr id="36" name="テキスト ボックス 35"/>
        <xdr:cNvSpPr txBox="1"/>
      </xdr:nvSpPr>
      <xdr:spPr>
        <a:xfrm>
          <a:off x="3772246" y="47792799"/>
          <a:ext cx="1808843"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Ｆ</a:t>
          </a:r>
          <a:r>
            <a:rPr kumimoji="1" lang="ja-JP" altLang="en-US" sz="1100"/>
            <a:t>．</a:t>
          </a:r>
          <a:r>
            <a:rPr kumimoji="1" lang="ja-JP" altLang="en-US" sz="1100">
              <a:solidFill>
                <a:schemeClr val="tx1"/>
              </a:solidFill>
              <a:effectLst/>
              <a:latin typeface="+mn-lt"/>
              <a:ea typeface="+mn-ea"/>
              <a:cs typeface="+mn-cs"/>
            </a:rPr>
            <a:t>（株）価値総合研究所</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８．８百万円</a:t>
          </a:r>
        </a:p>
      </xdr:txBody>
    </xdr:sp>
    <xdr:clientData/>
  </xdr:oneCellAnchor>
  <xdr:oneCellAnchor>
    <xdr:from>
      <xdr:col>29</xdr:col>
      <xdr:colOff>83417</xdr:colOff>
      <xdr:row>108</xdr:row>
      <xdr:rowOff>81855</xdr:rowOff>
    </xdr:from>
    <xdr:ext cx="1877437" cy="275717"/>
    <xdr:sp macro="" textlink="">
      <xdr:nvSpPr>
        <xdr:cNvPr id="37" name="テキスト ボックス 36"/>
        <xdr:cNvSpPr txBox="1"/>
      </xdr:nvSpPr>
      <xdr:spPr>
        <a:xfrm>
          <a:off x="5914834" y="4355818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148032</xdr:colOff>
      <xdr:row>110</xdr:row>
      <xdr:rowOff>336372</xdr:rowOff>
    </xdr:from>
    <xdr:ext cx="1748207" cy="552628"/>
    <xdr:sp macro="" textlink="">
      <xdr:nvSpPr>
        <xdr:cNvPr id="38" name="テキスト ボックス 37"/>
        <xdr:cNvSpPr txBox="1"/>
      </xdr:nvSpPr>
      <xdr:spPr>
        <a:xfrm>
          <a:off x="5979449" y="44511205"/>
          <a:ext cx="1748207" cy="552628"/>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課題解決に向けた先進的な衛星</a:t>
          </a:r>
          <a:endParaRPr kumimoji="1" lang="en-US" altLang="ja-JP" sz="900"/>
        </a:p>
        <a:p>
          <a:r>
            <a:rPr kumimoji="1" lang="ja-JP" altLang="en-US" sz="900"/>
            <a:t>リモートセンシングデータ利用</a:t>
          </a:r>
          <a:endParaRPr kumimoji="1" lang="en-US" altLang="ja-JP" sz="900"/>
        </a:p>
        <a:p>
          <a:r>
            <a:rPr kumimoji="1" lang="ja-JP" altLang="en-US" sz="900"/>
            <a:t>モデル実証等に関する調査</a:t>
          </a:r>
          <a:endParaRPr kumimoji="1" lang="en-US" altLang="ja-JP" sz="900"/>
        </a:p>
      </xdr:txBody>
    </xdr:sp>
    <xdr:clientData/>
  </xdr:oneCellAnchor>
  <xdr:oneCellAnchor>
    <xdr:from>
      <xdr:col>7</xdr:col>
      <xdr:colOff>37749</xdr:colOff>
      <xdr:row>108</xdr:row>
      <xdr:rowOff>81855</xdr:rowOff>
    </xdr:from>
    <xdr:ext cx="1877437" cy="275717"/>
    <xdr:sp macro="" textlink="">
      <xdr:nvSpPr>
        <xdr:cNvPr id="40" name="テキスト ボックス 39"/>
        <xdr:cNvSpPr txBox="1"/>
      </xdr:nvSpPr>
      <xdr:spPr>
        <a:xfrm>
          <a:off x="1445332" y="4749518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60771</xdr:colOff>
      <xdr:row>110</xdr:row>
      <xdr:rowOff>248431</xdr:rowOff>
    </xdr:from>
    <xdr:ext cx="1831392" cy="461594"/>
    <xdr:sp macro="" textlink="">
      <xdr:nvSpPr>
        <xdr:cNvPr id="41" name="テキスト ボックス 40"/>
        <xdr:cNvSpPr txBox="1"/>
      </xdr:nvSpPr>
      <xdr:spPr>
        <a:xfrm>
          <a:off x="1468354" y="48360264"/>
          <a:ext cx="1831392" cy="461594"/>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900" b="0" i="0" u="none" strike="noStrike" baseline="0" smtClean="0">
              <a:solidFill>
                <a:schemeClr val="tx1"/>
              </a:solidFill>
              <a:latin typeface="+mn-lt"/>
              <a:ea typeface="+mn-ea"/>
              <a:cs typeface="+mn-cs"/>
            </a:rPr>
            <a:t>宇宙開発利用に係る先進事例に</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関する調査</a:t>
          </a:r>
          <a:endParaRPr lang="en-US" altLang="ja-JP" sz="900" b="0" i="0" u="none" strike="noStrike" baseline="0" smtClean="0">
            <a:solidFill>
              <a:schemeClr val="tx1"/>
            </a:solidFill>
            <a:latin typeface="+mn-lt"/>
            <a:ea typeface="+mn-ea"/>
            <a:cs typeface="+mn-cs"/>
          </a:endParaRPr>
        </a:p>
      </xdr:txBody>
    </xdr:sp>
    <xdr:clientData/>
  </xdr:oneCellAnchor>
  <xdr:oneCellAnchor>
    <xdr:from>
      <xdr:col>7</xdr:col>
      <xdr:colOff>124820</xdr:colOff>
      <xdr:row>109</xdr:row>
      <xdr:rowOff>30216</xdr:rowOff>
    </xdr:from>
    <xdr:ext cx="1703294" cy="473479"/>
    <xdr:sp macro="" textlink="">
      <xdr:nvSpPr>
        <xdr:cNvPr id="42" name="テキスト ボックス 41"/>
        <xdr:cNvSpPr txBox="1"/>
      </xdr:nvSpPr>
      <xdr:spPr>
        <a:xfrm>
          <a:off x="1532403" y="47792799"/>
          <a:ext cx="1703294" cy="4734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eaLnBrk="1" fontAlgn="auto" latinLnBrk="0" hangingPunct="1"/>
          <a:r>
            <a:rPr kumimoji="1" lang="ja-JP" altLang="ja-JP" sz="1100">
              <a:solidFill>
                <a:schemeClr val="tx1"/>
              </a:solidFill>
              <a:effectLst/>
              <a:latin typeface="+mn-lt"/>
              <a:ea typeface="+mn-ea"/>
              <a:cs typeface="+mn-cs"/>
            </a:rPr>
            <a:t>Ｅ</a:t>
          </a:r>
          <a:r>
            <a:rPr kumimoji="1" lang="ja-JP" altLang="en-US" sz="1100"/>
            <a:t>．</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船井総研研究所</a:t>
          </a:r>
          <a:endParaRPr kumimoji="1" lang="en-US" altLang="ja-JP" sz="1100">
            <a:solidFill>
              <a:schemeClr val="tx1"/>
            </a:solidFill>
            <a:effectLst/>
            <a:latin typeface="+mn-lt"/>
            <a:ea typeface="+mn-ea"/>
            <a:cs typeface="+mn-cs"/>
          </a:endParaRPr>
        </a:p>
        <a:p>
          <a:pPr algn="ctr" eaLnBrk="1" fontAlgn="auto" latinLnBrk="0" hangingPunct="1"/>
          <a:r>
            <a:rPr kumimoji="1" lang="ja-JP" altLang="en-US" sz="1100">
              <a:solidFill>
                <a:schemeClr val="tx1"/>
              </a:solidFill>
              <a:effectLst/>
              <a:latin typeface="+mn-lt"/>
              <a:ea typeface="+mn-ea"/>
              <a:cs typeface="+mn-cs"/>
            </a:rPr>
            <a:t>２０．０</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7</xdr:col>
      <xdr:colOff>37749</xdr:colOff>
      <xdr:row>113</xdr:row>
      <xdr:rowOff>357249</xdr:rowOff>
    </xdr:from>
    <xdr:ext cx="1877437" cy="275717"/>
    <xdr:sp macro="" textlink="">
      <xdr:nvSpPr>
        <xdr:cNvPr id="43" name="テキスト ボックス 42"/>
        <xdr:cNvSpPr txBox="1"/>
      </xdr:nvSpPr>
      <xdr:spPr>
        <a:xfrm>
          <a:off x="1445332" y="4983433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17975</xdr:colOff>
      <xdr:row>115</xdr:row>
      <xdr:rowOff>75761</xdr:rowOff>
    </xdr:from>
    <xdr:ext cx="1916985" cy="485160"/>
    <xdr:sp macro="" textlink="">
      <xdr:nvSpPr>
        <xdr:cNvPr id="44" name="テキスト ボックス 43"/>
        <xdr:cNvSpPr txBox="1"/>
      </xdr:nvSpPr>
      <xdr:spPr>
        <a:xfrm>
          <a:off x="1425558" y="51341428"/>
          <a:ext cx="1916985" cy="48516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ja-JP" sz="900">
              <a:solidFill>
                <a:schemeClr val="tx1"/>
              </a:solidFill>
              <a:effectLst/>
              <a:latin typeface="+mn-lt"/>
              <a:ea typeface="+mn-ea"/>
              <a:cs typeface="+mn-cs"/>
            </a:rPr>
            <a:t>宇宙輸送システムに関わる</a:t>
          </a:r>
          <a:endParaRPr kumimoji="1" lang="en-US" altLang="ja-JP" sz="900">
            <a:solidFill>
              <a:schemeClr val="tx1"/>
            </a:solidFill>
            <a:effectLst/>
            <a:latin typeface="+mn-lt"/>
            <a:ea typeface="+mn-ea"/>
            <a:cs typeface="+mn-cs"/>
          </a:endParaRPr>
        </a:p>
        <a:p>
          <a:pPr algn="ctr"/>
          <a:r>
            <a:rPr kumimoji="1" lang="ja-JP" altLang="ja-JP" sz="900">
              <a:solidFill>
                <a:schemeClr val="tx1"/>
              </a:solidFill>
              <a:effectLst/>
              <a:latin typeface="+mn-lt"/>
              <a:ea typeface="+mn-ea"/>
              <a:cs typeface="+mn-cs"/>
            </a:rPr>
            <a:t>国内外の動向調査</a:t>
          </a:r>
          <a:endParaRPr lang="ja-JP" altLang="ja-JP" sz="900">
            <a:effectLst/>
          </a:endParaRPr>
        </a:p>
      </xdr:txBody>
    </xdr:sp>
    <xdr:clientData/>
  </xdr:oneCellAnchor>
  <xdr:oneCellAnchor>
    <xdr:from>
      <xdr:col>6</xdr:col>
      <xdr:colOff>161550</xdr:colOff>
      <xdr:row>114</xdr:row>
      <xdr:rowOff>32555</xdr:rowOff>
    </xdr:from>
    <xdr:ext cx="2032000" cy="642484"/>
    <xdr:sp macro="" textlink="">
      <xdr:nvSpPr>
        <xdr:cNvPr id="45" name="テキスト ボックス 44"/>
        <xdr:cNvSpPr txBox="1"/>
      </xdr:nvSpPr>
      <xdr:spPr>
        <a:xfrm>
          <a:off x="1368050" y="50631472"/>
          <a:ext cx="2032000"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j-ea"/>
              <a:ea typeface="+mj-ea"/>
              <a:cs typeface="+mn-cs"/>
            </a:rPr>
            <a:t>H</a:t>
          </a:r>
          <a:r>
            <a:rPr kumimoji="1" lang="ja-JP" altLang="en-US" sz="1100">
              <a:latin typeface="+mj-ea"/>
              <a:ea typeface="+mj-ea"/>
            </a:rPr>
            <a:t>．デロイトトーマツコンサル</a:t>
          </a:r>
          <a:endParaRPr kumimoji="1" lang="en-US" altLang="ja-JP" sz="1100">
            <a:latin typeface="+mj-ea"/>
            <a:ea typeface="+mj-ea"/>
          </a:endParaRPr>
        </a:p>
        <a:p>
          <a:pPr algn="ctr"/>
          <a:r>
            <a:rPr kumimoji="1" lang="ja-JP" altLang="en-US" sz="1100">
              <a:latin typeface="+mj-ea"/>
              <a:ea typeface="+mj-ea"/>
            </a:rPr>
            <a:t>ティング合同会社</a:t>
          </a:r>
          <a:endParaRPr kumimoji="1" lang="en-US" altLang="ja-JP" sz="1100">
            <a:latin typeface="+mj-ea"/>
            <a:ea typeface="+mj-ea"/>
          </a:endParaRPr>
        </a:p>
        <a:p>
          <a:pPr algn="ctr"/>
          <a:r>
            <a:rPr kumimoji="1" lang="ja-JP" altLang="en-US" sz="1100">
              <a:latin typeface="+mj-ea"/>
              <a:ea typeface="+mj-ea"/>
            </a:rPr>
            <a:t>１７．５百万円</a:t>
          </a:r>
          <a:endParaRPr kumimoji="1" lang="ja-JP" altLang="en-US" sz="1100"/>
        </a:p>
      </xdr:txBody>
    </xdr:sp>
    <xdr:clientData/>
  </xdr:oneCellAnchor>
  <xdr:oneCellAnchor>
    <xdr:from>
      <xdr:col>18</xdr:col>
      <xdr:colOff>118449</xdr:colOff>
      <xdr:row>113</xdr:row>
      <xdr:rowOff>333546</xdr:rowOff>
    </xdr:from>
    <xdr:ext cx="1877437" cy="275717"/>
    <xdr:sp macro="" textlink="">
      <xdr:nvSpPr>
        <xdr:cNvPr id="46" name="テキスト ボックス 45"/>
        <xdr:cNvSpPr txBox="1"/>
      </xdr:nvSpPr>
      <xdr:spPr>
        <a:xfrm>
          <a:off x="3737949" y="4981062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19</xdr:col>
      <xdr:colOff>35598</xdr:colOff>
      <xdr:row>114</xdr:row>
      <xdr:rowOff>537147</xdr:rowOff>
    </xdr:from>
    <xdr:ext cx="1640972" cy="500998"/>
    <xdr:sp macro="" textlink="">
      <xdr:nvSpPr>
        <xdr:cNvPr id="47" name="テキスト ボックス 46"/>
        <xdr:cNvSpPr txBox="1"/>
      </xdr:nvSpPr>
      <xdr:spPr>
        <a:xfrm>
          <a:off x="3856181" y="51136064"/>
          <a:ext cx="1640972" cy="500998"/>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t>サブオービタル飛行の実施に</a:t>
          </a:r>
          <a:endParaRPr kumimoji="1" lang="en-US" altLang="ja-JP" sz="900"/>
        </a:p>
        <a:p>
          <a:pPr algn="ctr"/>
          <a:r>
            <a:rPr kumimoji="1" lang="ja-JP" altLang="en-US" sz="900"/>
            <a:t>必要な環境整備に関する調査</a:t>
          </a:r>
          <a:endParaRPr kumimoji="1" lang="en-US" altLang="ja-JP" sz="900"/>
        </a:p>
      </xdr:txBody>
    </xdr:sp>
    <xdr:clientData/>
  </xdr:oneCellAnchor>
  <xdr:oneCellAnchor>
    <xdr:from>
      <xdr:col>18</xdr:col>
      <xdr:colOff>172222</xdr:colOff>
      <xdr:row>114</xdr:row>
      <xdr:rowOff>32555</xdr:rowOff>
    </xdr:from>
    <xdr:ext cx="1769890" cy="425758"/>
    <xdr:sp macro="" textlink="">
      <xdr:nvSpPr>
        <xdr:cNvPr id="48" name="テキスト ボックス 47"/>
        <xdr:cNvSpPr txBox="1"/>
      </xdr:nvSpPr>
      <xdr:spPr>
        <a:xfrm>
          <a:off x="3791722" y="50631472"/>
          <a:ext cx="1769890" cy="4257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lnSpc>
              <a:spcPts val="1300"/>
            </a:lnSpc>
          </a:pPr>
          <a:r>
            <a:rPr kumimoji="1" lang="en-US" altLang="ja-JP" sz="1100">
              <a:solidFill>
                <a:schemeClr val="tx1"/>
              </a:solidFill>
              <a:effectLst/>
              <a:latin typeface="+mj-ea"/>
              <a:ea typeface="+mj-ea"/>
              <a:cs typeface="+mn-cs"/>
            </a:rPr>
            <a:t>I</a:t>
          </a:r>
          <a:r>
            <a:rPr kumimoji="1" lang="ja-JP" altLang="en-US" sz="1100">
              <a:latin typeface="+mj-ea"/>
              <a:ea typeface="+mj-ea"/>
            </a:rPr>
            <a:t>．（株）野村総合研究所</a:t>
          </a:r>
          <a:endParaRPr kumimoji="1" lang="en-US" altLang="ja-JP" sz="1100">
            <a:latin typeface="+mj-ea"/>
            <a:ea typeface="+mj-ea"/>
          </a:endParaRPr>
        </a:p>
        <a:p>
          <a:pPr algn="ctr">
            <a:lnSpc>
              <a:spcPts val="1300"/>
            </a:lnSpc>
          </a:pPr>
          <a:r>
            <a:rPr kumimoji="1" lang="ja-JP" altLang="en-US" sz="1100">
              <a:latin typeface="+mj-ea"/>
              <a:ea typeface="+mj-ea"/>
            </a:rPr>
            <a:t>１３．０百万円</a:t>
          </a:r>
        </a:p>
      </xdr:txBody>
    </xdr:sp>
    <xdr:clientData/>
  </xdr:oneCellAnchor>
  <xdr:oneCellAnchor>
    <xdr:from>
      <xdr:col>29</xdr:col>
      <xdr:colOff>152250</xdr:colOff>
      <xdr:row>114</xdr:row>
      <xdr:rowOff>493460</xdr:rowOff>
    </xdr:from>
    <xdr:ext cx="1739770" cy="850630"/>
    <xdr:sp macro="" textlink="">
      <xdr:nvSpPr>
        <xdr:cNvPr id="49" name="テキスト ボックス 48"/>
        <xdr:cNvSpPr txBox="1"/>
      </xdr:nvSpPr>
      <xdr:spPr>
        <a:xfrm>
          <a:off x="5983667" y="46700293"/>
          <a:ext cx="1739770" cy="85063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t>人工衛星等の打上げ及び人工</a:t>
          </a:r>
          <a:endParaRPr kumimoji="1" lang="en-US" altLang="ja-JP" sz="900"/>
        </a:p>
        <a:p>
          <a:r>
            <a:rPr kumimoji="1" lang="ja-JP" altLang="en-US" sz="900"/>
            <a:t>衛星の管理に関する法律におけ</a:t>
          </a:r>
          <a:endParaRPr kumimoji="1" lang="en-US" altLang="ja-JP" sz="900"/>
        </a:p>
        <a:p>
          <a:r>
            <a:rPr kumimoji="1" lang="ja-JP" altLang="en-US" sz="900"/>
            <a:t>る新たな宇宙関連技術等に関す</a:t>
          </a:r>
          <a:endParaRPr kumimoji="1" lang="en-US" altLang="ja-JP" sz="900"/>
        </a:p>
        <a:p>
          <a:r>
            <a:rPr kumimoji="1" lang="ja-JP" altLang="en-US" sz="900"/>
            <a:t>る適切な法の執行に関する調査</a:t>
          </a:r>
        </a:p>
      </xdr:txBody>
    </xdr:sp>
    <xdr:clientData/>
  </xdr:oneCellAnchor>
  <xdr:oneCellAnchor>
    <xdr:from>
      <xdr:col>40</xdr:col>
      <xdr:colOff>29397</xdr:colOff>
      <xdr:row>115</xdr:row>
      <xdr:rowOff>22815</xdr:rowOff>
    </xdr:from>
    <xdr:ext cx="1802295" cy="643939"/>
    <xdr:sp macro="" textlink="">
      <xdr:nvSpPr>
        <xdr:cNvPr id="51" name="テキスト ボックス 50"/>
        <xdr:cNvSpPr txBox="1"/>
      </xdr:nvSpPr>
      <xdr:spPr>
        <a:xfrm>
          <a:off x="8072730" y="51288482"/>
          <a:ext cx="1802295" cy="643939"/>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t>衛星リモートセンシング記録の</a:t>
          </a:r>
          <a:endParaRPr kumimoji="1" lang="en-US" altLang="ja-JP" sz="900"/>
        </a:p>
        <a:p>
          <a:r>
            <a:rPr kumimoji="1" lang="ja-JP" altLang="en-US" sz="900"/>
            <a:t>適性な取扱いの確保に関する法律</a:t>
          </a:r>
          <a:endParaRPr kumimoji="1" lang="en-US" altLang="ja-JP" sz="900"/>
        </a:p>
        <a:p>
          <a:r>
            <a:rPr kumimoji="1" lang="ja-JP" altLang="en-US" sz="900"/>
            <a:t>の執行に関する調査</a:t>
          </a:r>
          <a:endParaRPr kumimoji="1" lang="en-US" altLang="ja-JP" sz="900"/>
        </a:p>
      </xdr:txBody>
    </xdr:sp>
    <xdr:clientData/>
  </xdr:oneCellAnchor>
  <xdr:oneCellAnchor>
    <xdr:from>
      <xdr:col>39</xdr:col>
      <xdr:colOff>192909</xdr:colOff>
      <xdr:row>113</xdr:row>
      <xdr:rowOff>361616</xdr:rowOff>
    </xdr:from>
    <xdr:ext cx="1877437" cy="275717"/>
    <xdr:sp macro="" textlink="">
      <xdr:nvSpPr>
        <xdr:cNvPr id="52" name="テキスト ボックス 51"/>
        <xdr:cNvSpPr txBox="1"/>
      </xdr:nvSpPr>
      <xdr:spPr>
        <a:xfrm>
          <a:off x="8035159" y="5029378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83417</xdr:colOff>
      <xdr:row>113</xdr:row>
      <xdr:rowOff>366652</xdr:rowOff>
    </xdr:from>
    <xdr:ext cx="1877437" cy="275717"/>
    <xdr:sp macro="" textlink="">
      <xdr:nvSpPr>
        <xdr:cNvPr id="53" name="テキスト ボックス 52"/>
        <xdr:cNvSpPr txBox="1"/>
      </xdr:nvSpPr>
      <xdr:spPr>
        <a:xfrm>
          <a:off x="5914834" y="4590673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17652</xdr:colOff>
      <xdr:row>121</xdr:row>
      <xdr:rowOff>149777</xdr:rowOff>
    </xdr:from>
    <xdr:ext cx="1877437" cy="275717"/>
    <xdr:sp macro="" textlink="">
      <xdr:nvSpPr>
        <xdr:cNvPr id="60" name="テキスト ボックス 59"/>
        <xdr:cNvSpPr txBox="1"/>
      </xdr:nvSpPr>
      <xdr:spPr>
        <a:xfrm>
          <a:off x="1429593" y="5288465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1</xdr:colOff>
      <xdr:row>124</xdr:row>
      <xdr:rowOff>211666</xdr:rowOff>
    </xdr:from>
    <xdr:ext cx="1989666" cy="318222"/>
    <xdr:sp macro="" textlink="">
      <xdr:nvSpPr>
        <xdr:cNvPr id="61" name="テキスト ボックス 60"/>
        <xdr:cNvSpPr txBox="1"/>
      </xdr:nvSpPr>
      <xdr:spPr>
        <a:xfrm>
          <a:off x="1407584" y="54493583"/>
          <a:ext cx="1989666" cy="318222"/>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900"/>
            <a:t>海外市場開拓の推進に関する検討</a:t>
          </a:r>
          <a:endParaRPr kumimoji="1" lang="en-US" altLang="ja-JP" sz="900"/>
        </a:p>
        <a:p>
          <a:r>
            <a:rPr kumimoji="1" lang="ja-JP" altLang="en-US" sz="900"/>
            <a:t>調査</a:t>
          </a:r>
        </a:p>
      </xdr:txBody>
    </xdr:sp>
    <xdr:clientData/>
  </xdr:oneCellAnchor>
  <xdr:oneCellAnchor>
    <xdr:from>
      <xdr:col>7</xdr:col>
      <xdr:colOff>3522</xdr:colOff>
      <xdr:row>122</xdr:row>
      <xdr:rowOff>82032</xdr:rowOff>
    </xdr:from>
    <xdr:ext cx="1997177" cy="642484"/>
    <xdr:sp macro="" textlink="">
      <xdr:nvSpPr>
        <xdr:cNvPr id="62" name="テキスト ボックス 61"/>
        <xdr:cNvSpPr txBox="1"/>
      </xdr:nvSpPr>
      <xdr:spPr>
        <a:xfrm>
          <a:off x="1411105" y="53273865"/>
          <a:ext cx="1997177"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latin typeface="+mn-ea"/>
              <a:ea typeface="+mn-ea"/>
            </a:rPr>
            <a:t>L</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デロイトトーマツ　ファイナンシャルアドバイザリー合同会社</a:t>
          </a:r>
          <a:endParaRPr kumimoji="1" lang="en-US" altLang="ja-JP" sz="1100">
            <a:solidFill>
              <a:schemeClr val="tx1"/>
            </a:solidFill>
            <a:effectLst/>
            <a:latin typeface="+mn-lt"/>
            <a:ea typeface="+mn-ea"/>
            <a:cs typeface="+mn-cs"/>
          </a:endParaRPr>
        </a:p>
        <a:p>
          <a:pPr algn="ctr"/>
          <a:r>
            <a:rPr kumimoji="1" lang="ja-JP" altLang="en-US" sz="1100"/>
            <a:t>３０．８百万円</a:t>
          </a:r>
        </a:p>
      </xdr:txBody>
    </xdr:sp>
    <xdr:clientData/>
  </xdr:oneCellAnchor>
  <xdr:oneCellAnchor>
    <xdr:from>
      <xdr:col>18</xdr:col>
      <xdr:colOff>118449</xdr:colOff>
      <xdr:row>121</xdr:row>
      <xdr:rowOff>135256</xdr:rowOff>
    </xdr:from>
    <xdr:ext cx="1877437" cy="275717"/>
    <xdr:sp macro="" textlink="">
      <xdr:nvSpPr>
        <xdr:cNvPr id="63" name="テキスト ボックス 62"/>
        <xdr:cNvSpPr txBox="1"/>
      </xdr:nvSpPr>
      <xdr:spPr>
        <a:xfrm>
          <a:off x="3737949" y="5300958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19</xdr:col>
      <xdr:colOff>10621</xdr:colOff>
      <xdr:row>124</xdr:row>
      <xdr:rowOff>72166</xdr:rowOff>
    </xdr:from>
    <xdr:ext cx="1690927" cy="457400"/>
    <xdr:sp macro="" textlink="">
      <xdr:nvSpPr>
        <xdr:cNvPr id="64" name="テキスト ボックス 63"/>
        <xdr:cNvSpPr txBox="1"/>
      </xdr:nvSpPr>
      <xdr:spPr>
        <a:xfrm>
          <a:off x="3831204" y="53898999"/>
          <a:ext cx="1690927" cy="45740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宇宙交通管理の国際規範形成</a:t>
          </a:r>
          <a:endParaRPr kumimoji="1" lang="en-US" altLang="ja-JP" sz="900"/>
        </a:p>
        <a:p>
          <a:r>
            <a:rPr kumimoji="1" lang="ja-JP" altLang="en-US" sz="900"/>
            <a:t>に関する検討調査</a:t>
          </a:r>
        </a:p>
      </xdr:txBody>
    </xdr:sp>
    <xdr:clientData/>
  </xdr:oneCellAnchor>
  <xdr:oneCellAnchor>
    <xdr:from>
      <xdr:col>19</xdr:col>
      <xdr:colOff>18806</xdr:colOff>
      <xdr:row>122</xdr:row>
      <xdr:rowOff>106937</xdr:rowOff>
    </xdr:from>
    <xdr:ext cx="1674556" cy="459100"/>
    <xdr:sp macro="" textlink="">
      <xdr:nvSpPr>
        <xdr:cNvPr id="65" name="テキスト ボックス 64"/>
        <xdr:cNvSpPr txBox="1"/>
      </xdr:nvSpPr>
      <xdr:spPr>
        <a:xfrm>
          <a:off x="3839389" y="53298770"/>
          <a:ext cx="1674556"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100"/>
            <a:t>M</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（株）三菱総合研究所</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１８．７百万円</a:t>
          </a:r>
          <a:endParaRPr kumimoji="1" lang="ja-JP" altLang="en-US" sz="1100"/>
        </a:p>
      </xdr:txBody>
    </xdr:sp>
    <xdr:clientData/>
  </xdr:oneCellAnchor>
  <xdr:oneCellAnchor>
    <xdr:from>
      <xdr:col>29</xdr:col>
      <xdr:colOff>83417</xdr:colOff>
      <xdr:row>101</xdr:row>
      <xdr:rowOff>47946</xdr:rowOff>
    </xdr:from>
    <xdr:ext cx="1877437" cy="275717"/>
    <xdr:sp macro="" textlink="">
      <xdr:nvSpPr>
        <xdr:cNvPr id="81" name="テキスト ボックス 80"/>
        <xdr:cNvSpPr txBox="1"/>
      </xdr:nvSpPr>
      <xdr:spPr>
        <a:xfrm>
          <a:off x="5914834" y="4107952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40</xdr:col>
      <xdr:colOff>120119</xdr:colOff>
      <xdr:row>101</xdr:row>
      <xdr:rowOff>315213</xdr:rowOff>
    </xdr:from>
    <xdr:ext cx="1620851" cy="637200"/>
    <xdr:sp macro="" textlink="">
      <xdr:nvSpPr>
        <xdr:cNvPr id="82" name="テキスト ボックス 81"/>
        <xdr:cNvSpPr txBox="1"/>
      </xdr:nvSpPr>
      <xdr:spPr>
        <a:xfrm>
          <a:off x="8163452" y="45738880"/>
          <a:ext cx="1620851" cy="637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一財</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日本宇宙フォーラム</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１５．２百万円</a:t>
          </a:r>
          <a:endParaRPr kumimoji="1" lang="ja-JP" altLang="en-US" sz="1100"/>
        </a:p>
      </xdr:txBody>
    </xdr:sp>
    <xdr:clientData/>
  </xdr:oneCellAnchor>
  <xdr:twoCellAnchor>
    <xdr:from>
      <xdr:col>10</xdr:col>
      <xdr:colOff>31744</xdr:colOff>
      <xdr:row>99</xdr:row>
      <xdr:rowOff>100853</xdr:rowOff>
    </xdr:from>
    <xdr:to>
      <xdr:col>10</xdr:col>
      <xdr:colOff>31745</xdr:colOff>
      <xdr:row>100</xdr:row>
      <xdr:rowOff>291603</xdr:rowOff>
    </xdr:to>
    <xdr:cxnSp macro="">
      <xdr:nvCxnSpPr>
        <xdr:cNvPr id="83" name="直線矢印コネクタ 82"/>
        <xdr:cNvCxnSpPr/>
      </xdr:nvCxnSpPr>
      <xdr:spPr>
        <a:xfrm flipH="1">
          <a:off x="2042577" y="44370936"/>
          <a:ext cx="1"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51750</xdr:colOff>
      <xdr:row>99</xdr:row>
      <xdr:rowOff>100853</xdr:rowOff>
    </xdr:from>
    <xdr:to>
      <xdr:col>23</xdr:col>
      <xdr:colOff>51751</xdr:colOff>
      <xdr:row>100</xdr:row>
      <xdr:rowOff>291603</xdr:rowOff>
    </xdr:to>
    <xdr:cxnSp macro="">
      <xdr:nvCxnSpPr>
        <xdr:cNvPr id="85" name="直線矢印コネクタ 84"/>
        <xdr:cNvCxnSpPr/>
      </xdr:nvCxnSpPr>
      <xdr:spPr>
        <a:xfrm flipH="1">
          <a:off x="4676667" y="44370936"/>
          <a:ext cx="1"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16719</xdr:colOff>
      <xdr:row>99</xdr:row>
      <xdr:rowOff>100853</xdr:rowOff>
    </xdr:from>
    <xdr:to>
      <xdr:col>34</xdr:col>
      <xdr:colOff>16720</xdr:colOff>
      <xdr:row>100</xdr:row>
      <xdr:rowOff>291603</xdr:rowOff>
    </xdr:to>
    <xdr:cxnSp macro="">
      <xdr:nvCxnSpPr>
        <xdr:cNvPr id="86" name="直線矢印コネクタ 85"/>
        <xdr:cNvCxnSpPr/>
      </xdr:nvCxnSpPr>
      <xdr:spPr>
        <a:xfrm flipH="1">
          <a:off x="6853552" y="40433936"/>
          <a:ext cx="1"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126210</xdr:colOff>
      <xdr:row>99</xdr:row>
      <xdr:rowOff>100853</xdr:rowOff>
    </xdr:from>
    <xdr:to>
      <xdr:col>44</xdr:col>
      <xdr:colOff>126211</xdr:colOff>
      <xdr:row>100</xdr:row>
      <xdr:rowOff>291603</xdr:rowOff>
    </xdr:to>
    <xdr:cxnSp macro="">
      <xdr:nvCxnSpPr>
        <xdr:cNvPr id="87" name="直線矢印コネクタ 86"/>
        <xdr:cNvCxnSpPr/>
      </xdr:nvCxnSpPr>
      <xdr:spPr>
        <a:xfrm flipH="1">
          <a:off x="8973877" y="44826020"/>
          <a:ext cx="1"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42327</xdr:colOff>
      <xdr:row>99</xdr:row>
      <xdr:rowOff>101889</xdr:rowOff>
    </xdr:from>
    <xdr:to>
      <xdr:col>49</xdr:col>
      <xdr:colOff>391584</xdr:colOff>
      <xdr:row>99</xdr:row>
      <xdr:rowOff>101889</xdr:rowOff>
    </xdr:to>
    <xdr:cxnSp macro="">
      <xdr:nvCxnSpPr>
        <xdr:cNvPr id="92" name="直線コネクタ 91"/>
        <xdr:cNvCxnSpPr/>
      </xdr:nvCxnSpPr>
      <xdr:spPr>
        <a:xfrm>
          <a:off x="2053160" y="44371972"/>
          <a:ext cx="81915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195935</xdr:colOff>
      <xdr:row>108</xdr:row>
      <xdr:rowOff>346962</xdr:rowOff>
    </xdr:from>
    <xdr:ext cx="1652400" cy="637200"/>
    <xdr:sp macro="" textlink="">
      <xdr:nvSpPr>
        <xdr:cNvPr id="94" name="テキスト ボックス 93"/>
        <xdr:cNvSpPr txBox="1"/>
      </xdr:nvSpPr>
      <xdr:spPr>
        <a:xfrm>
          <a:off x="6027352" y="43823295"/>
          <a:ext cx="1652400" cy="637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Ｇ．</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一財</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日本宇宙フォーラム</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８２．５百万円</a:t>
          </a:r>
          <a:endParaRPr kumimoji="1" lang="ja-JP" altLang="en-US" sz="1100"/>
        </a:p>
      </xdr:txBody>
    </xdr:sp>
    <xdr:clientData/>
  </xdr:oneCellAnchor>
  <xdr:twoCellAnchor>
    <xdr:from>
      <xdr:col>10</xdr:col>
      <xdr:colOff>31744</xdr:colOff>
      <xdr:row>106</xdr:row>
      <xdr:rowOff>261493</xdr:rowOff>
    </xdr:from>
    <xdr:to>
      <xdr:col>10</xdr:col>
      <xdr:colOff>31745</xdr:colOff>
      <xdr:row>108</xdr:row>
      <xdr:rowOff>102993</xdr:rowOff>
    </xdr:to>
    <xdr:cxnSp macro="">
      <xdr:nvCxnSpPr>
        <xdr:cNvPr id="99" name="直線矢印コネクタ 98"/>
        <xdr:cNvCxnSpPr/>
      </xdr:nvCxnSpPr>
      <xdr:spPr>
        <a:xfrm flipH="1">
          <a:off x="2042577" y="46976326"/>
          <a:ext cx="1"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31744</xdr:colOff>
      <xdr:row>112</xdr:row>
      <xdr:rowOff>357779</xdr:rowOff>
    </xdr:from>
    <xdr:to>
      <xdr:col>49</xdr:col>
      <xdr:colOff>391584</xdr:colOff>
      <xdr:row>112</xdr:row>
      <xdr:rowOff>357779</xdr:rowOff>
    </xdr:to>
    <xdr:cxnSp macro="">
      <xdr:nvCxnSpPr>
        <xdr:cNvPr id="100" name="直線コネクタ 99"/>
        <xdr:cNvCxnSpPr/>
      </xdr:nvCxnSpPr>
      <xdr:spPr>
        <a:xfrm>
          <a:off x="2042577" y="49168112"/>
          <a:ext cx="820209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49976</xdr:colOff>
      <xdr:row>112</xdr:row>
      <xdr:rowOff>356743</xdr:rowOff>
    </xdr:from>
    <xdr:to>
      <xdr:col>23</xdr:col>
      <xdr:colOff>53525</xdr:colOff>
      <xdr:row>113</xdr:row>
      <xdr:rowOff>229993</xdr:rowOff>
    </xdr:to>
    <xdr:cxnSp macro="">
      <xdr:nvCxnSpPr>
        <xdr:cNvPr id="102" name="直線矢印コネクタ 101"/>
        <xdr:cNvCxnSpPr/>
      </xdr:nvCxnSpPr>
      <xdr:spPr>
        <a:xfrm>
          <a:off x="4674893" y="49167076"/>
          <a:ext cx="3549"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31744</xdr:colOff>
      <xdr:row>112</xdr:row>
      <xdr:rowOff>356743</xdr:rowOff>
    </xdr:from>
    <xdr:to>
      <xdr:col>10</xdr:col>
      <xdr:colOff>31745</xdr:colOff>
      <xdr:row>113</xdr:row>
      <xdr:rowOff>229993</xdr:rowOff>
    </xdr:to>
    <xdr:cxnSp macro="">
      <xdr:nvCxnSpPr>
        <xdr:cNvPr id="103" name="直線矢印コネクタ 102"/>
        <xdr:cNvCxnSpPr/>
      </xdr:nvCxnSpPr>
      <xdr:spPr>
        <a:xfrm flipH="1">
          <a:off x="2042577" y="49167076"/>
          <a:ext cx="1"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137190</xdr:colOff>
      <xdr:row>114</xdr:row>
      <xdr:rowOff>32555</xdr:rowOff>
    </xdr:from>
    <xdr:ext cx="1769890" cy="425758"/>
    <xdr:sp macro="" textlink="">
      <xdr:nvSpPr>
        <xdr:cNvPr id="104" name="テキスト ボックス 103"/>
        <xdr:cNvSpPr txBox="1"/>
      </xdr:nvSpPr>
      <xdr:spPr>
        <a:xfrm>
          <a:off x="5968607" y="46239388"/>
          <a:ext cx="1769890" cy="4257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lnSpc>
              <a:spcPts val="1300"/>
            </a:lnSpc>
          </a:pPr>
          <a:r>
            <a:rPr kumimoji="1" lang="ja-JP" altLang="en-US" sz="1100">
              <a:solidFill>
                <a:schemeClr val="tx1"/>
              </a:solidFill>
              <a:effectLst/>
              <a:latin typeface="+mj-ea"/>
              <a:ea typeface="+mj-ea"/>
              <a:cs typeface="+mn-cs"/>
            </a:rPr>
            <a:t>Ｊ</a:t>
          </a:r>
          <a:r>
            <a:rPr kumimoji="1" lang="ja-JP" altLang="en-US" sz="1100">
              <a:latin typeface="+mj-ea"/>
              <a:ea typeface="+mj-ea"/>
            </a:rPr>
            <a:t>．（株）野村総合研究所</a:t>
          </a:r>
          <a:endParaRPr kumimoji="1" lang="en-US" altLang="ja-JP" sz="1100">
            <a:latin typeface="+mj-ea"/>
            <a:ea typeface="+mj-ea"/>
          </a:endParaRPr>
        </a:p>
        <a:p>
          <a:pPr algn="ctr">
            <a:lnSpc>
              <a:spcPts val="1300"/>
            </a:lnSpc>
          </a:pPr>
          <a:r>
            <a:rPr kumimoji="1" lang="ja-JP" altLang="en-US" sz="1100">
              <a:latin typeface="+mj-ea"/>
              <a:ea typeface="+mj-ea"/>
            </a:rPr>
            <a:t>３４．０百万円</a:t>
          </a:r>
        </a:p>
      </xdr:txBody>
    </xdr:sp>
    <xdr:clientData/>
  </xdr:oneCellAnchor>
  <xdr:oneCellAnchor>
    <xdr:from>
      <xdr:col>40</xdr:col>
      <xdr:colOff>45599</xdr:colOff>
      <xdr:row>114</xdr:row>
      <xdr:rowOff>32555</xdr:rowOff>
    </xdr:from>
    <xdr:ext cx="1769890" cy="592470"/>
    <xdr:sp macro="" textlink="">
      <xdr:nvSpPr>
        <xdr:cNvPr id="105" name="テキスト ボックス 104"/>
        <xdr:cNvSpPr txBox="1"/>
      </xdr:nvSpPr>
      <xdr:spPr>
        <a:xfrm>
          <a:off x="8088932" y="50631472"/>
          <a:ext cx="1769890" cy="59247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lnSpc>
              <a:spcPts val="1300"/>
            </a:lnSpc>
          </a:pPr>
          <a:r>
            <a:rPr kumimoji="1" lang="ja-JP" altLang="en-US" sz="1100">
              <a:solidFill>
                <a:schemeClr val="tx1"/>
              </a:solidFill>
              <a:effectLst/>
              <a:latin typeface="+mj-ea"/>
              <a:ea typeface="+mj-ea"/>
              <a:cs typeface="+mn-cs"/>
            </a:rPr>
            <a:t>Ｋ</a:t>
          </a:r>
          <a:r>
            <a:rPr kumimoji="1" lang="ja-JP" altLang="en-US" sz="1100">
              <a:latin typeface="+mj-ea"/>
              <a:ea typeface="+mj-ea"/>
            </a:rPr>
            <a:t>．（一財）宇宙システム</a:t>
          </a:r>
          <a:endParaRPr kumimoji="1" lang="en-US" altLang="ja-JP" sz="1100">
            <a:latin typeface="+mj-ea"/>
            <a:ea typeface="+mj-ea"/>
          </a:endParaRPr>
        </a:p>
        <a:p>
          <a:pPr algn="ctr">
            <a:lnSpc>
              <a:spcPts val="1300"/>
            </a:lnSpc>
          </a:pPr>
          <a:r>
            <a:rPr kumimoji="1" lang="ja-JP" altLang="en-US" sz="1100">
              <a:latin typeface="+mj-ea"/>
              <a:ea typeface="+mj-ea"/>
            </a:rPr>
            <a:t>開発利用推進機構</a:t>
          </a:r>
          <a:endParaRPr kumimoji="1" lang="en-US" altLang="ja-JP" sz="1100">
            <a:latin typeface="+mj-ea"/>
            <a:ea typeface="+mj-ea"/>
          </a:endParaRPr>
        </a:p>
        <a:p>
          <a:pPr algn="ctr">
            <a:lnSpc>
              <a:spcPts val="1300"/>
            </a:lnSpc>
          </a:pPr>
          <a:r>
            <a:rPr kumimoji="1" lang="ja-JP" altLang="en-US" sz="1100">
              <a:latin typeface="+mj-ea"/>
              <a:ea typeface="+mj-ea"/>
            </a:rPr>
            <a:t>９．６百万円</a:t>
          </a:r>
        </a:p>
      </xdr:txBody>
    </xdr:sp>
    <xdr:clientData/>
  </xdr:oneCellAnchor>
  <xdr:oneCellAnchor>
    <xdr:from>
      <xdr:col>28</xdr:col>
      <xdr:colOff>127000</xdr:colOff>
      <xdr:row>124</xdr:row>
      <xdr:rowOff>179917</xdr:rowOff>
    </xdr:from>
    <xdr:ext cx="3735917" cy="275717"/>
    <xdr:sp macro="" textlink="">
      <xdr:nvSpPr>
        <xdr:cNvPr id="108" name="テキスト ボックス 107"/>
        <xdr:cNvSpPr txBox="1"/>
      </xdr:nvSpPr>
      <xdr:spPr>
        <a:xfrm>
          <a:off x="5757333" y="50069750"/>
          <a:ext cx="3735917"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端数処理の関係で内訳が合計に一致しないことがある。</a:t>
          </a:r>
        </a:p>
      </xdr:txBody>
    </xdr:sp>
    <xdr:clientData/>
  </xdr:oneCellAnchor>
  <xdr:twoCellAnchor>
    <xdr:from>
      <xdr:col>44</xdr:col>
      <xdr:colOff>126210</xdr:colOff>
      <xdr:row>112</xdr:row>
      <xdr:rowOff>365436</xdr:rowOff>
    </xdr:from>
    <xdr:to>
      <xdr:col>44</xdr:col>
      <xdr:colOff>126211</xdr:colOff>
      <xdr:row>113</xdr:row>
      <xdr:rowOff>238686</xdr:rowOff>
    </xdr:to>
    <xdr:cxnSp macro="">
      <xdr:nvCxnSpPr>
        <xdr:cNvPr id="115" name="直線矢印コネクタ 114"/>
        <xdr:cNvCxnSpPr/>
      </xdr:nvCxnSpPr>
      <xdr:spPr>
        <a:xfrm flipH="1">
          <a:off x="8973877" y="49630853"/>
          <a:ext cx="1"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16719</xdr:colOff>
      <xdr:row>106</xdr:row>
      <xdr:rowOff>259603</xdr:rowOff>
    </xdr:from>
    <xdr:to>
      <xdr:col>34</xdr:col>
      <xdr:colOff>16720</xdr:colOff>
      <xdr:row>108</xdr:row>
      <xdr:rowOff>101103</xdr:rowOff>
    </xdr:to>
    <xdr:cxnSp macro="">
      <xdr:nvCxnSpPr>
        <xdr:cNvPr id="68" name="直線矢印コネクタ 67"/>
        <xdr:cNvCxnSpPr/>
      </xdr:nvCxnSpPr>
      <xdr:spPr>
        <a:xfrm flipH="1">
          <a:off x="6853552" y="43037436"/>
          <a:ext cx="1"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16719</xdr:colOff>
      <xdr:row>112</xdr:row>
      <xdr:rowOff>354853</xdr:rowOff>
    </xdr:from>
    <xdr:to>
      <xdr:col>34</xdr:col>
      <xdr:colOff>16720</xdr:colOff>
      <xdr:row>113</xdr:row>
      <xdr:rowOff>228103</xdr:rowOff>
    </xdr:to>
    <xdr:cxnSp macro="">
      <xdr:nvCxnSpPr>
        <xdr:cNvPr id="69" name="直線矢印コネクタ 68"/>
        <xdr:cNvCxnSpPr/>
      </xdr:nvCxnSpPr>
      <xdr:spPr>
        <a:xfrm flipH="1">
          <a:off x="6853552" y="45228186"/>
          <a:ext cx="1"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8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5"/>
      <c r="AA2" s="45"/>
      <c r="AB2" s="45"/>
      <c r="AC2" s="45"/>
      <c r="AD2" s="634">
        <v>2022</v>
      </c>
      <c r="AE2" s="634"/>
      <c r="AF2" s="634"/>
      <c r="AG2" s="634"/>
      <c r="AH2" s="634"/>
      <c r="AI2" s="78" t="s">
        <v>265</v>
      </c>
      <c r="AJ2" s="634" t="s">
        <v>585</v>
      </c>
      <c r="AK2" s="634"/>
      <c r="AL2" s="634"/>
      <c r="AM2" s="634"/>
      <c r="AN2" s="78" t="s">
        <v>265</v>
      </c>
      <c r="AO2" s="634">
        <v>21</v>
      </c>
      <c r="AP2" s="634"/>
      <c r="AQ2" s="634"/>
      <c r="AR2" s="79" t="s">
        <v>265</v>
      </c>
      <c r="AS2" s="635">
        <v>141</v>
      </c>
      <c r="AT2" s="635"/>
      <c r="AU2" s="635"/>
      <c r="AV2" s="78" t="str">
        <f>IF(AW2="","","-")</f>
        <v/>
      </c>
      <c r="AW2" s="636"/>
      <c r="AX2" s="636"/>
    </row>
    <row r="3" spans="1:50" ht="21" customHeight="1" thickBot="1" x14ac:dyDescent="0.2">
      <c r="A3" s="637" t="s">
        <v>575</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23" t="s">
        <v>58</v>
      </c>
      <c r="AJ3" s="639" t="s">
        <v>587</v>
      </c>
      <c r="AK3" s="639"/>
      <c r="AL3" s="639"/>
      <c r="AM3" s="639"/>
      <c r="AN3" s="639"/>
      <c r="AO3" s="639"/>
      <c r="AP3" s="639"/>
      <c r="AQ3" s="639"/>
      <c r="AR3" s="639"/>
      <c r="AS3" s="639"/>
      <c r="AT3" s="639"/>
      <c r="AU3" s="639"/>
      <c r="AV3" s="639"/>
      <c r="AW3" s="639"/>
      <c r="AX3" s="24" t="s">
        <v>59</v>
      </c>
    </row>
    <row r="4" spans="1:50" ht="24.75" customHeight="1" x14ac:dyDescent="0.15">
      <c r="A4" s="609" t="s">
        <v>22</v>
      </c>
      <c r="B4" s="610"/>
      <c r="C4" s="610"/>
      <c r="D4" s="610"/>
      <c r="E4" s="610"/>
      <c r="F4" s="610"/>
      <c r="G4" s="611" t="s">
        <v>586</v>
      </c>
      <c r="H4" s="612"/>
      <c r="I4" s="612"/>
      <c r="J4" s="612"/>
      <c r="K4" s="612"/>
      <c r="L4" s="612"/>
      <c r="M4" s="612"/>
      <c r="N4" s="612"/>
      <c r="O4" s="612"/>
      <c r="P4" s="612"/>
      <c r="Q4" s="612"/>
      <c r="R4" s="612"/>
      <c r="S4" s="612"/>
      <c r="T4" s="612"/>
      <c r="U4" s="612"/>
      <c r="V4" s="612"/>
      <c r="W4" s="612"/>
      <c r="X4" s="612"/>
      <c r="Y4" s="613" t="s">
        <v>1</v>
      </c>
      <c r="Z4" s="614"/>
      <c r="AA4" s="614"/>
      <c r="AB4" s="614"/>
      <c r="AC4" s="614"/>
      <c r="AD4" s="615"/>
      <c r="AE4" s="616" t="s">
        <v>588</v>
      </c>
      <c r="AF4" s="617"/>
      <c r="AG4" s="617"/>
      <c r="AH4" s="617"/>
      <c r="AI4" s="617"/>
      <c r="AJ4" s="617"/>
      <c r="AK4" s="617"/>
      <c r="AL4" s="617"/>
      <c r="AM4" s="617"/>
      <c r="AN4" s="617"/>
      <c r="AO4" s="617"/>
      <c r="AP4" s="618"/>
      <c r="AQ4" s="619" t="s">
        <v>2</v>
      </c>
      <c r="AR4" s="614"/>
      <c r="AS4" s="614"/>
      <c r="AT4" s="614"/>
      <c r="AU4" s="614"/>
      <c r="AV4" s="614"/>
      <c r="AW4" s="614"/>
      <c r="AX4" s="620"/>
    </row>
    <row r="5" spans="1:50" ht="30" customHeight="1" x14ac:dyDescent="0.15">
      <c r="A5" s="621" t="s">
        <v>61</v>
      </c>
      <c r="B5" s="622"/>
      <c r="C5" s="622"/>
      <c r="D5" s="622"/>
      <c r="E5" s="622"/>
      <c r="F5" s="623"/>
      <c r="G5" s="624" t="s">
        <v>359</v>
      </c>
      <c r="H5" s="625"/>
      <c r="I5" s="625"/>
      <c r="J5" s="625"/>
      <c r="K5" s="625"/>
      <c r="L5" s="625"/>
      <c r="M5" s="626" t="s">
        <v>60</v>
      </c>
      <c r="N5" s="627"/>
      <c r="O5" s="627"/>
      <c r="P5" s="627"/>
      <c r="Q5" s="627"/>
      <c r="R5" s="628"/>
      <c r="S5" s="629" t="s">
        <v>64</v>
      </c>
      <c r="T5" s="625"/>
      <c r="U5" s="625"/>
      <c r="V5" s="625"/>
      <c r="W5" s="625"/>
      <c r="X5" s="630"/>
      <c r="Y5" s="631" t="s">
        <v>3</v>
      </c>
      <c r="Z5" s="632"/>
      <c r="AA5" s="632"/>
      <c r="AB5" s="632"/>
      <c r="AC5" s="632"/>
      <c r="AD5" s="633"/>
      <c r="AE5" s="654" t="s">
        <v>588</v>
      </c>
      <c r="AF5" s="654"/>
      <c r="AG5" s="654"/>
      <c r="AH5" s="654"/>
      <c r="AI5" s="654"/>
      <c r="AJ5" s="654"/>
      <c r="AK5" s="654"/>
      <c r="AL5" s="654"/>
      <c r="AM5" s="654"/>
      <c r="AN5" s="654"/>
      <c r="AO5" s="654"/>
      <c r="AP5" s="655"/>
      <c r="AQ5" s="656" t="s">
        <v>662</v>
      </c>
      <c r="AR5" s="657"/>
      <c r="AS5" s="657"/>
      <c r="AT5" s="657"/>
      <c r="AU5" s="657"/>
      <c r="AV5" s="657"/>
      <c r="AW5" s="657"/>
      <c r="AX5" s="658"/>
    </row>
    <row r="6" spans="1:50" ht="39" customHeight="1" x14ac:dyDescent="0.15">
      <c r="A6" s="659" t="s">
        <v>4</v>
      </c>
      <c r="B6" s="660"/>
      <c r="C6" s="660"/>
      <c r="D6" s="660"/>
      <c r="E6" s="660"/>
      <c r="F6" s="660"/>
      <c r="G6" s="661" t="str">
        <f>入力規則等!F39</f>
        <v>一般会計</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row>
    <row r="7" spans="1:50" ht="49.5" customHeight="1" x14ac:dyDescent="0.15">
      <c r="A7" s="640" t="s">
        <v>19</v>
      </c>
      <c r="B7" s="641"/>
      <c r="C7" s="641"/>
      <c r="D7" s="641"/>
      <c r="E7" s="641"/>
      <c r="F7" s="642"/>
      <c r="G7" s="664" t="s">
        <v>590</v>
      </c>
      <c r="H7" s="665"/>
      <c r="I7" s="665"/>
      <c r="J7" s="665"/>
      <c r="K7" s="665"/>
      <c r="L7" s="665"/>
      <c r="M7" s="665"/>
      <c r="N7" s="665"/>
      <c r="O7" s="665"/>
      <c r="P7" s="665"/>
      <c r="Q7" s="665"/>
      <c r="R7" s="665"/>
      <c r="S7" s="665"/>
      <c r="T7" s="665"/>
      <c r="U7" s="665"/>
      <c r="V7" s="665"/>
      <c r="W7" s="665"/>
      <c r="X7" s="666"/>
      <c r="Y7" s="667" t="s">
        <v>250</v>
      </c>
      <c r="Z7" s="444"/>
      <c r="AA7" s="444"/>
      <c r="AB7" s="444"/>
      <c r="AC7" s="444"/>
      <c r="AD7" s="668"/>
      <c r="AE7" s="596" t="s">
        <v>591</v>
      </c>
      <c r="AF7" s="597"/>
      <c r="AG7" s="597"/>
      <c r="AH7" s="597"/>
      <c r="AI7" s="597"/>
      <c r="AJ7" s="597"/>
      <c r="AK7" s="597"/>
      <c r="AL7" s="597"/>
      <c r="AM7" s="597"/>
      <c r="AN7" s="597"/>
      <c r="AO7" s="597"/>
      <c r="AP7" s="597"/>
      <c r="AQ7" s="597"/>
      <c r="AR7" s="597"/>
      <c r="AS7" s="597"/>
      <c r="AT7" s="597"/>
      <c r="AU7" s="597"/>
      <c r="AV7" s="597"/>
      <c r="AW7" s="597"/>
      <c r="AX7" s="598"/>
    </row>
    <row r="8" spans="1:50" ht="53.25" customHeight="1" x14ac:dyDescent="0.15">
      <c r="A8" s="640" t="s">
        <v>183</v>
      </c>
      <c r="B8" s="641"/>
      <c r="C8" s="641"/>
      <c r="D8" s="641"/>
      <c r="E8" s="641"/>
      <c r="F8" s="642"/>
      <c r="G8" s="643" t="str">
        <f>入力規則等!A27</f>
        <v>宇宙開発利用</v>
      </c>
      <c r="H8" s="644"/>
      <c r="I8" s="644"/>
      <c r="J8" s="644"/>
      <c r="K8" s="644"/>
      <c r="L8" s="644"/>
      <c r="M8" s="644"/>
      <c r="N8" s="644"/>
      <c r="O8" s="644"/>
      <c r="P8" s="644"/>
      <c r="Q8" s="644"/>
      <c r="R8" s="644"/>
      <c r="S8" s="644"/>
      <c r="T8" s="644"/>
      <c r="U8" s="644"/>
      <c r="V8" s="644"/>
      <c r="W8" s="644"/>
      <c r="X8" s="645"/>
      <c r="Y8" s="646" t="s">
        <v>184</v>
      </c>
      <c r="Z8" s="647"/>
      <c r="AA8" s="647"/>
      <c r="AB8" s="647"/>
      <c r="AC8" s="647"/>
      <c r="AD8" s="648"/>
      <c r="AE8" s="649" t="str">
        <f>入力規則等!K13</f>
        <v>文教及び科学振興、その他の事項経費</v>
      </c>
      <c r="AF8" s="644"/>
      <c r="AG8" s="644"/>
      <c r="AH8" s="644"/>
      <c r="AI8" s="644"/>
      <c r="AJ8" s="644"/>
      <c r="AK8" s="644"/>
      <c r="AL8" s="644"/>
      <c r="AM8" s="644"/>
      <c r="AN8" s="644"/>
      <c r="AO8" s="644"/>
      <c r="AP8" s="644"/>
      <c r="AQ8" s="644"/>
      <c r="AR8" s="644"/>
      <c r="AS8" s="644"/>
      <c r="AT8" s="644"/>
      <c r="AU8" s="644"/>
      <c r="AV8" s="644"/>
      <c r="AW8" s="644"/>
      <c r="AX8" s="650"/>
    </row>
    <row r="9" spans="1:50" ht="95.25" customHeight="1" x14ac:dyDescent="0.15">
      <c r="A9" s="566" t="s">
        <v>20</v>
      </c>
      <c r="B9" s="567"/>
      <c r="C9" s="567"/>
      <c r="D9" s="567"/>
      <c r="E9" s="567"/>
      <c r="F9" s="567"/>
      <c r="G9" s="651" t="s">
        <v>592</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3"/>
    </row>
    <row r="10" spans="1:50" ht="109.5" customHeight="1" x14ac:dyDescent="0.15">
      <c r="A10" s="554" t="s">
        <v>27</v>
      </c>
      <c r="B10" s="555"/>
      <c r="C10" s="555"/>
      <c r="D10" s="555"/>
      <c r="E10" s="555"/>
      <c r="F10" s="555"/>
      <c r="G10" s="556" t="s">
        <v>593</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row>
    <row r="11" spans="1:50" ht="42" customHeight="1" x14ac:dyDescent="0.15">
      <c r="A11" s="554" t="s">
        <v>5</v>
      </c>
      <c r="B11" s="555"/>
      <c r="C11" s="555"/>
      <c r="D11" s="555"/>
      <c r="E11" s="555"/>
      <c r="F11" s="559"/>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563" t="s">
        <v>21</v>
      </c>
      <c r="B12" s="564"/>
      <c r="C12" s="564"/>
      <c r="D12" s="564"/>
      <c r="E12" s="564"/>
      <c r="F12" s="565"/>
      <c r="G12" s="569"/>
      <c r="H12" s="570"/>
      <c r="I12" s="570"/>
      <c r="J12" s="570"/>
      <c r="K12" s="570"/>
      <c r="L12" s="570"/>
      <c r="M12" s="570"/>
      <c r="N12" s="570"/>
      <c r="O12" s="570"/>
      <c r="P12" s="451" t="s">
        <v>397</v>
      </c>
      <c r="Q12" s="446"/>
      <c r="R12" s="446"/>
      <c r="S12" s="446"/>
      <c r="T12" s="446"/>
      <c r="U12" s="446"/>
      <c r="V12" s="447"/>
      <c r="W12" s="451" t="s">
        <v>549</v>
      </c>
      <c r="X12" s="446"/>
      <c r="Y12" s="446"/>
      <c r="Z12" s="446"/>
      <c r="AA12" s="446"/>
      <c r="AB12" s="446"/>
      <c r="AC12" s="447"/>
      <c r="AD12" s="451" t="s">
        <v>551</v>
      </c>
      <c r="AE12" s="446"/>
      <c r="AF12" s="446"/>
      <c r="AG12" s="446"/>
      <c r="AH12" s="446"/>
      <c r="AI12" s="446"/>
      <c r="AJ12" s="447"/>
      <c r="AK12" s="451" t="s">
        <v>566</v>
      </c>
      <c r="AL12" s="446"/>
      <c r="AM12" s="446"/>
      <c r="AN12" s="446"/>
      <c r="AO12" s="446"/>
      <c r="AP12" s="446"/>
      <c r="AQ12" s="447"/>
      <c r="AR12" s="451" t="s">
        <v>567</v>
      </c>
      <c r="AS12" s="446"/>
      <c r="AT12" s="446"/>
      <c r="AU12" s="446"/>
      <c r="AV12" s="446"/>
      <c r="AW12" s="446"/>
      <c r="AX12" s="602"/>
    </row>
    <row r="13" spans="1:50" ht="21" customHeight="1" x14ac:dyDescent="0.15">
      <c r="A13" s="258"/>
      <c r="B13" s="259"/>
      <c r="C13" s="259"/>
      <c r="D13" s="259"/>
      <c r="E13" s="259"/>
      <c r="F13" s="260"/>
      <c r="G13" s="586" t="s">
        <v>6</v>
      </c>
      <c r="H13" s="587"/>
      <c r="I13" s="603" t="s">
        <v>7</v>
      </c>
      <c r="J13" s="604"/>
      <c r="K13" s="604"/>
      <c r="L13" s="604"/>
      <c r="M13" s="604"/>
      <c r="N13" s="604"/>
      <c r="O13" s="605"/>
      <c r="P13" s="571">
        <v>430</v>
      </c>
      <c r="Q13" s="572"/>
      <c r="R13" s="572"/>
      <c r="S13" s="572"/>
      <c r="T13" s="572"/>
      <c r="U13" s="572"/>
      <c r="V13" s="573"/>
      <c r="W13" s="571">
        <v>430</v>
      </c>
      <c r="X13" s="572"/>
      <c r="Y13" s="572"/>
      <c r="Z13" s="572"/>
      <c r="AA13" s="572"/>
      <c r="AB13" s="572"/>
      <c r="AC13" s="573"/>
      <c r="AD13" s="571">
        <v>450</v>
      </c>
      <c r="AE13" s="572"/>
      <c r="AF13" s="572"/>
      <c r="AG13" s="572"/>
      <c r="AH13" s="572"/>
      <c r="AI13" s="572"/>
      <c r="AJ13" s="573"/>
      <c r="AK13" s="571">
        <v>420</v>
      </c>
      <c r="AL13" s="572"/>
      <c r="AM13" s="572"/>
      <c r="AN13" s="572"/>
      <c r="AO13" s="572"/>
      <c r="AP13" s="572"/>
      <c r="AQ13" s="573"/>
      <c r="AR13" s="538">
        <v>420</v>
      </c>
      <c r="AS13" s="539"/>
      <c r="AT13" s="539"/>
      <c r="AU13" s="539"/>
      <c r="AV13" s="539"/>
      <c r="AW13" s="539"/>
      <c r="AX13" s="606"/>
    </row>
    <row r="14" spans="1:50" ht="21" customHeight="1" x14ac:dyDescent="0.15">
      <c r="A14" s="258"/>
      <c r="B14" s="259"/>
      <c r="C14" s="259"/>
      <c r="D14" s="259"/>
      <c r="E14" s="259"/>
      <c r="F14" s="260"/>
      <c r="G14" s="588"/>
      <c r="H14" s="589"/>
      <c r="I14" s="581" t="s">
        <v>8</v>
      </c>
      <c r="J14" s="582"/>
      <c r="K14" s="582"/>
      <c r="L14" s="582"/>
      <c r="M14" s="582"/>
      <c r="N14" s="582"/>
      <c r="O14" s="583"/>
      <c r="P14" s="571" t="s">
        <v>656</v>
      </c>
      <c r="Q14" s="572"/>
      <c r="R14" s="572"/>
      <c r="S14" s="572"/>
      <c r="T14" s="572"/>
      <c r="U14" s="572"/>
      <c r="V14" s="573"/>
      <c r="W14" s="571" t="s">
        <v>656</v>
      </c>
      <c r="X14" s="572"/>
      <c r="Y14" s="572"/>
      <c r="Z14" s="572"/>
      <c r="AA14" s="572"/>
      <c r="AB14" s="572"/>
      <c r="AC14" s="573"/>
      <c r="AD14" s="571" t="s">
        <v>656</v>
      </c>
      <c r="AE14" s="572"/>
      <c r="AF14" s="572"/>
      <c r="AG14" s="572"/>
      <c r="AH14" s="572"/>
      <c r="AI14" s="572"/>
      <c r="AJ14" s="573"/>
      <c r="AK14" s="571"/>
      <c r="AL14" s="572"/>
      <c r="AM14" s="572"/>
      <c r="AN14" s="572"/>
      <c r="AO14" s="572"/>
      <c r="AP14" s="572"/>
      <c r="AQ14" s="573"/>
      <c r="AR14" s="592"/>
      <c r="AS14" s="592"/>
      <c r="AT14" s="592"/>
      <c r="AU14" s="592"/>
      <c r="AV14" s="592"/>
      <c r="AW14" s="592"/>
      <c r="AX14" s="593"/>
    </row>
    <row r="15" spans="1:50" ht="21" customHeight="1" x14ac:dyDescent="0.15">
      <c r="A15" s="258"/>
      <c r="B15" s="259"/>
      <c r="C15" s="259"/>
      <c r="D15" s="259"/>
      <c r="E15" s="259"/>
      <c r="F15" s="260"/>
      <c r="G15" s="588"/>
      <c r="H15" s="589"/>
      <c r="I15" s="581" t="s">
        <v>47</v>
      </c>
      <c r="J15" s="594"/>
      <c r="K15" s="594"/>
      <c r="L15" s="594"/>
      <c r="M15" s="594"/>
      <c r="N15" s="594"/>
      <c r="O15" s="595"/>
      <c r="P15" s="571" t="s">
        <v>656</v>
      </c>
      <c r="Q15" s="572"/>
      <c r="R15" s="572"/>
      <c r="S15" s="572"/>
      <c r="T15" s="572"/>
      <c r="U15" s="572"/>
      <c r="V15" s="573"/>
      <c r="W15" s="571" t="s">
        <v>656</v>
      </c>
      <c r="X15" s="572"/>
      <c r="Y15" s="572"/>
      <c r="Z15" s="572"/>
      <c r="AA15" s="572"/>
      <c r="AB15" s="572"/>
      <c r="AC15" s="573"/>
      <c r="AD15" s="571" t="s">
        <v>656</v>
      </c>
      <c r="AE15" s="572"/>
      <c r="AF15" s="572"/>
      <c r="AG15" s="572"/>
      <c r="AH15" s="572"/>
      <c r="AI15" s="572"/>
      <c r="AJ15" s="573"/>
      <c r="AK15" s="571" t="s">
        <v>656</v>
      </c>
      <c r="AL15" s="572"/>
      <c r="AM15" s="572"/>
      <c r="AN15" s="572"/>
      <c r="AO15" s="572"/>
      <c r="AP15" s="572"/>
      <c r="AQ15" s="573"/>
      <c r="AR15" s="571"/>
      <c r="AS15" s="572"/>
      <c r="AT15" s="572"/>
      <c r="AU15" s="572"/>
      <c r="AV15" s="572"/>
      <c r="AW15" s="572"/>
      <c r="AX15" s="607"/>
    </row>
    <row r="16" spans="1:50" ht="21" customHeight="1" x14ac:dyDescent="0.15">
      <c r="A16" s="258"/>
      <c r="B16" s="259"/>
      <c r="C16" s="259"/>
      <c r="D16" s="259"/>
      <c r="E16" s="259"/>
      <c r="F16" s="260"/>
      <c r="G16" s="588"/>
      <c r="H16" s="589"/>
      <c r="I16" s="581" t="s">
        <v>48</v>
      </c>
      <c r="J16" s="594"/>
      <c r="K16" s="594"/>
      <c r="L16" s="594"/>
      <c r="M16" s="594"/>
      <c r="N16" s="594"/>
      <c r="O16" s="595"/>
      <c r="P16" s="571" t="s">
        <v>656</v>
      </c>
      <c r="Q16" s="572"/>
      <c r="R16" s="572"/>
      <c r="S16" s="572"/>
      <c r="T16" s="572"/>
      <c r="U16" s="572"/>
      <c r="V16" s="573"/>
      <c r="W16" s="571" t="s">
        <v>656</v>
      </c>
      <c r="X16" s="572"/>
      <c r="Y16" s="572"/>
      <c r="Z16" s="572"/>
      <c r="AA16" s="572"/>
      <c r="AB16" s="572"/>
      <c r="AC16" s="573"/>
      <c r="AD16" s="571" t="s">
        <v>656</v>
      </c>
      <c r="AE16" s="572"/>
      <c r="AF16" s="572"/>
      <c r="AG16" s="572"/>
      <c r="AH16" s="572"/>
      <c r="AI16" s="572"/>
      <c r="AJ16" s="573"/>
      <c r="AK16" s="571"/>
      <c r="AL16" s="572"/>
      <c r="AM16" s="572"/>
      <c r="AN16" s="572"/>
      <c r="AO16" s="572"/>
      <c r="AP16" s="572"/>
      <c r="AQ16" s="573"/>
      <c r="AR16" s="599"/>
      <c r="AS16" s="600"/>
      <c r="AT16" s="600"/>
      <c r="AU16" s="600"/>
      <c r="AV16" s="600"/>
      <c r="AW16" s="600"/>
      <c r="AX16" s="601"/>
    </row>
    <row r="17" spans="1:51" ht="24.75" customHeight="1" x14ac:dyDescent="0.15">
      <c r="A17" s="258"/>
      <c r="B17" s="259"/>
      <c r="C17" s="259"/>
      <c r="D17" s="259"/>
      <c r="E17" s="259"/>
      <c r="F17" s="260"/>
      <c r="G17" s="588"/>
      <c r="H17" s="589"/>
      <c r="I17" s="581" t="s">
        <v>46</v>
      </c>
      <c r="J17" s="582"/>
      <c r="K17" s="582"/>
      <c r="L17" s="582"/>
      <c r="M17" s="582"/>
      <c r="N17" s="582"/>
      <c r="O17" s="583"/>
      <c r="P17" s="571" t="s">
        <v>656</v>
      </c>
      <c r="Q17" s="572"/>
      <c r="R17" s="572"/>
      <c r="S17" s="572"/>
      <c r="T17" s="572"/>
      <c r="U17" s="572"/>
      <c r="V17" s="573"/>
      <c r="W17" s="571" t="s">
        <v>656</v>
      </c>
      <c r="X17" s="572"/>
      <c r="Y17" s="572"/>
      <c r="Z17" s="572"/>
      <c r="AA17" s="572"/>
      <c r="AB17" s="572"/>
      <c r="AC17" s="573"/>
      <c r="AD17" s="571" t="s">
        <v>656</v>
      </c>
      <c r="AE17" s="572"/>
      <c r="AF17" s="572"/>
      <c r="AG17" s="572"/>
      <c r="AH17" s="572"/>
      <c r="AI17" s="572"/>
      <c r="AJ17" s="573"/>
      <c r="AK17" s="571"/>
      <c r="AL17" s="572"/>
      <c r="AM17" s="572"/>
      <c r="AN17" s="572"/>
      <c r="AO17" s="572"/>
      <c r="AP17" s="572"/>
      <c r="AQ17" s="573"/>
      <c r="AR17" s="584"/>
      <c r="AS17" s="584"/>
      <c r="AT17" s="584"/>
      <c r="AU17" s="584"/>
      <c r="AV17" s="584"/>
      <c r="AW17" s="584"/>
      <c r="AX17" s="585"/>
    </row>
    <row r="18" spans="1:51" ht="24.75" customHeight="1" x14ac:dyDescent="0.15">
      <c r="A18" s="258"/>
      <c r="B18" s="259"/>
      <c r="C18" s="259"/>
      <c r="D18" s="259"/>
      <c r="E18" s="259"/>
      <c r="F18" s="260"/>
      <c r="G18" s="590"/>
      <c r="H18" s="591"/>
      <c r="I18" s="574" t="s">
        <v>17</v>
      </c>
      <c r="J18" s="575"/>
      <c r="K18" s="575"/>
      <c r="L18" s="575"/>
      <c r="M18" s="575"/>
      <c r="N18" s="575"/>
      <c r="O18" s="576"/>
      <c r="P18" s="577">
        <f>SUM(P13:V17)</f>
        <v>430</v>
      </c>
      <c r="Q18" s="578"/>
      <c r="R18" s="578"/>
      <c r="S18" s="578"/>
      <c r="T18" s="578"/>
      <c r="U18" s="578"/>
      <c r="V18" s="579"/>
      <c r="W18" s="577">
        <f>SUM(W13:AC17)</f>
        <v>430</v>
      </c>
      <c r="X18" s="578"/>
      <c r="Y18" s="578"/>
      <c r="Z18" s="578"/>
      <c r="AA18" s="578"/>
      <c r="AB18" s="578"/>
      <c r="AC18" s="579"/>
      <c r="AD18" s="577">
        <f>SUM(AD13:AJ17)</f>
        <v>450</v>
      </c>
      <c r="AE18" s="578"/>
      <c r="AF18" s="578"/>
      <c r="AG18" s="578"/>
      <c r="AH18" s="578"/>
      <c r="AI18" s="578"/>
      <c r="AJ18" s="579"/>
      <c r="AK18" s="577">
        <f>SUM(AK13:AQ17)</f>
        <v>420</v>
      </c>
      <c r="AL18" s="578"/>
      <c r="AM18" s="578"/>
      <c r="AN18" s="578"/>
      <c r="AO18" s="578"/>
      <c r="AP18" s="578"/>
      <c r="AQ18" s="579"/>
      <c r="AR18" s="577">
        <f>SUM(AR13:AX17)</f>
        <v>420</v>
      </c>
      <c r="AS18" s="578"/>
      <c r="AT18" s="578"/>
      <c r="AU18" s="578"/>
      <c r="AV18" s="578"/>
      <c r="AW18" s="578"/>
      <c r="AX18" s="580"/>
    </row>
    <row r="19" spans="1:51" ht="24.75" customHeight="1" x14ac:dyDescent="0.15">
      <c r="A19" s="258"/>
      <c r="B19" s="259"/>
      <c r="C19" s="259"/>
      <c r="D19" s="259"/>
      <c r="E19" s="259"/>
      <c r="F19" s="260"/>
      <c r="G19" s="552" t="s">
        <v>9</v>
      </c>
      <c r="H19" s="553"/>
      <c r="I19" s="553"/>
      <c r="J19" s="553"/>
      <c r="K19" s="553"/>
      <c r="L19" s="553"/>
      <c r="M19" s="553"/>
      <c r="N19" s="553"/>
      <c r="O19" s="553"/>
      <c r="P19" s="571">
        <v>378</v>
      </c>
      <c r="Q19" s="572"/>
      <c r="R19" s="572"/>
      <c r="S19" s="572"/>
      <c r="T19" s="572"/>
      <c r="U19" s="572"/>
      <c r="V19" s="573"/>
      <c r="W19" s="571">
        <v>347</v>
      </c>
      <c r="X19" s="572"/>
      <c r="Y19" s="572"/>
      <c r="Z19" s="572"/>
      <c r="AA19" s="572"/>
      <c r="AB19" s="572"/>
      <c r="AC19" s="573"/>
      <c r="AD19" s="571">
        <v>331</v>
      </c>
      <c r="AE19" s="572"/>
      <c r="AF19" s="572"/>
      <c r="AG19" s="572"/>
      <c r="AH19" s="572"/>
      <c r="AI19" s="572"/>
      <c r="AJ19" s="573"/>
      <c r="AK19" s="549"/>
      <c r="AL19" s="549"/>
      <c r="AM19" s="549"/>
      <c r="AN19" s="549"/>
      <c r="AO19" s="549"/>
      <c r="AP19" s="549"/>
      <c r="AQ19" s="549"/>
      <c r="AR19" s="549"/>
      <c r="AS19" s="549"/>
      <c r="AT19" s="549"/>
      <c r="AU19" s="549"/>
      <c r="AV19" s="549"/>
      <c r="AW19" s="549"/>
      <c r="AX19" s="551"/>
    </row>
    <row r="20" spans="1:51" ht="24.75" customHeight="1" x14ac:dyDescent="0.15">
      <c r="A20" s="258"/>
      <c r="B20" s="259"/>
      <c r="C20" s="259"/>
      <c r="D20" s="259"/>
      <c r="E20" s="259"/>
      <c r="F20" s="260"/>
      <c r="G20" s="552" t="s">
        <v>10</v>
      </c>
      <c r="H20" s="553"/>
      <c r="I20" s="553"/>
      <c r="J20" s="553"/>
      <c r="K20" s="553"/>
      <c r="L20" s="553"/>
      <c r="M20" s="553"/>
      <c r="N20" s="553"/>
      <c r="O20" s="553"/>
      <c r="P20" s="548">
        <f>IF(P18=0, "-", SUM(P19)/P18)</f>
        <v>0.87906976744186049</v>
      </c>
      <c r="Q20" s="548"/>
      <c r="R20" s="548"/>
      <c r="S20" s="548"/>
      <c r="T20" s="548"/>
      <c r="U20" s="548"/>
      <c r="V20" s="548"/>
      <c r="W20" s="548">
        <f>IF(W18=0, "-", SUM(W19)/W18)</f>
        <v>0.80697674418604648</v>
      </c>
      <c r="X20" s="548"/>
      <c r="Y20" s="548"/>
      <c r="Z20" s="548"/>
      <c r="AA20" s="548"/>
      <c r="AB20" s="548"/>
      <c r="AC20" s="548"/>
      <c r="AD20" s="548">
        <f>IF(AD18=0, "-", SUM(AD19)/AD18)</f>
        <v>0.73555555555555552</v>
      </c>
      <c r="AE20" s="548"/>
      <c r="AF20" s="548"/>
      <c r="AG20" s="548"/>
      <c r="AH20" s="548"/>
      <c r="AI20" s="548"/>
      <c r="AJ20" s="548"/>
      <c r="AK20" s="549"/>
      <c r="AL20" s="549"/>
      <c r="AM20" s="549"/>
      <c r="AN20" s="549"/>
      <c r="AO20" s="549"/>
      <c r="AP20" s="549"/>
      <c r="AQ20" s="550"/>
      <c r="AR20" s="550"/>
      <c r="AS20" s="550"/>
      <c r="AT20" s="550"/>
      <c r="AU20" s="549"/>
      <c r="AV20" s="549"/>
      <c r="AW20" s="549"/>
      <c r="AX20" s="551"/>
    </row>
    <row r="21" spans="1:51" ht="25.5" customHeight="1" x14ac:dyDescent="0.15">
      <c r="A21" s="566"/>
      <c r="B21" s="567"/>
      <c r="C21" s="567"/>
      <c r="D21" s="567"/>
      <c r="E21" s="567"/>
      <c r="F21" s="568"/>
      <c r="G21" s="546" t="s">
        <v>226</v>
      </c>
      <c r="H21" s="547"/>
      <c r="I21" s="547"/>
      <c r="J21" s="547"/>
      <c r="K21" s="547"/>
      <c r="L21" s="547"/>
      <c r="M21" s="547"/>
      <c r="N21" s="547"/>
      <c r="O21" s="547"/>
      <c r="P21" s="548">
        <f>IF(P19=0, "-", SUM(P19)/SUM(P13,P14))</f>
        <v>0.87906976744186049</v>
      </c>
      <c r="Q21" s="548"/>
      <c r="R21" s="548"/>
      <c r="S21" s="548"/>
      <c r="T21" s="548"/>
      <c r="U21" s="548"/>
      <c r="V21" s="548"/>
      <c r="W21" s="548">
        <f>IF(W19=0, "-", SUM(W19)/SUM(W13,W14))</f>
        <v>0.80697674418604648</v>
      </c>
      <c r="X21" s="548"/>
      <c r="Y21" s="548"/>
      <c r="Z21" s="548"/>
      <c r="AA21" s="548"/>
      <c r="AB21" s="548"/>
      <c r="AC21" s="548"/>
      <c r="AD21" s="548">
        <f>IF(AD19=0, "-", SUM(AD19)/SUM(AD13,AD14))</f>
        <v>0.73555555555555552</v>
      </c>
      <c r="AE21" s="548"/>
      <c r="AF21" s="548"/>
      <c r="AG21" s="548"/>
      <c r="AH21" s="548"/>
      <c r="AI21" s="548"/>
      <c r="AJ21" s="548"/>
      <c r="AK21" s="549"/>
      <c r="AL21" s="549"/>
      <c r="AM21" s="549"/>
      <c r="AN21" s="549"/>
      <c r="AO21" s="549"/>
      <c r="AP21" s="549"/>
      <c r="AQ21" s="550"/>
      <c r="AR21" s="550"/>
      <c r="AS21" s="550"/>
      <c r="AT21" s="550"/>
      <c r="AU21" s="549"/>
      <c r="AV21" s="549"/>
      <c r="AW21" s="549"/>
      <c r="AX21" s="551"/>
    </row>
    <row r="22" spans="1:51" ht="18.75" customHeight="1" x14ac:dyDescent="0.15">
      <c r="A22" s="498" t="s">
        <v>570</v>
      </c>
      <c r="B22" s="499"/>
      <c r="C22" s="499"/>
      <c r="D22" s="499"/>
      <c r="E22" s="499"/>
      <c r="F22" s="500"/>
      <c r="G22" s="504" t="s">
        <v>219</v>
      </c>
      <c r="H22" s="505"/>
      <c r="I22" s="505"/>
      <c r="J22" s="505"/>
      <c r="K22" s="505"/>
      <c r="L22" s="505"/>
      <c r="M22" s="505"/>
      <c r="N22" s="505"/>
      <c r="O22" s="506"/>
      <c r="P22" s="507" t="s">
        <v>568</v>
      </c>
      <c r="Q22" s="505"/>
      <c r="R22" s="505"/>
      <c r="S22" s="505"/>
      <c r="T22" s="505"/>
      <c r="U22" s="505"/>
      <c r="V22" s="506"/>
      <c r="W22" s="507" t="s">
        <v>569</v>
      </c>
      <c r="X22" s="505"/>
      <c r="Y22" s="505"/>
      <c r="Z22" s="505"/>
      <c r="AA22" s="505"/>
      <c r="AB22" s="505"/>
      <c r="AC22" s="506"/>
      <c r="AD22" s="507" t="s">
        <v>218</v>
      </c>
      <c r="AE22" s="505"/>
      <c r="AF22" s="505"/>
      <c r="AG22" s="505"/>
      <c r="AH22" s="505"/>
      <c r="AI22" s="505"/>
      <c r="AJ22" s="505"/>
      <c r="AK22" s="505"/>
      <c r="AL22" s="505"/>
      <c r="AM22" s="505"/>
      <c r="AN22" s="505"/>
      <c r="AO22" s="505"/>
      <c r="AP22" s="505"/>
      <c r="AQ22" s="505"/>
      <c r="AR22" s="505"/>
      <c r="AS22" s="505"/>
      <c r="AT22" s="505"/>
      <c r="AU22" s="505"/>
      <c r="AV22" s="505"/>
      <c r="AW22" s="505"/>
      <c r="AX22" s="534"/>
    </row>
    <row r="23" spans="1:51" ht="25.5" customHeight="1" x14ac:dyDescent="0.15">
      <c r="A23" s="501"/>
      <c r="B23" s="502"/>
      <c r="C23" s="502"/>
      <c r="D23" s="502"/>
      <c r="E23" s="502"/>
      <c r="F23" s="503"/>
      <c r="G23" s="535" t="s">
        <v>594</v>
      </c>
      <c r="H23" s="536"/>
      <c r="I23" s="536"/>
      <c r="J23" s="536"/>
      <c r="K23" s="536"/>
      <c r="L23" s="536"/>
      <c r="M23" s="536"/>
      <c r="N23" s="536"/>
      <c r="O23" s="537"/>
      <c r="P23" s="538">
        <v>420</v>
      </c>
      <c r="Q23" s="539"/>
      <c r="R23" s="539"/>
      <c r="S23" s="539"/>
      <c r="T23" s="539"/>
      <c r="U23" s="539"/>
      <c r="V23" s="540"/>
      <c r="W23" s="538">
        <v>420</v>
      </c>
      <c r="X23" s="539"/>
      <c r="Y23" s="539"/>
      <c r="Z23" s="539"/>
      <c r="AA23" s="539"/>
      <c r="AB23" s="539"/>
      <c r="AC23" s="540"/>
      <c r="AD23" s="541"/>
      <c r="AE23" s="542"/>
      <c r="AF23" s="542"/>
      <c r="AG23" s="542"/>
      <c r="AH23" s="542"/>
      <c r="AI23" s="542"/>
      <c r="AJ23" s="542"/>
      <c r="AK23" s="542"/>
      <c r="AL23" s="542"/>
      <c r="AM23" s="542"/>
      <c r="AN23" s="542"/>
      <c r="AO23" s="542"/>
      <c r="AP23" s="542"/>
      <c r="AQ23" s="542"/>
      <c r="AR23" s="542"/>
      <c r="AS23" s="542"/>
      <c r="AT23" s="542"/>
      <c r="AU23" s="542"/>
      <c r="AV23" s="542"/>
      <c r="AW23" s="542"/>
      <c r="AX23" s="543"/>
    </row>
    <row r="24" spans="1:51" ht="25.5" customHeight="1" thickBot="1" x14ac:dyDescent="0.2">
      <c r="A24" s="501"/>
      <c r="B24" s="502"/>
      <c r="C24" s="502"/>
      <c r="D24" s="502"/>
      <c r="E24" s="502"/>
      <c r="F24" s="503"/>
      <c r="G24" s="247" t="s">
        <v>17</v>
      </c>
      <c r="H24" s="508"/>
      <c r="I24" s="508"/>
      <c r="J24" s="508"/>
      <c r="K24" s="508"/>
      <c r="L24" s="508"/>
      <c r="M24" s="508"/>
      <c r="N24" s="508"/>
      <c r="O24" s="509"/>
      <c r="P24" s="510">
        <f>AK13</f>
        <v>420</v>
      </c>
      <c r="Q24" s="511"/>
      <c r="R24" s="511"/>
      <c r="S24" s="511"/>
      <c r="T24" s="511"/>
      <c r="U24" s="511"/>
      <c r="V24" s="512"/>
      <c r="W24" s="513">
        <f>AR13</f>
        <v>420</v>
      </c>
      <c r="X24" s="514"/>
      <c r="Y24" s="514"/>
      <c r="Z24" s="514"/>
      <c r="AA24" s="514"/>
      <c r="AB24" s="514"/>
      <c r="AC24" s="515"/>
      <c r="AD24" s="544"/>
      <c r="AE24" s="544"/>
      <c r="AF24" s="544"/>
      <c r="AG24" s="544"/>
      <c r="AH24" s="544"/>
      <c r="AI24" s="544"/>
      <c r="AJ24" s="544"/>
      <c r="AK24" s="544"/>
      <c r="AL24" s="544"/>
      <c r="AM24" s="544"/>
      <c r="AN24" s="544"/>
      <c r="AO24" s="544"/>
      <c r="AP24" s="544"/>
      <c r="AQ24" s="544"/>
      <c r="AR24" s="544"/>
      <c r="AS24" s="544"/>
      <c r="AT24" s="544"/>
      <c r="AU24" s="544"/>
      <c r="AV24" s="544"/>
      <c r="AW24" s="544"/>
      <c r="AX24" s="545"/>
    </row>
    <row r="25" spans="1:51" ht="47.25" customHeight="1" x14ac:dyDescent="0.15">
      <c r="A25" s="516" t="s">
        <v>559</v>
      </c>
      <c r="B25" s="517"/>
      <c r="C25" s="517"/>
      <c r="D25" s="517"/>
      <c r="E25" s="517"/>
      <c r="F25" s="518"/>
      <c r="G25" s="519" t="s">
        <v>658</v>
      </c>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1"/>
    </row>
    <row r="26" spans="1:51" ht="31.5" customHeight="1" x14ac:dyDescent="0.15">
      <c r="A26" s="456" t="s">
        <v>560</v>
      </c>
      <c r="B26" s="108"/>
      <c r="C26" s="108"/>
      <c r="D26" s="108"/>
      <c r="E26" s="108"/>
      <c r="F26" s="109"/>
      <c r="G26" s="458" t="s">
        <v>553</v>
      </c>
      <c r="H26" s="459"/>
      <c r="I26" s="459"/>
      <c r="J26" s="459"/>
      <c r="K26" s="459"/>
      <c r="L26" s="459"/>
      <c r="M26" s="459"/>
      <c r="N26" s="459"/>
      <c r="O26" s="459"/>
      <c r="P26" s="460" t="s">
        <v>552</v>
      </c>
      <c r="Q26" s="459"/>
      <c r="R26" s="459"/>
      <c r="S26" s="459"/>
      <c r="T26" s="459"/>
      <c r="U26" s="459"/>
      <c r="V26" s="459"/>
      <c r="W26" s="459"/>
      <c r="X26" s="461"/>
      <c r="Y26" s="462"/>
      <c r="Z26" s="463"/>
      <c r="AA26" s="464"/>
      <c r="AB26" s="465" t="s">
        <v>11</v>
      </c>
      <c r="AC26" s="465"/>
      <c r="AD26" s="465"/>
      <c r="AE26" s="124" t="s">
        <v>397</v>
      </c>
      <c r="AF26" s="466"/>
      <c r="AG26" s="466"/>
      <c r="AH26" s="467"/>
      <c r="AI26" s="124" t="s">
        <v>549</v>
      </c>
      <c r="AJ26" s="466"/>
      <c r="AK26" s="466"/>
      <c r="AL26" s="467"/>
      <c r="AM26" s="124" t="s">
        <v>365</v>
      </c>
      <c r="AN26" s="466"/>
      <c r="AO26" s="466"/>
      <c r="AP26" s="467"/>
      <c r="AQ26" s="477" t="s">
        <v>396</v>
      </c>
      <c r="AR26" s="478"/>
      <c r="AS26" s="478"/>
      <c r="AT26" s="479"/>
      <c r="AU26" s="477" t="s">
        <v>571</v>
      </c>
      <c r="AV26" s="478"/>
      <c r="AW26" s="478"/>
      <c r="AX26" s="480"/>
    </row>
    <row r="27" spans="1:51" ht="23.25" customHeight="1" x14ac:dyDescent="0.15">
      <c r="A27" s="456"/>
      <c r="B27" s="108"/>
      <c r="C27" s="108"/>
      <c r="D27" s="108"/>
      <c r="E27" s="108"/>
      <c r="F27" s="109"/>
      <c r="G27" s="522" t="s">
        <v>659</v>
      </c>
      <c r="H27" s="523"/>
      <c r="I27" s="523"/>
      <c r="J27" s="523"/>
      <c r="K27" s="523"/>
      <c r="L27" s="523"/>
      <c r="M27" s="523"/>
      <c r="N27" s="523"/>
      <c r="O27" s="523"/>
      <c r="P27" s="333" t="s">
        <v>599</v>
      </c>
      <c r="Q27" s="526"/>
      <c r="R27" s="526"/>
      <c r="S27" s="526"/>
      <c r="T27" s="526"/>
      <c r="U27" s="526"/>
      <c r="V27" s="526"/>
      <c r="W27" s="526"/>
      <c r="X27" s="527"/>
      <c r="Y27" s="531" t="s">
        <v>51</v>
      </c>
      <c r="Z27" s="532"/>
      <c r="AA27" s="533"/>
      <c r="AB27" s="476" t="s">
        <v>598</v>
      </c>
      <c r="AC27" s="476"/>
      <c r="AD27" s="476"/>
      <c r="AE27" s="469">
        <v>16</v>
      </c>
      <c r="AF27" s="469"/>
      <c r="AG27" s="469"/>
      <c r="AH27" s="469"/>
      <c r="AI27" s="469">
        <v>17</v>
      </c>
      <c r="AJ27" s="469"/>
      <c r="AK27" s="469"/>
      <c r="AL27" s="469"/>
      <c r="AM27" s="469">
        <v>13</v>
      </c>
      <c r="AN27" s="469"/>
      <c r="AO27" s="469"/>
      <c r="AP27" s="469"/>
      <c r="AQ27" s="469"/>
      <c r="AR27" s="469"/>
      <c r="AS27" s="469"/>
      <c r="AT27" s="469"/>
      <c r="AU27" s="470"/>
      <c r="AV27" s="471"/>
      <c r="AW27" s="471"/>
      <c r="AX27" s="472"/>
    </row>
    <row r="28" spans="1:51" ht="23.25" customHeight="1" x14ac:dyDescent="0.15">
      <c r="A28" s="457"/>
      <c r="B28" s="159"/>
      <c r="C28" s="159"/>
      <c r="D28" s="159"/>
      <c r="E28" s="159"/>
      <c r="F28" s="160"/>
      <c r="G28" s="524"/>
      <c r="H28" s="525"/>
      <c r="I28" s="525"/>
      <c r="J28" s="525"/>
      <c r="K28" s="525"/>
      <c r="L28" s="525"/>
      <c r="M28" s="525"/>
      <c r="N28" s="525"/>
      <c r="O28" s="525"/>
      <c r="P28" s="528"/>
      <c r="Q28" s="529"/>
      <c r="R28" s="529"/>
      <c r="S28" s="529"/>
      <c r="T28" s="529"/>
      <c r="U28" s="529"/>
      <c r="V28" s="529"/>
      <c r="W28" s="529"/>
      <c r="X28" s="530"/>
      <c r="Y28" s="473" t="s">
        <v>52</v>
      </c>
      <c r="Z28" s="474"/>
      <c r="AA28" s="475"/>
      <c r="AB28" s="476" t="s">
        <v>598</v>
      </c>
      <c r="AC28" s="476"/>
      <c r="AD28" s="476"/>
      <c r="AE28" s="469">
        <v>12</v>
      </c>
      <c r="AF28" s="469"/>
      <c r="AG28" s="469"/>
      <c r="AH28" s="469"/>
      <c r="AI28" s="469">
        <v>14</v>
      </c>
      <c r="AJ28" s="469"/>
      <c r="AK28" s="469"/>
      <c r="AL28" s="469"/>
      <c r="AM28" s="469">
        <v>12</v>
      </c>
      <c r="AN28" s="469"/>
      <c r="AO28" s="469"/>
      <c r="AP28" s="469"/>
      <c r="AQ28" s="469">
        <v>13</v>
      </c>
      <c r="AR28" s="469"/>
      <c r="AS28" s="469"/>
      <c r="AT28" s="469"/>
      <c r="AU28" s="470"/>
      <c r="AV28" s="471"/>
      <c r="AW28" s="471"/>
      <c r="AX28" s="472"/>
    </row>
    <row r="29" spans="1:51" ht="23.25" customHeight="1" x14ac:dyDescent="0.15">
      <c r="A29" s="437" t="s">
        <v>561</v>
      </c>
      <c r="B29" s="438"/>
      <c r="C29" s="438"/>
      <c r="D29" s="438"/>
      <c r="E29" s="438"/>
      <c r="F29" s="439"/>
      <c r="G29" s="446" t="s">
        <v>562</v>
      </c>
      <c r="H29" s="446"/>
      <c r="I29" s="446"/>
      <c r="J29" s="446"/>
      <c r="K29" s="446"/>
      <c r="L29" s="446"/>
      <c r="M29" s="446"/>
      <c r="N29" s="446"/>
      <c r="O29" s="446"/>
      <c r="P29" s="446"/>
      <c r="Q29" s="446"/>
      <c r="R29" s="446"/>
      <c r="S29" s="446"/>
      <c r="T29" s="446"/>
      <c r="U29" s="446"/>
      <c r="V29" s="446"/>
      <c r="W29" s="446"/>
      <c r="X29" s="447"/>
      <c r="Y29" s="448"/>
      <c r="Z29" s="449"/>
      <c r="AA29" s="450"/>
      <c r="AB29" s="451" t="s">
        <v>11</v>
      </c>
      <c r="AC29" s="446"/>
      <c r="AD29" s="447"/>
      <c r="AE29" s="451" t="s">
        <v>397</v>
      </c>
      <c r="AF29" s="446"/>
      <c r="AG29" s="446"/>
      <c r="AH29" s="447"/>
      <c r="AI29" s="451" t="s">
        <v>549</v>
      </c>
      <c r="AJ29" s="446"/>
      <c r="AK29" s="446"/>
      <c r="AL29" s="447"/>
      <c r="AM29" s="451" t="s">
        <v>365</v>
      </c>
      <c r="AN29" s="446"/>
      <c r="AO29" s="446"/>
      <c r="AP29" s="447"/>
      <c r="AQ29" s="481" t="s">
        <v>572</v>
      </c>
      <c r="AR29" s="482"/>
      <c r="AS29" s="482"/>
      <c r="AT29" s="482"/>
      <c r="AU29" s="482"/>
      <c r="AV29" s="482"/>
      <c r="AW29" s="482"/>
      <c r="AX29" s="483"/>
    </row>
    <row r="30" spans="1:51" ht="23.25" customHeight="1" x14ac:dyDescent="0.15">
      <c r="A30" s="440"/>
      <c r="B30" s="441"/>
      <c r="C30" s="441"/>
      <c r="D30" s="441"/>
      <c r="E30" s="441"/>
      <c r="F30" s="442"/>
      <c r="G30" s="490" t="s">
        <v>600</v>
      </c>
      <c r="H30" s="491"/>
      <c r="I30" s="491"/>
      <c r="J30" s="491"/>
      <c r="K30" s="491"/>
      <c r="L30" s="491"/>
      <c r="M30" s="491"/>
      <c r="N30" s="491"/>
      <c r="O30" s="491"/>
      <c r="P30" s="491"/>
      <c r="Q30" s="491"/>
      <c r="R30" s="491"/>
      <c r="S30" s="491"/>
      <c r="T30" s="491"/>
      <c r="U30" s="491"/>
      <c r="V30" s="491"/>
      <c r="W30" s="491"/>
      <c r="X30" s="491"/>
      <c r="Y30" s="484" t="s">
        <v>561</v>
      </c>
      <c r="Z30" s="485"/>
      <c r="AA30" s="486"/>
      <c r="AB30" s="487" t="s">
        <v>601</v>
      </c>
      <c r="AC30" s="488"/>
      <c r="AD30" s="489"/>
      <c r="AE30" s="494">
        <v>24</v>
      </c>
      <c r="AF30" s="494"/>
      <c r="AG30" s="494"/>
      <c r="AH30" s="494"/>
      <c r="AI30" s="494">
        <v>20</v>
      </c>
      <c r="AJ30" s="494"/>
      <c r="AK30" s="494"/>
      <c r="AL30" s="494"/>
      <c r="AM30" s="494">
        <v>25</v>
      </c>
      <c r="AN30" s="494"/>
      <c r="AO30" s="494"/>
      <c r="AP30" s="494"/>
      <c r="AQ30" s="92">
        <v>30</v>
      </c>
      <c r="AR30" s="93"/>
      <c r="AS30" s="93"/>
      <c r="AT30" s="93"/>
      <c r="AU30" s="93"/>
      <c r="AV30" s="93"/>
      <c r="AW30" s="93"/>
      <c r="AX30" s="97"/>
    </row>
    <row r="31" spans="1:51" ht="46.5" customHeight="1" x14ac:dyDescent="0.15">
      <c r="A31" s="443"/>
      <c r="B31" s="444"/>
      <c r="C31" s="444"/>
      <c r="D31" s="444"/>
      <c r="E31" s="444"/>
      <c r="F31" s="445"/>
      <c r="G31" s="492"/>
      <c r="H31" s="493"/>
      <c r="I31" s="493"/>
      <c r="J31" s="493"/>
      <c r="K31" s="493"/>
      <c r="L31" s="493"/>
      <c r="M31" s="493"/>
      <c r="N31" s="493"/>
      <c r="O31" s="493"/>
      <c r="P31" s="493"/>
      <c r="Q31" s="493"/>
      <c r="R31" s="493"/>
      <c r="S31" s="493"/>
      <c r="T31" s="493"/>
      <c r="U31" s="493"/>
      <c r="V31" s="493"/>
      <c r="W31" s="493"/>
      <c r="X31" s="493"/>
      <c r="Y31" s="495" t="s">
        <v>563</v>
      </c>
      <c r="Z31" s="496"/>
      <c r="AA31" s="497"/>
      <c r="AB31" s="452" t="s">
        <v>655</v>
      </c>
      <c r="AC31" s="453"/>
      <c r="AD31" s="454"/>
      <c r="AE31" s="455" t="s">
        <v>602</v>
      </c>
      <c r="AF31" s="455"/>
      <c r="AG31" s="455"/>
      <c r="AH31" s="455"/>
      <c r="AI31" s="455" t="s">
        <v>603</v>
      </c>
      <c r="AJ31" s="455"/>
      <c r="AK31" s="455"/>
      <c r="AL31" s="455"/>
      <c r="AM31" s="455" t="s">
        <v>628</v>
      </c>
      <c r="AN31" s="455"/>
      <c r="AO31" s="455"/>
      <c r="AP31" s="455"/>
      <c r="AQ31" s="455" t="s">
        <v>629</v>
      </c>
      <c r="AR31" s="455"/>
      <c r="AS31" s="455"/>
      <c r="AT31" s="455"/>
      <c r="AU31" s="455"/>
      <c r="AV31" s="455"/>
      <c r="AW31" s="455"/>
      <c r="AX31" s="468"/>
    </row>
    <row r="32" spans="1:51" ht="18.75" customHeight="1" x14ac:dyDescent="0.15">
      <c r="A32" s="177" t="s">
        <v>554</v>
      </c>
      <c r="B32" s="107" t="s">
        <v>555</v>
      </c>
      <c r="C32" s="108"/>
      <c r="D32" s="108"/>
      <c r="E32" s="108"/>
      <c r="F32" s="109"/>
      <c r="G32" s="161" t="s">
        <v>556</v>
      </c>
      <c r="H32" s="161"/>
      <c r="I32" s="161"/>
      <c r="J32" s="161"/>
      <c r="K32" s="161"/>
      <c r="L32" s="161"/>
      <c r="M32" s="161"/>
      <c r="N32" s="161"/>
      <c r="O32" s="161"/>
      <c r="P32" s="161"/>
      <c r="Q32" s="161"/>
      <c r="R32" s="161"/>
      <c r="S32" s="161"/>
      <c r="T32" s="161"/>
      <c r="U32" s="161"/>
      <c r="V32" s="161"/>
      <c r="W32" s="161"/>
      <c r="X32" s="161"/>
      <c r="Y32" s="161"/>
      <c r="Z32" s="161"/>
      <c r="AA32" s="162"/>
      <c r="AB32" s="163" t="s">
        <v>573</v>
      </c>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4"/>
      <c r="AY32">
        <f>COUNTA($G$34)</f>
        <v>1</v>
      </c>
    </row>
    <row r="33" spans="1:60" ht="22.5" customHeight="1" x14ac:dyDescent="0.15">
      <c r="A33" s="178"/>
      <c r="B33" s="107"/>
      <c r="C33" s="108"/>
      <c r="D33" s="108"/>
      <c r="E33" s="108"/>
      <c r="F33" s="109"/>
      <c r="G33" s="114"/>
      <c r="H33" s="114"/>
      <c r="I33" s="114"/>
      <c r="J33" s="114"/>
      <c r="K33" s="114"/>
      <c r="L33" s="114"/>
      <c r="M33" s="114"/>
      <c r="N33" s="114"/>
      <c r="O33" s="114"/>
      <c r="P33" s="114"/>
      <c r="Q33" s="114"/>
      <c r="R33" s="114"/>
      <c r="S33" s="114"/>
      <c r="T33" s="114"/>
      <c r="U33" s="114"/>
      <c r="V33" s="114"/>
      <c r="W33" s="114"/>
      <c r="X33" s="114"/>
      <c r="Y33" s="114"/>
      <c r="Z33" s="114"/>
      <c r="AA33" s="115"/>
      <c r="AB33" s="117"/>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37"/>
      <c r="AY33">
        <f t="shared" ref="AY33:AY41" si="0">$AY$32</f>
        <v>1</v>
      </c>
    </row>
    <row r="34" spans="1:60" ht="22.5" customHeight="1" x14ac:dyDescent="0.15">
      <c r="A34" s="178"/>
      <c r="B34" s="107"/>
      <c r="C34" s="108"/>
      <c r="D34" s="108"/>
      <c r="E34" s="108"/>
      <c r="F34" s="109"/>
      <c r="G34" s="165" t="s">
        <v>595</v>
      </c>
      <c r="H34" s="165"/>
      <c r="I34" s="165"/>
      <c r="J34" s="165"/>
      <c r="K34" s="165"/>
      <c r="L34" s="165"/>
      <c r="M34" s="165"/>
      <c r="N34" s="165"/>
      <c r="O34" s="165"/>
      <c r="P34" s="165"/>
      <c r="Q34" s="165"/>
      <c r="R34" s="165"/>
      <c r="S34" s="165"/>
      <c r="T34" s="165"/>
      <c r="U34" s="165"/>
      <c r="V34" s="165"/>
      <c r="W34" s="165"/>
      <c r="X34" s="165"/>
      <c r="Y34" s="165"/>
      <c r="Z34" s="165"/>
      <c r="AA34" s="166"/>
      <c r="AB34" s="171" t="s">
        <v>624</v>
      </c>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72"/>
      <c r="AY34">
        <f t="shared" si="0"/>
        <v>1</v>
      </c>
    </row>
    <row r="35" spans="1:60" ht="22.5" customHeight="1" x14ac:dyDescent="0.15">
      <c r="A35" s="178"/>
      <c r="B35" s="107"/>
      <c r="C35" s="108"/>
      <c r="D35" s="108"/>
      <c r="E35" s="108"/>
      <c r="F35" s="109"/>
      <c r="G35" s="167"/>
      <c r="H35" s="167"/>
      <c r="I35" s="167"/>
      <c r="J35" s="167"/>
      <c r="K35" s="167"/>
      <c r="L35" s="167"/>
      <c r="M35" s="167"/>
      <c r="N35" s="167"/>
      <c r="O35" s="167"/>
      <c r="P35" s="167"/>
      <c r="Q35" s="167"/>
      <c r="R35" s="167"/>
      <c r="S35" s="167"/>
      <c r="T35" s="167"/>
      <c r="U35" s="167"/>
      <c r="V35" s="167"/>
      <c r="W35" s="167"/>
      <c r="X35" s="167"/>
      <c r="Y35" s="167"/>
      <c r="Z35" s="167"/>
      <c r="AA35" s="168"/>
      <c r="AB35" s="173"/>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74"/>
      <c r="AY35">
        <f t="shared" si="0"/>
        <v>1</v>
      </c>
    </row>
    <row r="36" spans="1:60" ht="49.5" customHeight="1" x14ac:dyDescent="0.15">
      <c r="A36" s="178"/>
      <c r="B36" s="158"/>
      <c r="C36" s="159"/>
      <c r="D36" s="159"/>
      <c r="E36" s="159"/>
      <c r="F36" s="160"/>
      <c r="G36" s="169"/>
      <c r="H36" s="169"/>
      <c r="I36" s="169"/>
      <c r="J36" s="169"/>
      <c r="K36" s="169"/>
      <c r="L36" s="169"/>
      <c r="M36" s="169"/>
      <c r="N36" s="169"/>
      <c r="O36" s="169"/>
      <c r="P36" s="169"/>
      <c r="Q36" s="169"/>
      <c r="R36" s="169"/>
      <c r="S36" s="169"/>
      <c r="T36" s="169"/>
      <c r="U36" s="169"/>
      <c r="V36" s="169"/>
      <c r="W36" s="169"/>
      <c r="X36" s="169"/>
      <c r="Y36" s="169"/>
      <c r="Z36" s="169"/>
      <c r="AA36" s="170"/>
      <c r="AB36" s="175"/>
      <c r="AC36" s="169"/>
      <c r="AD36" s="169"/>
      <c r="AE36" s="167"/>
      <c r="AF36" s="167"/>
      <c r="AG36" s="167"/>
      <c r="AH36" s="167"/>
      <c r="AI36" s="167"/>
      <c r="AJ36" s="167"/>
      <c r="AK36" s="167"/>
      <c r="AL36" s="167"/>
      <c r="AM36" s="167"/>
      <c r="AN36" s="167"/>
      <c r="AO36" s="167"/>
      <c r="AP36" s="167"/>
      <c r="AQ36" s="167"/>
      <c r="AR36" s="167"/>
      <c r="AS36" s="167"/>
      <c r="AT36" s="167"/>
      <c r="AU36" s="169"/>
      <c r="AV36" s="169"/>
      <c r="AW36" s="169"/>
      <c r="AX36" s="176"/>
      <c r="AY36">
        <f t="shared" si="0"/>
        <v>1</v>
      </c>
    </row>
    <row r="37" spans="1:60" ht="18.75" customHeight="1" x14ac:dyDescent="0.15">
      <c r="A37" s="178"/>
      <c r="B37" s="104" t="s">
        <v>137</v>
      </c>
      <c r="C37" s="105"/>
      <c r="D37" s="105"/>
      <c r="E37" s="105"/>
      <c r="F37" s="106"/>
      <c r="G37" s="110" t="s">
        <v>55</v>
      </c>
      <c r="H37" s="111"/>
      <c r="I37" s="111"/>
      <c r="J37" s="111"/>
      <c r="K37" s="111"/>
      <c r="L37" s="111"/>
      <c r="M37" s="111"/>
      <c r="N37" s="111"/>
      <c r="O37" s="112"/>
      <c r="P37" s="116" t="s">
        <v>57</v>
      </c>
      <c r="Q37" s="111"/>
      <c r="R37" s="111"/>
      <c r="S37" s="111"/>
      <c r="T37" s="111"/>
      <c r="U37" s="111"/>
      <c r="V37" s="111"/>
      <c r="W37" s="111"/>
      <c r="X37" s="112"/>
      <c r="Y37" s="118"/>
      <c r="Z37" s="119"/>
      <c r="AA37" s="120"/>
      <c r="AB37" s="121" t="s">
        <v>11</v>
      </c>
      <c r="AC37" s="122"/>
      <c r="AD37" s="123"/>
      <c r="AE37" s="127" t="s">
        <v>397</v>
      </c>
      <c r="AF37" s="127"/>
      <c r="AG37" s="127"/>
      <c r="AH37" s="127"/>
      <c r="AI37" s="127" t="s">
        <v>549</v>
      </c>
      <c r="AJ37" s="127"/>
      <c r="AK37" s="127"/>
      <c r="AL37" s="127"/>
      <c r="AM37" s="127" t="s">
        <v>365</v>
      </c>
      <c r="AN37" s="127"/>
      <c r="AO37" s="127"/>
      <c r="AP37" s="127"/>
      <c r="AQ37" s="128" t="s">
        <v>174</v>
      </c>
      <c r="AR37" s="129"/>
      <c r="AS37" s="129"/>
      <c r="AT37" s="130"/>
      <c r="AU37" s="131" t="s">
        <v>127</v>
      </c>
      <c r="AV37" s="131"/>
      <c r="AW37" s="131"/>
      <c r="AX37" s="132"/>
      <c r="AY37">
        <f t="shared" si="0"/>
        <v>1</v>
      </c>
      <c r="BA37" s="10"/>
      <c r="BB37" s="10"/>
      <c r="BC37" s="10"/>
    </row>
    <row r="38" spans="1:60" ht="18.75" customHeight="1" x14ac:dyDescent="0.15">
      <c r="A38" s="178"/>
      <c r="B38" s="107"/>
      <c r="C38" s="108"/>
      <c r="D38" s="108"/>
      <c r="E38" s="108"/>
      <c r="F38" s="109"/>
      <c r="G38" s="113"/>
      <c r="H38" s="114"/>
      <c r="I38" s="114"/>
      <c r="J38" s="114"/>
      <c r="K38" s="114"/>
      <c r="L38" s="114"/>
      <c r="M38" s="114"/>
      <c r="N38" s="114"/>
      <c r="O38" s="115"/>
      <c r="P38" s="117"/>
      <c r="Q38" s="114"/>
      <c r="R38" s="114"/>
      <c r="S38" s="114"/>
      <c r="T38" s="114"/>
      <c r="U38" s="114"/>
      <c r="V38" s="114"/>
      <c r="W38" s="114"/>
      <c r="X38" s="115"/>
      <c r="Y38" s="118"/>
      <c r="Z38" s="119"/>
      <c r="AA38" s="120"/>
      <c r="AB38" s="124"/>
      <c r="AC38" s="125"/>
      <c r="AD38" s="126"/>
      <c r="AE38" s="127"/>
      <c r="AF38" s="127"/>
      <c r="AG38" s="127"/>
      <c r="AH38" s="127"/>
      <c r="AI38" s="127"/>
      <c r="AJ38" s="127"/>
      <c r="AK38" s="127"/>
      <c r="AL38" s="127"/>
      <c r="AM38" s="127"/>
      <c r="AN38" s="127"/>
      <c r="AO38" s="127"/>
      <c r="AP38" s="127"/>
      <c r="AQ38" s="133"/>
      <c r="AR38" s="134"/>
      <c r="AS38" s="135" t="s">
        <v>175</v>
      </c>
      <c r="AT38" s="136"/>
      <c r="AU38" s="134"/>
      <c r="AV38" s="134"/>
      <c r="AW38" s="114" t="s">
        <v>164</v>
      </c>
      <c r="AX38" s="137"/>
      <c r="AY38">
        <f t="shared" si="0"/>
        <v>1</v>
      </c>
      <c r="BA38" s="10"/>
      <c r="BB38" s="10"/>
      <c r="BC38" s="10"/>
      <c r="BD38" s="10"/>
      <c r="BE38" s="10"/>
      <c r="BF38" s="10"/>
      <c r="BG38" s="10"/>
      <c r="BH38" s="10"/>
    </row>
    <row r="39" spans="1:60" ht="23.25" customHeight="1" x14ac:dyDescent="0.15">
      <c r="A39" s="178"/>
      <c r="B39" s="107"/>
      <c r="C39" s="108"/>
      <c r="D39" s="108"/>
      <c r="E39" s="108"/>
      <c r="F39" s="109"/>
      <c r="G39" s="138" t="s">
        <v>596</v>
      </c>
      <c r="H39" s="139"/>
      <c r="I39" s="139"/>
      <c r="J39" s="139"/>
      <c r="K39" s="139"/>
      <c r="L39" s="139"/>
      <c r="M39" s="139"/>
      <c r="N39" s="139"/>
      <c r="O39" s="140"/>
      <c r="P39" s="139" t="s">
        <v>597</v>
      </c>
      <c r="Q39" s="147"/>
      <c r="R39" s="147"/>
      <c r="S39" s="147"/>
      <c r="T39" s="147"/>
      <c r="U39" s="147"/>
      <c r="V39" s="147"/>
      <c r="W39" s="147"/>
      <c r="X39" s="148"/>
      <c r="Y39" s="153" t="s">
        <v>56</v>
      </c>
      <c r="Z39" s="154"/>
      <c r="AA39" s="155"/>
      <c r="AB39" s="156" t="s">
        <v>598</v>
      </c>
      <c r="AC39" s="156"/>
      <c r="AD39" s="156"/>
      <c r="AE39" s="92">
        <v>16</v>
      </c>
      <c r="AF39" s="93"/>
      <c r="AG39" s="93"/>
      <c r="AH39" s="93"/>
      <c r="AI39" s="92">
        <v>17</v>
      </c>
      <c r="AJ39" s="93"/>
      <c r="AK39" s="93"/>
      <c r="AL39" s="93"/>
      <c r="AM39" s="92">
        <v>13</v>
      </c>
      <c r="AN39" s="93"/>
      <c r="AO39" s="93"/>
      <c r="AP39" s="93"/>
      <c r="AQ39" s="94" t="s">
        <v>656</v>
      </c>
      <c r="AR39" s="95"/>
      <c r="AS39" s="95"/>
      <c r="AT39" s="96"/>
      <c r="AU39" s="93" t="s">
        <v>656</v>
      </c>
      <c r="AV39" s="93"/>
      <c r="AW39" s="93"/>
      <c r="AX39" s="97"/>
      <c r="AY39">
        <f t="shared" si="0"/>
        <v>1</v>
      </c>
    </row>
    <row r="40" spans="1:60" ht="23.25" customHeight="1" x14ac:dyDescent="0.15">
      <c r="A40" s="178"/>
      <c r="B40" s="107"/>
      <c r="C40" s="108"/>
      <c r="D40" s="108"/>
      <c r="E40" s="108"/>
      <c r="F40" s="109"/>
      <c r="G40" s="141"/>
      <c r="H40" s="142"/>
      <c r="I40" s="142"/>
      <c r="J40" s="142"/>
      <c r="K40" s="142"/>
      <c r="L40" s="142"/>
      <c r="M40" s="142"/>
      <c r="N40" s="142"/>
      <c r="O40" s="143"/>
      <c r="P40" s="149"/>
      <c r="Q40" s="149"/>
      <c r="R40" s="149"/>
      <c r="S40" s="149"/>
      <c r="T40" s="149"/>
      <c r="U40" s="149"/>
      <c r="V40" s="149"/>
      <c r="W40" s="149"/>
      <c r="X40" s="150"/>
      <c r="Y40" s="98" t="s">
        <v>50</v>
      </c>
      <c r="Z40" s="99"/>
      <c r="AA40" s="100"/>
      <c r="AB40" s="157" t="s">
        <v>598</v>
      </c>
      <c r="AC40" s="157"/>
      <c r="AD40" s="157"/>
      <c r="AE40" s="92">
        <v>12</v>
      </c>
      <c r="AF40" s="93"/>
      <c r="AG40" s="93"/>
      <c r="AH40" s="93"/>
      <c r="AI40" s="92">
        <v>14</v>
      </c>
      <c r="AJ40" s="93"/>
      <c r="AK40" s="93"/>
      <c r="AL40" s="93"/>
      <c r="AM40" s="92">
        <v>12</v>
      </c>
      <c r="AN40" s="93"/>
      <c r="AO40" s="93"/>
      <c r="AP40" s="93"/>
      <c r="AQ40" s="94" t="s">
        <v>656</v>
      </c>
      <c r="AR40" s="95"/>
      <c r="AS40" s="95"/>
      <c r="AT40" s="96"/>
      <c r="AU40" s="93" t="s">
        <v>656</v>
      </c>
      <c r="AV40" s="93"/>
      <c r="AW40" s="93"/>
      <c r="AX40" s="97"/>
      <c r="AY40">
        <f t="shared" si="0"/>
        <v>1</v>
      </c>
      <c r="BA40" s="10"/>
      <c r="BB40" s="10"/>
      <c r="BC40" s="10"/>
    </row>
    <row r="41" spans="1:60" ht="23.25" customHeight="1" thickBot="1" x14ac:dyDescent="0.2">
      <c r="A41" s="178"/>
      <c r="B41" s="107"/>
      <c r="C41" s="108"/>
      <c r="D41" s="108"/>
      <c r="E41" s="108"/>
      <c r="F41" s="109"/>
      <c r="G41" s="144"/>
      <c r="H41" s="145"/>
      <c r="I41" s="145"/>
      <c r="J41" s="145"/>
      <c r="K41" s="145"/>
      <c r="L41" s="145"/>
      <c r="M41" s="145"/>
      <c r="N41" s="145"/>
      <c r="O41" s="146"/>
      <c r="P41" s="151"/>
      <c r="Q41" s="151"/>
      <c r="R41" s="151"/>
      <c r="S41" s="151"/>
      <c r="T41" s="151"/>
      <c r="U41" s="151"/>
      <c r="V41" s="151"/>
      <c r="W41" s="151"/>
      <c r="X41" s="152"/>
      <c r="Y41" s="98" t="s">
        <v>12</v>
      </c>
      <c r="Z41" s="99"/>
      <c r="AA41" s="100"/>
      <c r="AB41" s="101" t="s">
        <v>13</v>
      </c>
      <c r="AC41" s="101"/>
      <c r="AD41" s="101"/>
      <c r="AE41" s="102">
        <f>AE39/AE40*100</f>
        <v>133.33333333333331</v>
      </c>
      <c r="AF41" s="103"/>
      <c r="AG41" s="103"/>
      <c r="AH41" s="103"/>
      <c r="AI41" s="102">
        <f>AI39/AI40*100</f>
        <v>121.42857142857142</v>
      </c>
      <c r="AJ41" s="103"/>
      <c r="AK41" s="103"/>
      <c r="AL41" s="103"/>
      <c r="AM41" s="102">
        <f>100*13/12</f>
        <v>108.33333333333333</v>
      </c>
      <c r="AN41" s="103"/>
      <c r="AO41" s="103"/>
      <c r="AP41" s="103"/>
      <c r="AQ41" s="94" t="s">
        <v>656</v>
      </c>
      <c r="AR41" s="95"/>
      <c r="AS41" s="95"/>
      <c r="AT41" s="96"/>
      <c r="AU41" s="93" t="s">
        <v>656</v>
      </c>
      <c r="AV41" s="93"/>
      <c r="AW41" s="93"/>
      <c r="AX41" s="97"/>
      <c r="AY41">
        <f t="shared" si="0"/>
        <v>1</v>
      </c>
      <c r="BA41" s="10"/>
      <c r="BB41" s="10"/>
      <c r="BC41" s="10"/>
      <c r="BD41" s="10"/>
      <c r="BE41" s="10"/>
      <c r="BF41" s="10"/>
      <c r="BG41" s="10"/>
      <c r="BH41" s="10"/>
    </row>
    <row r="42" spans="1:60" ht="45.75" customHeight="1" x14ac:dyDescent="0.15">
      <c r="A42" s="354" t="s">
        <v>264</v>
      </c>
      <c r="B42" s="355"/>
      <c r="C42" s="358" t="s">
        <v>176</v>
      </c>
      <c r="D42" s="355"/>
      <c r="E42" s="360" t="s">
        <v>190</v>
      </c>
      <c r="F42" s="361"/>
      <c r="G42" s="362" t="s">
        <v>604</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60" ht="32.25" customHeight="1" x14ac:dyDescent="0.15">
      <c r="A43" s="356"/>
      <c r="B43" s="357"/>
      <c r="C43" s="359"/>
      <c r="D43" s="357"/>
      <c r="E43" s="104" t="s">
        <v>189</v>
      </c>
      <c r="F43" s="106"/>
      <c r="G43" s="138" t="s">
        <v>605</v>
      </c>
      <c r="H43" s="139"/>
      <c r="I43" s="139"/>
      <c r="J43" s="139"/>
      <c r="K43" s="139"/>
      <c r="L43" s="139"/>
      <c r="M43" s="139"/>
      <c r="N43" s="139"/>
      <c r="O43" s="139"/>
      <c r="P43" s="139"/>
      <c r="Q43" s="139"/>
      <c r="R43" s="139"/>
      <c r="S43" s="139"/>
      <c r="T43" s="139"/>
      <c r="U43" s="139"/>
      <c r="V43" s="140"/>
      <c r="W43" s="423" t="s">
        <v>564</v>
      </c>
      <c r="X43" s="424"/>
      <c r="Y43" s="424"/>
      <c r="Z43" s="424"/>
      <c r="AA43" s="425"/>
      <c r="AB43" s="426" t="s">
        <v>625</v>
      </c>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8"/>
    </row>
    <row r="44" spans="1:60" ht="21" customHeight="1" x14ac:dyDescent="0.15">
      <c r="A44" s="356"/>
      <c r="B44" s="357"/>
      <c r="C44" s="359"/>
      <c r="D44" s="357"/>
      <c r="E44" s="158"/>
      <c r="F44" s="160"/>
      <c r="G44" s="144"/>
      <c r="H44" s="145"/>
      <c r="I44" s="145"/>
      <c r="J44" s="145"/>
      <c r="K44" s="145"/>
      <c r="L44" s="145"/>
      <c r="M44" s="145"/>
      <c r="N44" s="145"/>
      <c r="O44" s="145"/>
      <c r="P44" s="145"/>
      <c r="Q44" s="145"/>
      <c r="R44" s="145"/>
      <c r="S44" s="145"/>
      <c r="T44" s="145"/>
      <c r="U44" s="145"/>
      <c r="V44" s="146"/>
      <c r="W44" s="429" t="s">
        <v>565</v>
      </c>
      <c r="X44" s="430"/>
      <c r="Y44" s="430"/>
      <c r="Z44" s="430"/>
      <c r="AA44" s="431"/>
      <c r="AB44" s="426" t="s">
        <v>660</v>
      </c>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8"/>
    </row>
    <row r="45" spans="1:60" ht="34.5" customHeight="1" x14ac:dyDescent="0.15">
      <c r="A45" s="356"/>
      <c r="B45" s="357"/>
      <c r="C45" s="432" t="s">
        <v>577</v>
      </c>
      <c r="D45" s="433"/>
      <c r="E45" s="104" t="s">
        <v>260</v>
      </c>
      <c r="F45" s="106"/>
      <c r="G45" s="413" t="s">
        <v>179</v>
      </c>
      <c r="H45" s="414"/>
      <c r="I45" s="414"/>
      <c r="J45" s="434" t="s">
        <v>626</v>
      </c>
      <c r="K45" s="435"/>
      <c r="L45" s="435"/>
      <c r="M45" s="435"/>
      <c r="N45" s="435"/>
      <c r="O45" s="435"/>
      <c r="P45" s="435"/>
      <c r="Q45" s="435"/>
      <c r="R45" s="435"/>
      <c r="S45" s="435"/>
      <c r="T45" s="436"/>
      <c r="U45" s="411" t="s">
        <v>627</v>
      </c>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2"/>
      <c r="AY45" s="73"/>
    </row>
    <row r="46" spans="1:60" ht="34.5" customHeight="1" x14ac:dyDescent="0.15">
      <c r="A46" s="356"/>
      <c r="B46" s="357"/>
      <c r="C46" s="359"/>
      <c r="D46" s="357"/>
      <c r="E46" s="107"/>
      <c r="F46" s="109"/>
      <c r="G46" s="413" t="s">
        <v>578</v>
      </c>
      <c r="H46" s="414"/>
      <c r="I46" s="414"/>
      <c r="J46" s="414"/>
      <c r="K46" s="414"/>
      <c r="L46" s="414"/>
      <c r="M46" s="414"/>
      <c r="N46" s="414"/>
      <c r="O46" s="414"/>
      <c r="P46" s="414"/>
      <c r="Q46" s="414"/>
      <c r="R46" s="414"/>
      <c r="S46" s="414"/>
      <c r="T46" s="414"/>
      <c r="U46" s="410" t="s">
        <v>627</v>
      </c>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2"/>
      <c r="AY46" s="73"/>
    </row>
    <row r="47" spans="1:60" ht="34.5" customHeight="1" thickBot="1" x14ac:dyDescent="0.2">
      <c r="A47" s="356"/>
      <c r="B47" s="357"/>
      <c r="C47" s="359"/>
      <c r="D47" s="357"/>
      <c r="E47" s="158"/>
      <c r="F47" s="160"/>
      <c r="G47" s="413" t="s">
        <v>565</v>
      </c>
      <c r="H47" s="414"/>
      <c r="I47" s="414"/>
      <c r="J47" s="414"/>
      <c r="K47" s="414"/>
      <c r="L47" s="414"/>
      <c r="M47" s="414"/>
      <c r="N47" s="414"/>
      <c r="O47" s="414"/>
      <c r="P47" s="414"/>
      <c r="Q47" s="414"/>
      <c r="R47" s="414"/>
      <c r="S47" s="414"/>
      <c r="T47" s="414"/>
      <c r="U47" s="608" t="s">
        <v>627</v>
      </c>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2"/>
      <c r="AY47" s="73"/>
    </row>
    <row r="48" spans="1:60" ht="27" customHeight="1" x14ac:dyDescent="0.15">
      <c r="A48" s="415" t="s">
        <v>44</v>
      </c>
      <c r="B48" s="416"/>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7"/>
    </row>
    <row r="49" spans="1:50" ht="27" customHeight="1" x14ac:dyDescent="0.15">
      <c r="A49" s="5"/>
      <c r="B49" s="6"/>
      <c r="C49" s="418" t="s">
        <v>29</v>
      </c>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20"/>
      <c r="AD49" s="419" t="s">
        <v>33</v>
      </c>
      <c r="AE49" s="419"/>
      <c r="AF49" s="419"/>
      <c r="AG49" s="421" t="s">
        <v>28</v>
      </c>
      <c r="AH49" s="419"/>
      <c r="AI49" s="419"/>
      <c r="AJ49" s="419"/>
      <c r="AK49" s="419"/>
      <c r="AL49" s="419"/>
      <c r="AM49" s="419"/>
      <c r="AN49" s="419"/>
      <c r="AO49" s="419"/>
      <c r="AP49" s="419"/>
      <c r="AQ49" s="419"/>
      <c r="AR49" s="419"/>
      <c r="AS49" s="419"/>
      <c r="AT49" s="419"/>
      <c r="AU49" s="419"/>
      <c r="AV49" s="419"/>
      <c r="AW49" s="419"/>
      <c r="AX49" s="422"/>
    </row>
    <row r="50" spans="1:50" ht="51.75" customHeight="1" x14ac:dyDescent="0.15">
      <c r="A50" s="385" t="s">
        <v>132</v>
      </c>
      <c r="B50" s="386"/>
      <c r="C50" s="391" t="s">
        <v>133</v>
      </c>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3"/>
      <c r="AD50" s="394" t="s">
        <v>589</v>
      </c>
      <c r="AE50" s="395"/>
      <c r="AF50" s="395"/>
      <c r="AG50" s="396" t="s">
        <v>606</v>
      </c>
      <c r="AH50" s="397"/>
      <c r="AI50" s="397"/>
      <c r="AJ50" s="397"/>
      <c r="AK50" s="397"/>
      <c r="AL50" s="397"/>
      <c r="AM50" s="397"/>
      <c r="AN50" s="397"/>
      <c r="AO50" s="397"/>
      <c r="AP50" s="397"/>
      <c r="AQ50" s="397"/>
      <c r="AR50" s="397"/>
      <c r="AS50" s="397"/>
      <c r="AT50" s="397"/>
      <c r="AU50" s="397"/>
      <c r="AV50" s="397"/>
      <c r="AW50" s="397"/>
      <c r="AX50" s="398"/>
    </row>
    <row r="51" spans="1:50" ht="40.5" customHeight="1" x14ac:dyDescent="0.15">
      <c r="A51" s="387"/>
      <c r="B51" s="388"/>
      <c r="C51" s="399" t="s">
        <v>34</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311"/>
      <c r="AD51" s="312" t="s">
        <v>589</v>
      </c>
      <c r="AE51" s="313"/>
      <c r="AF51" s="313"/>
      <c r="AG51" s="307" t="s">
        <v>607</v>
      </c>
      <c r="AH51" s="308"/>
      <c r="AI51" s="308"/>
      <c r="AJ51" s="308"/>
      <c r="AK51" s="308"/>
      <c r="AL51" s="308"/>
      <c r="AM51" s="308"/>
      <c r="AN51" s="308"/>
      <c r="AO51" s="308"/>
      <c r="AP51" s="308"/>
      <c r="AQ51" s="308"/>
      <c r="AR51" s="308"/>
      <c r="AS51" s="308"/>
      <c r="AT51" s="308"/>
      <c r="AU51" s="308"/>
      <c r="AV51" s="308"/>
      <c r="AW51" s="308"/>
      <c r="AX51" s="309"/>
    </row>
    <row r="52" spans="1:50" ht="46.5" customHeight="1" x14ac:dyDescent="0.15">
      <c r="A52" s="389"/>
      <c r="B52" s="390"/>
      <c r="C52" s="401" t="s">
        <v>134</v>
      </c>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3"/>
      <c r="AD52" s="349" t="s">
        <v>589</v>
      </c>
      <c r="AE52" s="350"/>
      <c r="AF52" s="350"/>
      <c r="AG52" s="335" t="s">
        <v>608</v>
      </c>
      <c r="AH52" s="142"/>
      <c r="AI52" s="142"/>
      <c r="AJ52" s="142"/>
      <c r="AK52" s="142"/>
      <c r="AL52" s="142"/>
      <c r="AM52" s="142"/>
      <c r="AN52" s="142"/>
      <c r="AO52" s="142"/>
      <c r="AP52" s="142"/>
      <c r="AQ52" s="142"/>
      <c r="AR52" s="142"/>
      <c r="AS52" s="142"/>
      <c r="AT52" s="142"/>
      <c r="AU52" s="142"/>
      <c r="AV52" s="142"/>
      <c r="AW52" s="142"/>
      <c r="AX52" s="336"/>
    </row>
    <row r="53" spans="1:50" ht="27" customHeight="1" x14ac:dyDescent="0.15">
      <c r="A53" s="287" t="s">
        <v>36</v>
      </c>
      <c r="B53" s="365"/>
      <c r="C53" s="367" t="s">
        <v>38</v>
      </c>
      <c r="D53" s="329"/>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9"/>
      <c r="AD53" s="330" t="s">
        <v>589</v>
      </c>
      <c r="AE53" s="331"/>
      <c r="AF53" s="331"/>
      <c r="AG53" s="333" t="s">
        <v>611</v>
      </c>
      <c r="AH53" s="139"/>
      <c r="AI53" s="139"/>
      <c r="AJ53" s="139"/>
      <c r="AK53" s="139"/>
      <c r="AL53" s="139"/>
      <c r="AM53" s="139"/>
      <c r="AN53" s="139"/>
      <c r="AO53" s="139"/>
      <c r="AP53" s="139"/>
      <c r="AQ53" s="139"/>
      <c r="AR53" s="139"/>
      <c r="AS53" s="139"/>
      <c r="AT53" s="139"/>
      <c r="AU53" s="139"/>
      <c r="AV53" s="139"/>
      <c r="AW53" s="139"/>
      <c r="AX53" s="334"/>
    </row>
    <row r="54" spans="1:50" ht="35.25" customHeight="1" x14ac:dyDescent="0.15">
      <c r="A54" s="289"/>
      <c r="B54" s="366"/>
      <c r="C54" s="370"/>
      <c r="D54" s="371"/>
      <c r="E54" s="374" t="s">
        <v>243</v>
      </c>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6"/>
      <c r="AD54" s="312" t="s">
        <v>609</v>
      </c>
      <c r="AE54" s="313"/>
      <c r="AF54" s="377"/>
      <c r="AG54" s="335"/>
      <c r="AH54" s="142"/>
      <c r="AI54" s="142"/>
      <c r="AJ54" s="142"/>
      <c r="AK54" s="142"/>
      <c r="AL54" s="142"/>
      <c r="AM54" s="142"/>
      <c r="AN54" s="142"/>
      <c r="AO54" s="142"/>
      <c r="AP54" s="142"/>
      <c r="AQ54" s="142"/>
      <c r="AR54" s="142"/>
      <c r="AS54" s="142"/>
      <c r="AT54" s="142"/>
      <c r="AU54" s="142"/>
      <c r="AV54" s="142"/>
      <c r="AW54" s="142"/>
      <c r="AX54" s="336"/>
    </row>
    <row r="55" spans="1:50" ht="26.25" customHeight="1" x14ac:dyDescent="0.15">
      <c r="A55" s="289"/>
      <c r="B55" s="366"/>
      <c r="C55" s="372"/>
      <c r="D55" s="373"/>
      <c r="E55" s="378" t="s">
        <v>210</v>
      </c>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80"/>
      <c r="AD55" s="381" t="s">
        <v>610</v>
      </c>
      <c r="AE55" s="382"/>
      <c r="AF55" s="382"/>
      <c r="AG55" s="335"/>
      <c r="AH55" s="142"/>
      <c r="AI55" s="142"/>
      <c r="AJ55" s="142"/>
      <c r="AK55" s="142"/>
      <c r="AL55" s="142"/>
      <c r="AM55" s="142"/>
      <c r="AN55" s="142"/>
      <c r="AO55" s="142"/>
      <c r="AP55" s="142"/>
      <c r="AQ55" s="142"/>
      <c r="AR55" s="142"/>
      <c r="AS55" s="142"/>
      <c r="AT55" s="142"/>
      <c r="AU55" s="142"/>
      <c r="AV55" s="142"/>
      <c r="AW55" s="142"/>
      <c r="AX55" s="336"/>
    </row>
    <row r="56" spans="1:50" ht="26.25" customHeight="1" x14ac:dyDescent="0.15">
      <c r="A56" s="289"/>
      <c r="B56" s="290"/>
      <c r="C56" s="383" t="s">
        <v>39</v>
      </c>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296" t="s">
        <v>612</v>
      </c>
      <c r="AE56" s="297"/>
      <c r="AF56" s="297"/>
      <c r="AG56" s="299"/>
      <c r="AH56" s="300"/>
      <c r="AI56" s="300"/>
      <c r="AJ56" s="300"/>
      <c r="AK56" s="300"/>
      <c r="AL56" s="300"/>
      <c r="AM56" s="300"/>
      <c r="AN56" s="300"/>
      <c r="AO56" s="300"/>
      <c r="AP56" s="300"/>
      <c r="AQ56" s="300"/>
      <c r="AR56" s="300"/>
      <c r="AS56" s="300"/>
      <c r="AT56" s="300"/>
      <c r="AU56" s="300"/>
      <c r="AV56" s="300"/>
      <c r="AW56" s="300"/>
      <c r="AX56" s="301"/>
    </row>
    <row r="57" spans="1:50" ht="26.25" customHeight="1" x14ac:dyDescent="0.15">
      <c r="A57" s="289"/>
      <c r="B57" s="290"/>
      <c r="C57" s="310" t="s">
        <v>135</v>
      </c>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2" t="s">
        <v>589</v>
      </c>
      <c r="AE57" s="313"/>
      <c r="AF57" s="313"/>
      <c r="AG57" s="307" t="s">
        <v>613</v>
      </c>
      <c r="AH57" s="308"/>
      <c r="AI57" s="308"/>
      <c r="AJ57" s="308"/>
      <c r="AK57" s="308"/>
      <c r="AL57" s="308"/>
      <c r="AM57" s="308"/>
      <c r="AN57" s="308"/>
      <c r="AO57" s="308"/>
      <c r="AP57" s="308"/>
      <c r="AQ57" s="308"/>
      <c r="AR57" s="308"/>
      <c r="AS57" s="308"/>
      <c r="AT57" s="308"/>
      <c r="AU57" s="308"/>
      <c r="AV57" s="308"/>
      <c r="AW57" s="308"/>
      <c r="AX57" s="309"/>
    </row>
    <row r="58" spans="1:50" ht="26.25" customHeight="1" x14ac:dyDescent="0.15">
      <c r="A58" s="289"/>
      <c r="B58" s="290"/>
      <c r="C58" s="310" t="s">
        <v>35</v>
      </c>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2" t="s">
        <v>612</v>
      </c>
      <c r="AE58" s="313"/>
      <c r="AF58" s="313"/>
      <c r="AG58" s="307"/>
      <c r="AH58" s="308"/>
      <c r="AI58" s="308"/>
      <c r="AJ58" s="308"/>
      <c r="AK58" s="308"/>
      <c r="AL58" s="308"/>
      <c r="AM58" s="308"/>
      <c r="AN58" s="308"/>
      <c r="AO58" s="308"/>
      <c r="AP58" s="308"/>
      <c r="AQ58" s="308"/>
      <c r="AR58" s="308"/>
      <c r="AS58" s="308"/>
      <c r="AT58" s="308"/>
      <c r="AU58" s="308"/>
      <c r="AV58" s="308"/>
      <c r="AW58" s="308"/>
      <c r="AX58" s="309"/>
    </row>
    <row r="59" spans="1:50" ht="26.25" customHeight="1" x14ac:dyDescent="0.15">
      <c r="A59" s="289"/>
      <c r="B59" s="290"/>
      <c r="C59" s="310" t="s">
        <v>40</v>
      </c>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48"/>
      <c r="AD59" s="312" t="s">
        <v>589</v>
      </c>
      <c r="AE59" s="313"/>
      <c r="AF59" s="313"/>
      <c r="AG59" s="307" t="s">
        <v>614</v>
      </c>
      <c r="AH59" s="308"/>
      <c r="AI59" s="308"/>
      <c r="AJ59" s="308"/>
      <c r="AK59" s="308"/>
      <c r="AL59" s="308"/>
      <c r="AM59" s="308"/>
      <c r="AN59" s="308"/>
      <c r="AO59" s="308"/>
      <c r="AP59" s="308"/>
      <c r="AQ59" s="308"/>
      <c r="AR59" s="308"/>
      <c r="AS59" s="308"/>
      <c r="AT59" s="308"/>
      <c r="AU59" s="308"/>
      <c r="AV59" s="308"/>
      <c r="AW59" s="308"/>
      <c r="AX59" s="309"/>
    </row>
    <row r="60" spans="1:50" ht="26.25" customHeight="1" x14ac:dyDescent="0.15">
      <c r="A60" s="289"/>
      <c r="B60" s="290"/>
      <c r="C60" s="310" t="s">
        <v>222</v>
      </c>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48"/>
      <c r="AD60" s="349" t="s">
        <v>612</v>
      </c>
      <c r="AE60" s="350"/>
      <c r="AF60" s="350"/>
      <c r="AG60" s="351"/>
      <c r="AH60" s="352"/>
      <c r="AI60" s="352"/>
      <c r="AJ60" s="352"/>
      <c r="AK60" s="352"/>
      <c r="AL60" s="352"/>
      <c r="AM60" s="352"/>
      <c r="AN60" s="352"/>
      <c r="AO60" s="352"/>
      <c r="AP60" s="352"/>
      <c r="AQ60" s="352"/>
      <c r="AR60" s="352"/>
      <c r="AS60" s="352"/>
      <c r="AT60" s="352"/>
      <c r="AU60" s="352"/>
      <c r="AV60" s="352"/>
      <c r="AW60" s="352"/>
      <c r="AX60" s="353"/>
    </row>
    <row r="61" spans="1:50" ht="26.25" customHeight="1" x14ac:dyDescent="0.15">
      <c r="A61" s="289"/>
      <c r="B61" s="290"/>
      <c r="C61" s="404" t="s">
        <v>223</v>
      </c>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6"/>
      <c r="AD61" s="312" t="s">
        <v>612</v>
      </c>
      <c r="AE61" s="313"/>
      <c r="AF61" s="377"/>
      <c r="AG61" s="307"/>
      <c r="AH61" s="308"/>
      <c r="AI61" s="308"/>
      <c r="AJ61" s="308"/>
      <c r="AK61" s="308"/>
      <c r="AL61" s="308"/>
      <c r="AM61" s="308"/>
      <c r="AN61" s="308"/>
      <c r="AO61" s="308"/>
      <c r="AP61" s="308"/>
      <c r="AQ61" s="308"/>
      <c r="AR61" s="308"/>
      <c r="AS61" s="308"/>
      <c r="AT61" s="308"/>
      <c r="AU61" s="308"/>
      <c r="AV61" s="308"/>
      <c r="AW61" s="308"/>
      <c r="AX61" s="309"/>
    </row>
    <row r="62" spans="1:50" ht="48" customHeight="1" x14ac:dyDescent="0.15">
      <c r="A62" s="291"/>
      <c r="B62" s="292"/>
      <c r="C62" s="407" t="s">
        <v>214</v>
      </c>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9"/>
      <c r="AD62" s="342" t="s">
        <v>589</v>
      </c>
      <c r="AE62" s="343"/>
      <c r="AF62" s="344"/>
      <c r="AG62" s="345" t="s">
        <v>615</v>
      </c>
      <c r="AH62" s="346"/>
      <c r="AI62" s="346"/>
      <c r="AJ62" s="346"/>
      <c r="AK62" s="346"/>
      <c r="AL62" s="346"/>
      <c r="AM62" s="346"/>
      <c r="AN62" s="346"/>
      <c r="AO62" s="346"/>
      <c r="AP62" s="346"/>
      <c r="AQ62" s="346"/>
      <c r="AR62" s="346"/>
      <c r="AS62" s="346"/>
      <c r="AT62" s="346"/>
      <c r="AU62" s="346"/>
      <c r="AV62" s="346"/>
      <c r="AW62" s="346"/>
      <c r="AX62" s="347"/>
    </row>
    <row r="63" spans="1:50" ht="27" customHeight="1" x14ac:dyDescent="0.15">
      <c r="A63" s="287" t="s">
        <v>37</v>
      </c>
      <c r="B63" s="288"/>
      <c r="C63" s="293" t="s">
        <v>215</v>
      </c>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5"/>
      <c r="AD63" s="296" t="s">
        <v>612</v>
      </c>
      <c r="AE63" s="297"/>
      <c r="AF63" s="298"/>
      <c r="AG63" s="299"/>
      <c r="AH63" s="300"/>
      <c r="AI63" s="300"/>
      <c r="AJ63" s="300"/>
      <c r="AK63" s="300"/>
      <c r="AL63" s="300"/>
      <c r="AM63" s="300"/>
      <c r="AN63" s="300"/>
      <c r="AO63" s="300"/>
      <c r="AP63" s="300"/>
      <c r="AQ63" s="300"/>
      <c r="AR63" s="300"/>
      <c r="AS63" s="300"/>
      <c r="AT63" s="300"/>
      <c r="AU63" s="300"/>
      <c r="AV63" s="300"/>
      <c r="AW63" s="300"/>
      <c r="AX63" s="301"/>
    </row>
    <row r="64" spans="1:50" ht="35.25" customHeight="1" x14ac:dyDescent="0.15">
      <c r="A64" s="289"/>
      <c r="B64" s="290"/>
      <c r="C64" s="302" t="s">
        <v>42</v>
      </c>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4"/>
      <c r="AD64" s="305" t="s">
        <v>612</v>
      </c>
      <c r="AE64" s="306"/>
      <c r="AF64" s="306"/>
      <c r="AG64" s="307"/>
      <c r="AH64" s="308"/>
      <c r="AI64" s="308"/>
      <c r="AJ64" s="308"/>
      <c r="AK64" s="308"/>
      <c r="AL64" s="308"/>
      <c r="AM64" s="308"/>
      <c r="AN64" s="308"/>
      <c r="AO64" s="308"/>
      <c r="AP64" s="308"/>
      <c r="AQ64" s="308"/>
      <c r="AR64" s="308"/>
      <c r="AS64" s="308"/>
      <c r="AT64" s="308"/>
      <c r="AU64" s="308"/>
      <c r="AV64" s="308"/>
      <c r="AW64" s="308"/>
      <c r="AX64" s="309"/>
    </row>
    <row r="65" spans="1:50" ht="27" customHeight="1" x14ac:dyDescent="0.15">
      <c r="A65" s="289"/>
      <c r="B65" s="290"/>
      <c r="C65" s="310" t="s">
        <v>177</v>
      </c>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2" t="s">
        <v>589</v>
      </c>
      <c r="AE65" s="313"/>
      <c r="AF65" s="313"/>
      <c r="AG65" s="307" t="s">
        <v>616</v>
      </c>
      <c r="AH65" s="308"/>
      <c r="AI65" s="308"/>
      <c r="AJ65" s="308"/>
      <c r="AK65" s="308"/>
      <c r="AL65" s="308"/>
      <c r="AM65" s="308"/>
      <c r="AN65" s="308"/>
      <c r="AO65" s="308"/>
      <c r="AP65" s="308"/>
      <c r="AQ65" s="308"/>
      <c r="AR65" s="308"/>
      <c r="AS65" s="308"/>
      <c r="AT65" s="308"/>
      <c r="AU65" s="308"/>
      <c r="AV65" s="308"/>
      <c r="AW65" s="308"/>
      <c r="AX65" s="309"/>
    </row>
    <row r="66" spans="1:50" ht="27" customHeight="1" x14ac:dyDescent="0.15">
      <c r="A66" s="291"/>
      <c r="B66" s="292"/>
      <c r="C66" s="310" t="s">
        <v>41</v>
      </c>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2" t="s">
        <v>612</v>
      </c>
      <c r="AE66" s="313"/>
      <c r="AF66" s="313"/>
      <c r="AG66" s="337"/>
      <c r="AH66" s="145"/>
      <c r="AI66" s="145"/>
      <c r="AJ66" s="145"/>
      <c r="AK66" s="145"/>
      <c r="AL66" s="145"/>
      <c r="AM66" s="145"/>
      <c r="AN66" s="145"/>
      <c r="AO66" s="145"/>
      <c r="AP66" s="145"/>
      <c r="AQ66" s="145"/>
      <c r="AR66" s="145"/>
      <c r="AS66" s="145"/>
      <c r="AT66" s="145"/>
      <c r="AU66" s="145"/>
      <c r="AV66" s="145"/>
      <c r="AW66" s="145"/>
      <c r="AX66" s="338"/>
    </row>
    <row r="67" spans="1:50" ht="41.25" customHeight="1" x14ac:dyDescent="0.15">
      <c r="A67" s="321" t="s">
        <v>54</v>
      </c>
      <c r="B67" s="322"/>
      <c r="C67" s="327" t="s">
        <v>136</v>
      </c>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9"/>
      <c r="AD67" s="330" t="s">
        <v>612</v>
      </c>
      <c r="AE67" s="331"/>
      <c r="AF67" s="332"/>
      <c r="AG67" s="333"/>
      <c r="AH67" s="139"/>
      <c r="AI67" s="139"/>
      <c r="AJ67" s="139"/>
      <c r="AK67" s="139"/>
      <c r="AL67" s="139"/>
      <c r="AM67" s="139"/>
      <c r="AN67" s="139"/>
      <c r="AO67" s="139"/>
      <c r="AP67" s="139"/>
      <c r="AQ67" s="139"/>
      <c r="AR67" s="139"/>
      <c r="AS67" s="139"/>
      <c r="AT67" s="139"/>
      <c r="AU67" s="139"/>
      <c r="AV67" s="139"/>
      <c r="AW67" s="139"/>
      <c r="AX67" s="334"/>
    </row>
    <row r="68" spans="1:50" ht="19.7" customHeight="1" x14ac:dyDescent="0.15">
      <c r="A68" s="323"/>
      <c r="B68" s="324"/>
      <c r="C68" s="687" t="s">
        <v>0</v>
      </c>
      <c r="D68" s="688"/>
      <c r="E68" s="688"/>
      <c r="F68" s="688"/>
      <c r="G68" s="688"/>
      <c r="H68" s="688"/>
      <c r="I68" s="688"/>
      <c r="J68" s="688"/>
      <c r="K68" s="688"/>
      <c r="L68" s="688"/>
      <c r="M68" s="688"/>
      <c r="N68" s="688"/>
      <c r="O68" s="684" t="s">
        <v>583</v>
      </c>
      <c r="P68" s="685"/>
      <c r="Q68" s="685"/>
      <c r="R68" s="685"/>
      <c r="S68" s="685"/>
      <c r="T68" s="685"/>
      <c r="U68" s="685"/>
      <c r="V68" s="685"/>
      <c r="W68" s="685"/>
      <c r="X68" s="685"/>
      <c r="Y68" s="685"/>
      <c r="Z68" s="685"/>
      <c r="AA68" s="685"/>
      <c r="AB68" s="685"/>
      <c r="AC68" s="685"/>
      <c r="AD68" s="685"/>
      <c r="AE68" s="685"/>
      <c r="AF68" s="686"/>
      <c r="AG68" s="335"/>
      <c r="AH68" s="142"/>
      <c r="AI68" s="142"/>
      <c r="AJ68" s="142"/>
      <c r="AK68" s="142"/>
      <c r="AL68" s="142"/>
      <c r="AM68" s="142"/>
      <c r="AN68" s="142"/>
      <c r="AO68" s="142"/>
      <c r="AP68" s="142"/>
      <c r="AQ68" s="142"/>
      <c r="AR68" s="142"/>
      <c r="AS68" s="142"/>
      <c r="AT68" s="142"/>
      <c r="AU68" s="142"/>
      <c r="AV68" s="142"/>
      <c r="AW68" s="142"/>
      <c r="AX68" s="336"/>
    </row>
    <row r="69" spans="1:50" ht="24.75" customHeight="1" x14ac:dyDescent="0.15">
      <c r="A69" s="323"/>
      <c r="B69" s="324"/>
      <c r="C69" s="671"/>
      <c r="D69" s="672"/>
      <c r="E69" s="316"/>
      <c r="F69" s="316"/>
      <c r="G69" s="316"/>
      <c r="H69" s="317"/>
      <c r="I69" s="317"/>
      <c r="J69" s="673"/>
      <c r="K69" s="673"/>
      <c r="L69" s="673"/>
      <c r="M69" s="317"/>
      <c r="N69" s="674"/>
      <c r="O69" s="675"/>
      <c r="P69" s="676"/>
      <c r="Q69" s="676"/>
      <c r="R69" s="676"/>
      <c r="S69" s="676"/>
      <c r="T69" s="676"/>
      <c r="U69" s="676"/>
      <c r="V69" s="676"/>
      <c r="W69" s="676"/>
      <c r="X69" s="676"/>
      <c r="Y69" s="676"/>
      <c r="Z69" s="676"/>
      <c r="AA69" s="676"/>
      <c r="AB69" s="676"/>
      <c r="AC69" s="676"/>
      <c r="AD69" s="676"/>
      <c r="AE69" s="676"/>
      <c r="AF69" s="677"/>
      <c r="AG69" s="335"/>
      <c r="AH69" s="142"/>
      <c r="AI69" s="142"/>
      <c r="AJ69" s="142"/>
      <c r="AK69" s="142"/>
      <c r="AL69" s="142"/>
      <c r="AM69" s="142"/>
      <c r="AN69" s="142"/>
      <c r="AO69" s="142"/>
      <c r="AP69" s="142"/>
      <c r="AQ69" s="142"/>
      <c r="AR69" s="142"/>
      <c r="AS69" s="142"/>
      <c r="AT69" s="142"/>
      <c r="AU69" s="142"/>
      <c r="AV69" s="142"/>
      <c r="AW69" s="142"/>
      <c r="AX69" s="336"/>
    </row>
    <row r="70" spans="1:50" ht="24.75" customHeight="1" x14ac:dyDescent="0.15">
      <c r="A70" s="323"/>
      <c r="B70" s="324"/>
      <c r="C70" s="314"/>
      <c r="D70" s="315"/>
      <c r="E70" s="316"/>
      <c r="F70" s="316"/>
      <c r="G70" s="316"/>
      <c r="H70" s="317"/>
      <c r="I70" s="317"/>
      <c r="J70" s="318"/>
      <c r="K70" s="318"/>
      <c r="L70" s="318"/>
      <c r="M70" s="319"/>
      <c r="N70" s="320"/>
      <c r="O70" s="678"/>
      <c r="P70" s="679"/>
      <c r="Q70" s="679"/>
      <c r="R70" s="679"/>
      <c r="S70" s="679"/>
      <c r="T70" s="679"/>
      <c r="U70" s="679"/>
      <c r="V70" s="679"/>
      <c r="W70" s="679"/>
      <c r="X70" s="679"/>
      <c r="Y70" s="679"/>
      <c r="Z70" s="679"/>
      <c r="AA70" s="679"/>
      <c r="AB70" s="679"/>
      <c r="AC70" s="679"/>
      <c r="AD70" s="679"/>
      <c r="AE70" s="679"/>
      <c r="AF70" s="680"/>
      <c r="AG70" s="335"/>
      <c r="AH70" s="142"/>
      <c r="AI70" s="142"/>
      <c r="AJ70" s="142"/>
      <c r="AK70" s="142"/>
      <c r="AL70" s="142"/>
      <c r="AM70" s="142"/>
      <c r="AN70" s="142"/>
      <c r="AO70" s="142"/>
      <c r="AP70" s="142"/>
      <c r="AQ70" s="142"/>
      <c r="AR70" s="142"/>
      <c r="AS70" s="142"/>
      <c r="AT70" s="142"/>
      <c r="AU70" s="142"/>
      <c r="AV70" s="142"/>
      <c r="AW70" s="142"/>
      <c r="AX70" s="336"/>
    </row>
    <row r="71" spans="1:50" ht="24.75" customHeight="1" x14ac:dyDescent="0.15">
      <c r="A71" s="323"/>
      <c r="B71" s="324"/>
      <c r="C71" s="314"/>
      <c r="D71" s="315"/>
      <c r="E71" s="316"/>
      <c r="F71" s="316"/>
      <c r="G71" s="316"/>
      <c r="H71" s="317"/>
      <c r="I71" s="317"/>
      <c r="J71" s="318"/>
      <c r="K71" s="318"/>
      <c r="L71" s="318"/>
      <c r="M71" s="319"/>
      <c r="N71" s="320"/>
      <c r="O71" s="678"/>
      <c r="P71" s="679"/>
      <c r="Q71" s="679"/>
      <c r="R71" s="679"/>
      <c r="S71" s="679"/>
      <c r="T71" s="679"/>
      <c r="U71" s="679"/>
      <c r="V71" s="679"/>
      <c r="W71" s="679"/>
      <c r="X71" s="679"/>
      <c r="Y71" s="679"/>
      <c r="Z71" s="679"/>
      <c r="AA71" s="679"/>
      <c r="AB71" s="679"/>
      <c r="AC71" s="679"/>
      <c r="AD71" s="679"/>
      <c r="AE71" s="679"/>
      <c r="AF71" s="680"/>
      <c r="AG71" s="335"/>
      <c r="AH71" s="142"/>
      <c r="AI71" s="142"/>
      <c r="AJ71" s="142"/>
      <c r="AK71" s="142"/>
      <c r="AL71" s="142"/>
      <c r="AM71" s="142"/>
      <c r="AN71" s="142"/>
      <c r="AO71" s="142"/>
      <c r="AP71" s="142"/>
      <c r="AQ71" s="142"/>
      <c r="AR71" s="142"/>
      <c r="AS71" s="142"/>
      <c r="AT71" s="142"/>
      <c r="AU71" s="142"/>
      <c r="AV71" s="142"/>
      <c r="AW71" s="142"/>
      <c r="AX71" s="336"/>
    </row>
    <row r="72" spans="1:50" ht="24.75" customHeight="1" x14ac:dyDescent="0.15">
      <c r="A72" s="323"/>
      <c r="B72" s="324"/>
      <c r="C72" s="314"/>
      <c r="D72" s="315"/>
      <c r="E72" s="316"/>
      <c r="F72" s="316"/>
      <c r="G72" s="316"/>
      <c r="H72" s="317"/>
      <c r="I72" s="317"/>
      <c r="J72" s="318"/>
      <c r="K72" s="318"/>
      <c r="L72" s="318"/>
      <c r="M72" s="319"/>
      <c r="N72" s="320"/>
      <c r="O72" s="678"/>
      <c r="P72" s="679"/>
      <c r="Q72" s="679"/>
      <c r="R72" s="679"/>
      <c r="S72" s="679"/>
      <c r="T72" s="679"/>
      <c r="U72" s="679"/>
      <c r="V72" s="679"/>
      <c r="W72" s="679"/>
      <c r="X72" s="679"/>
      <c r="Y72" s="679"/>
      <c r="Z72" s="679"/>
      <c r="AA72" s="679"/>
      <c r="AB72" s="679"/>
      <c r="AC72" s="679"/>
      <c r="AD72" s="679"/>
      <c r="AE72" s="679"/>
      <c r="AF72" s="680"/>
      <c r="AG72" s="335"/>
      <c r="AH72" s="142"/>
      <c r="AI72" s="142"/>
      <c r="AJ72" s="142"/>
      <c r="AK72" s="142"/>
      <c r="AL72" s="142"/>
      <c r="AM72" s="142"/>
      <c r="AN72" s="142"/>
      <c r="AO72" s="142"/>
      <c r="AP72" s="142"/>
      <c r="AQ72" s="142"/>
      <c r="AR72" s="142"/>
      <c r="AS72" s="142"/>
      <c r="AT72" s="142"/>
      <c r="AU72" s="142"/>
      <c r="AV72" s="142"/>
      <c r="AW72" s="142"/>
      <c r="AX72" s="336"/>
    </row>
    <row r="73" spans="1:50" ht="24.75" customHeight="1" x14ac:dyDescent="0.15">
      <c r="A73" s="325"/>
      <c r="B73" s="326"/>
      <c r="C73" s="339"/>
      <c r="D73" s="340"/>
      <c r="E73" s="316"/>
      <c r="F73" s="316"/>
      <c r="G73" s="316"/>
      <c r="H73" s="317"/>
      <c r="I73" s="317"/>
      <c r="J73" s="341"/>
      <c r="K73" s="341"/>
      <c r="L73" s="341"/>
      <c r="M73" s="669"/>
      <c r="N73" s="670"/>
      <c r="O73" s="681"/>
      <c r="P73" s="682"/>
      <c r="Q73" s="682"/>
      <c r="R73" s="682"/>
      <c r="S73" s="682"/>
      <c r="T73" s="682"/>
      <c r="U73" s="682"/>
      <c r="V73" s="682"/>
      <c r="W73" s="682"/>
      <c r="X73" s="682"/>
      <c r="Y73" s="682"/>
      <c r="Z73" s="682"/>
      <c r="AA73" s="682"/>
      <c r="AB73" s="682"/>
      <c r="AC73" s="682"/>
      <c r="AD73" s="682"/>
      <c r="AE73" s="682"/>
      <c r="AF73" s="683"/>
      <c r="AG73" s="337"/>
      <c r="AH73" s="145"/>
      <c r="AI73" s="145"/>
      <c r="AJ73" s="145"/>
      <c r="AK73" s="145"/>
      <c r="AL73" s="145"/>
      <c r="AM73" s="145"/>
      <c r="AN73" s="145"/>
      <c r="AO73" s="145"/>
      <c r="AP73" s="145"/>
      <c r="AQ73" s="145"/>
      <c r="AR73" s="145"/>
      <c r="AS73" s="145"/>
      <c r="AT73" s="145"/>
      <c r="AU73" s="145"/>
      <c r="AV73" s="145"/>
      <c r="AW73" s="145"/>
      <c r="AX73" s="338"/>
    </row>
    <row r="74" spans="1:50" ht="67.5" customHeight="1" x14ac:dyDescent="0.15">
      <c r="A74" s="287" t="s">
        <v>45</v>
      </c>
      <c r="B74" s="699"/>
      <c r="C74" s="247" t="s">
        <v>49</v>
      </c>
      <c r="D74" s="508"/>
      <c r="E74" s="508"/>
      <c r="F74" s="509"/>
      <c r="G74" s="702" t="s">
        <v>617</v>
      </c>
      <c r="H74" s="702"/>
      <c r="I74" s="702"/>
      <c r="J74" s="702"/>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702"/>
      <c r="AM74" s="702"/>
      <c r="AN74" s="702"/>
      <c r="AO74" s="702"/>
      <c r="AP74" s="702"/>
      <c r="AQ74" s="702"/>
      <c r="AR74" s="702"/>
      <c r="AS74" s="702"/>
      <c r="AT74" s="702"/>
      <c r="AU74" s="702"/>
      <c r="AV74" s="702"/>
      <c r="AW74" s="702"/>
      <c r="AX74" s="703"/>
    </row>
    <row r="75" spans="1:50" ht="67.5" customHeight="1" thickBot="1" x14ac:dyDescent="0.2">
      <c r="A75" s="700"/>
      <c r="B75" s="701"/>
      <c r="C75" s="704" t="s">
        <v>53</v>
      </c>
      <c r="D75" s="705"/>
      <c r="E75" s="705"/>
      <c r="F75" s="706"/>
      <c r="G75" s="707" t="s">
        <v>618</v>
      </c>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7"/>
      <c r="AM75" s="707"/>
      <c r="AN75" s="707"/>
      <c r="AO75" s="707"/>
      <c r="AP75" s="707"/>
      <c r="AQ75" s="707"/>
      <c r="AR75" s="707"/>
      <c r="AS75" s="707"/>
      <c r="AT75" s="707"/>
      <c r="AU75" s="707"/>
      <c r="AV75" s="707"/>
      <c r="AW75" s="707"/>
      <c r="AX75" s="708"/>
    </row>
    <row r="76" spans="1:50" ht="24" customHeight="1" x14ac:dyDescent="0.15">
      <c r="A76" s="689" t="s">
        <v>30</v>
      </c>
      <c r="B76" s="690"/>
      <c r="C76" s="690"/>
      <c r="D76" s="690"/>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1"/>
    </row>
    <row r="77" spans="1:50" ht="67.5" customHeight="1" thickBot="1" x14ac:dyDescent="0.2">
      <c r="A77" s="692"/>
      <c r="B77" s="693"/>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4"/>
    </row>
    <row r="78" spans="1:50" ht="24.75" customHeight="1" x14ac:dyDescent="0.15">
      <c r="A78" s="695" t="s">
        <v>31</v>
      </c>
      <c r="B78" s="696"/>
      <c r="C78" s="696"/>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6"/>
      <c r="AP78" s="696"/>
      <c r="AQ78" s="696"/>
      <c r="AR78" s="696"/>
      <c r="AS78" s="696"/>
      <c r="AT78" s="696"/>
      <c r="AU78" s="696"/>
      <c r="AV78" s="696"/>
      <c r="AW78" s="696"/>
      <c r="AX78" s="697"/>
    </row>
    <row r="79" spans="1:50" ht="67.5" customHeight="1" thickBot="1" x14ac:dyDescent="0.2">
      <c r="A79" s="271" t="s">
        <v>131</v>
      </c>
      <c r="B79" s="272"/>
      <c r="C79" s="272"/>
      <c r="D79" s="272"/>
      <c r="E79" s="273"/>
      <c r="F79" s="698" t="s">
        <v>661</v>
      </c>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3"/>
      <c r="AP79" s="693"/>
      <c r="AQ79" s="693"/>
      <c r="AR79" s="693"/>
      <c r="AS79" s="693"/>
      <c r="AT79" s="693"/>
      <c r="AU79" s="693"/>
      <c r="AV79" s="693"/>
      <c r="AW79" s="693"/>
      <c r="AX79" s="694"/>
    </row>
    <row r="80" spans="1:50" ht="24.75" customHeight="1" x14ac:dyDescent="0.15">
      <c r="A80" s="695" t="s">
        <v>43</v>
      </c>
      <c r="B80" s="696"/>
      <c r="C80" s="696"/>
      <c r="D80" s="696"/>
      <c r="E80" s="696"/>
      <c r="F80" s="696"/>
      <c r="G80" s="696"/>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row>
    <row r="81" spans="1:51" ht="66" customHeight="1" thickBot="1" x14ac:dyDescent="0.2">
      <c r="A81" s="271" t="s">
        <v>131</v>
      </c>
      <c r="B81" s="272"/>
      <c r="C81" s="272"/>
      <c r="D81" s="272"/>
      <c r="E81" s="273"/>
      <c r="F81" s="274" t="s">
        <v>663</v>
      </c>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row>
    <row r="82" spans="1:51" ht="24.75" customHeight="1" x14ac:dyDescent="0.15">
      <c r="A82" s="277" t="s">
        <v>32</v>
      </c>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9"/>
    </row>
    <row r="83" spans="1:51" ht="67.5" customHeight="1" thickBot="1" x14ac:dyDescent="0.2">
      <c r="A83" s="280"/>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2"/>
    </row>
    <row r="84" spans="1:51" ht="24.75" customHeight="1" x14ac:dyDescent="0.15">
      <c r="A84" s="283" t="s">
        <v>224</v>
      </c>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5"/>
    </row>
    <row r="85" spans="1:51" ht="24.75" customHeight="1" x14ac:dyDescent="0.15">
      <c r="A85" s="286" t="s">
        <v>258</v>
      </c>
      <c r="B85" s="99"/>
      <c r="C85" s="99"/>
      <c r="D85" s="100"/>
      <c r="E85" s="267" t="s">
        <v>656</v>
      </c>
      <c r="F85" s="268"/>
      <c r="G85" s="268"/>
      <c r="H85" s="268"/>
      <c r="I85" s="268"/>
      <c r="J85" s="268"/>
      <c r="K85" s="268"/>
      <c r="L85" s="268"/>
      <c r="M85" s="268"/>
      <c r="N85" s="268"/>
      <c r="O85" s="268"/>
      <c r="P85" s="269"/>
      <c r="Q85" s="267"/>
      <c r="R85" s="268"/>
      <c r="S85" s="268"/>
      <c r="T85" s="268"/>
      <c r="U85" s="268"/>
      <c r="V85" s="268"/>
      <c r="W85" s="268"/>
      <c r="X85" s="268"/>
      <c r="Y85" s="268"/>
      <c r="Z85" s="268"/>
      <c r="AA85" s="268"/>
      <c r="AB85" s="269"/>
      <c r="AC85" s="267"/>
      <c r="AD85" s="268"/>
      <c r="AE85" s="268"/>
      <c r="AF85" s="268"/>
      <c r="AG85" s="268"/>
      <c r="AH85" s="268"/>
      <c r="AI85" s="268"/>
      <c r="AJ85" s="268"/>
      <c r="AK85" s="268"/>
      <c r="AL85" s="268"/>
      <c r="AM85" s="268"/>
      <c r="AN85" s="269"/>
      <c r="AO85" s="267"/>
      <c r="AP85" s="268"/>
      <c r="AQ85" s="268"/>
      <c r="AR85" s="268"/>
      <c r="AS85" s="268"/>
      <c r="AT85" s="268"/>
      <c r="AU85" s="268"/>
      <c r="AV85" s="268"/>
      <c r="AW85" s="268"/>
      <c r="AX85" s="270"/>
      <c r="AY85" s="77"/>
    </row>
    <row r="86" spans="1:51" ht="24.75" customHeight="1" x14ac:dyDescent="0.15">
      <c r="A86" s="204" t="s">
        <v>257</v>
      </c>
      <c r="B86" s="204"/>
      <c r="C86" s="204"/>
      <c r="D86" s="204"/>
      <c r="E86" s="267" t="s">
        <v>656</v>
      </c>
      <c r="F86" s="268"/>
      <c r="G86" s="268"/>
      <c r="H86" s="268"/>
      <c r="I86" s="268"/>
      <c r="J86" s="268"/>
      <c r="K86" s="268"/>
      <c r="L86" s="268"/>
      <c r="M86" s="268"/>
      <c r="N86" s="268"/>
      <c r="O86" s="268"/>
      <c r="P86" s="269"/>
      <c r="Q86" s="267"/>
      <c r="R86" s="268"/>
      <c r="S86" s="268"/>
      <c r="T86" s="268"/>
      <c r="U86" s="268"/>
      <c r="V86" s="268"/>
      <c r="W86" s="268"/>
      <c r="X86" s="268"/>
      <c r="Y86" s="268"/>
      <c r="Z86" s="268"/>
      <c r="AA86" s="268"/>
      <c r="AB86" s="269"/>
      <c r="AC86" s="267"/>
      <c r="AD86" s="268"/>
      <c r="AE86" s="268"/>
      <c r="AF86" s="268"/>
      <c r="AG86" s="268"/>
      <c r="AH86" s="268"/>
      <c r="AI86" s="268"/>
      <c r="AJ86" s="268"/>
      <c r="AK86" s="268"/>
      <c r="AL86" s="268"/>
      <c r="AM86" s="268"/>
      <c r="AN86" s="269"/>
      <c r="AO86" s="267"/>
      <c r="AP86" s="268"/>
      <c r="AQ86" s="268"/>
      <c r="AR86" s="268"/>
      <c r="AS86" s="268"/>
      <c r="AT86" s="268"/>
      <c r="AU86" s="268"/>
      <c r="AV86" s="268"/>
      <c r="AW86" s="268"/>
      <c r="AX86" s="270"/>
    </row>
    <row r="87" spans="1:51" ht="24.75" customHeight="1" x14ac:dyDescent="0.15">
      <c r="A87" s="204" t="s">
        <v>256</v>
      </c>
      <c r="B87" s="204"/>
      <c r="C87" s="204"/>
      <c r="D87" s="204"/>
      <c r="E87" s="267" t="s">
        <v>656</v>
      </c>
      <c r="F87" s="268"/>
      <c r="G87" s="268"/>
      <c r="H87" s="268"/>
      <c r="I87" s="268"/>
      <c r="J87" s="268"/>
      <c r="K87" s="268"/>
      <c r="L87" s="268"/>
      <c r="M87" s="268"/>
      <c r="N87" s="268"/>
      <c r="O87" s="268"/>
      <c r="P87" s="269"/>
      <c r="Q87" s="267"/>
      <c r="R87" s="268"/>
      <c r="S87" s="268"/>
      <c r="T87" s="268"/>
      <c r="U87" s="268"/>
      <c r="V87" s="268"/>
      <c r="W87" s="268"/>
      <c r="X87" s="268"/>
      <c r="Y87" s="268"/>
      <c r="Z87" s="268"/>
      <c r="AA87" s="268"/>
      <c r="AB87" s="269"/>
      <c r="AC87" s="267"/>
      <c r="AD87" s="268"/>
      <c r="AE87" s="268"/>
      <c r="AF87" s="268"/>
      <c r="AG87" s="268"/>
      <c r="AH87" s="268"/>
      <c r="AI87" s="268"/>
      <c r="AJ87" s="268"/>
      <c r="AK87" s="268"/>
      <c r="AL87" s="268"/>
      <c r="AM87" s="268"/>
      <c r="AN87" s="269"/>
      <c r="AO87" s="267"/>
      <c r="AP87" s="268"/>
      <c r="AQ87" s="268"/>
      <c r="AR87" s="268"/>
      <c r="AS87" s="268"/>
      <c r="AT87" s="268"/>
      <c r="AU87" s="268"/>
      <c r="AV87" s="268"/>
      <c r="AW87" s="268"/>
      <c r="AX87" s="270"/>
    </row>
    <row r="88" spans="1:51" ht="24.75" customHeight="1" x14ac:dyDescent="0.15">
      <c r="A88" s="204" t="s">
        <v>255</v>
      </c>
      <c r="B88" s="204"/>
      <c r="C88" s="204"/>
      <c r="D88" s="204"/>
      <c r="E88" s="267" t="s">
        <v>619</v>
      </c>
      <c r="F88" s="268"/>
      <c r="G88" s="268"/>
      <c r="H88" s="268"/>
      <c r="I88" s="268"/>
      <c r="J88" s="268"/>
      <c r="K88" s="268"/>
      <c r="L88" s="268"/>
      <c r="M88" s="268"/>
      <c r="N88" s="268"/>
      <c r="O88" s="268"/>
      <c r="P88" s="269"/>
      <c r="Q88" s="267"/>
      <c r="R88" s="268"/>
      <c r="S88" s="268"/>
      <c r="T88" s="268"/>
      <c r="U88" s="268"/>
      <c r="V88" s="268"/>
      <c r="W88" s="268"/>
      <c r="X88" s="268"/>
      <c r="Y88" s="268"/>
      <c r="Z88" s="268"/>
      <c r="AA88" s="268"/>
      <c r="AB88" s="269"/>
      <c r="AC88" s="267"/>
      <c r="AD88" s="268"/>
      <c r="AE88" s="268"/>
      <c r="AF88" s="268"/>
      <c r="AG88" s="268"/>
      <c r="AH88" s="268"/>
      <c r="AI88" s="268"/>
      <c r="AJ88" s="268"/>
      <c r="AK88" s="268"/>
      <c r="AL88" s="268"/>
      <c r="AM88" s="268"/>
      <c r="AN88" s="269"/>
      <c r="AO88" s="267"/>
      <c r="AP88" s="268"/>
      <c r="AQ88" s="268"/>
      <c r="AR88" s="268"/>
      <c r="AS88" s="268"/>
      <c r="AT88" s="268"/>
      <c r="AU88" s="268"/>
      <c r="AV88" s="268"/>
      <c r="AW88" s="268"/>
      <c r="AX88" s="270"/>
    </row>
    <row r="89" spans="1:51" ht="24.75" customHeight="1" x14ac:dyDescent="0.15">
      <c r="A89" s="204" t="s">
        <v>254</v>
      </c>
      <c r="B89" s="204"/>
      <c r="C89" s="204"/>
      <c r="D89" s="204"/>
      <c r="E89" s="267" t="s">
        <v>620</v>
      </c>
      <c r="F89" s="268"/>
      <c r="G89" s="268"/>
      <c r="H89" s="268"/>
      <c r="I89" s="268"/>
      <c r="J89" s="268"/>
      <c r="K89" s="268"/>
      <c r="L89" s="268"/>
      <c r="M89" s="268"/>
      <c r="N89" s="268"/>
      <c r="O89" s="268"/>
      <c r="P89" s="269"/>
      <c r="Q89" s="267"/>
      <c r="R89" s="268"/>
      <c r="S89" s="268"/>
      <c r="T89" s="268"/>
      <c r="U89" s="268"/>
      <c r="V89" s="268"/>
      <c r="W89" s="268"/>
      <c r="X89" s="268"/>
      <c r="Y89" s="268"/>
      <c r="Z89" s="268"/>
      <c r="AA89" s="268"/>
      <c r="AB89" s="269"/>
      <c r="AC89" s="267"/>
      <c r="AD89" s="268"/>
      <c r="AE89" s="268"/>
      <c r="AF89" s="268"/>
      <c r="AG89" s="268"/>
      <c r="AH89" s="268"/>
      <c r="AI89" s="268"/>
      <c r="AJ89" s="268"/>
      <c r="AK89" s="268"/>
      <c r="AL89" s="268"/>
      <c r="AM89" s="268"/>
      <c r="AN89" s="269"/>
      <c r="AO89" s="267"/>
      <c r="AP89" s="268"/>
      <c r="AQ89" s="268"/>
      <c r="AR89" s="268"/>
      <c r="AS89" s="268"/>
      <c r="AT89" s="268"/>
      <c r="AU89" s="268"/>
      <c r="AV89" s="268"/>
      <c r="AW89" s="268"/>
      <c r="AX89" s="270"/>
    </row>
    <row r="90" spans="1:51" ht="24.75" customHeight="1" x14ac:dyDescent="0.15">
      <c r="A90" s="204" t="s">
        <v>253</v>
      </c>
      <c r="B90" s="204"/>
      <c r="C90" s="204"/>
      <c r="D90" s="204"/>
      <c r="E90" s="267" t="s">
        <v>621</v>
      </c>
      <c r="F90" s="268"/>
      <c r="G90" s="268"/>
      <c r="H90" s="268"/>
      <c r="I90" s="268"/>
      <c r="J90" s="268"/>
      <c r="K90" s="268"/>
      <c r="L90" s="268"/>
      <c r="M90" s="268"/>
      <c r="N90" s="268"/>
      <c r="O90" s="268"/>
      <c r="P90" s="269"/>
      <c r="Q90" s="267"/>
      <c r="R90" s="268"/>
      <c r="S90" s="268"/>
      <c r="T90" s="268"/>
      <c r="U90" s="268"/>
      <c r="V90" s="268"/>
      <c r="W90" s="268"/>
      <c r="X90" s="268"/>
      <c r="Y90" s="268"/>
      <c r="Z90" s="268"/>
      <c r="AA90" s="268"/>
      <c r="AB90" s="269"/>
      <c r="AC90" s="267"/>
      <c r="AD90" s="268"/>
      <c r="AE90" s="268"/>
      <c r="AF90" s="268"/>
      <c r="AG90" s="268"/>
      <c r="AH90" s="268"/>
      <c r="AI90" s="268"/>
      <c r="AJ90" s="268"/>
      <c r="AK90" s="268"/>
      <c r="AL90" s="268"/>
      <c r="AM90" s="268"/>
      <c r="AN90" s="269"/>
      <c r="AO90" s="267"/>
      <c r="AP90" s="268"/>
      <c r="AQ90" s="268"/>
      <c r="AR90" s="268"/>
      <c r="AS90" s="268"/>
      <c r="AT90" s="268"/>
      <c r="AU90" s="268"/>
      <c r="AV90" s="268"/>
      <c r="AW90" s="268"/>
      <c r="AX90" s="270"/>
    </row>
    <row r="91" spans="1:51" ht="24.75" customHeight="1" x14ac:dyDescent="0.15">
      <c r="A91" s="204" t="s">
        <v>252</v>
      </c>
      <c r="B91" s="204"/>
      <c r="C91" s="204"/>
      <c r="D91" s="204"/>
      <c r="E91" s="267" t="s">
        <v>622</v>
      </c>
      <c r="F91" s="268"/>
      <c r="G91" s="268"/>
      <c r="H91" s="268"/>
      <c r="I91" s="268"/>
      <c r="J91" s="268"/>
      <c r="K91" s="268"/>
      <c r="L91" s="268"/>
      <c r="M91" s="268"/>
      <c r="N91" s="268"/>
      <c r="O91" s="268"/>
      <c r="P91" s="269"/>
      <c r="Q91" s="267"/>
      <c r="R91" s="268"/>
      <c r="S91" s="268"/>
      <c r="T91" s="268"/>
      <c r="U91" s="268"/>
      <c r="V91" s="268"/>
      <c r="W91" s="268"/>
      <c r="X91" s="268"/>
      <c r="Y91" s="268"/>
      <c r="Z91" s="268"/>
      <c r="AA91" s="268"/>
      <c r="AB91" s="269"/>
      <c r="AC91" s="267"/>
      <c r="AD91" s="268"/>
      <c r="AE91" s="268"/>
      <c r="AF91" s="268"/>
      <c r="AG91" s="268"/>
      <c r="AH91" s="268"/>
      <c r="AI91" s="268"/>
      <c r="AJ91" s="268"/>
      <c r="AK91" s="268"/>
      <c r="AL91" s="268"/>
      <c r="AM91" s="268"/>
      <c r="AN91" s="269"/>
      <c r="AO91" s="267"/>
      <c r="AP91" s="268"/>
      <c r="AQ91" s="268"/>
      <c r="AR91" s="268"/>
      <c r="AS91" s="268"/>
      <c r="AT91" s="268"/>
      <c r="AU91" s="268"/>
      <c r="AV91" s="268"/>
      <c r="AW91" s="268"/>
      <c r="AX91" s="270"/>
    </row>
    <row r="92" spans="1:51" ht="24.75" customHeight="1" x14ac:dyDescent="0.15">
      <c r="A92" s="204" t="s">
        <v>251</v>
      </c>
      <c r="B92" s="204"/>
      <c r="C92" s="204"/>
      <c r="D92" s="204"/>
      <c r="E92" s="267" t="s">
        <v>623</v>
      </c>
      <c r="F92" s="268"/>
      <c r="G92" s="268"/>
      <c r="H92" s="268"/>
      <c r="I92" s="268"/>
      <c r="J92" s="268"/>
      <c r="K92" s="268"/>
      <c r="L92" s="268"/>
      <c r="M92" s="268"/>
      <c r="N92" s="268"/>
      <c r="O92" s="268"/>
      <c r="P92" s="269"/>
      <c r="Q92" s="267"/>
      <c r="R92" s="268"/>
      <c r="S92" s="268"/>
      <c r="T92" s="268"/>
      <c r="U92" s="268"/>
      <c r="V92" s="268"/>
      <c r="W92" s="268"/>
      <c r="X92" s="268"/>
      <c r="Y92" s="268"/>
      <c r="Z92" s="268"/>
      <c r="AA92" s="268"/>
      <c r="AB92" s="269"/>
      <c r="AC92" s="267"/>
      <c r="AD92" s="268"/>
      <c r="AE92" s="268"/>
      <c r="AF92" s="268"/>
      <c r="AG92" s="268"/>
      <c r="AH92" s="268"/>
      <c r="AI92" s="268"/>
      <c r="AJ92" s="268"/>
      <c r="AK92" s="268"/>
      <c r="AL92" s="268"/>
      <c r="AM92" s="268"/>
      <c r="AN92" s="269"/>
      <c r="AO92" s="267"/>
      <c r="AP92" s="268"/>
      <c r="AQ92" s="268"/>
      <c r="AR92" s="268"/>
      <c r="AS92" s="268"/>
      <c r="AT92" s="268"/>
      <c r="AU92" s="268"/>
      <c r="AV92" s="268"/>
      <c r="AW92" s="268"/>
      <c r="AX92" s="270"/>
    </row>
    <row r="93" spans="1:51" ht="24.75" customHeight="1" x14ac:dyDescent="0.15">
      <c r="A93" s="204" t="s">
        <v>397</v>
      </c>
      <c r="B93" s="204"/>
      <c r="C93" s="204"/>
      <c r="D93" s="204"/>
      <c r="E93" s="88" t="s">
        <v>587</v>
      </c>
      <c r="F93" s="87"/>
      <c r="G93" s="87"/>
      <c r="H93" s="80" t="str">
        <f>IF(E93="","","-")</f>
        <v>-</v>
      </c>
      <c r="I93" s="87"/>
      <c r="J93" s="87"/>
      <c r="K93" s="80" t="str">
        <f>IF(I93="","","-")</f>
        <v/>
      </c>
      <c r="L93" s="89">
        <v>122</v>
      </c>
      <c r="M93" s="89"/>
      <c r="N93" s="80" t="str">
        <f>IF(O93="","","-")</f>
        <v/>
      </c>
      <c r="O93" s="90"/>
      <c r="P93" s="91"/>
      <c r="Q93" s="88"/>
      <c r="R93" s="87"/>
      <c r="S93" s="87"/>
      <c r="T93" s="80" t="str">
        <f>IF(Q93="","","-")</f>
        <v/>
      </c>
      <c r="U93" s="87"/>
      <c r="V93" s="87"/>
      <c r="W93" s="80" t="str">
        <f>IF(U93="","","-")</f>
        <v/>
      </c>
      <c r="X93" s="89"/>
      <c r="Y93" s="89"/>
      <c r="Z93" s="80" t="str">
        <f>IF(AA93="","","-")</f>
        <v/>
      </c>
      <c r="AA93" s="90"/>
      <c r="AB93" s="91"/>
      <c r="AC93" s="88"/>
      <c r="AD93" s="87"/>
      <c r="AE93" s="87"/>
      <c r="AF93" s="80" t="str">
        <f>IF(AC93="","","-")</f>
        <v/>
      </c>
      <c r="AG93" s="87"/>
      <c r="AH93" s="87"/>
      <c r="AI93" s="80" t="str">
        <f>IF(AG93="","","-")</f>
        <v/>
      </c>
      <c r="AJ93" s="89"/>
      <c r="AK93" s="89"/>
      <c r="AL93" s="80" t="str">
        <f>IF(AM93="","","-")</f>
        <v/>
      </c>
      <c r="AM93" s="90"/>
      <c r="AN93" s="91"/>
      <c r="AO93" s="88"/>
      <c r="AP93" s="87"/>
      <c r="AQ93" s="80" t="str">
        <f>IF(AO93="","","-")</f>
        <v/>
      </c>
      <c r="AR93" s="87"/>
      <c r="AS93" s="87"/>
      <c r="AT93" s="80" t="str">
        <f>IF(AR93="","","-")</f>
        <v/>
      </c>
      <c r="AU93" s="89"/>
      <c r="AV93" s="89"/>
      <c r="AW93" s="80" t="str">
        <f>IF(AX93="","","-")</f>
        <v/>
      </c>
      <c r="AX93" s="83"/>
    </row>
    <row r="94" spans="1:51" ht="24.75" customHeight="1" x14ac:dyDescent="0.15">
      <c r="A94" s="204" t="s">
        <v>574</v>
      </c>
      <c r="B94" s="204"/>
      <c r="C94" s="204"/>
      <c r="D94" s="204"/>
      <c r="E94" s="88" t="s">
        <v>587</v>
      </c>
      <c r="F94" s="87"/>
      <c r="G94" s="87"/>
      <c r="H94" s="80"/>
      <c r="I94" s="87"/>
      <c r="J94" s="87"/>
      <c r="K94" s="80"/>
      <c r="L94" s="89">
        <v>123</v>
      </c>
      <c r="M94" s="89"/>
      <c r="N94" s="80" t="str">
        <f>IF(O94="","","-")</f>
        <v/>
      </c>
      <c r="O94" s="90"/>
      <c r="P94" s="91"/>
      <c r="Q94" s="88"/>
      <c r="R94" s="87"/>
      <c r="S94" s="87"/>
      <c r="T94" s="80" t="str">
        <f>IF(Q94="","","-")</f>
        <v/>
      </c>
      <c r="U94" s="87"/>
      <c r="V94" s="87"/>
      <c r="W94" s="80" t="str">
        <f>IF(U94="","","-")</f>
        <v/>
      </c>
      <c r="X94" s="89"/>
      <c r="Y94" s="89"/>
      <c r="Z94" s="80" t="str">
        <f>IF(AA94="","","-")</f>
        <v/>
      </c>
      <c r="AA94" s="90"/>
      <c r="AB94" s="91"/>
      <c r="AC94" s="88"/>
      <c r="AD94" s="87"/>
      <c r="AE94" s="87"/>
      <c r="AF94" s="80" t="str">
        <f>IF(AC94="","","-")</f>
        <v/>
      </c>
      <c r="AG94" s="87"/>
      <c r="AH94" s="87"/>
      <c r="AI94" s="80" t="str">
        <f>IF(AG94="","","-")</f>
        <v/>
      </c>
      <c r="AJ94" s="89"/>
      <c r="AK94" s="89"/>
      <c r="AL94" s="80" t="str">
        <f>IF(AM94="","","-")</f>
        <v/>
      </c>
      <c r="AM94" s="90"/>
      <c r="AN94" s="91"/>
      <c r="AO94" s="88"/>
      <c r="AP94" s="87"/>
      <c r="AQ94" s="80" t="str">
        <f>IF(AO94="","","-")</f>
        <v/>
      </c>
      <c r="AR94" s="87"/>
      <c r="AS94" s="87"/>
      <c r="AT94" s="80" t="str">
        <f>IF(AR94="","","-")</f>
        <v/>
      </c>
      <c r="AU94" s="89"/>
      <c r="AV94" s="89"/>
      <c r="AW94" s="80" t="str">
        <f>IF(AX94="","","-")</f>
        <v/>
      </c>
      <c r="AX94" s="83"/>
    </row>
    <row r="95" spans="1:51" ht="24.75" customHeight="1" x14ac:dyDescent="0.15">
      <c r="A95" s="204" t="s">
        <v>365</v>
      </c>
      <c r="B95" s="204"/>
      <c r="C95" s="204"/>
      <c r="D95" s="204"/>
      <c r="E95" s="85">
        <v>2021</v>
      </c>
      <c r="F95" s="86"/>
      <c r="G95" s="87" t="s">
        <v>585</v>
      </c>
      <c r="H95" s="87"/>
      <c r="I95" s="87"/>
      <c r="J95" s="86">
        <v>20</v>
      </c>
      <c r="K95" s="86"/>
      <c r="L95" s="89">
        <v>137</v>
      </c>
      <c r="M95" s="89"/>
      <c r="N95" s="89"/>
      <c r="O95" s="86"/>
      <c r="P95" s="86"/>
      <c r="Q95" s="85"/>
      <c r="R95" s="86"/>
      <c r="S95" s="87"/>
      <c r="T95" s="87"/>
      <c r="U95" s="87"/>
      <c r="V95" s="86"/>
      <c r="W95" s="86"/>
      <c r="X95" s="89"/>
      <c r="Y95" s="89"/>
      <c r="Z95" s="89"/>
      <c r="AA95" s="86"/>
      <c r="AB95" s="257"/>
      <c r="AC95" s="85"/>
      <c r="AD95" s="86"/>
      <c r="AE95" s="87"/>
      <c r="AF95" s="87"/>
      <c r="AG95" s="87"/>
      <c r="AH95" s="86"/>
      <c r="AI95" s="86"/>
      <c r="AJ95" s="89"/>
      <c r="AK95" s="89"/>
      <c r="AL95" s="89"/>
      <c r="AM95" s="86"/>
      <c r="AN95" s="257"/>
      <c r="AO95" s="85"/>
      <c r="AP95" s="86"/>
      <c r="AQ95" s="87"/>
      <c r="AR95" s="87"/>
      <c r="AS95" s="87"/>
      <c r="AT95" s="86"/>
      <c r="AU95" s="86"/>
      <c r="AV95" s="89"/>
      <c r="AW95" s="89"/>
      <c r="AX95" s="83"/>
    </row>
    <row r="96" spans="1:51" ht="28.35" customHeight="1" x14ac:dyDescent="0.15">
      <c r="A96" s="258" t="s">
        <v>245</v>
      </c>
      <c r="B96" s="259"/>
      <c r="C96" s="259"/>
      <c r="D96" s="259"/>
      <c r="E96" s="259"/>
      <c r="F96" s="260"/>
      <c r="G96" s="67" t="s">
        <v>576</v>
      </c>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1"/>
    </row>
    <row r="97" spans="1:50" ht="28.35" customHeight="1" x14ac:dyDescent="0.15">
      <c r="A97" s="258"/>
      <c r="B97" s="259"/>
      <c r="C97" s="259"/>
      <c r="D97" s="259"/>
      <c r="E97" s="259"/>
      <c r="F97" s="260"/>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1"/>
    </row>
    <row r="98" spans="1:50" ht="28.35" customHeight="1" x14ac:dyDescent="0.15">
      <c r="A98" s="258"/>
      <c r="B98" s="259"/>
      <c r="C98" s="259"/>
      <c r="D98" s="259"/>
      <c r="E98" s="259"/>
      <c r="F98" s="260"/>
      <c r="G98" s="39"/>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1"/>
    </row>
    <row r="99" spans="1:50" ht="28.35" customHeight="1" x14ac:dyDescent="0.15">
      <c r="A99" s="258"/>
      <c r="B99" s="259"/>
      <c r="C99" s="259"/>
      <c r="D99" s="259"/>
      <c r="E99" s="259"/>
      <c r="F99" s="260"/>
      <c r="G99" s="39"/>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1"/>
    </row>
    <row r="100" spans="1:50" ht="27.75" customHeight="1" x14ac:dyDescent="0.15">
      <c r="A100" s="258"/>
      <c r="B100" s="259"/>
      <c r="C100" s="259"/>
      <c r="D100" s="259"/>
      <c r="E100" s="259"/>
      <c r="F100" s="260"/>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1"/>
    </row>
    <row r="101" spans="1:50" ht="28.35" customHeight="1" x14ac:dyDescent="0.15">
      <c r="A101" s="258"/>
      <c r="B101" s="259"/>
      <c r="C101" s="259"/>
      <c r="D101" s="259"/>
      <c r="E101" s="259"/>
      <c r="F101" s="260"/>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1"/>
    </row>
    <row r="102" spans="1:50" ht="28.35" customHeight="1" x14ac:dyDescent="0.15">
      <c r="A102" s="258"/>
      <c r="B102" s="259"/>
      <c r="C102" s="259"/>
      <c r="D102" s="259"/>
      <c r="E102" s="259"/>
      <c r="F102" s="260"/>
      <c r="G102" s="39"/>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1"/>
    </row>
    <row r="103" spans="1:50" ht="27.75" customHeight="1" x14ac:dyDescent="0.15">
      <c r="A103" s="258"/>
      <c r="B103" s="259"/>
      <c r="C103" s="259"/>
      <c r="D103" s="259"/>
      <c r="E103" s="259"/>
      <c r="F103" s="260"/>
      <c r="G103" s="39"/>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1"/>
    </row>
    <row r="104" spans="1:50" ht="28.35" customHeight="1" x14ac:dyDescent="0.15">
      <c r="A104" s="258"/>
      <c r="B104" s="259"/>
      <c r="C104" s="259"/>
      <c r="D104" s="259"/>
      <c r="E104" s="259"/>
      <c r="F104" s="260"/>
      <c r="G104" s="39"/>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1"/>
    </row>
    <row r="105" spans="1:50" ht="28.35" customHeight="1" x14ac:dyDescent="0.15">
      <c r="A105" s="258"/>
      <c r="B105" s="259"/>
      <c r="C105" s="259"/>
      <c r="D105" s="259"/>
      <c r="E105" s="259"/>
      <c r="F105" s="260"/>
      <c r="G105" s="39"/>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1"/>
    </row>
    <row r="106" spans="1:50" ht="28.35" customHeight="1" x14ac:dyDescent="0.15">
      <c r="A106" s="258"/>
      <c r="B106" s="259"/>
      <c r="C106" s="259"/>
      <c r="D106" s="259"/>
      <c r="E106" s="259"/>
      <c r="F106" s="260"/>
      <c r="G106" s="39"/>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1"/>
    </row>
    <row r="107" spans="1:50" ht="28.35" customHeight="1" x14ac:dyDescent="0.15">
      <c r="A107" s="258"/>
      <c r="B107" s="259"/>
      <c r="C107" s="259"/>
      <c r="D107" s="259"/>
      <c r="E107" s="259"/>
      <c r="F107" s="260"/>
      <c r="G107" s="39"/>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1"/>
    </row>
    <row r="108" spans="1:50" ht="28.35" customHeight="1" x14ac:dyDescent="0.15">
      <c r="A108" s="258"/>
      <c r="B108" s="259"/>
      <c r="C108" s="259"/>
      <c r="D108" s="259"/>
      <c r="E108" s="259"/>
      <c r="F108" s="260"/>
      <c r="G108" s="39"/>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1"/>
    </row>
    <row r="109" spans="1:50" ht="27.75" customHeight="1" x14ac:dyDescent="0.15">
      <c r="A109" s="258"/>
      <c r="B109" s="259"/>
      <c r="C109" s="259"/>
      <c r="D109" s="259"/>
      <c r="E109" s="259"/>
      <c r="F109" s="260"/>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0" ht="28.35" customHeight="1" x14ac:dyDescent="0.15">
      <c r="A110" s="258"/>
      <c r="B110" s="259"/>
      <c r="C110" s="259"/>
      <c r="D110" s="259"/>
      <c r="E110" s="259"/>
      <c r="F110" s="260"/>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0" ht="28.35" customHeight="1" x14ac:dyDescent="0.15">
      <c r="A111" s="258"/>
      <c r="B111" s="259"/>
      <c r="C111" s="259"/>
      <c r="D111" s="259"/>
      <c r="E111" s="259"/>
      <c r="F111" s="260"/>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0" ht="28.35" customHeight="1" x14ac:dyDescent="0.15">
      <c r="A112" s="258"/>
      <c r="B112" s="259"/>
      <c r="C112" s="259"/>
      <c r="D112" s="259"/>
      <c r="E112" s="259"/>
      <c r="F112" s="260"/>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0" ht="52.5" customHeight="1" x14ac:dyDescent="0.15">
      <c r="A113" s="258"/>
      <c r="B113" s="259"/>
      <c r="C113" s="259"/>
      <c r="D113" s="259"/>
      <c r="E113" s="259"/>
      <c r="F113" s="260"/>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0" ht="52.5" customHeight="1" x14ac:dyDescent="0.15">
      <c r="A114" s="258"/>
      <c r="B114" s="259"/>
      <c r="C114" s="259"/>
      <c r="D114" s="259"/>
      <c r="E114" s="259"/>
      <c r="F114" s="260"/>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0" ht="52.5" customHeight="1" x14ac:dyDescent="0.15">
      <c r="A115" s="258"/>
      <c r="B115" s="259"/>
      <c r="C115" s="259"/>
      <c r="D115" s="259"/>
      <c r="E115" s="259"/>
      <c r="F115" s="260"/>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0" ht="29.25" customHeight="1" x14ac:dyDescent="0.15">
      <c r="A116" s="258"/>
      <c r="B116" s="259"/>
      <c r="C116" s="259"/>
      <c r="D116" s="259"/>
      <c r="E116" s="259"/>
      <c r="F116" s="260"/>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18.399999999999999" customHeight="1" x14ac:dyDescent="0.15">
      <c r="A117" s="258"/>
      <c r="B117" s="259"/>
      <c r="C117" s="259"/>
      <c r="D117" s="259"/>
      <c r="E117" s="259"/>
      <c r="F117" s="260"/>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35.25" customHeight="1" x14ac:dyDescent="0.15">
      <c r="A118" s="258"/>
      <c r="B118" s="259"/>
      <c r="C118" s="259"/>
      <c r="D118" s="259"/>
      <c r="E118" s="259"/>
      <c r="F118" s="260"/>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30" customHeight="1" x14ac:dyDescent="0.15">
      <c r="A119" s="258"/>
      <c r="B119" s="259"/>
      <c r="C119" s="259"/>
      <c r="D119" s="259"/>
      <c r="E119" s="259"/>
      <c r="F119" s="260"/>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24.75" customHeight="1" x14ac:dyDescent="0.15">
      <c r="A120" s="258"/>
      <c r="B120" s="259"/>
      <c r="C120" s="259"/>
      <c r="D120" s="259"/>
      <c r="E120" s="259"/>
      <c r="F120" s="260"/>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0" ht="24.75" customHeight="1" x14ac:dyDescent="0.15">
      <c r="A121" s="258"/>
      <c r="B121" s="259"/>
      <c r="C121" s="259"/>
      <c r="D121" s="259"/>
      <c r="E121" s="259"/>
      <c r="F121" s="260"/>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24.75" customHeight="1" x14ac:dyDescent="0.15">
      <c r="A122" s="258"/>
      <c r="B122" s="259"/>
      <c r="C122" s="259"/>
      <c r="D122" s="259"/>
      <c r="E122" s="259"/>
      <c r="F122" s="260"/>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24.75" customHeight="1" x14ac:dyDescent="0.15">
      <c r="A123" s="258"/>
      <c r="B123" s="259"/>
      <c r="C123" s="259"/>
      <c r="D123" s="259"/>
      <c r="E123" s="259"/>
      <c r="F123" s="260"/>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24.75" customHeight="1" x14ac:dyDescent="0.15">
      <c r="A124" s="258"/>
      <c r="B124" s="259"/>
      <c r="C124" s="259"/>
      <c r="D124" s="259"/>
      <c r="E124" s="259"/>
      <c r="F124" s="260"/>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24.75" customHeight="1" x14ac:dyDescent="0.15">
      <c r="A125" s="258"/>
      <c r="B125" s="259"/>
      <c r="C125" s="259"/>
      <c r="D125" s="259"/>
      <c r="E125" s="259"/>
      <c r="F125" s="260"/>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ht="24.75" customHeight="1" x14ac:dyDescent="0.15">
      <c r="A126" s="258"/>
      <c r="B126" s="259"/>
      <c r="C126" s="259"/>
      <c r="D126" s="259"/>
      <c r="E126" s="259"/>
      <c r="F126" s="260"/>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24.75" customHeight="1" x14ac:dyDescent="0.15">
      <c r="A127" s="258"/>
      <c r="B127" s="259"/>
      <c r="C127" s="259"/>
      <c r="D127" s="259"/>
      <c r="E127" s="259"/>
      <c r="F127" s="260"/>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ht="15.75" customHeight="1" thickBot="1" x14ac:dyDescent="0.2">
      <c r="A128" s="258"/>
      <c r="B128" s="259"/>
      <c r="C128" s="259"/>
      <c r="D128" s="259"/>
      <c r="E128" s="259"/>
      <c r="F128" s="260"/>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1" ht="24.75" customHeight="1" x14ac:dyDescent="0.15">
      <c r="A129" s="261" t="s">
        <v>247</v>
      </c>
      <c r="B129" s="262"/>
      <c r="C129" s="262"/>
      <c r="D129" s="262"/>
      <c r="E129" s="262"/>
      <c r="F129" s="263"/>
      <c r="G129" s="243" t="s">
        <v>664</v>
      </c>
      <c r="H129" s="244"/>
      <c r="I129" s="244"/>
      <c r="J129" s="244"/>
      <c r="K129" s="244"/>
      <c r="L129" s="244"/>
      <c r="M129" s="244"/>
      <c r="N129" s="244"/>
      <c r="O129" s="244"/>
      <c r="P129" s="244"/>
      <c r="Q129" s="244"/>
      <c r="R129" s="244"/>
      <c r="S129" s="244"/>
      <c r="T129" s="244"/>
      <c r="U129" s="244"/>
      <c r="V129" s="244"/>
      <c r="W129" s="244"/>
      <c r="X129" s="244"/>
      <c r="Y129" s="244"/>
      <c r="Z129" s="244"/>
      <c r="AA129" s="244"/>
      <c r="AB129" s="245"/>
      <c r="AC129" s="243" t="s">
        <v>665</v>
      </c>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6"/>
    </row>
    <row r="130" spans="1:51" ht="24.75" customHeight="1" x14ac:dyDescent="0.15">
      <c r="A130" s="264"/>
      <c r="B130" s="265"/>
      <c r="C130" s="265"/>
      <c r="D130" s="265"/>
      <c r="E130" s="265"/>
      <c r="F130" s="266"/>
      <c r="G130" s="247" t="s">
        <v>14</v>
      </c>
      <c r="H130" s="248"/>
      <c r="I130" s="248"/>
      <c r="J130" s="248"/>
      <c r="K130" s="248"/>
      <c r="L130" s="249" t="s">
        <v>15</v>
      </c>
      <c r="M130" s="248"/>
      <c r="N130" s="248"/>
      <c r="O130" s="248"/>
      <c r="P130" s="248"/>
      <c r="Q130" s="248"/>
      <c r="R130" s="248"/>
      <c r="S130" s="248"/>
      <c r="T130" s="248"/>
      <c r="U130" s="248"/>
      <c r="V130" s="248"/>
      <c r="W130" s="248"/>
      <c r="X130" s="250"/>
      <c r="Y130" s="251" t="s">
        <v>16</v>
      </c>
      <c r="Z130" s="252"/>
      <c r="AA130" s="252"/>
      <c r="AB130" s="253"/>
      <c r="AC130" s="247" t="s">
        <v>14</v>
      </c>
      <c r="AD130" s="248"/>
      <c r="AE130" s="248"/>
      <c r="AF130" s="248"/>
      <c r="AG130" s="248"/>
      <c r="AH130" s="249" t="s">
        <v>15</v>
      </c>
      <c r="AI130" s="248"/>
      <c r="AJ130" s="248"/>
      <c r="AK130" s="248"/>
      <c r="AL130" s="248"/>
      <c r="AM130" s="248"/>
      <c r="AN130" s="248"/>
      <c r="AO130" s="248"/>
      <c r="AP130" s="248"/>
      <c r="AQ130" s="248"/>
      <c r="AR130" s="248"/>
      <c r="AS130" s="248"/>
      <c r="AT130" s="250"/>
      <c r="AU130" s="251" t="s">
        <v>16</v>
      </c>
      <c r="AV130" s="252"/>
      <c r="AW130" s="252"/>
      <c r="AX130" s="254"/>
    </row>
    <row r="131" spans="1:51" ht="24.75" customHeight="1" x14ac:dyDescent="0.15">
      <c r="A131" s="264"/>
      <c r="B131" s="265"/>
      <c r="C131" s="265"/>
      <c r="D131" s="265"/>
      <c r="E131" s="265"/>
      <c r="F131" s="266"/>
      <c r="G131" s="233" t="s">
        <v>630</v>
      </c>
      <c r="H131" s="234"/>
      <c r="I131" s="234"/>
      <c r="J131" s="234"/>
      <c r="K131" s="235"/>
      <c r="L131" s="236"/>
      <c r="M131" s="237"/>
      <c r="N131" s="237"/>
      <c r="O131" s="237"/>
      <c r="P131" s="237"/>
      <c r="Q131" s="237"/>
      <c r="R131" s="237"/>
      <c r="S131" s="237"/>
      <c r="T131" s="237"/>
      <c r="U131" s="237"/>
      <c r="V131" s="237"/>
      <c r="W131" s="237"/>
      <c r="X131" s="238"/>
      <c r="Y131" s="239">
        <v>36.6</v>
      </c>
      <c r="Z131" s="240"/>
      <c r="AA131" s="240"/>
      <c r="AB131" s="241"/>
      <c r="AC131" s="233" t="s">
        <v>631</v>
      </c>
      <c r="AD131" s="234"/>
      <c r="AE131" s="234"/>
      <c r="AF131" s="234"/>
      <c r="AG131" s="235"/>
      <c r="AH131" s="236"/>
      <c r="AI131" s="237"/>
      <c r="AJ131" s="237"/>
      <c r="AK131" s="237"/>
      <c r="AL131" s="237"/>
      <c r="AM131" s="237"/>
      <c r="AN131" s="237"/>
      <c r="AO131" s="237"/>
      <c r="AP131" s="237"/>
      <c r="AQ131" s="237"/>
      <c r="AR131" s="237"/>
      <c r="AS131" s="237"/>
      <c r="AT131" s="238"/>
      <c r="AU131" s="239">
        <v>7</v>
      </c>
      <c r="AV131" s="240"/>
      <c r="AW131" s="240"/>
      <c r="AX131" s="242"/>
    </row>
    <row r="132" spans="1:51" ht="24.75" customHeight="1" x14ac:dyDescent="0.15">
      <c r="A132" s="264"/>
      <c r="B132" s="265"/>
      <c r="C132" s="265"/>
      <c r="D132" s="265"/>
      <c r="E132" s="265"/>
      <c r="F132" s="266"/>
      <c r="G132" s="223" t="s">
        <v>631</v>
      </c>
      <c r="H132" s="224"/>
      <c r="I132" s="224"/>
      <c r="J132" s="224"/>
      <c r="K132" s="225"/>
      <c r="L132" s="226"/>
      <c r="M132" s="227"/>
      <c r="N132" s="227"/>
      <c r="O132" s="227"/>
      <c r="P132" s="227"/>
      <c r="Q132" s="227"/>
      <c r="R132" s="227"/>
      <c r="S132" s="227"/>
      <c r="T132" s="227"/>
      <c r="U132" s="227"/>
      <c r="V132" s="227"/>
      <c r="W132" s="227"/>
      <c r="X132" s="228"/>
      <c r="Y132" s="229">
        <v>6.3</v>
      </c>
      <c r="Z132" s="230"/>
      <c r="AA132" s="230"/>
      <c r="AB132" s="231"/>
      <c r="AC132" s="223" t="s">
        <v>630</v>
      </c>
      <c r="AD132" s="255"/>
      <c r="AE132" s="255"/>
      <c r="AF132" s="255"/>
      <c r="AG132" s="256"/>
      <c r="AH132" s="226"/>
      <c r="AI132" s="227"/>
      <c r="AJ132" s="227"/>
      <c r="AK132" s="227"/>
      <c r="AL132" s="227"/>
      <c r="AM132" s="227"/>
      <c r="AN132" s="227"/>
      <c r="AO132" s="227"/>
      <c r="AP132" s="227"/>
      <c r="AQ132" s="227"/>
      <c r="AR132" s="227"/>
      <c r="AS132" s="227"/>
      <c r="AT132" s="228"/>
      <c r="AU132" s="229">
        <v>6.1</v>
      </c>
      <c r="AV132" s="230"/>
      <c r="AW132" s="230"/>
      <c r="AX132" s="232"/>
    </row>
    <row r="133" spans="1:51" ht="24.75" customHeight="1" x14ac:dyDescent="0.15">
      <c r="A133" s="264"/>
      <c r="B133" s="265"/>
      <c r="C133" s="265"/>
      <c r="D133" s="265"/>
      <c r="E133" s="265"/>
      <c r="F133" s="266"/>
      <c r="G133" s="223"/>
      <c r="H133" s="224"/>
      <c r="I133" s="224"/>
      <c r="J133" s="224"/>
      <c r="K133" s="225"/>
      <c r="L133" s="226"/>
      <c r="M133" s="227"/>
      <c r="N133" s="227"/>
      <c r="O133" s="227"/>
      <c r="P133" s="227"/>
      <c r="Q133" s="227"/>
      <c r="R133" s="227"/>
      <c r="S133" s="227"/>
      <c r="T133" s="227"/>
      <c r="U133" s="227"/>
      <c r="V133" s="227"/>
      <c r="W133" s="227"/>
      <c r="X133" s="228"/>
      <c r="Y133" s="229"/>
      <c r="Z133" s="230"/>
      <c r="AA133" s="230"/>
      <c r="AB133" s="231"/>
      <c r="AC133" s="223" t="s">
        <v>632</v>
      </c>
      <c r="AD133" s="224"/>
      <c r="AE133" s="224"/>
      <c r="AF133" s="224"/>
      <c r="AG133" s="225"/>
      <c r="AH133" s="226"/>
      <c r="AI133" s="227"/>
      <c r="AJ133" s="227"/>
      <c r="AK133" s="227"/>
      <c r="AL133" s="227"/>
      <c r="AM133" s="227"/>
      <c r="AN133" s="227"/>
      <c r="AO133" s="227"/>
      <c r="AP133" s="227"/>
      <c r="AQ133" s="227"/>
      <c r="AR133" s="227"/>
      <c r="AS133" s="227"/>
      <c r="AT133" s="228"/>
      <c r="AU133" s="229">
        <v>1.2</v>
      </c>
      <c r="AV133" s="230"/>
      <c r="AW133" s="230"/>
      <c r="AX133" s="232"/>
    </row>
    <row r="134" spans="1:51" ht="24.75" customHeight="1" thickBot="1" x14ac:dyDescent="0.2">
      <c r="A134" s="264"/>
      <c r="B134" s="265"/>
      <c r="C134" s="265"/>
      <c r="D134" s="265"/>
      <c r="E134" s="265"/>
      <c r="F134" s="266"/>
      <c r="G134" s="214" t="s">
        <v>17</v>
      </c>
      <c r="H134" s="215"/>
      <c r="I134" s="215"/>
      <c r="J134" s="215"/>
      <c r="K134" s="215"/>
      <c r="L134" s="216"/>
      <c r="M134" s="217"/>
      <c r="N134" s="217"/>
      <c r="O134" s="217"/>
      <c r="P134" s="217"/>
      <c r="Q134" s="217"/>
      <c r="R134" s="217"/>
      <c r="S134" s="217"/>
      <c r="T134" s="217"/>
      <c r="U134" s="217"/>
      <c r="V134" s="217"/>
      <c r="W134" s="217"/>
      <c r="X134" s="218"/>
      <c r="Y134" s="219">
        <f>SUM(Y131:AB133)</f>
        <v>42.9</v>
      </c>
      <c r="Z134" s="220"/>
      <c r="AA134" s="220"/>
      <c r="AB134" s="221"/>
      <c r="AC134" s="214" t="s">
        <v>17</v>
      </c>
      <c r="AD134" s="215"/>
      <c r="AE134" s="215"/>
      <c r="AF134" s="215"/>
      <c r="AG134" s="215"/>
      <c r="AH134" s="216"/>
      <c r="AI134" s="217"/>
      <c r="AJ134" s="217"/>
      <c r="AK134" s="217"/>
      <c r="AL134" s="217"/>
      <c r="AM134" s="217"/>
      <c r="AN134" s="217"/>
      <c r="AO134" s="217"/>
      <c r="AP134" s="217"/>
      <c r="AQ134" s="217"/>
      <c r="AR134" s="217"/>
      <c r="AS134" s="217"/>
      <c r="AT134" s="218"/>
      <c r="AU134" s="219">
        <f>SUM(AU131:AX133)</f>
        <v>14.299999999999999</v>
      </c>
      <c r="AV134" s="220"/>
      <c r="AW134" s="220"/>
      <c r="AX134" s="222"/>
    </row>
    <row r="135" spans="1:51" ht="24.75" customHeight="1" x14ac:dyDescent="0.15">
      <c r="A135" s="264"/>
      <c r="B135" s="265"/>
      <c r="C135" s="265"/>
      <c r="D135" s="265"/>
      <c r="E135" s="265"/>
      <c r="F135" s="266"/>
      <c r="G135" s="243" t="s">
        <v>666</v>
      </c>
      <c r="H135" s="244"/>
      <c r="I135" s="244"/>
      <c r="J135" s="244"/>
      <c r="K135" s="244"/>
      <c r="L135" s="244"/>
      <c r="M135" s="244"/>
      <c r="N135" s="244"/>
      <c r="O135" s="244"/>
      <c r="P135" s="244"/>
      <c r="Q135" s="244"/>
      <c r="R135" s="244"/>
      <c r="S135" s="244"/>
      <c r="T135" s="244"/>
      <c r="U135" s="244"/>
      <c r="V135" s="244"/>
      <c r="W135" s="244"/>
      <c r="X135" s="244"/>
      <c r="Y135" s="244"/>
      <c r="Z135" s="244"/>
      <c r="AA135" s="244"/>
      <c r="AB135" s="245"/>
      <c r="AC135" s="243" t="s">
        <v>667</v>
      </c>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6"/>
      <c r="AY135">
        <f>COUNTA($G$137,$AC$137)</f>
        <v>2</v>
      </c>
    </row>
    <row r="136" spans="1:51" ht="24.75" customHeight="1" x14ac:dyDescent="0.15">
      <c r="A136" s="264"/>
      <c r="B136" s="265"/>
      <c r="C136" s="265"/>
      <c r="D136" s="265"/>
      <c r="E136" s="265"/>
      <c r="F136" s="266"/>
      <c r="G136" s="247" t="s">
        <v>14</v>
      </c>
      <c r="H136" s="248"/>
      <c r="I136" s="248"/>
      <c r="J136" s="248"/>
      <c r="K136" s="248"/>
      <c r="L136" s="249" t="s">
        <v>15</v>
      </c>
      <c r="M136" s="248"/>
      <c r="N136" s="248"/>
      <c r="O136" s="248"/>
      <c r="P136" s="248"/>
      <c r="Q136" s="248"/>
      <c r="R136" s="248"/>
      <c r="S136" s="248"/>
      <c r="T136" s="248"/>
      <c r="U136" s="248"/>
      <c r="V136" s="248"/>
      <c r="W136" s="248"/>
      <c r="X136" s="250"/>
      <c r="Y136" s="251" t="s">
        <v>16</v>
      </c>
      <c r="Z136" s="252"/>
      <c r="AA136" s="252"/>
      <c r="AB136" s="253"/>
      <c r="AC136" s="247" t="s">
        <v>14</v>
      </c>
      <c r="AD136" s="248"/>
      <c r="AE136" s="248"/>
      <c r="AF136" s="248"/>
      <c r="AG136" s="248"/>
      <c r="AH136" s="249" t="s">
        <v>15</v>
      </c>
      <c r="AI136" s="248"/>
      <c r="AJ136" s="248"/>
      <c r="AK136" s="248"/>
      <c r="AL136" s="248"/>
      <c r="AM136" s="248"/>
      <c r="AN136" s="248"/>
      <c r="AO136" s="248"/>
      <c r="AP136" s="248"/>
      <c r="AQ136" s="248"/>
      <c r="AR136" s="248"/>
      <c r="AS136" s="248"/>
      <c r="AT136" s="250"/>
      <c r="AU136" s="251" t="s">
        <v>16</v>
      </c>
      <c r="AV136" s="252"/>
      <c r="AW136" s="252"/>
      <c r="AX136" s="254"/>
      <c r="AY136">
        <f>$AY$135</f>
        <v>2</v>
      </c>
    </row>
    <row r="137" spans="1:51" ht="24.75" customHeight="1" x14ac:dyDescent="0.15">
      <c r="A137" s="264"/>
      <c r="B137" s="265"/>
      <c r="C137" s="265"/>
      <c r="D137" s="265"/>
      <c r="E137" s="265"/>
      <c r="F137" s="266"/>
      <c r="G137" s="233" t="s">
        <v>630</v>
      </c>
      <c r="H137" s="234"/>
      <c r="I137" s="234"/>
      <c r="J137" s="234"/>
      <c r="K137" s="235"/>
      <c r="L137" s="236"/>
      <c r="M137" s="237"/>
      <c r="N137" s="237"/>
      <c r="O137" s="237"/>
      <c r="P137" s="237"/>
      <c r="Q137" s="237"/>
      <c r="R137" s="237"/>
      <c r="S137" s="237"/>
      <c r="T137" s="237"/>
      <c r="U137" s="237"/>
      <c r="V137" s="237"/>
      <c r="W137" s="237"/>
      <c r="X137" s="238"/>
      <c r="Y137" s="239">
        <v>12.4</v>
      </c>
      <c r="Z137" s="240"/>
      <c r="AA137" s="240"/>
      <c r="AB137" s="241"/>
      <c r="AC137" s="233" t="s">
        <v>630</v>
      </c>
      <c r="AD137" s="234"/>
      <c r="AE137" s="234"/>
      <c r="AF137" s="234"/>
      <c r="AG137" s="235"/>
      <c r="AH137" s="236"/>
      <c r="AI137" s="237"/>
      <c r="AJ137" s="237"/>
      <c r="AK137" s="237"/>
      <c r="AL137" s="237"/>
      <c r="AM137" s="237"/>
      <c r="AN137" s="237"/>
      <c r="AO137" s="237"/>
      <c r="AP137" s="237"/>
      <c r="AQ137" s="237"/>
      <c r="AR137" s="237"/>
      <c r="AS137" s="237"/>
      <c r="AT137" s="238"/>
      <c r="AU137" s="239">
        <v>13.5</v>
      </c>
      <c r="AV137" s="240"/>
      <c r="AW137" s="240"/>
      <c r="AX137" s="242"/>
      <c r="AY137">
        <f>$AY$135</f>
        <v>2</v>
      </c>
    </row>
    <row r="138" spans="1:51" ht="24.75" customHeight="1" x14ac:dyDescent="0.15">
      <c r="A138" s="264"/>
      <c r="B138" s="265"/>
      <c r="C138" s="265"/>
      <c r="D138" s="265"/>
      <c r="E138" s="265"/>
      <c r="F138" s="266"/>
      <c r="G138" s="223" t="s">
        <v>631</v>
      </c>
      <c r="H138" s="224"/>
      <c r="I138" s="224"/>
      <c r="J138" s="224"/>
      <c r="K138" s="225"/>
      <c r="L138" s="226"/>
      <c r="M138" s="227"/>
      <c r="N138" s="227"/>
      <c r="O138" s="227"/>
      <c r="P138" s="227"/>
      <c r="Q138" s="227"/>
      <c r="R138" s="227"/>
      <c r="S138" s="227"/>
      <c r="T138" s="227"/>
      <c r="U138" s="227"/>
      <c r="V138" s="227"/>
      <c r="W138" s="227"/>
      <c r="X138" s="228"/>
      <c r="Y138" s="229">
        <v>9.1999999999999993</v>
      </c>
      <c r="Z138" s="230"/>
      <c r="AA138" s="230"/>
      <c r="AB138" s="231"/>
      <c r="AC138" s="223" t="s">
        <v>632</v>
      </c>
      <c r="AD138" s="224"/>
      <c r="AE138" s="224"/>
      <c r="AF138" s="224"/>
      <c r="AG138" s="225"/>
      <c r="AH138" s="226"/>
      <c r="AI138" s="227"/>
      <c r="AJ138" s="227"/>
      <c r="AK138" s="227"/>
      <c r="AL138" s="227"/>
      <c r="AM138" s="227"/>
      <c r="AN138" s="227"/>
      <c r="AO138" s="227"/>
      <c r="AP138" s="227"/>
      <c r="AQ138" s="227"/>
      <c r="AR138" s="227"/>
      <c r="AS138" s="227"/>
      <c r="AT138" s="228"/>
      <c r="AU138" s="229">
        <v>1.7</v>
      </c>
      <c r="AV138" s="230"/>
      <c r="AW138" s="230"/>
      <c r="AX138" s="232"/>
      <c r="AY138">
        <f>$AY$135</f>
        <v>2</v>
      </c>
    </row>
    <row r="139" spans="1:51" ht="24.75" customHeight="1" x14ac:dyDescent="0.15">
      <c r="A139" s="264"/>
      <c r="B139" s="265"/>
      <c r="C139" s="265"/>
      <c r="D139" s="265"/>
      <c r="E139" s="265"/>
      <c r="F139" s="266"/>
      <c r="G139" s="223" t="s">
        <v>632</v>
      </c>
      <c r="H139" s="224"/>
      <c r="I139" s="224"/>
      <c r="J139" s="224"/>
      <c r="K139" s="225"/>
      <c r="L139" s="226"/>
      <c r="M139" s="227"/>
      <c r="N139" s="227"/>
      <c r="O139" s="227"/>
      <c r="P139" s="227"/>
      <c r="Q139" s="227"/>
      <c r="R139" s="227"/>
      <c r="S139" s="227"/>
      <c r="T139" s="227"/>
      <c r="U139" s="227"/>
      <c r="V139" s="227"/>
      <c r="W139" s="227"/>
      <c r="X139" s="228"/>
      <c r="Y139" s="229">
        <v>2.4</v>
      </c>
      <c r="Z139" s="230"/>
      <c r="AA139" s="230"/>
      <c r="AB139" s="231"/>
      <c r="AC139" s="223" t="s">
        <v>631</v>
      </c>
      <c r="AD139" s="224"/>
      <c r="AE139" s="224"/>
      <c r="AF139" s="224"/>
      <c r="AG139" s="225"/>
      <c r="AH139" s="226"/>
      <c r="AI139" s="227"/>
      <c r="AJ139" s="227"/>
      <c r="AK139" s="227"/>
      <c r="AL139" s="227"/>
      <c r="AM139" s="227"/>
      <c r="AN139" s="227"/>
      <c r="AO139" s="227"/>
      <c r="AP139" s="227"/>
      <c r="AQ139" s="227"/>
      <c r="AR139" s="227"/>
      <c r="AS139" s="227"/>
      <c r="AT139" s="228"/>
      <c r="AU139" s="229">
        <v>0.1</v>
      </c>
      <c r="AV139" s="230"/>
      <c r="AW139" s="230"/>
      <c r="AX139" s="232"/>
      <c r="AY139">
        <f>$AY$135</f>
        <v>2</v>
      </c>
    </row>
    <row r="140" spans="1:51" ht="24.75" customHeight="1" thickBot="1" x14ac:dyDescent="0.2">
      <c r="A140" s="264"/>
      <c r="B140" s="265"/>
      <c r="C140" s="265"/>
      <c r="D140" s="265"/>
      <c r="E140" s="265"/>
      <c r="F140" s="266"/>
      <c r="G140" s="214" t="s">
        <v>17</v>
      </c>
      <c r="H140" s="215"/>
      <c r="I140" s="215"/>
      <c r="J140" s="215"/>
      <c r="K140" s="215"/>
      <c r="L140" s="216"/>
      <c r="M140" s="217"/>
      <c r="N140" s="217"/>
      <c r="O140" s="217"/>
      <c r="P140" s="217"/>
      <c r="Q140" s="217"/>
      <c r="R140" s="217"/>
      <c r="S140" s="217"/>
      <c r="T140" s="217"/>
      <c r="U140" s="217"/>
      <c r="V140" s="217"/>
      <c r="W140" s="217"/>
      <c r="X140" s="218"/>
      <c r="Y140" s="219">
        <f>SUM(Y137:AB139)</f>
        <v>24</v>
      </c>
      <c r="Z140" s="220"/>
      <c r="AA140" s="220"/>
      <c r="AB140" s="221"/>
      <c r="AC140" s="214" t="s">
        <v>17</v>
      </c>
      <c r="AD140" s="215"/>
      <c r="AE140" s="215"/>
      <c r="AF140" s="215"/>
      <c r="AG140" s="215"/>
      <c r="AH140" s="216"/>
      <c r="AI140" s="217"/>
      <c r="AJ140" s="217"/>
      <c r="AK140" s="217"/>
      <c r="AL140" s="217"/>
      <c r="AM140" s="217"/>
      <c r="AN140" s="217"/>
      <c r="AO140" s="217"/>
      <c r="AP140" s="217"/>
      <c r="AQ140" s="217"/>
      <c r="AR140" s="217"/>
      <c r="AS140" s="217"/>
      <c r="AT140" s="218"/>
      <c r="AU140" s="219">
        <f>SUM(AU137:AX139)</f>
        <v>15.299999999999999</v>
      </c>
      <c r="AV140" s="220"/>
      <c r="AW140" s="220"/>
      <c r="AX140" s="222"/>
      <c r="AY140">
        <f>$AY$135</f>
        <v>2</v>
      </c>
    </row>
    <row r="141" spans="1:51" ht="24.75" customHeight="1" x14ac:dyDescent="0.15">
      <c r="A141" s="264"/>
      <c r="B141" s="265"/>
      <c r="C141" s="265"/>
      <c r="D141" s="265"/>
      <c r="E141" s="265"/>
      <c r="F141" s="266"/>
      <c r="G141" s="243" t="s">
        <v>668</v>
      </c>
      <c r="H141" s="244"/>
      <c r="I141" s="244"/>
      <c r="J141" s="244"/>
      <c r="K141" s="244"/>
      <c r="L141" s="244"/>
      <c r="M141" s="244"/>
      <c r="N141" s="244"/>
      <c r="O141" s="244"/>
      <c r="P141" s="244"/>
      <c r="Q141" s="244"/>
      <c r="R141" s="244"/>
      <c r="S141" s="244"/>
      <c r="T141" s="244"/>
      <c r="U141" s="244"/>
      <c r="V141" s="244"/>
      <c r="W141" s="244"/>
      <c r="X141" s="244"/>
      <c r="Y141" s="244"/>
      <c r="Z141" s="244"/>
      <c r="AA141" s="244"/>
      <c r="AB141" s="245"/>
      <c r="AC141" s="243" t="s">
        <v>669</v>
      </c>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6"/>
      <c r="AY141">
        <f>COUNTA($G$143,$AC$143)</f>
        <v>2</v>
      </c>
    </row>
    <row r="142" spans="1:51" ht="24.75" customHeight="1" x14ac:dyDescent="0.15">
      <c r="A142" s="264"/>
      <c r="B142" s="265"/>
      <c r="C142" s="265"/>
      <c r="D142" s="265"/>
      <c r="E142" s="265"/>
      <c r="F142" s="266"/>
      <c r="G142" s="247" t="s">
        <v>14</v>
      </c>
      <c r="H142" s="248"/>
      <c r="I142" s="248"/>
      <c r="J142" s="248"/>
      <c r="K142" s="248"/>
      <c r="L142" s="249" t="s">
        <v>15</v>
      </c>
      <c r="M142" s="248"/>
      <c r="N142" s="248"/>
      <c r="O142" s="248"/>
      <c r="P142" s="248"/>
      <c r="Q142" s="248"/>
      <c r="R142" s="248"/>
      <c r="S142" s="248"/>
      <c r="T142" s="248"/>
      <c r="U142" s="248"/>
      <c r="V142" s="248"/>
      <c r="W142" s="248"/>
      <c r="X142" s="250"/>
      <c r="Y142" s="251" t="s">
        <v>16</v>
      </c>
      <c r="Z142" s="252"/>
      <c r="AA142" s="252"/>
      <c r="AB142" s="253"/>
      <c r="AC142" s="247" t="s">
        <v>14</v>
      </c>
      <c r="AD142" s="248"/>
      <c r="AE142" s="248"/>
      <c r="AF142" s="248"/>
      <c r="AG142" s="248"/>
      <c r="AH142" s="249" t="s">
        <v>15</v>
      </c>
      <c r="AI142" s="248"/>
      <c r="AJ142" s="248"/>
      <c r="AK142" s="248"/>
      <c r="AL142" s="248"/>
      <c r="AM142" s="248"/>
      <c r="AN142" s="248"/>
      <c r="AO142" s="248"/>
      <c r="AP142" s="248"/>
      <c r="AQ142" s="248"/>
      <c r="AR142" s="248"/>
      <c r="AS142" s="248"/>
      <c r="AT142" s="250"/>
      <c r="AU142" s="251" t="s">
        <v>16</v>
      </c>
      <c r="AV142" s="252"/>
      <c r="AW142" s="252"/>
      <c r="AX142" s="254"/>
      <c r="AY142">
        <f>$AY$141</f>
        <v>2</v>
      </c>
    </row>
    <row r="143" spans="1:51" ht="24.75" customHeight="1" x14ac:dyDescent="0.15">
      <c r="A143" s="264"/>
      <c r="B143" s="265"/>
      <c r="C143" s="265"/>
      <c r="D143" s="265"/>
      <c r="E143" s="265"/>
      <c r="F143" s="266"/>
      <c r="G143" s="233" t="s">
        <v>630</v>
      </c>
      <c r="H143" s="234"/>
      <c r="I143" s="234"/>
      <c r="J143" s="234"/>
      <c r="K143" s="235"/>
      <c r="L143" s="236"/>
      <c r="M143" s="237"/>
      <c r="N143" s="237"/>
      <c r="O143" s="237"/>
      <c r="P143" s="237"/>
      <c r="Q143" s="237"/>
      <c r="R143" s="237"/>
      <c r="S143" s="237"/>
      <c r="T143" s="237"/>
      <c r="U143" s="237"/>
      <c r="V143" s="237"/>
      <c r="W143" s="237"/>
      <c r="X143" s="238"/>
      <c r="Y143" s="239">
        <v>14.8</v>
      </c>
      <c r="Z143" s="240"/>
      <c r="AA143" s="240"/>
      <c r="AB143" s="241"/>
      <c r="AC143" s="233" t="s">
        <v>630</v>
      </c>
      <c r="AD143" s="234"/>
      <c r="AE143" s="234"/>
      <c r="AF143" s="234"/>
      <c r="AG143" s="235"/>
      <c r="AH143" s="236"/>
      <c r="AI143" s="237"/>
      <c r="AJ143" s="237"/>
      <c r="AK143" s="237"/>
      <c r="AL143" s="237"/>
      <c r="AM143" s="237"/>
      <c r="AN143" s="237"/>
      <c r="AO143" s="237"/>
      <c r="AP143" s="237"/>
      <c r="AQ143" s="237"/>
      <c r="AR143" s="237"/>
      <c r="AS143" s="237"/>
      <c r="AT143" s="238"/>
      <c r="AU143" s="239">
        <v>6.8</v>
      </c>
      <c r="AV143" s="240"/>
      <c r="AW143" s="240"/>
      <c r="AX143" s="242"/>
      <c r="AY143">
        <f>$AY$141</f>
        <v>2</v>
      </c>
    </row>
    <row r="144" spans="1:51" ht="24.75" customHeight="1" x14ac:dyDescent="0.15">
      <c r="A144" s="264"/>
      <c r="B144" s="265"/>
      <c r="C144" s="265"/>
      <c r="D144" s="265"/>
      <c r="E144" s="265"/>
      <c r="F144" s="266"/>
      <c r="G144" s="223" t="s">
        <v>631</v>
      </c>
      <c r="H144" s="224"/>
      <c r="I144" s="224"/>
      <c r="J144" s="224"/>
      <c r="K144" s="225"/>
      <c r="L144" s="226"/>
      <c r="M144" s="227"/>
      <c r="N144" s="227"/>
      <c r="O144" s="227"/>
      <c r="P144" s="227"/>
      <c r="Q144" s="227"/>
      <c r="R144" s="227"/>
      <c r="S144" s="227"/>
      <c r="T144" s="227"/>
      <c r="U144" s="227"/>
      <c r="V144" s="227"/>
      <c r="W144" s="227"/>
      <c r="X144" s="228"/>
      <c r="Y144" s="229">
        <v>3.3</v>
      </c>
      <c r="Z144" s="230"/>
      <c r="AA144" s="230"/>
      <c r="AB144" s="231"/>
      <c r="AC144" s="223" t="s">
        <v>631</v>
      </c>
      <c r="AD144" s="224"/>
      <c r="AE144" s="224"/>
      <c r="AF144" s="224"/>
      <c r="AG144" s="225"/>
      <c r="AH144" s="226"/>
      <c r="AI144" s="227"/>
      <c r="AJ144" s="227"/>
      <c r="AK144" s="227"/>
      <c r="AL144" s="227"/>
      <c r="AM144" s="227"/>
      <c r="AN144" s="227"/>
      <c r="AO144" s="227"/>
      <c r="AP144" s="227"/>
      <c r="AQ144" s="227"/>
      <c r="AR144" s="227"/>
      <c r="AS144" s="227"/>
      <c r="AT144" s="228"/>
      <c r="AU144" s="229">
        <v>1.3</v>
      </c>
      <c r="AV144" s="230"/>
      <c r="AW144" s="230"/>
      <c r="AX144" s="232"/>
      <c r="AY144">
        <f>$AY$141</f>
        <v>2</v>
      </c>
    </row>
    <row r="145" spans="1:52" ht="24.75" customHeight="1" x14ac:dyDescent="0.15">
      <c r="A145" s="264"/>
      <c r="B145" s="265"/>
      <c r="C145" s="265"/>
      <c r="D145" s="265"/>
      <c r="E145" s="265"/>
      <c r="F145" s="266"/>
      <c r="G145" s="223" t="s">
        <v>632</v>
      </c>
      <c r="H145" s="224"/>
      <c r="I145" s="224"/>
      <c r="J145" s="224"/>
      <c r="K145" s="225"/>
      <c r="L145" s="226"/>
      <c r="M145" s="227"/>
      <c r="N145" s="227"/>
      <c r="O145" s="227"/>
      <c r="P145" s="227"/>
      <c r="Q145" s="227"/>
      <c r="R145" s="227"/>
      <c r="S145" s="227"/>
      <c r="T145" s="227"/>
      <c r="U145" s="227"/>
      <c r="V145" s="227"/>
      <c r="W145" s="227"/>
      <c r="X145" s="228"/>
      <c r="Y145" s="229">
        <v>1.8</v>
      </c>
      <c r="Z145" s="230"/>
      <c r="AA145" s="230"/>
      <c r="AB145" s="231"/>
      <c r="AC145" s="223" t="s">
        <v>632</v>
      </c>
      <c r="AD145" s="224"/>
      <c r="AE145" s="224"/>
      <c r="AF145" s="224"/>
      <c r="AG145" s="225"/>
      <c r="AH145" s="226"/>
      <c r="AI145" s="227"/>
      <c r="AJ145" s="227"/>
      <c r="AK145" s="227"/>
      <c r="AL145" s="227"/>
      <c r="AM145" s="227"/>
      <c r="AN145" s="227"/>
      <c r="AO145" s="227"/>
      <c r="AP145" s="227"/>
      <c r="AQ145" s="227"/>
      <c r="AR145" s="227"/>
      <c r="AS145" s="227"/>
      <c r="AT145" s="228"/>
      <c r="AU145" s="229">
        <v>0.7</v>
      </c>
      <c r="AV145" s="230"/>
      <c r="AW145" s="230"/>
      <c r="AX145" s="232"/>
      <c r="AY145">
        <f>$AY$141</f>
        <v>2</v>
      </c>
    </row>
    <row r="146" spans="1:52" ht="24.75" customHeight="1" thickBot="1" x14ac:dyDescent="0.2">
      <c r="A146" s="264"/>
      <c r="B146" s="265"/>
      <c r="C146" s="265"/>
      <c r="D146" s="265"/>
      <c r="E146" s="265"/>
      <c r="F146" s="266"/>
      <c r="G146" s="214" t="s">
        <v>17</v>
      </c>
      <c r="H146" s="215"/>
      <c r="I146" s="215"/>
      <c r="J146" s="215"/>
      <c r="K146" s="215"/>
      <c r="L146" s="216"/>
      <c r="M146" s="217"/>
      <c r="N146" s="217"/>
      <c r="O146" s="217"/>
      <c r="P146" s="217"/>
      <c r="Q146" s="217"/>
      <c r="R146" s="217"/>
      <c r="S146" s="217"/>
      <c r="T146" s="217"/>
      <c r="U146" s="217"/>
      <c r="V146" s="217"/>
      <c r="W146" s="217"/>
      <c r="X146" s="218"/>
      <c r="Y146" s="219">
        <f>SUM(Y143:AB145)</f>
        <v>19.900000000000002</v>
      </c>
      <c r="Z146" s="220"/>
      <c r="AA146" s="220"/>
      <c r="AB146" s="221"/>
      <c r="AC146" s="214" t="s">
        <v>17</v>
      </c>
      <c r="AD146" s="215"/>
      <c r="AE146" s="215"/>
      <c r="AF146" s="215"/>
      <c r="AG146" s="215"/>
      <c r="AH146" s="216"/>
      <c r="AI146" s="217"/>
      <c r="AJ146" s="217"/>
      <c r="AK146" s="217"/>
      <c r="AL146" s="217"/>
      <c r="AM146" s="217"/>
      <c r="AN146" s="217"/>
      <c r="AO146" s="217"/>
      <c r="AP146" s="217"/>
      <c r="AQ146" s="217"/>
      <c r="AR146" s="217"/>
      <c r="AS146" s="217"/>
      <c r="AT146" s="218"/>
      <c r="AU146" s="219">
        <f>SUM(AU143:AX145)</f>
        <v>8.7999999999999989</v>
      </c>
      <c r="AV146" s="220"/>
      <c r="AW146" s="220"/>
      <c r="AX146" s="222"/>
      <c r="AY146">
        <f>$AY$141</f>
        <v>2</v>
      </c>
    </row>
    <row r="147" spans="1:52" ht="24.75" customHeight="1" x14ac:dyDescent="0.15">
      <c r="A147" s="264"/>
      <c r="B147" s="265"/>
      <c r="C147" s="265"/>
      <c r="D147" s="265"/>
      <c r="E147" s="265"/>
      <c r="F147" s="266"/>
      <c r="G147" s="243" t="s">
        <v>670</v>
      </c>
      <c r="H147" s="244"/>
      <c r="I147" s="244"/>
      <c r="J147" s="244"/>
      <c r="K147" s="244"/>
      <c r="L147" s="244"/>
      <c r="M147" s="244"/>
      <c r="N147" s="244"/>
      <c r="O147" s="244"/>
      <c r="P147" s="244"/>
      <c r="Q147" s="244"/>
      <c r="R147" s="244"/>
      <c r="S147" s="244"/>
      <c r="T147" s="244"/>
      <c r="U147" s="244"/>
      <c r="V147" s="244"/>
      <c r="W147" s="244"/>
      <c r="X147" s="244"/>
      <c r="Y147" s="244"/>
      <c r="Z147" s="244"/>
      <c r="AA147" s="244"/>
      <c r="AB147" s="245"/>
      <c r="AC147" s="243" t="s">
        <v>634</v>
      </c>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6"/>
      <c r="AY147">
        <f>COUNTA($G$149,$AC$149)</f>
        <v>2</v>
      </c>
    </row>
    <row r="148" spans="1:52" ht="24.75" customHeight="1" x14ac:dyDescent="0.15">
      <c r="A148" s="264"/>
      <c r="B148" s="265"/>
      <c r="C148" s="265"/>
      <c r="D148" s="265"/>
      <c r="E148" s="265"/>
      <c r="F148" s="266"/>
      <c r="G148" s="247" t="s">
        <v>14</v>
      </c>
      <c r="H148" s="248"/>
      <c r="I148" s="248"/>
      <c r="J148" s="248"/>
      <c r="K148" s="248"/>
      <c r="L148" s="249" t="s">
        <v>15</v>
      </c>
      <c r="M148" s="248"/>
      <c r="N148" s="248"/>
      <c r="O148" s="248"/>
      <c r="P148" s="248"/>
      <c r="Q148" s="248"/>
      <c r="R148" s="248"/>
      <c r="S148" s="248"/>
      <c r="T148" s="248"/>
      <c r="U148" s="248"/>
      <c r="V148" s="248"/>
      <c r="W148" s="248"/>
      <c r="X148" s="250"/>
      <c r="Y148" s="251" t="s">
        <v>16</v>
      </c>
      <c r="Z148" s="252"/>
      <c r="AA148" s="252"/>
      <c r="AB148" s="253"/>
      <c r="AC148" s="247" t="s">
        <v>14</v>
      </c>
      <c r="AD148" s="248"/>
      <c r="AE148" s="248"/>
      <c r="AF148" s="248"/>
      <c r="AG148" s="248"/>
      <c r="AH148" s="249" t="s">
        <v>15</v>
      </c>
      <c r="AI148" s="248"/>
      <c r="AJ148" s="248"/>
      <c r="AK148" s="248"/>
      <c r="AL148" s="248"/>
      <c r="AM148" s="248"/>
      <c r="AN148" s="248"/>
      <c r="AO148" s="248"/>
      <c r="AP148" s="248"/>
      <c r="AQ148" s="248"/>
      <c r="AR148" s="248"/>
      <c r="AS148" s="248"/>
      <c r="AT148" s="250"/>
      <c r="AU148" s="251" t="s">
        <v>16</v>
      </c>
      <c r="AV148" s="252"/>
      <c r="AW148" s="252"/>
      <c r="AX148" s="254"/>
      <c r="AY148">
        <f>$AY$147</f>
        <v>2</v>
      </c>
    </row>
    <row r="149" spans="1:52" s="16" customFormat="1" ht="24.75" customHeight="1" x14ac:dyDescent="0.15">
      <c r="A149" s="264"/>
      <c r="B149" s="265"/>
      <c r="C149" s="265"/>
      <c r="D149" s="265"/>
      <c r="E149" s="265"/>
      <c r="F149" s="266"/>
      <c r="G149" s="233" t="s">
        <v>631</v>
      </c>
      <c r="H149" s="234"/>
      <c r="I149" s="234"/>
      <c r="J149" s="234"/>
      <c r="K149" s="235"/>
      <c r="L149" s="236"/>
      <c r="M149" s="237"/>
      <c r="N149" s="237"/>
      <c r="O149" s="237"/>
      <c r="P149" s="237"/>
      <c r="Q149" s="237"/>
      <c r="R149" s="237"/>
      <c r="S149" s="237"/>
      <c r="T149" s="237"/>
      <c r="U149" s="237"/>
      <c r="V149" s="237"/>
      <c r="W149" s="237"/>
      <c r="X149" s="238"/>
      <c r="Y149" s="239">
        <v>73.7</v>
      </c>
      <c r="Z149" s="240"/>
      <c r="AA149" s="240"/>
      <c r="AB149" s="241"/>
      <c r="AC149" s="233" t="s">
        <v>630</v>
      </c>
      <c r="AD149" s="234"/>
      <c r="AE149" s="234"/>
      <c r="AF149" s="234"/>
      <c r="AG149" s="235"/>
      <c r="AH149" s="236"/>
      <c r="AI149" s="237"/>
      <c r="AJ149" s="237"/>
      <c r="AK149" s="237"/>
      <c r="AL149" s="237"/>
      <c r="AM149" s="237"/>
      <c r="AN149" s="237"/>
      <c r="AO149" s="237"/>
      <c r="AP149" s="237"/>
      <c r="AQ149" s="237"/>
      <c r="AR149" s="237"/>
      <c r="AS149" s="237"/>
      <c r="AT149" s="238"/>
      <c r="AU149" s="239">
        <v>17.5</v>
      </c>
      <c r="AV149" s="240"/>
      <c r="AW149" s="240"/>
      <c r="AX149" s="242"/>
      <c r="AY149">
        <f>$AY$147</f>
        <v>2</v>
      </c>
      <c r="AZ149"/>
    </row>
    <row r="150" spans="1:52" ht="24.75" customHeight="1" x14ac:dyDescent="0.15">
      <c r="A150" s="264"/>
      <c r="B150" s="265"/>
      <c r="C150" s="265"/>
      <c r="D150" s="265"/>
      <c r="E150" s="265"/>
      <c r="F150" s="266"/>
      <c r="G150" s="223" t="s">
        <v>630</v>
      </c>
      <c r="H150" s="224"/>
      <c r="I150" s="224"/>
      <c r="J150" s="224"/>
      <c r="K150" s="225"/>
      <c r="L150" s="226"/>
      <c r="M150" s="227"/>
      <c r="N150" s="227"/>
      <c r="O150" s="227"/>
      <c r="P150" s="227"/>
      <c r="Q150" s="227"/>
      <c r="R150" s="227"/>
      <c r="S150" s="227"/>
      <c r="T150" s="227"/>
      <c r="U150" s="227"/>
      <c r="V150" s="227"/>
      <c r="W150" s="227"/>
      <c r="X150" s="228"/>
      <c r="Y150" s="229">
        <v>7.8</v>
      </c>
      <c r="Z150" s="230"/>
      <c r="AA150" s="230"/>
      <c r="AB150" s="231"/>
      <c r="AC150" s="223"/>
      <c r="AD150" s="224"/>
      <c r="AE150" s="224"/>
      <c r="AF150" s="224"/>
      <c r="AG150" s="225"/>
      <c r="AH150" s="226"/>
      <c r="AI150" s="227"/>
      <c r="AJ150" s="227"/>
      <c r="AK150" s="227"/>
      <c r="AL150" s="227"/>
      <c r="AM150" s="227"/>
      <c r="AN150" s="227"/>
      <c r="AO150" s="227"/>
      <c r="AP150" s="227"/>
      <c r="AQ150" s="227"/>
      <c r="AR150" s="227"/>
      <c r="AS150" s="227"/>
      <c r="AT150" s="228"/>
      <c r="AU150" s="229"/>
      <c r="AV150" s="230"/>
      <c r="AW150" s="230"/>
      <c r="AX150" s="232"/>
      <c r="AY150">
        <f>$AY$147</f>
        <v>2</v>
      </c>
    </row>
    <row r="151" spans="1:52" ht="24.75" customHeight="1" x14ac:dyDescent="0.15">
      <c r="A151" s="264"/>
      <c r="B151" s="265"/>
      <c r="C151" s="265"/>
      <c r="D151" s="265"/>
      <c r="E151" s="265"/>
      <c r="F151" s="266"/>
      <c r="G151" s="223" t="s">
        <v>632</v>
      </c>
      <c r="H151" s="224"/>
      <c r="I151" s="224"/>
      <c r="J151" s="224"/>
      <c r="K151" s="225"/>
      <c r="L151" s="226"/>
      <c r="M151" s="227"/>
      <c r="N151" s="227"/>
      <c r="O151" s="227"/>
      <c r="P151" s="227"/>
      <c r="Q151" s="227"/>
      <c r="R151" s="227"/>
      <c r="S151" s="227"/>
      <c r="T151" s="227"/>
      <c r="U151" s="227"/>
      <c r="V151" s="227"/>
      <c r="W151" s="227"/>
      <c r="X151" s="228"/>
      <c r="Y151" s="229">
        <v>1</v>
      </c>
      <c r="Z151" s="230"/>
      <c r="AA151" s="230"/>
      <c r="AB151" s="231"/>
      <c r="AC151" s="223"/>
      <c r="AD151" s="224"/>
      <c r="AE151" s="224"/>
      <c r="AF151" s="224"/>
      <c r="AG151" s="225"/>
      <c r="AH151" s="226"/>
      <c r="AI151" s="227"/>
      <c r="AJ151" s="227"/>
      <c r="AK151" s="227"/>
      <c r="AL151" s="227"/>
      <c r="AM151" s="227"/>
      <c r="AN151" s="227"/>
      <c r="AO151" s="227"/>
      <c r="AP151" s="227"/>
      <c r="AQ151" s="227"/>
      <c r="AR151" s="227"/>
      <c r="AS151" s="227"/>
      <c r="AT151" s="228"/>
      <c r="AU151" s="229"/>
      <c r="AV151" s="230"/>
      <c r="AW151" s="230"/>
      <c r="AX151" s="232"/>
      <c r="AY151">
        <f>$AY$147</f>
        <v>2</v>
      </c>
    </row>
    <row r="152" spans="1:52" ht="24.75" customHeight="1" x14ac:dyDescent="0.15">
      <c r="A152" s="264"/>
      <c r="B152" s="265"/>
      <c r="C152" s="265"/>
      <c r="D152" s="265"/>
      <c r="E152" s="265"/>
      <c r="F152" s="266"/>
      <c r="G152" s="214" t="s">
        <v>17</v>
      </c>
      <c r="H152" s="215"/>
      <c r="I152" s="215"/>
      <c r="J152" s="215"/>
      <c r="K152" s="215"/>
      <c r="L152" s="216"/>
      <c r="M152" s="217"/>
      <c r="N152" s="217"/>
      <c r="O152" s="217"/>
      <c r="P152" s="217"/>
      <c r="Q152" s="217"/>
      <c r="R152" s="217"/>
      <c r="S152" s="217"/>
      <c r="T152" s="217"/>
      <c r="U152" s="217"/>
      <c r="V152" s="217"/>
      <c r="W152" s="217"/>
      <c r="X152" s="218"/>
      <c r="Y152" s="219">
        <f>SUM(Y149:AB151)</f>
        <v>82.5</v>
      </c>
      <c r="Z152" s="220"/>
      <c r="AA152" s="220"/>
      <c r="AB152" s="221"/>
      <c r="AC152" s="214" t="s">
        <v>17</v>
      </c>
      <c r="AD152" s="215"/>
      <c r="AE152" s="215"/>
      <c r="AF152" s="215"/>
      <c r="AG152" s="215"/>
      <c r="AH152" s="216"/>
      <c r="AI152" s="217"/>
      <c r="AJ152" s="217"/>
      <c r="AK152" s="217"/>
      <c r="AL152" s="217"/>
      <c r="AM152" s="217"/>
      <c r="AN152" s="217"/>
      <c r="AO152" s="217"/>
      <c r="AP152" s="217"/>
      <c r="AQ152" s="217"/>
      <c r="AR152" s="217"/>
      <c r="AS152" s="217"/>
      <c r="AT152" s="218"/>
      <c r="AU152" s="219">
        <f>SUM(AU149:AX151)</f>
        <v>17.5</v>
      </c>
      <c r="AV152" s="220"/>
      <c r="AW152" s="220"/>
      <c r="AX152" s="222"/>
      <c r="AY152">
        <f>$AY$147</f>
        <v>2</v>
      </c>
    </row>
    <row r="153" spans="1:52" ht="24.75" customHeight="1" thickBot="1" x14ac:dyDescent="0.2">
      <c r="A153" s="209" t="s">
        <v>557</v>
      </c>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1"/>
      <c r="AL153" s="212" t="s">
        <v>221</v>
      </c>
      <c r="AM153" s="213"/>
      <c r="AN153" s="213"/>
      <c r="AO153" s="82" t="s">
        <v>633</v>
      </c>
      <c r="AP153" s="21"/>
      <c r="AQ153" s="21"/>
      <c r="AR153" s="21"/>
      <c r="AS153" s="21"/>
      <c r="AT153" s="21"/>
      <c r="AU153" s="21"/>
      <c r="AV153" s="21"/>
      <c r="AW153" s="21"/>
      <c r="AX153" s="22"/>
      <c r="AY153">
        <f>COUNTIF($AO$153,"☑")</f>
        <v>1</v>
      </c>
    </row>
    <row r="154" spans="1:52" ht="24.75" customHeight="1" x14ac:dyDescent="0.15">
      <c r="A154" s="4"/>
      <c r="B154" s="4"/>
      <c r="C154" s="4"/>
      <c r="D154" s="4"/>
      <c r="E154" s="4"/>
      <c r="F154" s="4"/>
      <c r="G154" s="7"/>
      <c r="H154" s="7"/>
      <c r="I154" s="7"/>
      <c r="J154" s="7"/>
      <c r="K154" s="7"/>
      <c r="L154" s="3"/>
      <c r="M154" s="7"/>
      <c r="N154" s="7"/>
      <c r="O154" s="7"/>
      <c r="P154" s="7"/>
      <c r="Q154" s="7"/>
      <c r="R154" s="7"/>
      <c r="S154" s="7"/>
      <c r="T154" s="7"/>
      <c r="U154" s="7"/>
      <c r="V154" s="7"/>
      <c r="W154" s="7"/>
      <c r="X154" s="7"/>
      <c r="Y154" s="8"/>
      <c r="Z154" s="8"/>
      <c r="AA154" s="8"/>
      <c r="AB154" s="8"/>
      <c r="AC154" s="7"/>
      <c r="AD154" s="7"/>
      <c r="AE154" s="7"/>
      <c r="AF154" s="7"/>
      <c r="AG154" s="7"/>
      <c r="AH154" s="3"/>
      <c r="AI154" s="7"/>
      <c r="AJ154" s="7"/>
      <c r="AK154" s="7"/>
      <c r="AL154" s="7"/>
      <c r="AM154" s="7"/>
      <c r="AN154" s="7"/>
      <c r="AO154" s="7"/>
      <c r="AP154" s="7"/>
      <c r="AQ154" s="7"/>
      <c r="AR154" s="7"/>
      <c r="AS154" s="7"/>
      <c r="AT154" s="7"/>
      <c r="AU154" s="8"/>
      <c r="AV154" s="8"/>
      <c r="AW154" s="8"/>
      <c r="AX154" s="8"/>
    </row>
    <row r="155" spans="1:52" ht="24.75" customHeight="1" x14ac:dyDescent="0.15"/>
    <row r="156" spans="1:52" ht="24.75" customHeight="1" x14ac:dyDescent="0.15">
      <c r="A156" s="9"/>
      <c r="B156" s="1" t="s">
        <v>26</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spans="1:52" ht="24.75" customHeight="1" x14ac:dyDescent="0.15">
      <c r="A157" s="9"/>
      <c r="B157" s="42" t="s">
        <v>229</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spans="1:52" ht="59.25" customHeight="1" x14ac:dyDescent="0.15">
      <c r="A158" s="202"/>
      <c r="B158" s="202"/>
      <c r="C158" s="202" t="s">
        <v>23</v>
      </c>
      <c r="D158" s="202"/>
      <c r="E158" s="202"/>
      <c r="F158" s="202"/>
      <c r="G158" s="202"/>
      <c r="H158" s="202"/>
      <c r="I158" s="202"/>
      <c r="J158" s="203" t="s">
        <v>193</v>
      </c>
      <c r="K158" s="204"/>
      <c r="L158" s="204"/>
      <c r="M158" s="204"/>
      <c r="N158" s="204"/>
      <c r="O158" s="204"/>
      <c r="P158" s="127" t="s">
        <v>24</v>
      </c>
      <c r="Q158" s="127"/>
      <c r="R158" s="127"/>
      <c r="S158" s="127"/>
      <c r="T158" s="127"/>
      <c r="U158" s="127"/>
      <c r="V158" s="127"/>
      <c r="W158" s="127"/>
      <c r="X158" s="127"/>
      <c r="Y158" s="205" t="s">
        <v>192</v>
      </c>
      <c r="Z158" s="206"/>
      <c r="AA158" s="206"/>
      <c r="AB158" s="206"/>
      <c r="AC158" s="203" t="s">
        <v>220</v>
      </c>
      <c r="AD158" s="203"/>
      <c r="AE158" s="203"/>
      <c r="AF158" s="203"/>
      <c r="AG158" s="203"/>
      <c r="AH158" s="205" t="s">
        <v>234</v>
      </c>
      <c r="AI158" s="202"/>
      <c r="AJ158" s="202"/>
      <c r="AK158" s="202"/>
      <c r="AL158" s="202" t="s">
        <v>18</v>
      </c>
      <c r="AM158" s="202"/>
      <c r="AN158" s="202"/>
      <c r="AO158" s="207"/>
      <c r="AP158" s="208" t="s">
        <v>194</v>
      </c>
      <c r="AQ158" s="208"/>
      <c r="AR158" s="208"/>
      <c r="AS158" s="208"/>
      <c r="AT158" s="208"/>
      <c r="AU158" s="208"/>
      <c r="AV158" s="208"/>
      <c r="AW158" s="208"/>
      <c r="AX158" s="208"/>
    </row>
    <row r="159" spans="1:52" ht="52.5" customHeight="1" x14ac:dyDescent="0.15">
      <c r="A159" s="190">
        <v>1</v>
      </c>
      <c r="B159" s="190">
        <v>1</v>
      </c>
      <c r="C159" s="191" t="s">
        <v>671</v>
      </c>
      <c r="D159" s="192"/>
      <c r="E159" s="192"/>
      <c r="F159" s="192"/>
      <c r="G159" s="192"/>
      <c r="H159" s="192"/>
      <c r="I159" s="192"/>
      <c r="J159" s="193">
        <v>8010001144647</v>
      </c>
      <c r="K159" s="194"/>
      <c r="L159" s="194"/>
      <c r="M159" s="194"/>
      <c r="N159" s="194"/>
      <c r="O159" s="194"/>
      <c r="P159" s="195" t="s">
        <v>640</v>
      </c>
      <c r="Q159" s="196"/>
      <c r="R159" s="196"/>
      <c r="S159" s="196"/>
      <c r="T159" s="196"/>
      <c r="U159" s="196"/>
      <c r="V159" s="196"/>
      <c r="W159" s="196"/>
      <c r="X159" s="196"/>
      <c r="Y159" s="197">
        <v>42.9</v>
      </c>
      <c r="Z159" s="198"/>
      <c r="AA159" s="198"/>
      <c r="AB159" s="199"/>
      <c r="AC159" s="200" t="s">
        <v>236</v>
      </c>
      <c r="AD159" s="201"/>
      <c r="AE159" s="201"/>
      <c r="AF159" s="201"/>
      <c r="AG159" s="201"/>
      <c r="AH159" s="184">
        <v>1</v>
      </c>
      <c r="AI159" s="185"/>
      <c r="AJ159" s="185"/>
      <c r="AK159" s="185"/>
      <c r="AL159" s="186"/>
      <c r="AM159" s="187"/>
      <c r="AN159" s="187"/>
      <c r="AO159" s="188"/>
      <c r="AP159" s="189"/>
      <c r="AQ159" s="189"/>
      <c r="AR159" s="189"/>
      <c r="AS159" s="189"/>
      <c r="AT159" s="189"/>
      <c r="AU159" s="189"/>
      <c r="AV159" s="189"/>
      <c r="AW159" s="189"/>
      <c r="AX159" s="189"/>
    </row>
    <row r="160" spans="1:52" ht="24.75" customHeight="1" x14ac:dyDescent="0.15">
      <c r="A160" s="46"/>
      <c r="B160" s="46"/>
      <c r="C160" s="46"/>
      <c r="D160" s="46"/>
      <c r="E160" s="46"/>
      <c r="F160" s="46"/>
      <c r="G160" s="46"/>
      <c r="H160" s="46"/>
      <c r="I160" s="46"/>
      <c r="J160" s="47"/>
      <c r="K160" s="47"/>
      <c r="L160" s="47"/>
      <c r="M160" s="47"/>
      <c r="N160" s="47"/>
      <c r="O160" s="47"/>
      <c r="P160" s="48"/>
      <c r="Q160" s="48"/>
      <c r="R160" s="48"/>
      <c r="S160" s="48"/>
      <c r="T160" s="48"/>
      <c r="U160" s="48"/>
      <c r="V160" s="48"/>
      <c r="W160" s="48"/>
      <c r="X160" s="48"/>
      <c r="Y160" s="49"/>
      <c r="Z160" s="49"/>
      <c r="AA160" s="49"/>
      <c r="AB160" s="49"/>
      <c r="AC160" s="49"/>
      <c r="AD160" s="49"/>
      <c r="AE160" s="49"/>
      <c r="AF160" s="49"/>
      <c r="AG160" s="49"/>
      <c r="AH160" s="49"/>
      <c r="AI160" s="49"/>
      <c r="AJ160" s="49"/>
      <c r="AK160" s="49"/>
      <c r="AL160" s="49"/>
      <c r="AM160" s="49"/>
      <c r="AN160" s="49"/>
      <c r="AO160" s="49"/>
      <c r="AP160" s="48"/>
      <c r="AQ160" s="48"/>
      <c r="AR160" s="48"/>
      <c r="AS160" s="48"/>
      <c r="AT160" s="48"/>
      <c r="AU160" s="48"/>
      <c r="AV160" s="48"/>
      <c r="AW160" s="48"/>
      <c r="AX160" s="48"/>
      <c r="AY160">
        <f>COUNTA($C$163)</f>
        <v>1</v>
      </c>
    </row>
    <row r="161" spans="1:51" ht="24.75" customHeight="1" x14ac:dyDescent="0.15">
      <c r="A161" s="46"/>
      <c r="B161" s="50" t="s">
        <v>165</v>
      </c>
      <c r="C161" s="46"/>
      <c r="D161" s="46"/>
      <c r="E161" s="46"/>
      <c r="F161" s="46"/>
      <c r="G161" s="46"/>
      <c r="H161" s="46"/>
      <c r="I161" s="46"/>
      <c r="J161" s="46"/>
      <c r="K161" s="46"/>
      <c r="L161" s="46"/>
      <c r="M161" s="46"/>
      <c r="N161" s="46"/>
      <c r="O161" s="46"/>
      <c r="P161" s="51"/>
      <c r="Q161" s="51"/>
      <c r="R161" s="51"/>
      <c r="S161" s="51"/>
      <c r="T161" s="51"/>
      <c r="U161" s="51"/>
      <c r="V161" s="51"/>
      <c r="W161" s="51"/>
      <c r="X161" s="51"/>
      <c r="Y161" s="52"/>
      <c r="Z161" s="52"/>
      <c r="AA161" s="52"/>
      <c r="AB161" s="52"/>
      <c r="AC161" s="52"/>
      <c r="AD161" s="52"/>
      <c r="AE161" s="52"/>
      <c r="AF161" s="52"/>
      <c r="AG161" s="52"/>
      <c r="AH161" s="52"/>
      <c r="AI161" s="52"/>
      <c r="AJ161" s="52"/>
      <c r="AK161" s="52"/>
      <c r="AL161" s="52"/>
      <c r="AM161" s="52"/>
      <c r="AN161" s="52"/>
      <c r="AO161" s="52"/>
      <c r="AP161" s="51"/>
      <c r="AQ161" s="51"/>
      <c r="AR161" s="51"/>
      <c r="AS161" s="51"/>
      <c r="AT161" s="51"/>
      <c r="AU161" s="51"/>
      <c r="AV161" s="51"/>
      <c r="AW161" s="51"/>
      <c r="AX161" s="51"/>
      <c r="AY161">
        <f>$AY$160</f>
        <v>1</v>
      </c>
    </row>
    <row r="162" spans="1:51" ht="59.25" customHeight="1" x14ac:dyDescent="0.15">
      <c r="A162" s="202"/>
      <c r="B162" s="202"/>
      <c r="C162" s="202" t="s">
        <v>23</v>
      </c>
      <c r="D162" s="202"/>
      <c r="E162" s="202"/>
      <c r="F162" s="202"/>
      <c r="G162" s="202"/>
      <c r="H162" s="202"/>
      <c r="I162" s="202"/>
      <c r="J162" s="203" t="s">
        <v>193</v>
      </c>
      <c r="K162" s="204"/>
      <c r="L162" s="204"/>
      <c r="M162" s="204"/>
      <c r="N162" s="204"/>
      <c r="O162" s="204"/>
      <c r="P162" s="127" t="s">
        <v>24</v>
      </c>
      <c r="Q162" s="127"/>
      <c r="R162" s="127"/>
      <c r="S162" s="127"/>
      <c r="T162" s="127"/>
      <c r="U162" s="127"/>
      <c r="V162" s="127"/>
      <c r="W162" s="127"/>
      <c r="X162" s="127"/>
      <c r="Y162" s="205" t="s">
        <v>192</v>
      </c>
      <c r="Z162" s="206"/>
      <c r="AA162" s="206"/>
      <c r="AB162" s="206"/>
      <c r="AC162" s="203" t="s">
        <v>220</v>
      </c>
      <c r="AD162" s="203"/>
      <c r="AE162" s="203"/>
      <c r="AF162" s="203"/>
      <c r="AG162" s="203"/>
      <c r="AH162" s="205" t="s">
        <v>234</v>
      </c>
      <c r="AI162" s="202"/>
      <c r="AJ162" s="202"/>
      <c r="AK162" s="202"/>
      <c r="AL162" s="202" t="s">
        <v>18</v>
      </c>
      <c r="AM162" s="202"/>
      <c r="AN162" s="202"/>
      <c r="AO162" s="207"/>
      <c r="AP162" s="208" t="s">
        <v>194</v>
      </c>
      <c r="AQ162" s="208"/>
      <c r="AR162" s="208"/>
      <c r="AS162" s="208"/>
      <c r="AT162" s="208"/>
      <c r="AU162" s="208"/>
      <c r="AV162" s="208"/>
      <c r="AW162" s="208"/>
      <c r="AX162" s="208"/>
      <c r="AY162">
        <f>$AY$160</f>
        <v>1</v>
      </c>
    </row>
    <row r="163" spans="1:51" ht="57" customHeight="1" x14ac:dyDescent="0.15">
      <c r="A163" s="190">
        <v>1</v>
      </c>
      <c r="B163" s="190">
        <v>1</v>
      </c>
      <c r="C163" s="191" t="s">
        <v>672</v>
      </c>
      <c r="D163" s="192"/>
      <c r="E163" s="192"/>
      <c r="F163" s="192"/>
      <c r="G163" s="192"/>
      <c r="H163" s="192"/>
      <c r="I163" s="192"/>
      <c r="J163" s="193">
        <v>1011001007998</v>
      </c>
      <c r="K163" s="194"/>
      <c r="L163" s="194"/>
      <c r="M163" s="194"/>
      <c r="N163" s="194"/>
      <c r="O163" s="194"/>
      <c r="P163" s="195" t="s">
        <v>642</v>
      </c>
      <c r="Q163" s="196"/>
      <c r="R163" s="196"/>
      <c r="S163" s="196"/>
      <c r="T163" s="196"/>
      <c r="U163" s="196"/>
      <c r="V163" s="196"/>
      <c r="W163" s="196"/>
      <c r="X163" s="196"/>
      <c r="Y163" s="197">
        <v>17.600000000000001</v>
      </c>
      <c r="Z163" s="198"/>
      <c r="AA163" s="198"/>
      <c r="AB163" s="199"/>
      <c r="AC163" s="200" t="s">
        <v>236</v>
      </c>
      <c r="AD163" s="201"/>
      <c r="AE163" s="201"/>
      <c r="AF163" s="201"/>
      <c r="AG163" s="201"/>
      <c r="AH163" s="184">
        <v>1</v>
      </c>
      <c r="AI163" s="185"/>
      <c r="AJ163" s="185"/>
      <c r="AK163" s="185"/>
      <c r="AL163" s="186" t="s">
        <v>656</v>
      </c>
      <c r="AM163" s="187"/>
      <c r="AN163" s="187"/>
      <c r="AO163" s="188"/>
      <c r="AP163" s="189"/>
      <c r="AQ163" s="189"/>
      <c r="AR163" s="189"/>
      <c r="AS163" s="189"/>
      <c r="AT163" s="189"/>
      <c r="AU163" s="189"/>
      <c r="AV163" s="189"/>
      <c r="AW163" s="189"/>
      <c r="AX163" s="189"/>
      <c r="AY163">
        <f>$AY$160</f>
        <v>1</v>
      </c>
    </row>
    <row r="164" spans="1:51" ht="24.75" customHeight="1" x14ac:dyDescent="0.15">
      <c r="A164" s="53"/>
      <c r="B164" s="53"/>
      <c r="C164" s="53"/>
      <c r="D164" s="53"/>
      <c r="E164" s="53"/>
      <c r="F164" s="53"/>
      <c r="G164" s="53"/>
      <c r="H164" s="53"/>
      <c r="I164" s="53"/>
      <c r="J164" s="53"/>
      <c r="K164" s="53"/>
      <c r="L164" s="53"/>
      <c r="M164" s="53"/>
      <c r="N164" s="53"/>
      <c r="O164" s="53"/>
      <c r="P164" s="54"/>
      <c r="Q164" s="54"/>
      <c r="R164" s="54"/>
      <c r="S164" s="54"/>
      <c r="T164" s="54"/>
      <c r="U164" s="54"/>
      <c r="V164" s="54"/>
      <c r="W164" s="54"/>
      <c r="X164" s="54"/>
      <c r="Y164" s="55"/>
      <c r="Z164" s="55"/>
      <c r="AA164" s="55"/>
      <c r="AB164" s="55"/>
      <c r="AC164" s="55"/>
      <c r="AD164" s="55"/>
      <c r="AE164" s="55"/>
      <c r="AF164" s="55"/>
      <c r="AG164" s="55"/>
      <c r="AH164" s="55"/>
      <c r="AI164" s="55"/>
      <c r="AJ164" s="55"/>
      <c r="AK164" s="55"/>
      <c r="AL164" s="55"/>
      <c r="AM164" s="55"/>
      <c r="AN164" s="55"/>
      <c r="AO164" s="55"/>
      <c r="AP164" s="54"/>
      <c r="AQ164" s="54"/>
      <c r="AR164" s="54"/>
      <c r="AS164" s="54"/>
      <c r="AT164" s="54"/>
      <c r="AU164" s="54"/>
      <c r="AV164" s="54"/>
      <c r="AW164" s="54"/>
      <c r="AX164" s="54"/>
      <c r="AY164">
        <f>COUNTA($C$167)</f>
        <v>1</v>
      </c>
    </row>
    <row r="165" spans="1:51" ht="24.75" customHeight="1" x14ac:dyDescent="0.15">
      <c r="A165" s="46"/>
      <c r="B165" s="50" t="s">
        <v>211</v>
      </c>
      <c r="C165" s="46"/>
      <c r="D165" s="46"/>
      <c r="E165" s="46"/>
      <c r="F165" s="46"/>
      <c r="G165" s="46"/>
      <c r="H165" s="46"/>
      <c r="I165" s="46"/>
      <c r="J165" s="46"/>
      <c r="K165" s="46"/>
      <c r="L165" s="46"/>
      <c r="M165" s="46"/>
      <c r="N165" s="46"/>
      <c r="O165" s="46"/>
      <c r="P165" s="51"/>
      <c r="Q165" s="51"/>
      <c r="R165" s="51"/>
      <c r="S165" s="51"/>
      <c r="T165" s="51"/>
      <c r="U165" s="51"/>
      <c r="V165" s="51"/>
      <c r="W165" s="51"/>
      <c r="X165" s="51"/>
      <c r="Y165" s="52"/>
      <c r="Z165" s="52"/>
      <c r="AA165" s="52"/>
      <c r="AB165" s="52"/>
      <c r="AC165" s="52"/>
      <c r="AD165" s="52"/>
      <c r="AE165" s="52"/>
      <c r="AF165" s="52"/>
      <c r="AG165" s="52"/>
      <c r="AH165" s="52"/>
      <c r="AI165" s="52"/>
      <c r="AJ165" s="52"/>
      <c r="AK165" s="52"/>
      <c r="AL165" s="52"/>
      <c r="AM165" s="52"/>
      <c r="AN165" s="52"/>
      <c r="AO165" s="52"/>
      <c r="AP165" s="51"/>
      <c r="AQ165" s="51"/>
      <c r="AR165" s="51"/>
      <c r="AS165" s="51"/>
      <c r="AT165" s="51"/>
      <c r="AU165" s="51"/>
      <c r="AV165" s="51"/>
      <c r="AW165" s="51"/>
      <c r="AX165" s="51"/>
      <c r="AY165">
        <f>$AY$164</f>
        <v>1</v>
      </c>
    </row>
    <row r="166" spans="1:51" ht="59.25" customHeight="1" x14ac:dyDescent="0.15">
      <c r="A166" s="202"/>
      <c r="B166" s="202"/>
      <c r="C166" s="202" t="s">
        <v>23</v>
      </c>
      <c r="D166" s="202"/>
      <c r="E166" s="202"/>
      <c r="F166" s="202"/>
      <c r="G166" s="202"/>
      <c r="H166" s="202"/>
      <c r="I166" s="202"/>
      <c r="J166" s="203" t="s">
        <v>193</v>
      </c>
      <c r="K166" s="204"/>
      <c r="L166" s="204"/>
      <c r="M166" s="204"/>
      <c r="N166" s="204"/>
      <c r="O166" s="204"/>
      <c r="P166" s="127" t="s">
        <v>24</v>
      </c>
      <c r="Q166" s="127"/>
      <c r="R166" s="127"/>
      <c r="S166" s="127"/>
      <c r="T166" s="127"/>
      <c r="U166" s="127"/>
      <c r="V166" s="127"/>
      <c r="W166" s="127"/>
      <c r="X166" s="127"/>
      <c r="Y166" s="205" t="s">
        <v>192</v>
      </c>
      <c r="Z166" s="206"/>
      <c r="AA166" s="206"/>
      <c r="AB166" s="206"/>
      <c r="AC166" s="203" t="s">
        <v>220</v>
      </c>
      <c r="AD166" s="203"/>
      <c r="AE166" s="203"/>
      <c r="AF166" s="203"/>
      <c r="AG166" s="203"/>
      <c r="AH166" s="205" t="s">
        <v>234</v>
      </c>
      <c r="AI166" s="202"/>
      <c r="AJ166" s="202"/>
      <c r="AK166" s="202"/>
      <c r="AL166" s="202" t="s">
        <v>18</v>
      </c>
      <c r="AM166" s="202"/>
      <c r="AN166" s="202"/>
      <c r="AO166" s="207"/>
      <c r="AP166" s="208" t="s">
        <v>194</v>
      </c>
      <c r="AQ166" s="208"/>
      <c r="AR166" s="208"/>
      <c r="AS166" s="208"/>
      <c r="AT166" s="208"/>
      <c r="AU166" s="208"/>
      <c r="AV166" s="208"/>
      <c r="AW166" s="208"/>
      <c r="AX166" s="208"/>
      <c r="AY166">
        <f>$AY$164</f>
        <v>1</v>
      </c>
    </row>
    <row r="167" spans="1:51" ht="47.25" customHeight="1" x14ac:dyDescent="0.15">
      <c r="A167" s="190">
        <v>1</v>
      </c>
      <c r="B167" s="190">
        <v>1</v>
      </c>
      <c r="C167" s="191" t="s">
        <v>673</v>
      </c>
      <c r="D167" s="192"/>
      <c r="E167" s="192"/>
      <c r="F167" s="192"/>
      <c r="G167" s="192"/>
      <c r="H167" s="192"/>
      <c r="I167" s="192"/>
      <c r="J167" s="193">
        <v>1010005007996</v>
      </c>
      <c r="K167" s="194"/>
      <c r="L167" s="194"/>
      <c r="M167" s="194"/>
      <c r="N167" s="194"/>
      <c r="O167" s="194"/>
      <c r="P167" s="195" t="s">
        <v>643</v>
      </c>
      <c r="Q167" s="196"/>
      <c r="R167" s="196"/>
      <c r="S167" s="196"/>
      <c r="T167" s="196"/>
      <c r="U167" s="196"/>
      <c r="V167" s="196"/>
      <c r="W167" s="196"/>
      <c r="X167" s="196"/>
      <c r="Y167" s="197">
        <v>27.8</v>
      </c>
      <c r="Z167" s="198"/>
      <c r="AA167" s="198"/>
      <c r="AB167" s="199"/>
      <c r="AC167" s="200" t="s">
        <v>236</v>
      </c>
      <c r="AD167" s="201"/>
      <c r="AE167" s="201"/>
      <c r="AF167" s="201"/>
      <c r="AG167" s="201"/>
      <c r="AH167" s="184">
        <v>2</v>
      </c>
      <c r="AI167" s="185"/>
      <c r="AJ167" s="185"/>
      <c r="AK167" s="185"/>
      <c r="AL167" s="186" t="s">
        <v>656</v>
      </c>
      <c r="AM167" s="187"/>
      <c r="AN167" s="187"/>
      <c r="AO167" s="188"/>
      <c r="AP167" s="189"/>
      <c r="AQ167" s="189"/>
      <c r="AR167" s="189"/>
      <c r="AS167" s="189"/>
      <c r="AT167" s="189"/>
      <c r="AU167" s="189"/>
      <c r="AV167" s="189"/>
      <c r="AW167" s="189"/>
      <c r="AX167" s="189"/>
      <c r="AY167">
        <f>$AY$164</f>
        <v>1</v>
      </c>
    </row>
    <row r="168" spans="1:51" ht="24.75" customHeight="1" x14ac:dyDescent="0.15">
      <c r="A168" s="53"/>
      <c r="B168" s="53"/>
      <c r="C168" s="53"/>
      <c r="D168" s="53"/>
      <c r="E168" s="53"/>
      <c r="F168" s="53"/>
      <c r="G168" s="53"/>
      <c r="H168" s="53"/>
      <c r="I168" s="53"/>
      <c r="J168" s="53"/>
      <c r="K168" s="53"/>
      <c r="L168" s="53"/>
      <c r="M168" s="53"/>
      <c r="N168" s="53"/>
      <c r="O168" s="53"/>
      <c r="P168" s="54"/>
      <c r="Q168" s="54"/>
      <c r="R168" s="54"/>
      <c r="S168" s="54"/>
      <c r="T168" s="54"/>
      <c r="U168" s="54"/>
      <c r="V168" s="54"/>
      <c r="W168" s="54"/>
      <c r="X168" s="54"/>
      <c r="Y168" s="55"/>
      <c r="Z168" s="55"/>
      <c r="AA168" s="55"/>
      <c r="AB168" s="55"/>
      <c r="AC168" s="55"/>
      <c r="AD168" s="55"/>
      <c r="AE168" s="55"/>
      <c r="AF168" s="55"/>
      <c r="AG168" s="55"/>
      <c r="AH168" s="55"/>
      <c r="AI168" s="55"/>
      <c r="AJ168" s="55"/>
      <c r="AK168" s="55"/>
      <c r="AL168" s="55"/>
      <c r="AM168" s="55"/>
      <c r="AN168" s="55"/>
      <c r="AO168" s="55"/>
      <c r="AP168" s="54"/>
      <c r="AQ168" s="54"/>
      <c r="AR168" s="54"/>
      <c r="AS168" s="54"/>
      <c r="AT168" s="54"/>
      <c r="AU168" s="54"/>
      <c r="AV168" s="54"/>
      <c r="AW168" s="54"/>
      <c r="AX168" s="54"/>
      <c r="AY168">
        <f>COUNTA($C$171)</f>
        <v>1</v>
      </c>
    </row>
    <row r="169" spans="1:51" ht="24.75" customHeight="1" x14ac:dyDescent="0.15">
      <c r="A169" s="46"/>
      <c r="B169" s="50" t="s">
        <v>166</v>
      </c>
      <c r="C169" s="46"/>
      <c r="D169" s="46"/>
      <c r="E169" s="46"/>
      <c r="F169" s="46"/>
      <c r="G169" s="46"/>
      <c r="H169" s="46"/>
      <c r="I169" s="46"/>
      <c r="J169" s="46"/>
      <c r="K169" s="46"/>
      <c r="L169" s="46"/>
      <c r="M169" s="46"/>
      <c r="N169" s="46"/>
      <c r="O169" s="46"/>
      <c r="P169" s="51"/>
      <c r="Q169" s="51"/>
      <c r="R169" s="51"/>
      <c r="S169" s="51"/>
      <c r="T169" s="51"/>
      <c r="U169" s="51"/>
      <c r="V169" s="51"/>
      <c r="W169" s="51"/>
      <c r="X169" s="51"/>
      <c r="Y169" s="52"/>
      <c r="Z169" s="52"/>
      <c r="AA169" s="52"/>
      <c r="AB169" s="52"/>
      <c r="AC169" s="52"/>
      <c r="AD169" s="52"/>
      <c r="AE169" s="52"/>
      <c r="AF169" s="52"/>
      <c r="AG169" s="52"/>
      <c r="AH169" s="52"/>
      <c r="AI169" s="52"/>
      <c r="AJ169" s="52"/>
      <c r="AK169" s="52"/>
      <c r="AL169" s="52"/>
      <c r="AM169" s="52"/>
      <c r="AN169" s="52"/>
      <c r="AO169" s="52"/>
      <c r="AP169" s="51"/>
      <c r="AQ169" s="51"/>
      <c r="AR169" s="51"/>
      <c r="AS169" s="51"/>
      <c r="AT169" s="51"/>
      <c r="AU169" s="51"/>
      <c r="AV169" s="51"/>
      <c r="AW169" s="51"/>
      <c r="AX169" s="51"/>
      <c r="AY169">
        <f>$AY$168</f>
        <v>1</v>
      </c>
    </row>
    <row r="170" spans="1:51" ht="59.25" customHeight="1" x14ac:dyDescent="0.15">
      <c r="A170" s="202"/>
      <c r="B170" s="202"/>
      <c r="C170" s="202" t="s">
        <v>23</v>
      </c>
      <c r="D170" s="202"/>
      <c r="E170" s="202"/>
      <c r="F170" s="202"/>
      <c r="G170" s="202"/>
      <c r="H170" s="202"/>
      <c r="I170" s="202"/>
      <c r="J170" s="203" t="s">
        <v>193</v>
      </c>
      <c r="K170" s="204"/>
      <c r="L170" s="204"/>
      <c r="M170" s="204"/>
      <c r="N170" s="204"/>
      <c r="O170" s="204"/>
      <c r="P170" s="127" t="s">
        <v>24</v>
      </c>
      <c r="Q170" s="127"/>
      <c r="R170" s="127"/>
      <c r="S170" s="127"/>
      <c r="T170" s="127"/>
      <c r="U170" s="127"/>
      <c r="V170" s="127"/>
      <c r="W170" s="127"/>
      <c r="X170" s="127"/>
      <c r="Y170" s="205" t="s">
        <v>192</v>
      </c>
      <c r="Z170" s="206"/>
      <c r="AA170" s="206"/>
      <c r="AB170" s="206"/>
      <c r="AC170" s="203" t="s">
        <v>220</v>
      </c>
      <c r="AD170" s="203"/>
      <c r="AE170" s="203"/>
      <c r="AF170" s="203"/>
      <c r="AG170" s="203"/>
      <c r="AH170" s="205" t="s">
        <v>234</v>
      </c>
      <c r="AI170" s="202"/>
      <c r="AJ170" s="202"/>
      <c r="AK170" s="202"/>
      <c r="AL170" s="202" t="s">
        <v>18</v>
      </c>
      <c r="AM170" s="202"/>
      <c r="AN170" s="202"/>
      <c r="AO170" s="207"/>
      <c r="AP170" s="208" t="s">
        <v>194</v>
      </c>
      <c r="AQ170" s="208"/>
      <c r="AR170" s="208"/>
      <c r="AS170" s="208"/>
      <c r="AT170" s="208"/>
      <c r="AU170" s="208"/>
      <c r="AV170" s="208"/>
      <c r="AW170" s="208"/>
      <c r="AX170" s="208"/>
      <c r="AY170">
        <f>$AY$168</f>
        <v>1</v>
      </c>
    </row>
    <row r="171" spans="1:51" ht="51.75" customHeight="1" x14ac:dyDescent="0.15">
      <c r="A171" s="190">
        <v>1</v>
      </c>
      <c r="B171" s="190">
        <v>1</v>
      </c>
      <c r="C171" s="191" t="s">
        <v>673</v>
      </c>
      <c r="D171" s="192"/>
      <c r="E171" s="192"/>
      <c r="F171" s="192"/>
      <c r="G171" s="192"/>
      <c r="H171" s="192"/>
      <c r="I171" s="192"/>
      <c r="J171" s="193">
        <v>1010005007996</v>
      </c>
      <c r="K171" s="194"/>
      <c r="L171" s="194"/>
      <c r="M171" s="194"/>
      <c r="N171" s="194"/>
      <c r="O171" s="194"/>
      <c r="P171" s="195" t="s">
        <v>644</v>
      </c>
      <c r="Q171" s="196"/>
      <c r="R171" s="196"/>
      <c r="S171" s="196"/>
      <c r="T171" s="196"/>
      <c r="U171" s="196"/>
      <c r="V171" s="196"/>
      <c r="W171" s="196"/>
      <c r="X171" s="196"/>
      <c r="Y171" s="197">
        <v>16.5</v>
      </c>
      <c r="Z171" s="198"/>
      <c r="AA171" s="198"/>
      <c r="AB171" s="199"/>
      <c r="AC171" s="200" t="s">
        <v>236</v>
      </c>
      <c r="AD171" s="201"/>
      <c r="AE171" s="201"/>
      <c r="AF171" s="201"/>
      <c r="AG171" s="201"/>
      <c r="AH171" s="184">
        <v>2</v>
      </c>
      <c r="AI171" s="185"/>
      <c r="AJ171" s="185"/>
      <c r="AK171" s="185"/>
      <c r="AL171" s="186" t="s">
        <v>656</v>
      </c>
      <c r="AM171" s="187"/>
      <c r="AN171" s="187"/>
      <c r="AO171" s="188"/>
      <c r="AP171" s="189"/>
      <c r="AQ171" s="189"/>
      <c r="AR171" s="189"/>
      <c r="AS171" s="189"/>
      <c r="AT171" s="189"/>
      <c r="AU171" s="189"/>
      <c r="AV171" s="189"/>
      <c r="AW171" s="189"/>
      <c r="AX171" s="189"/>
      <c r="AY171">
        <f>$AY$168</f>
        <v>1</v>
      </c>
    </row>
    <row r="172" spans="1:51" ht="24.75" customHeight="1" x14ac:dyDescent="0.15">
      <c r="A172" s="53"/>
      <c r="B172" s="53"/>
      <c r="C172" s="53"/>
      <c r="D172" s="53"/>
      <c r="E172" s="53"/>
      <c r="F172" s="53"/>
      <c r="G172" s="53"/>
      <c r="H172" s="53"/>
      <c r="I172" s="53"/>
      <c r="J172" s="53"/>
      <c r="K172" s="53"/>
      <c r="L172" s="53"/>
      <c r="M172" s="53"/>
      <c r="N172" s="53"/>
      <c r="O172" s="53"/>
      <c r="P172" s="54"/>
      <c r="Q172" s="54"/>
      <c r="R172" s="54"/>
      <c r="S172" s="54"/>
      <c r="T172" s="54"/>
      <c r="U172" s="54"/>
      <c r="V172" s="54"/>
      <c r="W172" s="54"/>
      <c r="X172" s="54"/>
      <c r="Y172" s="55"/>
      <c r="Z172" s="55"/>
      <c r="AA172" s="55"/>
      <c r="AB172" s="55"/>
      <c r="AC172" s="55"/>
      <c r="AD172" s="55"/>
      <c r="AE172" s="55"/>
      <c r="AF172" s="55"/>
      <c r="AG172" s="55"/>
      <c r="AH172" s="55"/>
      <c r="AI172" s="55"/>
      <c r="AJ172" s="55"/>
      <c r="AK172" s="55"/>
      <c r="AL172" s="55"/>
      <c r="AM172" s="55"/>
      <c r="AN172" s="55"/>
      <c r="AO172" s="55"/>
      <c r="AP172" s="54"/>
      <c r="AQ172" s="54"/>
      <c r="AR172" s="54"/>
      <c r="AS172" s="54"/>
      <c r="AT172" s="54"/>
      <c r="AU172" s="54"/>
      <c r="AV172" s="54"/>
      <c r="AW172" s="54"/>
      <c r="AX172" s="54"/>
      <c r="AY172">
        <f>COUNTA($C$175)</f>
        <v>1</v>
      </c>
    </row>
    <row r="173" spans="1:51" ht="24.75" customHeight="1" x14ac:dyDescent="0.15">
      <c r="A173" s="46"/>
      <c r="B173" s="50" t="s">
        <v>167</v>
      </c>
      <c r="C173" s="46"/>
      <c r="D173" s="46"/>
      <c r="E173" s="46"/>
      <c r="F173" s="46"/>
      <c r="G173" s="46"/>
      <c r="H173" s="46"/>
      <c r="I173" s="46"/>
      <c r="J173" s="46"/>
      <c r="K173" s="46"/>
      <c r="L173" s="46"/>
      <c r="M173" s="46"/>
      <c r="N173" s="46"/>
      <c r="O173" s="46"/>
      <c r="P173" s="51"/>
      <c r="Q173" s="51"/>
      <c r="R173" s="51"/>
      <c r="S173" s="51"/>
      <c r="T173" s="51"/>
      <c r="U173" s="51"/>
      <c r="V173" s="51"/>
      <c r="W173" s="51"/>
      <c r="X173" s="51"/>
      <c r="Y173" s="52"/>
      <c r="Z173" s="52"/>
      <c r="AA173" s="52"/>
      <c r="AB173" s="52"/>
      <c r="AC173" s="52"/>
      <c r="AD173" s="52"/>
      <c r="AE173" s="52"/>
      <c r="AF173" s="52"/>
      <c r="AG173" s="52"/>
      <c r="AH173" s="52"/>
      <c r="AI173" s="52"/>
      <c r="AJ173" s="52"/>
      <c r="AK173" s="52"/>
      <c r="AL173" s="52"/>
      <c r="AM173" s="52"/>
      <c r="AN173" s="52"/>
      <c r="AO173" s="52"/>
      <c r="AP173" s="51"/>
      <c r="AQ173" s="51"/>
      <c r="AR173" s="51"/>
      <c r="AS173" s="51"/>
      <c r="AT173" s="51"/>
      <c r="AU173" s="51"/>
      <c r="AV173" s="51"/>
      <c r="AW173" s="51"/>
      <c r="AX173" s="51"/>
      <c r="AY173">
        <f>$AY$172</f>
        <v>1</v>
      </c>
    </row>
    <row r="174" spans="1:51" ht="59.25" customHeight="1" x14ac:dyDescent="0.15">
      <c r="A174" s="202"/>
      <c r="B174" s="202"/>
      <c r="C174" s="202" t="s">
        <v>23</v>
      </c>
      <c r="D174" s="202"/>
      <c r="E174" s="202"/>
      <c r="F174" s="202"/>
      <c r="G174" s="202"/>
      <c r="H174" s="202"/>
      <c r="I174" s="202"/>
      <c r="J174" s="203" t="s">
        <v>193</v>
      </c>
      <c r="K174" s="204"/>
      <c r="L174" s="204"/>
      <c r="M174" s="204"/>
      <c r="N174" s="204"/>
      <c r="O174" s="204"/>
      <c r="P174" s="127" t="s">
        <v>24</v>
      </c>
      <c r="Q174" s="127"/>
      <c r="R174" s="127"/>
      <c r="S174" s="127"/>
      <c r="T174" s="127"/>
      <c r="U174" s="127"/>
      <c r="V174" s="127"/>
      <c r="W174" s="127"/>
      <c r="X174" s="127"/>
      <c r="Y174" s="205" t="s">
        <v>192</v>
      </c>
      <c r="Z174" s="206"/>
      <c r="AA174" s="206"/>
      <c r="AB174" s="206"/>
      <c r="AC174" s="203" t="s">
        <v>220</v>
      </c>
      <c r="AD174" s="203"/>
      <c r="AE174" s="203"/>
      <c r="AF174" s="203"/>
      <c r="AG174" s="203"/>
      <c r="AH174" s="205" t="s">
        <v>234</v>
      </c>
      <c r="AI174" s="202"/>
      <c r="AJ174" s="202"/>
      <c r="AK174" s="202"/>
      <c r="AL174" s="202" t="s">
        <v>18</v>
      </c>
      <c r="AM174" s="202"/>
      <c r="AN174" s="202"/>
      <c r="AO174" s="207"/>
      <c r="AP174" s="208" t="s">
        <v>194</v>
      </c>
      <c r="AQ174" s="208"/>
      <c r="AR174" s="208"/>
      <c r="AS174" s="208"/>
      <c r="AT174" s="208"/>
      <c r="AU174" s="208"/>
      <c r="AV174" s="208"/>
      <c r="AW174" s="208"/>
      <c r="AX174" s="208"/>
      <c r="AY174">
        <f>$AY$172</f>
        <v>1</v>
      </c>
    </row>
    <row r="175" spans="1:51" ht="49.5" customHeight="1" x14ac:dyDescent="0.15">
      <c r="A175" s="190">
        <v>1</v>
      </c>
      <c r="B175" s="190">
        <v>1</v>
      </c>
      <c r="C175" s="191" t="s">
        <v>674</v>
      </c>
      <c r="D175" s="192"/>
      <c r="E175" s="192"/>
      <c r="F175" s="192"/>
      <c r="G175" s="192"/>
      <c r="H175" s="192"/>
      <c r="I175" s="192"/>
      <c r="J175" s="193">
        <v>5120001180782</v>
      </c>
      <c r="K175" s="194"/>
      <c r="L175" s="194"/>
      <c r="M175" s="194"/>
      <c r="N175" s="194"/>
      <c r="O175" s="194"/>
      <c r="P175" s="195" t="s">
        <v>645</v>
      </c>
      <c r="Q175" s="196"/>
      <c r="R175" s="196"/>
      <c r="S175" s="196"/>
      <c r="T175" s="196"/>
      <c r="U175" s="196"/>
      <c r="V175" s="196"/>
      <c r="W175" s="196"/>
      <c r="X175" s="196"/>
      <c r="Y175" s="197">
        <v>20</v>
      </c>
      <c r="Z175" s="198"/>
      <c r="AA175" s="198"/>
      <c r="AB175" s="199"/>
      <c r="AC175" s="200" t="s">
        <v>236</v>
      </c>
      <c r="AD175" s="201"/>
      <c r="AE175" s="201"/>
      <c r="AF175" s="201"/>
      <c r="AG175" s="201"/>
      <c r="AH175" s="184">
        <v>1</v>
      </c>
      <c r="AI175" s="185"/>
      <c r="AJ175" s="185"/>
      <c r="AK175" s="185"/>
      <c r="AL175" s="186" t="s">
        <v>656</v>
      </c>
      <c r="AM175" s="187"/>
      <c r="AN175" s="187"/>
      <c r="AO175" s="188"/>
      <c r="AP175" s="189"/>
      <c r="AQ175" s="189"/>
      <c r="AR175" s="189"/>
      <c r="AS175" s="189"/>
      <c r="AT175" s="189"/>
      <c r="AU175" s="189"/>
      <c r="AV175" s="189"/>
      <c r="AW175" s="189"/>
      <c r="AX175" s="189"/>
      <c r="AY175">
        <f>$AY$172</f>
        <v>1</v>
      </c>
    </row>
    <row r="176" spans="1:51" ht="24.75" customHeight="1" x14ac:dyDescent="0.15">
      <c r="A176" s="53"/>
      <c r="B176" s="53"/>
      <c r="C176" s="53"/>
      <c r="D176" s="53"/>
      <c r="E176" s="53"/>
      <c r="F176" s="53"/>
      <c r="G176" s="53"/>
      <c r="H176" s="53"/>
      <c r="I176" s="53"/>
      <c r="J176" s="53"/>
      <c r="K176" s="53"/>
      <c r="L176" s="53"/>
      <c r="M176" s="53"/>
      <c r="N176" s="53"/>
      <c r="O176" s="53"/>
      <c r="P176" s="54"/>
      <c r="Q176" s="54"/>
      <c r="R176" s="54"/>
      <c r="S176" s="54"/>
      <c r="T176" s="54"/>
      <c r="U176" s="54"/>
      <c r="V176" s="54"/>
      <c r="W176" s="54"/>
      <c r="X176" s="54"/>
      <c r="Y176" s="55"/>
      <c r="Z176" s="55"/>
      <c r="AA176" s="55"/>
      <c r="AB176" s="55"/>
      <c r="AC176" s="55"/>
      <c r="AD176" s="55"/>
      <c r="AE176" s="55"/>
      <c r="AF176" s="55"/>
      <c r="AG176" s="55"/>
      <c r="AH176" s="55"/>
      <c r="AI176" s="55"/>
      <c r="AJ176" s="55"/>
      <c r="AK176" s="55"/>
      <c r="AL176" s="55"/>
      <c r="AM176" s="55"/>
      <c r="AN176" s="55"/>
      <c r="AO176" s="55"/>
      <c r="AP176" s="54"/>
      <c r="AQ176" s="54"/>
      <c r="AR176" s="54"/>
      <c r="AS176" s="54"/>
      <c r="AT176" s="54"/>
      <c r="AU176" s="54"/>
      <c r="AV176" s="54"/>
      <c r="AW176" s="54"/>
      <c r="AX176" s="54"/>
      <c r="AY176">
        <f>COUNTA($C$179)</f>
        <v>1</v>
      </c>
    </row>
    <row r="177" spans="1:51" ht="24.75" customHeight="1" x14ac:dyDescent="0.15">
      <c r="A177" s="46"/>
      <c r="B177" s="50" t="s">
        <v>168</v>
      </c>
      <c r="C177" s="46"/>
      <c r="D177" s="46"/>
      <c r="E177" s="46"/>
      <c r="F177" s="46"/>
      <c r="G177" s="46"/>
      <c r="H177" s="46"/>
      <c r="I177" s="46"/>
      <c r="J177" s="46"/>
      <c r="K177" s="46"/>
      <c r="L177" s="46"/>
      <c r="M177" s="46"/>
      <c r="N177" s="46"/>
      <c r="O177" s="46"/>
      <c r="P177" s="51"/>
      <c r="Q177" s="51"/>
      <c r="R177" s="51"/>
      <c r="S177" s="51"/>
      <c r="T177" s="51"/>
      <c r="U177" s="51"/>
      <c r="V177" s="51"/>
      <c r="W177" s="51"/>
      <c r="X177" s="51"/>
      <c r="Y177" s="52"/>
      <c r="Z177" s="52"/>
      <c r="AA177" s="52"/>
      <c r="AB177" s="52"/>
      <c r="AC177" s="52"/>
      <c r="AD177" s="52"/>
      <c r="AE177" s="52"/>
      <c r="AF177" s="52"/>
      <c r="AG177" s="52"/>
      <c r="AH177" s="52"/>
      <c r="AI177" s="52"/>
      <c r="AJ177" s="52"/>
      <c r="AK177" s="52"/>
      <c r="AL177" s="52"/>
      <c r="AM177" s="52"/>
      <c r="AN177" s="52"/>
      <c r="AO177" s="52"/>
      <c r="AP177" s="51"/>
      <c r="AQ177" s="51"/>
      <c r="AR177" s="51"/>
      <c r="AS177" s="51"/>
      <c r="AT177" s="51"/>
      <c r="AU177" s="51"/>
      <c r="AV177" s="51"/>
      <c r="AW177" s="51"/>
      <c r="AX177" s="51"/>
      <c r="AY177">
        <f>$AY$176</f>
        <v>1</v>
      </c>
    </row>
    <row r="178" spans="1:51" ht="59.25" customHeight="1" x14ac:dyDescent="0.15">
      <c r="A178" s="202"/>
      <c r="B178" s="202"/>
      <c r="C178" s="202" t="s">
        <v>23</v>
      </c>
      <c r="D178" s="202"/>
      <c r="E178" s="202"/>
      <c r="F178" s="202"/>
      <c r="G178" s="202"/>
      <c r="H178" s="202"/>
      <c r="I178" s="202"/>
      <c r="J178" s="203" t="s">
        <v>193</v>
      </c>
      <c r="K178" s="204"/>
      <c r="L178" s="204"/>
      <c r="M178" s="204"/>
      <c r="N178" s="204"/>
      <c r="O178" s="204"/>
      <c r="P178" s="127" t="s">
        <v>24</v>
      </c>
      <c r="Q178" s="127"/>
      <c r="R178" s="127"/>
      <c r="S178" s="127"/>
      <c r="T178" s="127"/>
      <c r="U178" s="127"/>
      <c r="V178" s="127"/>
      <c r="W178" s="127"/>
      <c r="X178" s="127"/>
      <c r="Y178" s="205" t="s">
        <v>192</v>
      </c>
      <c r="Z178" s="206"/>
      <c r="AA178" s="206"/>
      <c r="AB178" s="206"/>
      <c r="AC178" s="203" t="s">
        <v>220</v>
      </c>
      <c r="AD178" s="203"/>
      <c r="AE178" s="203"/>
      <c r="AF178" s="203"/>
      <c r="AG178" s="203"/>
      <c r="AH178" s="205" t="s">
        <v>234</v>
      </c>
      <c r="AI178" s="202"/>
      <c r="AJ178" s="202"/>
      <c r="AK178" s="202"/>
      <c r="AL178" s="202" t="s">
        <v>18</v>
      </c>
      <c r="AM178" s="202"/>
      <c r="AN178" s="202"/>
      <c r="AO178" s="207"/>
      <c r="AP178" s="208" t="s">
        <v>194</v>
      </c>
      <c r="AQ178" s="208"/>
      <c r="AR178" s="208"/>
      <c r="AS178" s="208"/>
      <c r="AT178" s="208"/>
      <c r="AU178" s="208"/>
      <c r="AV178" s="208"/>
      <c r="AW178" s="208"/>
      <c r="AX178" s="208"/>
      <c r="AY178">
        <f>$AY$176</f>
        <v>1</v>
      </c>
    </row>
    <row r="179" spans="1:51" ht="58.5" customHeight="1" x14ac:dyDescent="0.15">
      <c r="A179" s="190">
        <v>1</v>
      </c>
      <c r="B179" s="190">
        <v>1</v>
      </c>
      <c r="C179" s="191" t="s">
        <v>675</v>
      </c>
      <c r="D179" s="192"/>
      <c r="E179" s="192"/>
      <c r="F179" s="192"/>
      <c r="G179" s="192"/>
      <c r="H179" s="192"/>
      <c r="I179" s="192"/>
      <c r="J179" s="193">
        <v>3010401037091</v>
      </c>
      <c r="K179" s="194"/>
      <c r="L179" s="194"/>
      <c r="M179" s="194"/>
      <c r="N179" s="194"/>
      <c r="O179" s="194"/>
      <c r="P179" s="195" t="s">
        <v>646</v>
      </c>
      <c r="Q179" s="196"/>
      <c r="R179" s="196"/>
      <c r="S179" s="196"/>
      <c r="T179" s="196"/>
      <c r="U179" s="196"/>
      <c r="V179" s="196"/>
      <c r="W179" s="196"/>
      <c r="X179" s="196"/>
      <c r="Y179" s="197">
        <v>8.8000000000000007</v>
      </c>
      <c r="Z179" s="198"/>
      <c r="AA179" s="198"/>
      <c r="AB179" s="199"/>
      <c r="AC179" s="200" t="s">
        <v>236</v>
      </c>
      <c r="AD179" s="201"/>
      <c r="AE179" s="201"/>
      <c r="AF179" s="201"/>
      <c r="AG179" s="201"/>
      <c r="AH179" s="184">
        <v>1</v>
      </c>
      <c r="AI179" s="185"/>
      <c r="AJ179" s="185"/>
      <c r="AK179" s="185"/>
      <c r="AL179" s="186" t="s">
        <v>656</v>
      </c>
      <c r="AM179" s="187"/>
      <c r="AN179" s="187"/>
      <c r="AO179" s="188"/>
      <c r="AP179" s="189"/>
      <c r="AQ179" s="189"/>
      <c r="AR179" s="189"/>
      <c r="AS179" s="189"/>
      <c r="AT179" s="189"/>
      <c r="AU179" s="189"/>
      <c r="AV179" s="189"/>
      <c r="AW179" s="189"/>
      <c r="AX179" s="189"/>
      <c r="AY179">
        <f>$AY$176</f>
        <v>1</v>
      </c>
    </row>
    <row r="180" spans="1:51" ht="24.75" customHeight="1" x14ac:dyDescent="0.15">
      <c r="A180" s="53"/>
      <c r="B180" s="53"/>
      <c r="C180" s="53"/>
      <c r="D180" s="53"/>
      <c r="E180" s="53"/>
      <c r="F180" s="53"/>
      <c r="G180" s="53"/>
      <c r="H180" s="53"/>
      <c r="I180" s="53"/>
      <c r="J180" s="53"/>
      <c r="K180" s="53"/>
      <c r="L180" s="53"/>
      <c r="M180" s="53"/>
      <c r="N180" s="53"/>
      <c r="O180" s="53"/>
      <c r="P180" s="54"/>
      <c r="Q180" s="54"/>
      <c r="R180" s="54"/>
      <c r="S180" s="54"/>
      <c r="T180" s="54"/>
      <c r="U180" s="54"/>
      <c r="V180" s="54"/>
      <c r="W180" s="54"/>
      <c r="X180" s="54"/>
      <c r="Y180" s="55"/>
      <c r="Z180" s="55"/>
      <c r="AA180" s="55"/>
      <c r="AB180" s="55"/>
      <c r="AC180" s="55"/>
      <c r="AD180" s="55"/>
      <c r="AE180" s="55"/>
      <c r="AF180" s="55"/>
      <c r="AG180" s="55"/>
      <c r="AH180" s="55"/>
      <c r="AI180" s="55"/>
      <c r="AJ180" s="55"/>
      <c r="AK180" s="55"/>
      <c r="AL180" s="55"/>
      <c r="AM180" s="55"/>
      <c r="AN180" s="55"/>
      <c r="AO180" s="55"/>
      <c r="AP180" s="54"/>
      <c r="AQ180" s="54"/>
      <c r="AR180" s="54"/>
      <c r="AS180" s="54"/>
      <c r="AT180" s="54"/>
      <c r="AU180" s="54"/>
      <c r="AV180" s="54"/>
      <c r="AW180" s="54"/>
      <c r="AX180" s="54"/>
      <c r="AY180">
        <f>COUNTA($C$183)</f>
        <v>1</v>
      </c>
    </row>
    <row r="181" spans="1:51" ht="24.75" customHeight="1" x14ac:dyDescent="0.15">
      <c r="A181" s="46"/>
      <c r="B181" s="50" t="s">
        <v>169</v>
      </c>
      <c r="C181" s="46"/>
      <c r="D181" s="46"/>
      <c r="E181" s="46"/>
      <c r="F181" s="46"/>
      <c r="G181" s="46"/>
      <c r="H181" s="46"/>
      <c r="I181" s="46"/>
      <c r="J181" s="46"/>
      <c r="K181" s="46"/>
      <c r="L181" s="46"/>
      <c r="M181" s="46"/>
      <c r="N181" s="46"/>
      <c r="O181" s="46"/>
      <c r="P181" s="51"/>
      <c r="Q181" s="51"/>
      <c r="R181" s="51"/>
      <c r="S181" s="51"/>
      <c r="T181" s="51"/>
      <c r="U181" s="51"/>
      <c r="V181" s="51"/>
      <c r="W181" s="51"/>
      <c r="X181" s="51"/>
      <c r="Y181" s="52"/>
      <c r="Z181" s="52"/>
      <c r="AA181" s="52"/>
      <c r="AB181" s="52"/>
      <c r="AC181" s="52"/>
      <c r="AD181" s="52"/>
      <c r="AE181" s="52"/>
      <c r="AF181" s="52"/>
      <c r="AG181" s="52"/>
      <c r="AH181" s="52"/>
      <c r="AI181" s="52"/>
      <c r="AJ181" s="52"/>
      <c r="AK181" s="52"/>
      <c r="AL181" s="52"/>
      <c r="AM181" s="52"/>
      <c r="AN181" s="52"/>
      <c r="AO181" s="52"/>
      <c r="AP181" s="51"/>
      <c r="AQ181" s="51"/>
      <c r="AR181" s="51"/>
      <c r="AS181" s="51"/>
      <c r="AT181" s="51"/>
      <c r="AU181" s="51"/>
      <c r="AV181" s="51"/>
      <c r="AW181" s="51"/>
      <c r="AX181" s="51"/>
      <c r="AY181">
        <f>$AY$180</f>
        <v>1</v>
      </c>
    </row>
    <row r="182" spans="1:51" ht="59.25" customHeight="1" x14ac:dyDescent="0.15">
      <c r="A182" s="202"/>
      <c r="B182" s="202"/>
      <c r="C182" s="202" t="s">
        <v>23</v>
      </c>
      <c r="D182" s="202"/>
      <c r="E182" s="202"/>
      <c r="F182" s="202"/>
      <c r="G182" s="202"/>
      <c r="H182" s="202"/>
      <c r="I182" s="202"/>
      <c r="J182" s="203" t="s">
        <v>193</v>
      </c>
      <c r="K182" s="204"/>
      <c r="L182" s="204"/>
      <c r="M182" s="204"/>
      <c r="N182" s="204"/>
      <c r="O182" s="204"/>
      <c r="P182" s="127" t="s">
        <v>24</v>
      </c>
      <c r="Q182" s="127"/>
      <c r="R182" s="127"/>
      <c r="S182" s="127"/>
      <c r="T182" s="127"/>
      <c r="U182" s="127"/>
      <c r="V182" s="127"/>
      <c r="W182" s="127"/>
      <c r="X182" s="127"/>
      <c r="Y182" s="205" t="s">
        <v>192</v>
      </c>
      <c r="Z182" s="206"/>
      <c r="AA182" s="206"/>
      <c r="AB182" s="206"/>
      <c r="AC182" s="203" t="s">
        <v>220</v>
      </c>
      <c r="AD182" s="203"/>
      <c r="AE182" s="203"/>
      <c r="AF182" s="203"/>
      <c r="AG182" s="203"/>
      <c r="AH182" s="205" t="s">
        <v>234</v>
      </c>
      <c r="AI182" s="202"/>
      <c r="AJ182" s="202"/>
      <c r="AK182" s="202"/>
      <c r="AL182" s="202" t="s">
        <v>18</v>
      </c>
      <c r="AM182" s="202"/>
      <c r="AN182" s="202"/>
      <c r="AO182" s="207"/>
      <c r="AP182" s="208" t="s">
        <v>194</v>
      </c>
      <c r="AQ182" s="208"/>
      <c r="AR182" s="208"/>
      <c r="AS182" s="208"/>
      <c r="AT182" s="208"/>
      <c r="AU182" s="208"/>
      <c r="AV182" s="208"/>
      <c r="AW182" s="208"/>
      <c r="AX182" s="208"/>
      <c r="AY182">
        <f>$AY$180</f>
        <v>1</v>
      </c>
    </row>
    <row r="183" spans="1:51" ht="54" customHeight="1" x14ac:dyDescent="0.15">
      <c r="A183" s="190">
        <v>1</v>
      </c>
      <c r="B183" s="190">
        <v>1</v>
      </c>
      <c r="C183" s="191" t="s">
        <v>673</v>
      </c>
      <c r="D183" s="192"/>
      <c r="E183" s="192"/>
      <c r="F183" s="192"/>
      <c r="G183" s="192"/>
      <c r="H183" s="192"/>
      <c r="I183" s="192"/>
      <c r="J183" s="193">
        <v>1010005007996</v>
      </c>
      <c r="K183" s="194"/>
      <c r="L183" s="194"/>
      <c r="M183" s="194"/>
      <c r="N183" s="194"/>
      <c r="O183" s="194"/>
      <c r="P183" s="195" t="s">
        <v>647</v>
      </c>
      <c r="Q183" s="196"/>
      <c r="R183" s="196"/>
      <c r="S183" s="196"/>
      <c r="T183" s="196"/>
      <c r="U183" s="196"/>
      <c r="V183" s="196"/>
      <c r="W183" s="196"/>
      <c r="X183" s="196"/>
      <c r="Y183" s="197">
        <v>90</v>
      </c>
      <c r="Z183" s="198"/>
      <c r="AA183" s="198"/>
      <c r="AB183" s="199"/>
      <c r="AC183" s="200" t="s">
        <v>236</v>
      </c>
      <c r="AD183" s="201"/>
      <c r="AE183" s="201"/>
      <c r="AF183" s="201"/>
      <c r="AG183" s="201"/>
      <c r="AH183" s="184">
        <v>3</v>
      </c>
      <c r="AI183" s="185"/>
      <c r="AJ183" s="185"/>
      <c r="AK183" s="185"/>
      <c r="AL183" s="186" t="s">
        <v>656</v>
      </c>
      <c r="AM183" s="187"/>
      <c r="AN183" s="187"/>
      <c r="AO183" s="188"/>
      <c r="AP183" s="189"/>
      <c r="AQ183" s="189"/>
      <c r="AR183" s="189"/>
      <c r="AS183" s="189"/>
      <c r="AT183" s="189"/>
      <c r="AU183" s="189"/>
      <c r="AV183" s="189"/>
      <c r="AW183" s="189"/>
      <c r="AX183" s="189"/>
      <c r="AY183">
        <f>$AY$180</f>
        <v>1</v>
      </c>
    </row>
    <row r="184" spans="1:51" ht="24.75" customHeight="1" x14ac:dyDescent="0.15">
      <c r="A184" s="53"/>
      <c r="B184" s="53"/>
      <c r="C184" s="53"/>
      <c r="D184" s="53"/>
      <c r="E184" s="53"/>
      <c r="F184" s="53"/>
      <c r="G184" s="53"/>
      <c r="H184" s="53"/>
      <c r="I184" s="53"/>
      <c r="J184" s="53"/>
      <c r="K184" s="53"/>
      <c r="L184" s="53"/>
      <c r="M184" s="53"/>
      <c r="N184" s="53"/>
      <c r="O184" s="53"/>
      <c r="P184" s="54"/>
      <c r="Q184" s="54"/>
      <c r="R184" s="54"/>
      <c r="S184" s="54"/>
      <c r="T184" s="54"/>
      <c r="U184" s="54"/>
      <c r="V184" s="54"/>
      <c r="W184" s="54"/>
      <c r="X184" s="54"/>
      <c r="Y184" s="55"/>
      <c r="Z184" s="55"/>
      <c r="AA184" s="55"/>
      <c r="AB184" s="55"/>
      <c r="AC184" s="55"/>
      <c r="AD184" s="55"/>
      <c r="AE184" s="55"/>
      <c r="AF184" s="55"/>
      <c r="AG184" s="55"/>
      <c r="AH184" s="55"/>
      <c r="AI184" s="55"/>
      <c r="AJ184" s="55"/>
      <c r="AK184" s="55"/>
      <c r="AL184" s="55"/>
      <c r="AM184" s="55"/>
      <c r="AN184" s="55"/>
      <c r="AO184" s="55"/>
      <c r="AP184" s="54"/>
      <c r="AQ184" s="54"/>
      <c r="AR184" s="54"/>
      <c r="AS184" s="54"/>
      <c r="AT184" s="54"/>
      <c r="AU184" s="54"/>
      <c r="AV184" s="54"/>
      <c r="AW184" s="54"/>
      <c r="AX184" s="54"/>
      <c r="AY184">
        <f>COUNTA($C$187)</f>
        <v>1</v>
      </c>
    </row>
    <row r="185" spans="1:51" ht="24.75" customHeight="1" x14ac:dyDescent="0.15">
      <c r="A185" s="46"/>
      <c r="B185" s="50" t="s">
        <v>170</v>
      </c>
      <c r="C185" s="46"/>
      <c r="D185" s="46"/>
      <c r="E185" s="46"/>
      <c r="F185" s="46"/>
      <c r="G185" s="46"/>
      <c r="H185" s="46"/>
      <c r="I185" s="46"/>
      <c r="J185" s="46"/>
      <c r="K185" s="46"/>
      <c r="L185" s="46"/>
      <c r="M185" s="46"/>
      <c r="N185" s="46"/>
      <c r="O185" s="46"/>
      <c r="P185" s="51"/>
      <c r="Q185" s="51"/>
      <c r="R185" s="51"/>
      <c r="S185" s="51"/>
      <c r="T185" s="51"/>
      <c r="U185" s="51"/>
      <c r="V185" s="51"/>
      <c r="W185" s="51"/>
      <c r="X185" s="51"/>
      <c r="Y185" s="52"/>
      <c r="Z185" s="52"/>
      <c r="AA185" s="52"/>
      <c r="AB185" s="52"/>
      <c r="AC185" s="52"/>
      <c r="AD185" s="52"/>
      <c r="AE185" s="52"/>
      <c r="AF185" s="52"/>
      <c r="AG185" s="52"/>
      <c r="AH185" s="52"/>
      <c r="AI185" s="52"/>
      <c r="AJ185" s="52"/>
      <c r="AK185" s="52"/>
      <c r="AL185" s="52"/>
      <c r="AM185" s="52"/>
      <c r="AN185" s="52"/>
      <c r="AO185" s="52"/>
      <c r="AP185" s="51"/>
      <c r="AQ185" s="51"/>
      <c r="AR185" s="51"/>
      <c r="AS185" s="51"/>
      <c r="AT185" s="51"/>
      <c r="AU185" s="51"/>
      <c r="AV185" s="51"/>
      <c r="AW185" s="51"/>
      <c r="AX185" s="51"/>
      <c r="AY185">
        <f>$AY$184</f>
        <v>1</v>
      </c>
    </row>
    <row r="186" spans="1:51" ht="59.25" customHeight="1" x14ac:dyDescent="0.15">
      <c r="A186" s="202"/>
      <c r="B186" s="202"/>
      <c r="C186" s="202" t="s">
        <v>23</v>
      </c>
      <c r="D186" s="202"/>
      <c r="E186" s="202"/>
      <c r="F186" s="202"/>
      <c r="G186" s="202"/>
      <c r="H186" s="202"/>
      <c r="I186" s="202"/>
      <c r="J186" s="203" t="s">
        <v>193</v>
      </c>
      <c r="K186" s="204"/>
      <c r="L186" s="204"/>
      <c r="M186" s="204"/>
      <c r="N186" s="204"/>
      <c r="O186" s="204"/>
      <c r="P186" s="127" t="s">
        <v>24</v>
      </c>
      <c r="Q186" s="127"/>
      <c r="R186" s="127"/>
      <c r="S186" s="127"/>
      <c r="T186" s="127"/>
      <c r="U186" s="127"/>
      <c r="V186" s="127"/>
      <c r="W186" s="127"/>
      <c r="X186" s="127"/>
      <c r="Y186" s="205" t="s">
        <v>192</v>
      </c>
      <c r="Z186" s="206"/>
      <c r="AA186" s="206"/>
      <c r="AB186" s="206"/>
      <c r="AC186" s="203" t="s">
        <v>220</v>
      </c>
      <c r="AD186" s="203"/>
      <c r="AE186" s="203"/>
      <c r="AF186" s="203"/>
      <c r="AG186" s="203"/>
      <c r="AH186" s="205" t="s">
        <v>234</v>
      </c>
      <c r="AI186" s="202"/>
      <c r="AJ186" s="202"/>
      <c r="AK186" s="202"/>
      <c r="AL186" s="202" t="s">
        <v>18</v>
      </c>
      <c r="AM186" s="202"/>
      <c r="AN186" s="202"/>
      <c r="AO186" s="207"/>
      <c r="AP186" s="208" t="s">
        <v>194</v>
      </c>
      <c r="AQ186" s="208"/>
      <c r="AR186" s="208"/>
      <c r="AS186" s="208"/>
      <c r="AT186" s="208"/>
      <c r="AU186" s="208"/>
      <c r="AV186" s="208"/>
      <c r="AW186" s="208"/>
      <c r="AX186" s="208"/>
      <c r="AY186">
        <f>$AY$184</f>
        <v>1</v>
      </c>
    </row>
    <row r="187" spans="1:51" ht="68.25" customHeight="1" x14ac:dyDescent="0.15">
      <c r="A187" s="190">
        <v>1</v>
      </c>
      <c r="B187" s="190">
        <v>1</v>
      </c>
      <c r="C187" s="191" t="s">
        <v>641</v>
      </c>
      <c r="D187" s="192"/>
      <c r="E187" s="192"/>
      <c r="F187" s="192"/>
      <c r="G187" s="192"/>
      <c r="H187" s="192"/>
      <c r="I187" s="192"/>
      <c r="J187" s="193">
        <v>7010001088960</v>
      </c>
      <c r="K187" s="194"/>
      <c r="L187" s="194"/>
      <c r="M187" s="194"/>
      <c r="N187" s="194"/>
      <c r="O187" s="194"/>
      <c r="P187" s="195" t="s">
        <v>648</v>
      </c>
      <c r="Q187" s="196"/>
      <c r="R187" s="196"/>
      <c r="S187" s="196"/>
      <c r="T187" s="196"/>
      <c r="U187" s="196"/>
      <c r="V187" s="196"/>
      <c r="W187" s="196"/>
      <c r="X187" s="196"/>
      <c r="Y187" s="197">
        <v>17.5</v>
      </c>
      <c r="Z187" s="198"/>
      <c r="AA187" s="198"/>
      <c r="AB187" s="199"/>
      <c r="AC187" s="200" t="s">
        <v>236</v>
      </c>
      <c r="AD187" s="201"/>
      <c r="AE187" s="201"/>
      <c r="AF187" s="201"/>
      <c r="AG187" s="201"/>
      <c r="AH187" s="184">
        <v>2</v>
      </c>
      <c r="AI187" s="185"/>
      <c r="AJ187" s="185"/>
      <c r="AK187" s="185"/>
      <c r="AL187" s="186" t="s">
        <v>656</v>
      </c>
      <c r="AM187" s="187"/>
      <c r="AN187" s="187"/>
      <c r="AO187" s="188"/>
      <c r="AP187" s="189"/>
      <c r="AQ187" s="189"/>
      <c r="AR187" s="189"/>
      <c r="AS187" s="189"/>
      <c r="AT187" s="189"/>
      <c r="AU187" s="189"/>
      <c r="AV187" s="189"/>
      <c r="AW187" s="189"/>
      <c r="AX187" s="189"/>
      <c r="AY187">
        <f>$AY$184</f>
        <v>1</v>
      </c>
    </row>
    <row r="188" spans="1:51" ht="24.75" customHeight="1" x14ac:dyDescent="0.15">
      <c r="A188" s="179" t="s">
        <v>558</v>
      </c>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1"/>
      <c r="AL188" s="182" t="s">
        <v>221</v>
      </c>
      <c r="AM188" s="183"/>
      <c r="AN188" s="183"/>
      <c r="AO188" s="64" t="s">
        <v>633</v>
      </c>
      <c r="AP188" s="56"/>
      <c r="AQ188" s="56"/>
      <c r="AR188" s="56"/>
      <c r="AS188" s="56"/>
      <c r="AT188" s="56"/>
      <c r="AU188" s="56"/>
      <c r="AV188" s="56"/>
      <c r="AW188" s="56"/>
      <c r="AX188" s="57"/>
      <c r="AY188">
        <f>COUNTIF($AO$188,"☑")</f>
        <v>1</v>
      </c>
    </row>
  </sheetData>
  <sheetProtection formatRows="0"/>
  <dataConsolidate link="1"/>
  <mergeCells count="699">
    <mergeCell ref="AT95:AU95"/>
    <mergeCell ref="AV95:AW95"/>
    <mergeCell ref="A76:AX76"/>
    <mergeCell ref="A77:AX77"/>
    <mergeCell ref="A78:AX78"/>
    <mergeCell ref="A79:E79"/>
    <mergeCell ref="F79:AX79"/>
    <mergeCell ref="A80:AX80"/>
    <mergeCell ref="A74:B75"/>
    <mergeCell ref="C74:F74"/>
    <mergeCell ref="G74:AX74"/>
    <mergeCell ref="C75:F75"/>
    <mergeCell ref="G75:AX75"/>
    <mergeCell ref="J69:L69"/>
    <mergeCell ref="M69:N69"/>
    <mergeCell ref="O69:AF69"/>
    <mergeCell ref="O70:AF70"/>
    <mergeCell ref="O71:AF71"/>
    <mergeCell ref="O72:AF72"/>
    <mergeCell ref="O73:AF73"/>
    <mergeCell ref="O68:AF68"/>
    <mergeCell ref="C68:N68"/>
    <mergeCell ref="C71:D71"/>
    <mergeCell ref="E71:G71"/>
    <mergeCell ref="H71:I71"/>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3:V44"/>
    <mergeCell ref="U47:AX4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E27:AH27"/>
    <mergeCell ref="AI27:AL27"/>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A26:F28"/>
    <mergeCell ref="G26:O26"/>
    <mergeCell ref="P26:X26"/>
    <mergeCell ref="Y26:AA26"/>
    <mergeCell ref="AB26:AD26"/>
    <mergeCell ref="AE26:AH26"/>
    <mergeCell ref="AM31:AP31"/>
    <mergeCell ref="AQ31:AX31"/>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A29:F31"/>
    <mergeCell ref="G29:X29"/>
    <mergeCell ref="Y29:AA29"/>
    <mergeCell ref="AB29:AD29"/>
    <mergeCell ref="AE29:AH29"/>
    <mergeCell ref="AI29:AL29"/>
    <mergeCell ref="AB31:AD31"/>
    <mergeCell ref="AE31:AH31"/>
    <mergeCell ref="AI31:AL31"/>
    <mergeCell ref="Y30:AA30"/>
    <mergeCell ref="AB30:AD30"/>
    <mergeCell ref="U46:AX46"/>
    <mergeCell ref="G47:T47"/>
    <mergeCell ref="A48:AX48"/>
    <mergeCell ref="C49:AC49"/>
    <mergeCell ref="AD49:AF49"/>
    <mergeCell ref="AG49:AX49"/>
    <mergeCell ref="W43:AA43"/>
    <mergeCell ref="AB43:AX43"/>
    <mergeCell ref="W44:AA44"/>
    <mergeCell ref="AB44:AX44"/>
    <mergeCell ref="C45:D47"/>
    <mergeCell ref="E45:F47"/>
    <mergeCell ref="G45:I45"/>
    <mergeCell ref="J45:T45"/>
    <mergeCell ref="U45:AX45"/>
    <mergeCell ref="G46:T46"/>
    <mergeCell ref="AD51:AF51"/>
    <mergeCell ref="AG51:AX51"/>
    <mergeCell ref="C52:AC52"/>
    <mergeCell ref="AD52:AF52"/>
    <mergeCell ref="AG52:AX52"/>
    <mergeCell ref="C61:AC61"/>
    <mergeCell ref="AD61:AF61"/>
    <mergeCell ref="AG61:AX61"/>
    <mergeCell ref="C62:AC62"/>
    <mergeCell ref="C58:AC58"/>
    <mergeCell ref="AD58:AF58"/>
    <mergeCell ref="AG58:AX58"/>
    <mergeCell ref="AG66:AX66"/>
    <mergeCell ref="A42:B47"/>
    <mergeCell ref="C42:D44"/>
    <mergeCell ref="E42:F42"/>
    <mergeCell ref="G42:AX42"/>
    <mergeCell ref="E43:F44"/>
    <mergeCell ref="A53:B62"/>
    <mergeCell ref="C53:AC53"/>
    <mergeCell ref="AD53:AF53"/>
    <mergeCell ref="AG53:AX55"/>
    <mergeCell ref="C54:D55"/>
    <mergeCell ref="E54:AC54"/>
    <mergeCell ref="AD54:AF54"/>
    <mergeCell ref="E55:AC55"/>
    <mergeCell ref="AD55:AF55"/>
    <mergeCell ref="C56:AC56"/>
    <mergeCell ref="A50:B52"/>
    <mergeCell ref="C50:AC50"/>
    <mergeCell ref="AD50:AF50"/>
    <mergeCell ref="AG50:AX50"/>
    <mergeCell ref="C51:AC51"/>
    <mergeCell ref="C70:D70"/>
    <mergeCell ref="E70:G70"/>
    <mergeCell ref="H70:I70"/>
    <mergeCell ref="J70:L70"/>
    <mergeCell ref="M70:N70"/>
    <mergeCell ref="A67:B73"/>
    <mergeCell ref="C67:AC67"/>
    <mergeCell ref="AD67:AF67"/>
    <mergeCell ref="AG67:AX73"/>
    <mergeCell ref="J71:L71"/>
    <mergeCell ref="M71:N71"/>
    <mergeCell ref="C72:D72"/>
    <mergeCell ref="E72:G72"/>
    <mergeCell ref="H72:I72"/>
    <mergeCell ref="J72:L72"/>
    <mergeCell ref="M72:N72"/>
    <mergeCell ref="C73:D73"/>
    <mergeCell ref="E73:G73"/>
    <mergeCell ref="H73:I73"/>
    <mergeCell ref="J73:L73"/>
    <mergeCell ref="M73:N73"/>
    <mergeCell ref="C69:D69"/>
    <mergeCell ref="E69:G69"/>
    <mergeCell ref="H69:I69"/>
    <mergeCell ref="A63:B66"/>
    <mergeCell ref="C63:AC63"/>
    <mergeCell ref="AD63:AF63"/>
    <mergeCell ref="AG63:AX63"/>
    <mergeCell ref="C64:AC64"/>
    <mergeCell ref="AD64:AF64"/>
    <mergeCell ref="AG64:AX64"/>
    <mergeCell ref="C65:AC65"/>
    <mergeCell ref="AD65:AF65"/>
    <mergeCell ref="AG65:AX65"/>
    <mergeCell ref="C66:AC66"/>
    <mergeCell ref="AD66:AF66"/>
    <mergeCell ref="A81:E81"/>
    <mergeCell ref="F81:AX81"/>
    <mergeCell ref="A82:AX82"/>
    <mergeCell ref="A83:AX83"/>
    <mergeCell ref="A84:AX84"/>
    <mergeCell ref="A85:D85"/>
    <mergeCell ref="E85:P85"/>
    <mergeCell ref="Q85:AB85"/>
    <mergeCell ref="AC85:AN85"/>
    <mergeCell ref="AO85:AX85"/>
    <mergeCell ref="E86:P86"/>
    <mergeCell ref="Q86:AB86"/>
    <mergeCell ref="AC86:AN86"/>
    <mergeCell ref="AO86:AX86"/>
    <mergeCell ref="A87:D87"/>
    <mergeCell ref="E87:P87"/>
    <mergeCell ref="Q87:AB87"/>
    <mergeCell ref="AC87:AN87"/>
    <mergeCell ref="AO87:AX87"/>
    <mergeCell ref="A86:D86"/>
    <mergeCell ref="A88:D88"/>
    <mergeCell ref="E88:P88"/>
    <mergeCell ref="Q88:AB88"/>
    <mergeCell ref="AC88:AN88"/>
    <mergeCell ref="AO88:AX88"/>
    <mergeCell ref="A89:D89"/>
    <mergeCell ref="E89:P89"/>
    <mergeCell ref="Q89:AB89"/>
    <mergeCell ref="AC89:AN89"/>
    <mergeCell ref="AO89:AX89"/>
    <mergeCell ref="A92:D92"/>
    <mergeCell ref="E92:P92"/>
    <mergeCell ref="Q92:AB92"/>
    <mergeCell ref="AC92:AN92"/>
    <mergeCell ref="AO92:AX92"/>
    <mergeCell ref="A93:D93"/>
    <mergeCell ref="A90:D90"/>
    <mergeCell ref="E90:P90"/>
    <mergeCell ref="Q90:AB90"/>
    <mergeCell ref="AC90:AN90"/>
    <mergeCell ref="AO90:AX90"/>
    <mergeCell ref="A91:D91"/>
    <mergeCell ref="E91:P91"/>
    <mergeCell ref="Q91:AB91"/>
    <mergeCell ref="AC91:AN91"/>
    <mergeCell ref="AO91:AX91"/>
    <mergeCell ref="AA93:AB93"/>
    <mergeCell ref="AC93:AE93"/>
    <mergeCell ref="AG93:AH93"/>
    <mergeCell ref="AJ93:AK93"/>
    <mergeCell ref="AM93:AN93"/>
    <mergeCell ref="AO93:AP93"/>
    <mergeCell ref="A96:F128"/>
    <mergeCell ref="A129:F152"/>
    <mergeCell ref="G129:AB129"/>
    <mergeCell ref="AC129:AX129"/>
    <mergeCell ref="G130:K130"/>
    <mergeCell ref="L130:X130"/>
    <mergeCell ref="AA95:AB95"/>
    <mergeCell ref="AM94:AN94"/>
    <mergeCell ref="AO94:AP94"/>
    <mergeCell ref="AR94:AS94"/>
    <mergeCell ref="AU94:AV94"/>
    <mergeCell ref="A95:D95"/>
    <mergeCell ref="O95:P95"/>
    <mergeCell ref="U94:V94"/>
    <mergeCell ref="X94:Y94"/>
    <mergeCell ref="AA94:AB94"/>
    <mergeCell ref="AC94:AE94"/>
    <mergeCell ref="AG94:AH94"/>
    <mergeCell ref="AJ94:AK94"/>
    <mergeCell ref="A94:D94"/>
    <mergeCell ref="E94:G94"/>
    <mergeCell ref="I94:J94"/>
    <mergeCell ref="L94:M94"/>
    <mergeCell ref="O94:P94"/>
    <mergeCell ref="AH133:AT133"/>
    <mergeCell ref="AU133:AX133"/>
    <mergeCell ref="G132:K132"/>
    <mergeCell ref="L132:X132"/>
    <mergeCell ref="Y132:AB132"/>
    <mergeCell ref="AC132:AG132"/>
    <mergeCell ref="AH132:AT132"/>
    <mergeCell ref="AU132:AX132"/>
    <mergeCell ref="Y130:AB130"/>
    <mergeCell ref="AC130:AG130"/>
    <mergeCell ref="AH130:AT130"/>
    <mergeCell ref="AU130:AX130"/>
    <mergeCell ref="G131:K131"/>
    <mergeCell ref="L131:X131"/>
    <mergeCell ref="Y131:AB131"/>
    <mergeCell ref="AC131:AG131"/>
    <mergeCell ref="AH131:AT131"/>
    <mergeCell ref="AU131:AX131"/>
    <mergeCell ref="G133:K133"/>
    <mergeCell ref="L133:X133"/>
    <mergeCell ref="Y133:AB133"/>
    <mergeCell ref="AC133:AG133"/>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A153:AK153"/>
    <mergeCell ref="AL153:AN153"/>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P163:AX163"/>
    <mergeCell ref="AL162:AO162"/>
    <mergeCell ref="AP162:AX162"/>
    <mergeCell ref="A163:B163"/>
    <mergeCell ref="C163:I163"/>
    <mergeCell ref="J163:O163"/>
    <mergeCell ref="P163:X163"/>
    <mergeCell ref="Y163:AB163"/>
    <mergeCell ref="AC163:AG163"/>
    <mergeCell ref="AH163:AK163"/>
    <mergeCell ref="AL163:AO163"/>
    <mergeCell ref="A162:B162"/>
    <mergeCell ref="C162:I162"/>
    <mergeCell ref="J162:O162"/>
    <mergeCell ref="P162:X162"/>
    <mergeCell ref="Y162:AB162"/>
    <mergeCell ref="AC162:AG162"/>
    <mergeCell ref="AH162:AK162"/>
    <mergeCell ref="AL167:AO167"/>
    <mergeCell ref="AP167:AX167"/>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170:B170"/>
    <mergeCell ref="C170:I170"/>
    <mergeCell ref="J170:O170"/>
    <mergeCell ref="P170:X170"/>
    <mergeCell ref="Y170:AB170"/>
    <mergeCell ref="AC170:AG170"/>
    <mergeCell ref="AH170:AK170"/>
    <mergeCell ref="AL170:AO170"/>
    <mergeCell ref="AP170:AX170"/>
    <mergeCell ref="AH171:AK171"/>
    <mergeCell ref="AL171:AO171"/>
    <mergeCell ref="AP171:AX171"/>
    <mergeCell ref="A171:B171"/>
    <mergeCell ref="C171:I171"/>
    <mergeCell ref="J171:O171"/>
    <mergeCell ref="P171:X171"/>
    <mergeCell ref="Y171:AB171"/>
    <mergeCell ref="AC171:AG171"/>
    <mergeCell ref="AP174:AX174"/>
    <mergeCell ref="A175:B175"/>
    <mergeCell ref="C175:I175"/>
    <mergeCell ref="J175:O175"/>
    <mergeCell ref="P175:X175"/>
    <mergeCell ref="Y175:AB175"/>
    <mergeCell ref="AC175:AG175"/>
    <mergeCell ref="AH175:AK175"/>
    <mergeCell ref="AL175:AO175"/>
    <mergeCell ref="AP175:AX175"/>
    <mergeCell ref="A174:B174"/>
    <mergeCell ref="C174:I174"/>
    <mergeCell ref="J174:O174"/>
    <mergeCell ref="P174:X174"/>
    <mergeCell ref="Y174:AB174"/>
    <mergeCell ref="AC174:AG174"/>
    <mergeCell ref="AH174:AK174"/>
    <mergeCell ref="AL174:AO174"/>
    <mergeCell ref="AP179:AX179"/>
    <mergeCell ref="AL178:AO178"/>
    <mergeCell ref="AP178:AX178"/>
    <mergeCell ref="A179:B179"/>
    <mergeCell ref="C179:I179"/>
    <mergeCell ref="J179:O179"/>
    <mergeCell ref="P179:X179"/>
    <mergeCell ref="Y179:AB179"/>
    <mergeCell ref="AC179:AG179"/>
    <mergeCell ref="AH179:AK179"/>
    <mergeCell ref="AL179:AO179"/>
    <mergeCell ref="A178:B178"/>
    <mergeCell ref="C178:I178"/>
    <mergeCell ref="J178:O178"/>
    <mergeCell ref="P178:X178"/>
    <mergeCell ref="Y178:AB178"/>
    <mergeCell ref="AC178:AG178"/>
    <mergeCell ref="AH178:AK178"/>
    <mergeCell ref="AL186:AO186"/>
    <mergeCell ref="AP186:AX186"/>
    <mergeCell ref="AL183:AO183"/>
    <mergeCell ref="AP183:AX183"/>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B32:F36"/>
    <mergeCell ref="G32:AA33"/>
    <mergeCell ref="AB32:AX33"/>
    <mergeCell ref="G34:AA36"/>
    <mergeCell ref="AB34:AX36"/>
    <mergeCell ref="A32:A41"/>
    <mergeCell ref="A188:AK188"/>
    <mergeCell ref="AL188:AN188"/>
    <mergeCell ref="AH187:AK187"/>
    <mergeCell ref="AL187:AO187"/>
    <mergeCell ref="AP187:AX187"/>
    <mergeCell ref="A187:B187"/>
    <mergeCell ref="C187:I187"/>
    <mergeCell ref="J187:O187"/>
    <mergeCell ref="P187:X187"/>
    <mergeCell ref="Y187:AB187"/>
    <mergeCell ref="AC187:AG187"/>
    <mergeCell ref="A186:B186"/>
    <mergeCell ref="C186:I186"/>
    <mergeCell ref="J186:O186"/>
    <mergeCell ref="P186:X186"/>
    <mergeCell ref="Y186:AB186"/>
    <mergeCell ref="AC186:AG186"/>
    <mergeCell ref="AH186:AK186"/>
    <mergeCell ref="AU37:AX37"/>
    <mergeCell ref="AQ38:AR38"/>
    <mergeCell ref="AS38:AT38"/>
    <mergeCell ref="AU38:AV38"/>
    <mergeCell ref="AW38:AX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B37:F41"/>
    <mergeCell ref="G37:O38"/>
    <mergeCell ref="P37:X38"/>
    <mergeCell ref="Y37:AA38"/>
    <mergeCell ref="AB37:AD38"/>
    <mergeCell ref="AE37:AH38"/>
    <mergeCell ref="AI37:AL38"/>
    <mergeCell ref="AM37:AP38"/>
    <mergeCell ref="AQ37:AT37"/>
    <mergeCell ref="AU93:AV93"/>
    <mergeCell ref="AM40:AP40"/>
    <mergeCell ref="AQ40:AT40"/>
    <mergeCell ref="AU40:AX40"/>
    <mergeCell ref="Y41:AA41"/>
    <mergeCell ref="AB41:AD41"/>
    <mergeCell ref="AE41:AH41"/>
    <mergeCell ref="AI41:AL41"/>
    <mergeCell ref="AM41:AP41"/>
    <mergeCell ref="AQ41:AT41"/>
    <mergeCell ref="AU41:AX41"/>
    <mergeCell ref="AD62:AF62"/>
    <mergeCell ref="AG62:AX62"/>
    <mergeCell ref="C59:AC59"/>
    <mergeCell ref="AD59:AF59"/>
    <mergeCell ref="AG59:AX59"/>
    <mergeCell ref="C60:AC60"/>
    <mergeCell ref="AD60:AF60"/>
    <mergeCell ref="AG60:AX60"/>
    <mergeCell ref="AD56:AF56"/>
    <mergeCell ref="AG56:AX56"/>
    <mergeCell ref="C57:AC57"/>
    <mergeCell ref="AD57:AF57"/>
    <mergeCell ref="AG57:AX57"/>
    <mergeCell ref="AQ95:AS95"/>
    <mergeCell ref="E93:G93"/>
    <mergeCell ref="I93:J93"/>
    <mergeCell ref="L93:M93"/>
    <mergeCell ref="O93:P93"/>
    <mergeCell ref="Q93:S93"/>
    <mergeCell ref="U93:V93"/>
    <mergeCell ref="X93:Y93"/>
    <mergeCell ref="AR93:AS93"/>
    <mergeCell ref="AM95:AN95"/>
    <mergeCell ref="AO95:AP95"/>
    <mergeCell ref="Q94:S94"/>
    <mergeCell ref="L95:N95"/>
    <mergeCell ref="X95:Z95"/>
    <mergeCell ref="AJ95:AL95"/>
    <mergeCell ref="E95:F95"/>
    <mergeCell ref="G95:I95"/>
    <mergeCell ref="J95:K95"/>
    <mergeCell ref="Q95:R95"/>
    <mergeCell ref="S95:U95"/>
    <mergeCell ref="V95:W95"/>
    <mergeCell ref="AC95:AD95"/>
    <mergeCell ref="AE95:AG95"/>
    <mergeCell ref="AH95:AI95"/>
  </mergeCells>
  <phoneticPr fontId="5"/>
  <conditionalFormatting sqref="P14:AQ14">
    <cfRule type="expression" dxfId="201" priority="905">
      <formula>IF(RIGHT(TEXT(P14,"0.#"),1)=".",FALSE,TRUE)</formula>
    </cfRule>
    <cfRule type="expression" dxfId="200" priority="906">
      <formula>IF(RIGHT(TEXT(P14,"0.#"),1)=".",TRUE,FALSE)</formula>
    </cfRule>
  </conditionalFormatting>
  <conditionalFormatting sqref="P18:AX18">
    <cfRule type="expression" dxfId="199" priority="903">
      <formula>IF(RIGHT(TEXT(P18,"0.#"),1)=".",FALSE,TRUE)</formula>
    </cfRule>
    <cfRule type="expression" dxfId="198" priority="904">
      <formula>IF(RIGHT(TEXT(P18,"0.#"),1)=".",TRUE,FALSE)</formula>
    </cfRule>
  </conditionalFormatting>
  <conditionalFormatting sqref="Y132">
    <cfRule type="expression" dxfId="197" priority="901">
      <formula>IF(RIGHT(TEXT(Y132,"0.#"),1)=".",FALSE,TRUE)</formula>
    </cfRule>
    <cfRule type="expression" dxfId="196" priority="902">
      <formula>IF(RIGHT(TEXT(Y132,"0.#"),1)=".",TRUE,FALSE)</formula>
    </cfRule>
  </conditionalFormatting>
  <conditionalFormatting sqref="Y134">
    <cfRule type="expression" dxfId="195" priority="899">
      <formula>IF(RIGHT(TEXT(Y134,"0.#"),1)=".",FALSE,TRUE)</formula>
    </cfRule>
    <cfRule type="expression" dxfId="194" priority="900">
      <formula>IF(RIGHT(TEXT(Y134,"0.#"),1)=".",TRUE,FALSE)</formula>
    </cfRule>
  </conditionalFormatting>
  <conditionalFormatting sqref="Y151 Y149 Y145 Y143 Y139 Y137">
    <cfRule type="expression" dxfId="193" priority="879">
      <formula>IF(RIGHT(TEXT(Y137,"0.#"),1)=".",FALSE,TRUE)</formula>
    </cfRule>
    <cfRule type="expression" dxfId="192" priority="880">
      <formula>IF(RIGHT(TEXT(Y137,"0.#"),1)=".",TRUE,FALSE)</formula>
    </cfRule>
  </conditionalFormatting>
  <conditionalFormatting sqref="P16:AQ17 P15:AX15 P13:AX13">
    <cfRule type="expression" dxfId="191" priority="897">
      <formula>IF(RIGHT(TEXT(P13,"0.#"),1)=".",FALSE,TRUE)</formula>
    </cfRule>
    <cfRule type="expression" dxfId="190" priority="898">
      <formula>IF(RIGHT(TEXT(P13,"0.#"),1)=".",TRUE,FALSE)</formula>
    </cfRule>
  </conditionalFormatting>
  <conditionalFormatting sqref="P19:AJ19">
    <cfRule type="expression" dxfId="189" priority="895">
      <formula>IF(RIGHT(TEXT(P19,"0.#"),1)=".",FALSE,TRUE)</formula>
    </cfRule>
    <cfRule type="expression" dxfId="188" priority="896">
      <formula>IF(RIGHT(TEXT(P19,"0.#"),1)=".",TRUE,FALSE)</formula>
    </cfRule>
  </conditionalFormatting>
  <conditionalFormatting sqref="AE27 AQ27">
    <cfRule type="expression" dxfId="187" priority="893">
      <formula>IF(RIGHT(TEXT(AE27,"0.#"),1)=".",FALSE,TRUE)</formula>
    </cfRule>
    <cfRule type="expression" dxfId="186" priority="894">
      <formula>IF(RIGHT(TEXT(AE27,"0.#"),1)=".",TRUE,FALSE)</formula>
    </cfRule>
  </conditionalFormatting>
  <conditionalFormatting sqref="Y133 Y131">
    <cfRule type="expression" dxfId="185" priority="891">
      <formula>IF(RIGHT(TEXT(Y131,"0.#"),1)=".",FALSE,TRUE)</formula>
    </cfRule>
    <cfRule type="expression" dxfId="184" priority="892">
      <formula>IF(RIGHT(TEXT(Y131,"0.#"),1)=".",TRUE,FALSE)</formula>
    </cfRule>
  </conditionalFormatting>
  <conditionalFormatting sqref="AU132">
    <cfRule type="expression" dxfId="183" priority="889">
      <formula>IF(RIGHT(TEXT(AU132,"0.#"),1)=".",FALSE,TRUE)</formula>
    </cfRule>
    <cfRule type="expression" dxfId="182" priority="890">
      <formula>IF(RIGHT(TEXT(AU132,"0.#"),1)=".",TRUE,FALSE)</formula>
    </cfRule>
  </conditionalFormatting>
  <conditionalFormatting sqref="AU134">
    <cfRule type="expression" dxfId="181" priority="887">
      <formula>IF(RIGHT(TEXT(AU134,"0.#"),1)=".",FALSE,TRUE)</formula>
    </cfRule>
    <cfRule type="expression" dxfId="180" priority="888">
      <formula>IF(RIGHT(TEXT(AU134,"0.#"),1)=".",TRUE,FALSE)</formula>
    </cfRule>
  </conditionalFormatting>
  <conditionalFormatting sqref="AU133 AU131">
    <cfRule type="expression" dxfId="179" priority="885">
      <formula>IF(RIGHT(TEXT(AU131,"0.#"),1)=".",FALSE,TRUE)</formula>
    </cfRule>
    <cfRule type="expression" dxfId="178" priority="886">
      <formula>IF(RIGHT(TEXT(AU131,"0.#"),1)=".",TRUE,FALSE)</formula>
    </cfRule>
  </conditionalFormatting>
  <conditionalFormatting sqref="Y150 Y144 Y138">
    <cfRule type="expression" dxfId="177" priority="883">
      <formula>IF(RIGHT(TEXT(Y138,"0.#"),1)=".",FALSE,TRUE)</formula>
    </cfRule>
    <cfRule type="expression" dxfId="176" priority="884">
      <formula>IF(RIGHT(TEXT(Y138,"0.#"),1)=".",TRUE,FALSE)</formula>
    </cfRule>
  </conditionalFormatting>
  <conditionalFormatting sqref="Y152 Y146 Y140">
    <cfRule type="expression" dxfId="175" priority="881">
      <formula>IF(RIGHT(TEXT(Y140,"0.#"),1)=".",FALSE,TRUE)</formula>
    </cfRule>
    <cfRule type="expression" dxfId="174" priority="882">
      <formula>IF(RIGHT(TEXT(Y140,"0.#"),1)=".",TRUE,FALSE)</formula>
    </cfRule>
  </conditionalFormatting>
  <conditionalFormatting sqref="AU150 AU144 AU138">
    <cfRule type="expression" dxfId="173" priority="877">
      <formula>IF(RIGHT(TEXT(AU138,"0.#"),1)=".",FALSE,TRUE)</formula>
    </cfRule>
    <cfRule type="expression" dxfId="172" priority="878">
      <formula>IF(RIGHT(TEXT(AU138,"0.#"),1)=".",TRUE,FALSE)</formula>
    </cfRule>
  </conditionalFormatting>
  <conditionalFormatting sqref="AU152 AU146 AU140">
    <cfRule type="expression" dxfId="171" priority="875">
      <formula>IF(RIGHT(TEXT(AU140,"0.#"),1)=".",FALSE,TRUE)</formula>
    </cfRule>
    <cfRule type="expression" dxfId="170" priority="876">
      <formula>IF(RIGHT(TEXT(AU140,"0.#"),1)=".",TRUE,FALSE)</formula>
    </cfRule>
  </conditionalFormatting>
  <conditionalFormatting sqref="AU151 AU149 AU145 AU143 AU139 AU137">
    <cfRule type="expression" dxfId="169" priority="873">
      <formula>IF(RIGHT(TEXT(AU137,"0.#"),1)=".",FALSE,TRUE)</formula>
    </cfRule>
    <cfRule type="expression" dxfId="168" priority="874">
      <formula>IF(RIGHT(TEXT(AU137,"0.#"),1)=".",TRUE,FALSE)</formula>
    </cfRule>
  </conditionalFormatting>
  <conditionalFormatting sqref="AI27">
    <cfRule type="expression" dxfId="167" priority="871">
      <formula>IF(RIGHT(TEXT(AI27,"0.#"),1)=".",FALSE,TRUE)</formula>
    </cfRule>
    <cfRule type="expression" dxfId="166" priority="872">
      <formula>IF(RIGHT(TEXT(AI27,"0.#"),1)=".",TRUE,FALSE)</formula>
    </cfRule>
  </conditionalFormatting>
  <conditionalFormatting sqref="AM27">
    <cfRule type="expression" dxfId="165" priority="869">
      <formula>IF(RIGHT(TEXT(AM27,"0.#"),1)=".",FALSE,TRUE)</formula>
    </cfRule>
    <cfRule type="expression" dxfId="164" priority="870">
      <formula>IF(RIGHT(TEXT(AM27,"0.#"),1)=".",TRUE,FALSE)</formula>
    </cfRule>
  </conditionalFormatting>
  <conditionalFormatting sqref="AE28">
    <cfRule type="expression" dxfId="163" priority="867">
      <formula>IF(RIGHT(TEXT(AE28,"0.#"),1)=".",FALSE,TRUE)</formula>
    </cfRule>
    <cfRule type="expression" dxfId="162" priority="868">
      <formula>IF(RIGHT(TEXT(AE28,"0.#"),1)=".",TRUE,FALSE)</formula>
    </cfRule>
  </conditionalFormatting>
  <conditionalFormatting sqref="AI28">
    <cfRule type="expression" dxfId="161" priority="865">
      <formula>IF(RIGHT(TEXT(AI28,"0.#"),1)=".",FALSE,TRUE)</formula>
    </cfRule>
    <cfRule type="expression" dxfId="160" priority="866">
      <formula>IF(RIGHT(TEXT(AI28,"0.#"),1)=".",TRUE,FALSE)</formula>
    </cfRule>
  </conditionalFormatting>
  <conditionalFormatting sqref="AM28">
    <cfRule type="expression" dxfId="159" priority="863">
      <formula>IF(RIGHT(TEXT(AM28,"0.#"),1)=".",FALSE,TRUE)</formula>
    </cfRule>
    <cfRule type="expression" dxfId="158" priority="864">
      <formula>IF(RIGHT(TEXT(AM28,"0.#"),1)=".",TRUE,FALSE)</formula>
    </cfRule>
  </conditionalFormatting>
  <conditionalFormatting sqref="AQ28">
    <cfRule type="expression" dxfId="157" priority="861">
      <formula>IF(RIGHT(TEXT(AQ28,"0.#"),1)=".",FALSE,TRUE)</formula>
    </cfRule>
    <cfRule type="expression" dxfId="156" priority="862">
      <formula>IF(RIGHT(TEXT(AQ28,"0.#"),1)=".",TRUE,FALSE)</formula>
    </cfRule>
  </conditionalFormatting>
  <conditionalFormatting sqref="AL159:AO159">
    <cfRule type="expression" dxfId="155" priority="823">
      <formula>IF(AND(AL159&gt;=0, RIGHT(TEXT(AL159,"0.#"),1)&lt;&gt;"."),TRUE,FALSE)</formula>
    </cfRule>
    <cfRule type="expression" dxfId="154" priority="824">
      <formula>IF(AND(AL159&gt;=0, RIGHT(TEXT(AL159,"0.#"),1)="."),TRUE,FALSE)</formula>
    </cfRule>
    <cfRule type="expression" dxfId="153" priority="825">
      <formula>IF(AND(AL159&lt;0, RIGHT(TEXT(AL159,"0.#"),1)&lt;&gt;"."),TRUE,FALSE)</formula>
    </cfRule>
    <cfRule type="expression" dxfId="152" priority="826">
      <formula>IF(AND(AL159&lt;0, RIGHT(TEXT(AL159,"0.#"),1)="."),TRUE,FALSE)</formula>
    </cfRule>
  </conditionalFormatting>
  <conditionalFormatting sqref="Y159">
    <cfRule type="expression" dxfId="151" priority="821">
      <formula>IF(RIGHT(TEXT(Y159,"0.#"),1)=".",FALSE,TRUE)</formula>
    </cfRule>
    <cfRule type="expression" dxfId="150" priority="822">
      <formula>IF(RIGHT(TEXT(Y159,"0.#"),1)=".",TRUE,FALSE)</formula>
    </cfRule>
  </conditionalFormatting>
  <conditionalFormatting sqref="Y163">
    <cfRule type="expression" dxfId="149" priority="753">
      <formula>IF(RIGHT(TEXT(Y163,"0.#"),1)=".",FALSE,TRUE)</formula>
    </cfRule>
    <cfRule type="expression" dxfId="148" priority="754">
      <formula>IF(RIGHT(TEXT(Y163,"0.#"),1)=".",TRUE,FALSE)</formula>
    </cfRule>
  </conditionalFormatting>
  <conditionalFormatting sqref="Y167">
    <cfRule type="expression" dxfId="147" priority="741">
      <formula>IF(RIGHT(TEXT(Y167,"0.#"),1)=".",FALSE,TRUE)</formula>
    </cfRule>
    <cfRule type="expression" dxfId="146" priority="742">
      <formula>IF(RIGHT(TEXT(Y167,"0.#"),1)=".",TRUE,FALSE)</formula>
    </cfRule>
  </conditionalFormatting>
  <conditionalFormatting sqref="Y171">
    <cfRule type="expression" dxfId="145" priority="729">
      <formula>IF(RIGHT(TEXT(Y171,"0.#"),1)=".",FALSE,TRUE)</formula>
    </cfRule>
    <cfRule type="expression" dxfId="144" priority="730">
      <formula>IF(RIGHT(TEXT(Y171,"0.#"),1)=".",TRUE,FALSE)</formula>
    </cfRule>
  </conditionalFormatting>
  <conditionalFormatting sqref="Y175">
    <cfRule type="expression" dxfId="143" priority="717">
      <formula>IF(RIGHT(TEXT(Y175,"0.#"),1)=".",FALSE,TRUE)</formula>
    </cfRule>
    <cfRule type="expression" dxfId="142" priority="718">
      <formula>IF(RIGHT(TEXT(Y175,"0.#"),1)=".",TRUE,FALSE)</formula>
    </cfRule>
  </conditionalFormatting>
  <conditionalFormatting sqref="W23">
    <cfRule type="expression" dxfId="141" priority="819">
      <formula>IF(RIGHT(TEXT(W23,"0.#"),1)=".",FALSE,TRUE)</formula>
    </cfRule>
    <cfRule type="expression" dxfId="140" priority="820">
      <formula>IF(RIGHT(TEXT(W23,"0.#"),1)=".",TRUE,FALSE)</formula>
    </cfRule>
  </conditionalFormatting>
  <conditionalFormatting sqref="P23">
    <cfRule type="expression" dxfId="139" priority="813">
      <formula>IF(RIGHT(TEXT(P23,"0.#"),1)=".",FALSE,TRUE)</formula>
    </cfRule>
    <cfRule type="expression" dxfId="138" priority="814">
      <formula>IF(RIGHT(TEXT(P23,"0.#"),1)=".",TRUE,FALSE)</formula>
    </cfRule>
  </conditionalFormatting>
  <conditionalFormatting sqref="AL163:AO163">
    <cfRule type="expression" dxfId="137" priority="755">
      <formula>IF(AND(AL163&gt;=0, RIGHT(TEXT(AL163,"0.#"),1)&lt;&gt;"."),TRUE,FALSE)</formula>
    </cfRule>
    <cfRule type="expression" dxfId="136" priority="756">
      <formula>IF(AND(AL163&gt;=0, RIGHT(TEXT(AL163,"0.#"),1)="."),TRUE,FALSE)</formula>
    </cfRule>
    <cfRule type="expression" dxfId="135" priority="757">
      <formula>IF(AND(AL163&lt;0, RIGHT(TEXT(AL163,"0.#"),1)&lt;&gt;"."),TRUE,FALSE)</formula>
    </cfRule>
    <cfRule type="expression" dxfId="134" priority="758">
      <formula>IF(AND(AL163&lt;0, RIGHT(TEXT(AL163,"0.#"),1)="."),TRUE,FALSE)</formula>
    </cfRule>
  </conditionalFormatting>
  <conditionalFormatting sqref="AL167:AO167">
    <cfRule type="expression" dxfId="133" priority="743">
      <formula>IF(AND(AL167&gt;=0, RIGHT(TEXT(AL167,"0.#"),1)&lt;&gt;"."),TRUE,FALSE)</formula>
    </cfRule>
    <cfRule type="expression" dxfId="132" priority="744">
      <formula>IF(AND(AL167&gt;=0, RIGHT(TEXT(AL167,"0.#"),1)="."),TRUE,FALSE)</formula>
    </cfRule>
    <cfRule type="expression" dxfId="131" priority="745">
      <formula>IF(AND(AL167&lt;0, RIGHT(TEXT(AL167,"0.#"),1)&lt;&gt;"."),TRUE,FALSE)</formula>
    </cfRule>
    <cfRule type="expression" dxfId="130" priority="746">
      <formula>IF(AND(AL167&lt;0, RIGHT(TEXT(AL167,"0.#"),1)="."),TRUE,FALSE)</formula>
    </cfRule>
  </conditionalFormatting>
  <conditionalFormatting sqref="AL171:AO171">
    <cfRule type="expression" dxfId="129" priority="731">
      <formula>IF(AND(AL171&gt;=0, RIGHT(TEXT(AL171,"0.#"),1)&lt;&gt;"."),TRUE,FALSE)</formula>
    </cfRule>
    <cfRule type="expression" dxfId="128" priority="732">
      <formula>IF(AND(AL171&gt;=0, RIGHT(TEXT(AL171,"0.#"),1)="."),TRUE,FALSE)</formula>
    </cfRule>
    <cfRule type="expression" dxfId="127" priority="733">
      <formula>IF(AND(AL171&lt;0, RIGHT(TEXT(AL171,"0.#"),1)&lt;&gt;"."),TRUE,FALSE)</formula>
    </cfRule>
    <cfRule type="expression" dxfId="126" priority="734">
      <formula>IF(AND(AL171&lt;0, RIGHT(TEXT(AL171,"0.#"),1)="."),TRUE,FALSE)</formula>
    </cfRule>
  </conditionalFormatting>
  <conditionalFormatting sqref="AL175:AO175">
    <cfRule type="expression" dxfId="125" priority="719">
      <formula>IF(AND(AL175&gt;=0, RIGHT(TEXT(AL175,"0.#"),1)&lt;&gt;"."),TRUE,FALSE)</formula>
    </cfRule>
    <cfRule type="expression" dxfId="124" priority="720">
      <formula>IF(AND(AL175&gt;=0, RIGHT(TEXT(AL175,"0.#"),1)="."),TRUE,FALSE)</formula>
    </cfRule>
    <cfRule type="expression" dxfId="123" priority="721">
      <formula>IF(AND(AL175&lt;0, RIGHT(TEXT(AL175,"0.#"),1)&lt;&gt;"."),TRUE,FALSE)</formula>
    </cfRule>
    <cfRule type="expression" dxfId="122" priority="722">
      <formula>IF(AND(AL175&lt;0, RIGHT(TEXT(AL175,"0.#"),1)="."),TRUE,FALSE)</formula>
    </cfRule>
  </conditionalFormatting>
  <conditionalFormatting sqref="AL179:AO179">
    <cfRule type="expression" dxfId="121" priority="707">
      <formula>IF(AND(AL179&gt;=0, RIGHT(TEXT(AL179,"0.#"),1)&lt;&gt;"."),TRUE,FALSE)</formula>
    </cfRule>
    <cfRule type="expression" dxfId="120" priority="708">
      <formula>IF(AND(AL179&gt;=0, RIGHT(TEXT(AL179,"0.#"),1)="."),TRUE,FALSE)</formula>
    </cfRule>
    <cfRule type="expression" dxfId="119" priority="709">
      <formula>IF(AND(AL179&lt;0, RIGHT(TEXT(AL179,"0.#"),1)&lt;&gt;"."),TRUE,FALSE)</formula>
    </cfRule>
    <cfRule type="expression" dxfId="118" priority="710">
      <formula>IF(AND(AL179&lt;0, RIGHT(TEXT(AL179,"0.#"),1)="."),TRUE,FALSE)</formula>
    </cfRule>
  </conditionalFormatting>
  <conditionalFormatting sqref="Y179">
    <cfRule type="expression" dxfId="117" priority="705">
      <formula>IF(RIGHT(TEXT(Y179,"0.#"),1)=".",FALSE,TRUE)</formula>
    </cfRule>
    <cfRule type="expression" dxfId="116" priority="706">
      <formula>IF(RIGHT(TEXT(Y179,"0.#"),1)=".",TRUE,FALSE)</formula>
    </cfRule>
  </conditionalFormatting>
  <conditionalFormatting sqref="AL183:AO183">
    <cfRule type="expression" dxfId="115" priority="695">
      <formula>IF(AND(AL183&gt;=0, RIGHT(TEXT(AL183,"0.#"),1)&lt;&gt;"."),TRUE,FALSE)</formula>
    </cfRule>
    <cfRule type="expression" dxfId="114" priority="696">
      <formula>IF(AND(AL183&gt;=0, RIGHT(TEXT(AL183,"0.#"),1)="."),TRUE,FALSE)</formula>
    </cfRule>
    <cfRule type="expression" dxfId="113" priority="697">
      <formula>IF(AND(AL183&lt;0, RIGHT(TEXT(AL183,"0.#"),1)&lt;&gt;"."),TRUE,FALSE)</formula>
    </cfRule>
    <cfRule type="expression" dxfId="112" priority="698">
      <formula>IF(AND(AL183&lt;0, RIGHT(TEXT(AL183,"0.#"),1)="."),TRUE,FALSE)</formula>
    </cfRule>
  </conditionalFormatting>
  <conditionalFormatting sqref="Y183">
    <cfRule type="expression" dxfId="111" priority="693">
      <formula>IF(RIGHT(TEXT(Y183,"0.#"),1)=".",FALSE,TRUE)</formula>
    </cfRule>
    <cfRule type="expression" dxfId="110" priority="694">
      <formula>IF(RIGHT(TEXT(Y183,"0.#"),1)=".",TRUE,FALSE)</formula>
    </cfRule>
  </conditionalFormatting>
  <conditionalFormatting sqref="AL187:AO187">
    <cfRule type="expression" dxfId="109" priority="683">
      <formula>IF(AND(AL187&gt;=0, RIGHT(TEXT(AL187,"0.#"),1)&lt;&gt;"."),TRUE,FALSE)</formula>
    </cfRule>
    <cfRule type="expression" dxfId="108" priority="684">
      <formula>IF(AND(AL187&gt;=0, RIGHT(TEXT(AL187,"0.#"),1)="."),TRUE,FALSE)</formula>
    </cfRule>
    <cfRule type="expression" dxfId="107" priority="685">
      <formula>IF(AND(AL187&lt;0, RIGHT(TEXT(AL187,"0.#"),1)&lt;&gt;"."),TRUE,FALSE)</formula>
    </cfRule>
    <cfRule type="expression" dxfId="106" priority="686">
      <formula>IF(AND(AL187&lt;0, RIGHT(TEXT(AL187,"0.#"),1)="."),TRUE,FALSE)</formula>
    </cfRule>
  </conditionalFormatting>
  <conditionalFormatting sqref="Y187">
    <cfRule type="expression" dxfId="105" priority="681">
      <formula>IF(RIGHT(TEXT(Y187,"0.#"),1)=".",FALSE,TRUE)</formula>
    </cfRule>
    <cfRule type="expression" dxfId="104" priority="682">
      <formula>IF(RIGHT(TEXT(Y187,"0.#"),1)=".",TRUE,FALSE)</formula>
    </cfRule>
  </conditionalFormatting>
  <conditionalFormatting sqref="AU28">
    <cfRule type="expression" dxfId="103" priority="677">
      <formula>IF(RIGHT(TEXT(AU28,"0.#"),1)=".",FALSE,TRUE)</formula>
    </cfRule>
    <cfRule type="expression" dxfId="102" priority="678">
      <formula>IF(RIGHT(TEXT(AU28,"0.#"),1)=".",TRUE,FALSE)</formula>
    </cfRule>
  </conditionalFormatting>
  <conditionalFormatting sqref="AU27">
    <cfRule type="expression" dxfId="101" priority="679">
      <formula>IF(RIGHT(TEXT(AU27,"0.#"),1)=".",FALSE,TRUE)</formula>
    </cfRule>
    <cfRule type="expression" dxfId="100" priority="680">
      <formula>IF(RIGHT(TEXT(AU27,"0.#"),1)=".",TRUE,FALSE)</formula>
    </cfRule>
  </conditionalFormatting>
  <conditionalFormatting sqref="P24:AC24">
    <cfRule type="expression" dxfId="99" priority="675">
      <formula>IF(RIGHT(TEXT(P24,"0.#"),1)=".",FALSE,TRUE)</formula>
    </cfRule>
    <cfRule type="expression" dxfId="98" priority="676">
      <formula>IF(RIGHT(TEXT(P24,"0.#"),1)=".",TRUE,FALSE)</formula>
    </cfRule>
  </conditionalFormatting>
  <conditionalFormatting sqref="AM30">
    <cfRule type="expression" dxfId="97" priority="541">
      <formula>IF(RIGHT(TEXT(AM30,"0.#"),1)=".",FALSE,TRUE)</formula>
    </cfRule>
    <cfRule type="expression" dxfId="96" priority="542">
      <formula>IF(RIGHT(TEXT(AM30,"0.#"),1)=".",TRUE,FALSE)</formula>
    </cfRule>
  </conditionalFormatting>
  <conditionalFormatting sqref="AE31 AM31">
    <cfRule type="expression" dxfId="95" priority="539">
      <formula>IF(RIGHT(TEXT(AE31,"0.#"),1)=".",FALSE,TRUE)</formula>
    </cfRule>
    <cfRule type="expression" dxfId="94" priority="540">
      <formula>IF(RIGHT(TEXT(AE31,"0.#"),1)=".",TRUE,FALSE)</formula>
    </cfRule>
  </conditionalFormatting>
  <conditionalFormatting sqref="AI31">
    <cfRule type="expression" dxfId="93" priority="537">
      <formula>IF(RIGHT(TEXT(AI31,"0.#"),1)=".",FALSE,TRUE)</formula>
    </cfRule>
    <cfRule type="expression" dxfId="92" priority="538">
      <formula>IF(RIGHT(TEXT(AI31,"0.#"),1)=".",TRUE,FALSE)</formula>
    </cfRule>
  </conditionalFormatting>
  <conditionalFormatting sqref="AQ31">
    <cfRule type="expression" dxfId="91" priority="535">
      <formula>IF(RIGHT(TEXT(AQ31,"0.#"),1)=".",FALSE,TRUE)</formula>
    </cfRule>
    <cfRule type="expression" dxfId="90" priority="536">
      <formula>IF(RIGHT(TEXT(AQ31,"0.#"),1)=".",TRUE,FALSE)</formula>
    </cfRule>
  </conditionalFormatting>
  <conditionalFormatting sqref="AE30 AQ30">
    <cfRule type="expression" dxfId="89" priority="545">
      <formula>IF(RIGHT(TEXT(AE30,"0.#"),1)=".",FALSE,TRUE)</formula>
    </cfRule>
    <cfRule type="expression" dxfId="88" priority="546">
      <formula>IF(RIGHT(TEXT(AE30,"0.#"),1)=".",TRUE,FALSE)</formula>
    </cfRule>
  </conditionalFormatting>
  <conditionalFormatting sqref="AI30">
    <cfRule type="expression" dxfId="87" priority="543">
      <formula>IF(RIGHT(TEXT(AI30,"0.#"),1)=".",FALSE,TRUE)</formula>
    </cfRule>
    <cfRule type="expression" dxfId="86" priority="544">
      <formula>IF(RIGHT(TEXT(AI30,"0.#"),1)=".",TRUE,FALSE)</formula>
    </cfRule>
  </conditionalFormatting>
  <conditionalFormatting sqref="AE39">
    <cfRule type="expression" dxfId="85" priority="21">
      <formula>IF(RIGHT(TEXT(AE39,"0.#"),1)=".",FALSE,TRUE)</formula>
    </cfRule>
    <cfRule type="expression" dxfId="84" priority="22">
      <formula>IF(RIGHT(TEXT(AE39,"0.#"),1)=".",TRUE,FALSE)</formula>
    </cfRule>
  </conditionalFormatting>
  <conditionalFormatting sqref="AE40">
    <cfRule type="expression" dxfId="83" priority="19">
      <formula>IF(RIGHT(TEXT(AE40,"0.#"),1)=".",FALSE,TRUE)</formula>
    </cfRule>
    <cfRule type="expression" dxfId="82" priority="20">
      <formula>IF(RIGHT(TEXT(AE40,"0.#"),1)=".",TRUE,FALSE)</formula>
    </cfRule>
  </conditionalFormatting>
  <conditionalFormatting sqref="AM39">
    <cfRule type="expression" dxfId="81" priority="9">
      <formula>IF(RIGHT(TEXT(AM39,"0.#"),1)=".",FALSE,TRUE)</formula>
    </cfRule>
    <cfRule type="expression" dxfId="80" priority="10">
      <formula>IF(RIGHT(TEXT(AM39,"0.#"),1)=".",TRUE,FALSE)</formula>
    </cfRule>
  </conditionalFormatting>
  <conditionalFormatting sqref="AE41 AI41">
    <cfRule type="expression" dxfId="79" priority="17">
      <formula>IF(RIGHT(TEXT(AE41,"0.#"),1)=".",FALSE,TRUE)</formula>
    </cfRule>
    <cfRule type="expression" dxfId="78" priority="18">
      <formula>IF(RIGHT(TEXT(AE41,"0.#"),1)=".",TRUE,FALSE)</formula>
    </cfRule>
  </conditionalFormatting>
  <conditionalFormatting sqref="AI40">
    <cfRule type="expression" dxfId="77" priority="13">
      <formula>IF(RIGHT(TEXT(AI40,"0.#"),1)=".",FALSE,TRUE)</formula>
    </cfRule>
    <cfRule type="expression" dxfId="76" priority="14">
      <formula>IF(RIGHT(TEXT(AI40,"0.#"),1)=".",TRUE,FALSE)</formula>
    </cfRule>
  </conditionalFormatting>
  <conditionalFormatting sqref="AI39">
    <cfRule type="expression" dxfId="75" priority="11">
      <formula>IF(RIGHT(TEXT(AI39,"0.#"),1)=".",FALSE,TRUE)</formula>
    </cfRule>
    <cfRule type="expression" dxfId="74" priority="12">
      <formula>IF(RIGHT(TEXT(AI39,"0.#"),1)=".",TRUE,FALSE)</formula>
    </cfRule>
  </conditionalFormatting>
  <conditionalFormatting sqref="AM40">
    <cfRule type="expression" dxfId="73" priority="7">
      <formula>IF(RIGHT(TEXT(AM40,"0.#"),1)=".",FALSE,TRUE)</formula>
    </cfRule>
    <cfRule type="expression" dxfId="72" priority="8">
      <formula>IF(RIGHT(TEXT(AM40,"0.#"),1)=".",TRUE,FALSE)</formula>
    </cfRule>
  </conditionalFormatting>
  <conditionalFormatting sqref="AM41">
    <cfRule type="expression" dxfId="71" priority="5">
      <formula>IF(RIGHT(TEXT(AM41,"0.#"),1)=".",FALSE,TRUE)</formula>
    </cfRule>
    <cfRule type="expression" dxfId="70" priority="6">
      <formula>IF(RIGHT(TEXT(AM41,"0.#"),1)=".",TRUE,FALSE)</formula>
    </cfRule>
  </conditionalFormatting>
  <conditionalFormatting sqref="AQ39:AQ41">
    <cfRule type="expression" dxfId="69" priority="3">
      <formula>IF(RIGHT(TEXT(AQ39,"0.#"),1)=".",FALSE,TRUE)</formula>
    </cfRule>
    <cfRule type="expression" dxfId="68" priority="4">
      <formula>IF(RIGHT(TEXT(AQ39,"0.#"),1)=".",TRUE,FALSE)</formula>
    </cfRule>
  </conditionalFormatting>
  <conditionalFormatting sqref="AU39:AU41">
    <cfRule type="expression" dxfId="67" priority="1">
      <formula>IF(RIGHT(TEXT(AU39,"0.#"),1)=".",FALSE,TRUE)</formula>
    </cfRule>
    <cfRule type="expression" dxfId="66" priority="2">
      <formula>IF(RIGHT(TEXT(AU39,"0.#"),1)=".",TRUE,FALSE)</formula>
    </cfRule>
  </conditionalFormatting>
  <dataValidations count="17">
    <dataValidation type="whole" allowBlank="1" showInputMessage="1" showErrorMessage="1" sqref="O93:P94 AX93:AX95 AA93:AB94 AM93:AN94">
      <formula1>0</formula1>
      <formula2>99</formula2>
    </dataValidation>
    <dataValidation type="whole" allowBlank="1" showInputMessage="1" showErrorMessage="1" sqref="AJ93:AK94 X93:Y94 AJ95 L93:L95 M93:M94 X95 AU93:AV94 J69:J7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9:E79">
      <formula1>T行政事業レビュー推進チームの所見</formula1>
    </dataValidation>
    <dataValidation type="custom" imeMode="disabled" allowBlank="1" showInputMessage="1" showErrorMessage="1" sqref="AH159:AK159 AH163:AK163 AH167:AK167 AH171:AK171 AH175:AK175 AH179:AK179 AH183:AK183 AH187:AK187">
      <formula1>OR(AND(MOD(IF(ISNUMBER(AH159), AH159, 0.5),1)=0, 0&lt;=AH159), AH159="-")</formula1>
    </dataValidation>
    <dataValidation type="whole" imeMode="disabled" allowBlank="1" showInputMessage="1" showErrorMessage="1" sqref="AW2:AX2">
      <formula1>0</formula1>
      <formula2>99</formula2>
    </dataValidation>
    <dataValidation type="list" allowBlank="1" showInputMessage="1" showErrorMessage="1" sqref="A81:E81">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AO153 AO188">
      <formula1>"　, ☑"</formula1>
    </dataValidation>
    <dataValidation type="list" allowBlank="1" showInputMessage="1" showErrorMessage="1" sqref="S5:X5">
      <formula1>T終了年度</formula1>
    </dataValidation>
    <dataValidation type="list" allowBlank="1" showInputMessage="1" showErrorMessage="1" sqref="H69:I73">
      <formula1>T事業番号</formula1>
    </dataValidation>
    <dataValidation type="custom" imeMode="disabled" allowBlank="1" showInputMessage="1" showErrorMessage="1" sqref="AY23 AQ38:AR38 P13:AX13 AR15:AX15 P14:AQ18 AR18:AX18 P19:AJ19 Y131:AB133 AU131:AX133 Y137:AB139 AU137:AX139 Y143:AB145 AU143:AX145 Y149:AB151 AU149:AX151 Y159:AB159 AL159:AO159 Y163:AB163 AL163:AO163 Y167:AB167 AL167:AO167 Y171:AB171 AL171:AO171 Y175:AB175 AL175:AO175 Y179:AB179 AL179:AO179 Y183:AB183 AL183:AO183 AE27:AX28 AE30:AX30 AU38:AX38 AE39:AX41 AL187:AO187 Y187:AB187 P23:AC24">
      <formula1>OR(ISNUMBER(P13), P13="-")</formula1>
    </dataValidation>
    <dataValidation type="list" allowBlank="1" showInputMessage="1" showErrorMessage="1" sqref="Q95:R95 AO95:AP95 AC95:AD95">
      <formula1>$U$35</formula1>
    </dataValidation>
    <dataValidation type="custom" allowBlank="1" showInputMessage="1" showErrorMessage="1" errorTitle="法人番号チェック" error="法人番号は13桁の数字で入力してください。" sqref="J183:O183 J179:O179 J175:O175 J171:O171 J167:O167 J163:O163 J159:O159 J187:O187">
      <formula1>OR(J159="-",AND(LEN(J159)=13,IFERROR(SEARCH("-",J159),"")="",IFERROR(SEARCH(".",J159),"")="",ISNUMBER(J159)))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4" max="16383" man="1"/>
    <brk id="47" max="49" man="1"/>
    <brk id="75" max="16383" man="1"/>
    <brk id="95" max="16383" man="1"/>
    <brk id="128" max="16383" man="1"/>
    <brk id="153" max="16383" man="1"/>
    <brk id="17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入力規則等!$AG$2:$AG$13</xm:f>
          </x14:formula1>
          <xm:sqref>AC159:AG159 AC163:AG163 AC167:AG167 AC171:AG171 AC175:AG175 AC179:AG179 AC183:AG183 AC187:AG187</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入力規則等!$U$13:$U$35</xm:f>
          </x14:formula1>
          <xm:sqref>AJ2:AM2 E69:G73 AE95:AG95 G95:I95 AQ95:AS95 S95:U95</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入力規則等!$U$49</xm:f>
          </x14:formula1>
          <xm:sqref>C69:D73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95</v>
      </c>
      <c r="L1" s="25" t="s">
        <v>78</v>
      </c>
      <c r="O1" s="13"/>
      <c r="P1" s="26" t="s">
        <v>5</v>
      </c>
      <c r="Q1" s="26" t="s">
        <v>67</v>
      </c>
      <c r="T1" s="13"/>
      <c r="U1" s="29" t="s">
        <v>158</v>
      </c>
      <c r="W1" s="29" t="s">
        <v>157</v>
      </c>
      <c r="Y1" s="29" t="s">
        <v>75</v>
      </c>
      <c r="Z1" s="29" t="s">
        <v>398</v>
      </c>
      <c r="AA1" s="29" t="s">
        <v>76</v>
      </c>
      <c r="AB1" s="29" t="s">
        <v>399</v>
      </c>
      <c r="AC1" s="29" t="s">
        <v>31</v>
      </c>
      <c r="AD1" s="28"/>
      <c r="AE1" s="29" t="s">
        <v>43</v>
      </c>
      <c r="AF1" s="30"/>
      <c r="AG1" s="43" t="s">
        <v>178</v>
      </c>
      <c r="AI1" s="43" t="s">
        <v>181</v>
      </c>
      <c r="AK1" s="43" t="s">
        <v>186</v>
      </c>
      <c r="AM1" s="66"/>
      <c r="AN1" s="66"/>
      <c r="AP1" s="28" t="s">
        <v>227</v>
      </c>
    </row>
    <row r="2" spans="1:42" ht="13.5" customHeight="1" x14ac:dyDescent="0.15">
      <c r="A2" s="14" t="s">
        <v>79</v>
      </c>
      <c r="B2" s="15"/>
      <c r="C2" s="13" t="str">
        <f>IF(B2="","",A2)</f>
        <v/>
      </c>
      <c r="D2" s="13" t="str">
        <f>IF(C2="","",IF(D1&lt;&gt;"",CONCATENATE(D1,"、",C2),C2))</f>
        <v/>
      </c>
      <c r="F2" s="12" t="s">
        <v>66</v>
      </c>
      <c r="G2" s="17" t="s">
        <v>589</v>
      </c>
      <c r="H2" s="13" t="str">
        <f>IF(G2="","",F2)</f>
        <v>一般会計</v>
      </c>
      <c r="I2" s="13" t="str">
        <f>IF(H2="","",IF(I1&lt;&gt;"",CONCATENATE(I1,"、",H2),H2))</f>
        <v>一般会計</v>
      </c>
      <c r="K2" s="14" t="s">
        <v>96</v>
      </c>
      <c r="L2" s="15"/>
      <c r="M2" s="13" t="str">
        <f>IF(L2="","",K2)</f>
        <v/>
      </c>
      <c r="N2" s="13" t="str">
        <f>IF(M2="","",IF(N1&lt;&gt;"",CONCATENATE(N1,"、",M2),M2))</f>
        <v/>
      </c>
      <c r="O2" s="13"/>
      <c r="P2" s="12" t="s">
        <v>68</v>
      </c>
      <c r="Q2" s="17"/>
      <c r="R2" s="13" t="str">
        <f>IF(Q2="","",P2)</f>
        <v/>
      </c>
      <c r="S2" s="13" t="str">
        <f>IF(R2="","",IF(S1&lt;&gt;"",CONCATENATE(S1,"、",R2),R2))</f>
        <v/>
      </c>
      <c r="T2" s="13"/>
      <c r="U2" s="81">
        <v>21</v>
      </c>
      <c r="W2" s="32" t="s">
        <v>163</v>
      </c>
      <c r="Y2" s="32" t="s">
        <v>62</v>
      </c>
      <c r="Z2" s="32" t="s">
        <v>62</v>
      </c>
      <c r="AA2" s="74" t="s">
        <v>268</v>
      </c>
      <c r="AB2" s="74" t="s">
        <v>493</v>
      </c>
      <c r="AC2" s="75" t="s">
        <v>128</v>
      </c>
      <c r="AD2" s="28"/>
      <c r="AE2" s="38" t="s">
        <v>159</v>
      </c>
      <c r="AF2" s="30"/>
      <c r="AG2" s="44" t="s">
        <v>235</v>
      </c>
      <c r="AI2" s="43" t="s">
        <v>265</v>
      </c>
      <c r="AK2" s="43" t="s">
        <v>187</v>
      </c>
      <c r="AM2" s="66"/>
      <c r="AN2" s="66"/>
      <c r="AP2" s="44" t="s">
        <v>235</v>
      </c>
    </row>
    <row r="3" spans="1:42" ht="13.5" customHeight="1" x14ac:dyDescent="0.15">
      <c r="A3" s="14" t="s">
        <v>80</v>
      </c>
      <c r="B3" s="15" t="s">
        <v>589</v>
      </c>
      <c r="C3" s="13" t="str">
        <f t="shared" ref="C3:C11" si="0">IF(B3="","",A3)</f>
        <v>宇宙開発利用</v>
      </c>
      <c r="D3" s="13" t="str">
        <f>IF(C3="",D2,IF(D2&lt;&gt;"",CONCATENATE(D2,"、",C3),C3))</f>
        <v>宇宙開発利用</v>
      </c>
      <c r="F3" s="18" t="s">
        <v>105</v>
      </c>
      <c r="G3" s="17"/>
      <c r="H3" s="13" t="str">
        <f t="shared" ref="H3:H37" si="1">IF(G3="","",F3)</f>
        <v/>
      </c>
      <c r="I3" s="13" t="str">
        <f>IF(H3="",I2,IF(I2&lt;&gt;"",CONCATENATE(I2,"、",H3),H3))</f>
        <v>一般会計</v>
      </c>
      <c r="K3" s="14" t="s">
        <v>97</v>
      </c>
      <c r="L3" s="15" t="s">
        <v>589</v>
      </c>
      <c r="M3" s="13" t="str">
        <f t="shared" ref="M3:M11" si="2">IF(L3="","",K3)</f>
        <v>文教及び科学振興</v>
      </c>
      <c r="N3" s="13" t="str">
        <f>IF(M3="",N2,IF(N2&lt;&gt;"",CONCATENATE(N2,"、",M3),M3))</f>
        <v>文教及び科学振興</v>
      </c>
      <c r="O3" s="13"/>
      <c r="P3" s="12" t="s">
        <v>69</v>
      </c>
      <c r="Q3" s="17" t="s">
        <v>589</v>
      </c>
      <c r="R3" s="13" t="str">
        <f t="shared" ref="R3:R8" si="3">IF(Q3="","",P3)</f>
        <v>委託・請負</v>
      </c>
      <c r="S3" s="13" t="str">
        <f t="shared" ref="S3:S8" si="4">IF(R3="",S2,IF(S2&lt;&gt;"",CONCATENATE(S2,"、",R3),R3))</f>
        <v>委託・請負</v>
      </c>
      <c r="T3" s="13"/>
      <c r="U3" s="32" t="s">
        <v>524</v>
      </c>
      <c r="W3" s="32" t="s">
        <v>138</v>
      </c>
      <c r="Y3" s="32" t="s">
        <v>63</v>
      </c>
      <c r="Z3" s="32" t="s">
        <v>400</v>
      </c>
      <c r="AA3" s="74" t="s">
        <v>366</v>
      </c>
      <c r="AB3" s="74" t="s">
        <v>494</v>
      </c>
      <c r="AC3" s="75" t="s">
        <v>129</v>
      </c>
      <c r="AD3" s="28"/>
      <c r="AE3" s="38" t="s">
        <v>160</v>
      </c>
      <c r="AF3" s="30"/>
      <c r="AG3" s="44" t="s">
        <v>236</v>
      </c>
      <c r="AI3" s="43" t="s">
        <v>180</v>
      </c>
      <c r="AK3" s="43" t="str">
        <f>CHAR(CODE(AK2)+1)</f>
        <v>B</v>
      </c>
      <c r="AM3" s="66"/>
      <c r="AN3" s="66"/>
      <c r="AP3" s="44" t="s">
        <v>236</v>
      </c>
    </row>
    <row r="4" spans="1:42" ht="13.5" customHeight="1" x14ac:dyDescent="0.15">
      <c r="A4" s="14" t="s">
        <v>81</v>
      </c>
      <c r="B4" s="15"/>
      <c r="C4" s="13" t="str">
        <f t="shared" si="0"/>
        <v/>
      </c>
      <c r="D4" s="13" t="str">
        <f>IF(C4="",D3,IF(D3&lt;&gt;"",CONCATENATE(D3,"、",C4),C4))</f>
        <v>宇宙開発利用</v>
      </c>
      <c r="F4" s="18" t="s">
        <v>106</v>
      </c>
      <c r="G4" s="17"/>
      <c r="H4" s="13" t="str">
        <f t="shared" si="1"/>
        <v/>
      </c>
      <c r="I4" s="13" t="str">
        <f t="shared" ref="I4:I37" si="5">IF(H4="",I3,IF(I3&lt;&gt;"",CONCATENATE(I3,"、",H4),H4))</f>
        <v>一般会計</v>
      </c>
      <c r="K4" s="14" t="s">
        <v>98</v>
      </c>
      <c r="L4" s="15"/>
      <c r="M4" s="13" t="str">
        <f t="shared" si="2"/>
        <v/>
      </c>
      <c r="N4" s="13" t="str">
        <f t="shared" ref="N4:N11" si="6">IF(M4="",N3,IF(N3&lt;&gt;"",CONCATENATE(N3,"、",M4),M4))</f>
        <v>文教及び科学振興</v>
      </c>
      <c r="O4" s="13"/>
      <c r="P4" s="12" t="s">
        <v>70</v>
      </c>
      <c r="Q4" s="17"/>
      <c r="R4" s="13" t="str">
        <f t="shared" si="3"/>
        <v/>
      </c>
      <c r="S4" s="13" t="str">
        <f t="shared" si="4"/>
        <v>委託・請負</v>
      </c>
      <c r="T4" s="13"/>
      <c r="U4" s="32" t="s">
        <v>582</v>
      </c>
      <c r="W4" s="32" t="s">
        <v>139</v>
      </c>
      <c r="Y4" s="32" t="s">
        <v>273</v>
      </c>
      <c r="Z4" s="32" t="s">
        <v>401</v>
      </c>
      <c r="AA4" s="74" t="s">
        <v>367</v>
      </c>
      <c r="AB4" s="74" t="s">
        <v>495</v>
      </c>
      <c r="AC4" s="74" t="s">
        <v>130</v>
      </c>
      <c r="AD4" s="28"/>
      <c r="AE4" s="38" t="s">
        <v>161</v>
      </c>
      <c r="AF4" s="30"/>
      <c r="AG4" s="44" t="s">
        <v>237</v>
      </c>
      <c r="AI4" s="43" t="s">
        <v>182</v>
      </c>
      <c r="AK4" s="43" t="str">
        <f t="shared" ref="AK4:AK49" si="7">CHAR(CODE(AK3)+1)</f>
        <v>C</v>
      </c>
      <c r="AM4" s="66"/>
      <c r="AN4" s="66"/>
      <c r="AP4" s="44" t="s">
        <v>237</v>
      </c>
    </row>
    <row r="5" spans="1:42" ht="13.5" customHeight="1" x14ac:dyDescent="0.15">
      <c r="A5" s="14" t="s">
        <v>82</v>
      </c>
      <c r="B5" s="15"/>
      <c r="C5" s="13" t="str">
        <f t="shared" si="0"/>
        <v/>
      </c>
      <c r="D5" s="13" t="str">
        <f>IF(C5="",D4,IF(D4&lt;&gt;"",CONCATENATE(D4,"、",C5),C5))</f>
        <v>宇宙開発利用</v>
      </c>
      <c r="F5" s="18" t="s">
        <v>107</v>
      </c>
      <c r="G5" s="17"/>
      <c r="H5" s="13" t="str">
        <f t="shared" si="1"/>
        <v/>
      </c>
      <c r="I5" s="13" t="str">
        <f t="shared" si="5"/>
        <v>一般会計</v>
      </c>
      <c r="K5" s="14" t="s">
        <v>99</v>
      </c>
      <c r="L5" s="15"/>
      <c r="M5" s="13" t="str">
        <f t="shared" si="2"/>
        <v/>
      </c>
      <c r="N5" s="13" t="str">
        <f t="shared" si="6"/>
        <v>文教及び科学振興</v>
      </c>
      <c r="O5" s="13"/>
      <c r="P5" s="12" t="s">
        <v>71</v>
      </c>
      <c r="Q5" s="17"/>
      <c r="R5" s="13" t="str">
        <f t="shared" si="3"/>
        <v/>
      </c>
      <c r="S5" s="13" t="str">
        <f t="shared" si="4"/>
        <v>委託・請負</v>
      </c>
      <c r="T5" s="13"/>
      <c r="W5" s="32" t="s">
        <v>548</v>
      </c>
      <c r="Y5" s="32" t="s">
        <v>274</v>
      </c>
      <c r="Z5" s="32" t="s">
        <v>402</v>
      </c>
      <c r="AA5" s="74" t="s">
        <v>368</v>
      </c>
      <c r="AB5" s="74" t="s">
        <v>496</v>
      </c>
      <c r="AC5" s="74" t="s">
        <v>162</v>
      </c>
      <c r="AD5" s="31"/>
      <c r="AE5" s="38" t="s">
        <v>246</v>
      </c>
      <c r="AF5" s="30"/>
      <c r="AG5" s="44" t="s">
        <v>238</v>
      </c>
      <c r="AI5" s="43" t="s">
        <v>271</v>
      </c>
      <c r="AK5" s="43" t="str">
        <f t="shared" si="7"/>
        <v>D</v>
      </c>
      <c r="AP5" s="44" t="s">
        <v>238</v>
      </c>
    </row>
    <row r="6" spans="1:42" ht="13.5" customHeight="1" x14ac:dyDescent="0.15">
      <c r="A6" s="14" t="s">
        <v>83</v>
      </c>
      <c r="B6" s="15"/>
      <c r="C6" s="13" t="str">
        <f t="shared" si="0"/>
        <v/>
      </c>
      <c r="D6" s="13" t="str">
        <f t="shared" ref="D6:D21" si="8">IF(C6="",D5,IF(D5&lt;&gt;"",CONCATENATE(D5,"、",C6),C6))</f>
        <v>宇宙開発利用</v>
      </c>
      <c r="F6" s="18" t="s">
        <v>108</v>
      </c>
      <c r="G6" s="17"/>
      <c r="H6" s="13" t="str">
        <f t="shared" si="1"/>
        <v/>
      </c>
      <c r="I6" s="13" t="str">
        <f t="shared" si="5"/>
        <v>一般会計</v>
      </c>
      <c r="K6" s="14" t="s">
        <v>100</v>
      </c>
      <c r="L6" s="15"/>
      <c r="M6" s="13" t="str">
        <f t="shared" si="2"/>
        <v/>
      </c>
      <c r="N6" s="13" t="str">
        <f t="shared" si="6"/>
        <v>文教及び科学振興</v>
      </c>
      <c r="O6" s="13"/>
      <c r="P6" s="12" t="s">
        <v>72</v>
      </c>
      <c r="Q6" s="17"/>
      <c r="R6" s="13" t="str">
        <f t="shared" si="3"/>
        <v/>
      </c>
      <c r="S6" s="13" t="str">
        <f t="shared" si="4"/>
        <v>委託・請負</v>
      </c>
      <c r="T6" s="13"/>
      <c r="U6" s="32" t="s">
        <v>248</v>
      </c>
      <c r="W6" s="32" t="s">
        <v>550</v>
      </c>
      <c r="Y6" s="32" t="s">
        <v>275</v>
      </c>
      <c r="Z6" s="32" t="s">
        <v>403</v>
      </c>
      <c r="AA6" s="74" t="s">
        <v>369</v>
      </c>
      <c r="AB6" s="74" t="s">
        <v>497</v>
      </c>
      <c r="AC6" s="74" t="s">
        <v>131</v>
      </c>
      <c r="AD6" s="31"/>
      <c r="AE6" s="38" t="s">
        <v>244</v>
      </c>
      <c r="AF6" s="30"/>
      <c r="AG6" s="44" t="s">
        <v>239</v>
      </c>
      <c r="AI6" s="43" t="s">
        <v>272</v>
      </c>
      <c r="AK6" s="43" t="str">
        <f>CHAR(CODE(AK5)+1)</f>
        <v>E</v>
      </c>
      <c r="AP6" s="44" t="s">
        <v>239</v>
      </c>
    </row>
    <row r="7" spans="1:42" ht="13.5" customHeight="1" x14ac:dyDescent="0.15">
      <c r="A7" s="14" t="s">
        <v>84</v>
      </c>
      <c r="B7" s="15"/>
      <c r="C7" s="13" t="str">
        <f t="shared" si="0"/>
        <v/>
      </c>
      <c r="D7" s="13" t="str">
        <f t="shared" si="8"/>
        <v>宇宙開発利用</v>
      </c>
      <c r="F7" s="18" t="s">
        <v>195</v>
      </c>
      <c r="G7" s="17"/>
      <c r="H7" s="13" t="str">
        <f t="shared" si="1"/>
        <v/>
      </c>
      <c r="I7" s="13" t="str">
        <f t="shared" si="5"/>
        <v>一般会計</v>
      </c>
      <c r="K7" s="14" t="s">
        <v>101</v>
      </c>
      <c r="L7" s="15"/>
      <c r="M7" s="13" t="str">
        <f t="shared" si="2"/>
        <v/>
      </c>
      <c r="N7" s="13" t="str">
        <f t="shared" si="6"/>
        <v>文教及び科学振興</v>
      </c>
      <c r="O7" s="13"/>
      <c r="P7" s="12" t="s">
        <v>73</v>
      </c>
      <c r="Q7" s="17"/>
      <c r="R7" s="13" t="str">
        <f t="shared" si="3"/>
        <v/>
      </c>
      <c r="S7" s="13" t="str">
        <f t="shared" si="4"/>
        <v>委託・請負</v>
      </c>
      <c r="T7" s="13"/>
      <c r="U7" s="32"/>
      <c r="W7" s="32" t="s">
        <v>140</v>
      </c>
      <c r="Y7" s="32" t="s">
        <v>276</v>
      </c>
      <c r="Z7" s="32" t="s">
        <v>404</v>
      </c>
      <c r="AA7" s="74" t="s">
        <v>370</v>
      </c>
      <c r="AB7" s="74" t="s">
        <v>498</v>
      </c>
      <c r="AC7" s="31"/>
      <c r="AD7" s="31"/>
      <c r="AE7" s="32" t="s">
        <v>131</v>
      </c>
      <c r="AF7" s="30"/>
      <c r="AG7" s="44" t="s">
        <v>240</v>
      </c>
      <c r="AH7" s="69"/>
      <c r="AI7" s="44" t="s">
        <v>261</v>
      </c>
      <c r="AK7" s="43" t="str">
        <f>CHAR(CODE(AK6)+1)</f>
        <v>F</v>
      </c>
      <c r="AP7" s="44" t="s">
        <v>240</v>
      </c>
    </row>
    <row r="8" spans="1:42" ht="13.5" customHeight="1" x14ac:dyDescent="0.15">
      <c r="A8" s="14" t="s">
        <v>85</v>
      </c>
      <c r="B8" s="15"/>
      <c r="C8" s="13" t="str">
        <f t="shared" si="0"/>
        <v/>
      </c>
      <c r="D8" s="13" t="str">
        <f t="shared" si="8"/>
        <v>宇宙開発利用</v>
      </c>
      <c r="F8" s="18" t="s">
        <v>109</v>
      </c>
      <c r="G8" s="17"/>
      <c r="H8" s="13" t="str">
        <f t="shared" si="1"/>
        <v/>
      </c>
      <c r="I8" s="13" t="str">
        <f t="shared" si="5"/>
        <v>一般会計</v>
      </c>
      <c r="K8" s="14" t="s">
        <v>102</v>
      </c>
      <c r="L8" s="15"/>
      <c r="M8" s="13" t="str">
        <f t="shared" si="2"/>
        <v/>
      </c>
      <c r="N8" s="13" t="str">
        <f t="shared" si="6"/>
        <v>文教及び科学振興</v>
      </c>
      <c r="O8" s="13"/>
      <c r="P8" s="12" t="s">
        <v>74</v>
      </c>
      <c r="Q8" s="17"/>
      <c r="R8" s="13" t="str">
        <f t="shared" si="3"/>
        <v/>
      </c>
      <c r="S8" s="13" t="str">
        <f t="shared" si="4"/>
        <v>委託・請負</v>
      </c>
      <c r="T8" s="13"/>
      <c r="U8" s="32" t="s">
        <v>269</v>
      </c>
      <c r="W8" s="32" t="s">
        <v>141</v>
      </c>
      <c r="Y8" s="32" t="s">
        <v>277</v>
      </c>
      <c r="Z8" s="32" t="s">
        <v>405</v>
      </c>
      <c r="AA8" s="74" t="s">
        <v>371</v>
      </c>
      <c r="AB8" s="74" t="s">
        <v>499</v>
      </c>
      <c r="AC8" s="31"/>
      <c r="AD8" s="31"/>
      <c r="AE8" s="31"/>
      <c r="AF8" s="30"/>
      <c r="AG8" s="44" t="s">
        <v>241</v>
      </c>
      <c r="AI8" s="43" t="s">
        <v>262</v>
      </c>
      <c r="AK8" s="43" t="str">
        <f t="shared" si="7"/>
        <v>G</v>
      </c>
      <c r="AP8" s="44" t="s">
        <v>241</v>
      </c>
    </row>
    <row r="9" spans="1:42" ht="13.5" customHeight="1" x14ac:dyDescent="0.15">
      <c r="A9" s="14" t="s">
        <v>86</v>
      </c>
      <c r="B9" s="15"/>
      <c r="C9" s="13" t="str">
        <f t="shared" si="0"/>
        <v/>
      </c>
      <c r="D9" s="13" t="str">
        <f t="shared" si="8"/>
        <v>宇宙開発利用</v>
      </c>
      <c r="F9" s="18" t="s">
        <v>196</v>
      </c>
      <c r="G9" s="17"/>
      <c r="H9" s="13" t="str">
        <f t="shared" si="1"/>
        <v/>
      </c>
      <c r="I9" s="13" t="str">
        <f t="shared" si="5"/>
        <v>一般会計</v>
      </c>
      <c r="K9" s="14" t="s">
        <v>103</v>
      </c>
      <c r="L9" s="15"/>
      <c r="M9" s="13" t="str">
        <f t="shared" si="2"/>
        <v/>
      </c>
      <c r="N9" s="13" t="str">
        <f t="shared" si="6"/>
        <v>文教及び科学振興</v>
      </c>
      <c r="O9" s="13"/>
      <c r="P9" s="13"/>
      <c r="Q9" s="19"/>
      <c r="T9" s="13"/>
      <c r="U9" s="32" t="s">
        <v>270</v>
      </c>
      <c r="W9" s="32" t="s">
        <v>142</v>
      </c>
      <c r="Y9" s="32" t="s">
        <v>278</v>
      </c>
      <c r="Z9" s="32" t="s">
        <v>406</v>
      </c>
      <c r="AA9" s="74" t="s">
        <v>372</v>
      </c>
      <c r="AB9" s="74" t="s">
        <v>500</v>
      </c>
      <c r="AC9" s="31"/>
      <c r="AD9" s="31"/>
      <c r="AE9" s="31"/>
      <c r="AF9" s="30"/>
      <c r="AG9" s="44" t="s">
        <v>242</v>
      </c>
      <c r="AI9" s="65"/>
      <c r="AK9" s="43" t="str">
        <f t="shared" si="7"/>
        <v>H</v>
      </c>
      <c r="AP9" s="44" t="s">
        <v>242</v>
      </c>
    </row>
    <row r="10" spans="1:42" ht="13.5" customHeight="1" x14ac:dyDescent="0.15">
      <c r="A10" s="14" t="s">
        <v>216</v>
      </c>
      <c r="B10" s="15"/>
      <c r="C10" s="13" t="str">
        <f t="shared" si="0"/>
        <v/>
      </c>
      <c r="D10" s="13" t="str">
        <f t="shared" si="8"/>
        <v>宇宙開発利用</v>
      </c>
      <c r="F10" s="18" t="s">
        <v>110</v>
      </c>
      <c r="G10" s="17"/>
      <c r="H10" s="13" t="str">
        <f t="shared" si="1"/>
        <v/>
      </c>
      <c r="I10" s="13" t="str">
        <f t="shared" si="5"/>
        <v>一般会計</v>
      </c>
      <c r="K10" s="14" t="s">
        <v>217</v>
      </c>
      <c r="L10" s="15"/>
      <c r="M10" s="13" t="str">
        <f t="shared" si="2"/>
        <v/>
      </c>
      <c r="N10" s="13" t="str">
        <f t="shared" si="6"/>
        <v>文教及び科学振興</v>
      </c>
      <c r="O10" s="13"/>
      <c r="P10" s="13" t="str">
        <f>S8</f>
        <v>委託・請負</v>
      </c>
      <c r="Q10" s="19"/>
      <c r="T10" s="13"/>
      <c r="W10" s="32" t="s">
        <v>143</v>
      </c>
      <c r="Y10" s="32" t="s">
        <v>279</v>
      </c>
      <c r="Z10" s="32" t="s">
        <v>407</v>
      </c>
      <c r="AA10" s="74" t="s">
        <v>373</v>
      </c>
      <c r="AB10" s="74" t="s">
        <v>501</v>
      </c>
      <c r="AC10" s="31"/>
      <c r="AD10" s="31"/>
      <c r="AE10" s="31"/>
      <c r="AF10" s="30"/>
      <c r="AG10" s="44" t="s">
        <v>230</v>
      </c>
      <c r="AK10" s="43" t="str">
        <f t="shared" si="7"/>
        <v>I</v>
      </c>
      <c r="AP10" s="43" t="s">
        <v>228</v>
      </c>
    </row>
    <row r="11" spans="1:42" ht="13.5" customHeight="1" x14ac:dyDescent="0.15">
      <c r="A11" s="14" t="s">
        <v>87</v>
      </c>
      <c r="B11" s="15"/>
      <c r="C11" s="13" t="str">
        <f t="shared" si="0"/>
        <v/>
      </c>
      <c r="D11" s="13" t="str">
        <f t="shared" si="8"/>
        <v>宇宙開発利用</v>
      </c>
      <c r="F11" s="18" t="s">
        <v>111</v>
      </c>
      <c r="G11" s="17"/>
      <c r="H11" s="13" t="str">
        <f t="shared" si="1"/>
        <v/>
      </c>
      <c r="I11" s="13" t="str">
        <f t="shared" si="5"/>
        <v>一般会計</v>
      </c>
      <c r="K11" s="14" t="s">
        <v>104</v>
      </c>
      <c r="L11" s="15" t="s">
        <v>589</v>
      </c>
      <c r="M11" s="13" t="str">
        <f t="shared" si="2"/>
        <v>その他の事項経費</v>
      </c>
      <c r="N11" s="13" t="str">
        <f t="shared" si="6"/>
        <v>文教及び科学振興、その他の事項経費</v>
      </c>
      <c r="O11" s="13"/>
      <c r="P11" s="13"/>
      <c r="Q11" s="19"/>
      <c r="T11" s="13"/>
      <c r="W11" s="32" t="s">
        <v>579</v>
      </c>
      <c r="Y11" s="32" t="s">
        <v>280</v>
      </c>
      <c r="Z11" s="32" t="s">
        <v>408</v>
      </c>
      <c r="AA11" s="74" t="s">
        <v>374</v>
      </c>
      <c r="AB11" s="74" t="s">
        <v>502</v>
      </c>
      <c r="AC11" s="31"/>
      <c r="AD11" s="31"/>
      <c r="AE11" s="31"/>
      <c r="AF11" s="30"/>
      <c r="AG11" s="43" t="s">
        <v>233</v>
      </c>
      <c r="AK11" s="43" t="str">
        <f t="shared" si="7"/>
        <v>J</v>
      </c>
    </row>
    <row r="12" spans="1:42" ht="13.5" customHeight="1" x14ac:dyDescent="0.15">
      <c r="A12" s="14" t="s">
        <v>88</v>
      </c>
      <c r="B12" s="15"/>
      <c r="C12" s="13" t="str">
        <f t="shared" ref="C12:C23" si="9">IF(B12="","",A12)</f>
        <v/>
      </c>
      <c r="D12" s="13" t="str">
        <f t="shared" si="8"/>
        <v>宇宙開発利用</v>
      </c>
      <c r="F12" s="18" t="s">
        <v>112</v>
      </c>
      <c r="G12" s="17"/>
      <c r="H12" s="13" t="str">
        <f t="shared" si="1"/>
        <v/>
      </c>
      <c r="I12" s="13" t="str">
        <f t="shared" si="5"/>
        <v>一般会計</v>
      </c>
      <c r="K12" s="13"/>
      <c r="L12" s="13"/>
      <c r="O12" s="13"/>
      <c r="P12" s="13"/>
      <c r="Q12" s="19"/>
      <c r="T12" s="13"/>
      <c r="U12" s="29" t="s">
        <v>525</v>
      </c>
      <c r="W12" s="32" t="s">
        <v>144</v>
      </c>
      <c r="Y12" s="32" t="s">
        <v>281</v>
      </c>
      <c r="Z12" s="32" t="s">
        <v>409</v>
      </c>
      <c r="AA12" s="74" t="s">
        <v>375</v>
      </c>
      <c r="AB12" s="74" t="s">
        <v>503</v>
      </c>
      <c r="AC12" s="31"/>
      <c r="AD12" s="31"/>
      <c r="AE12" s="31"/>
      <c r="AF12" s="30"/>
      <c r="AG12" s="43" t="s">
        <v>231</v>
      </c>
      <c r="AK12" s="43" t="str">
        <f t="shared" si="7"/>
        <v>K</v>
      </c>
    </row>
    <row r="13" spans="1:42" ht="13.5" customHeight="1" x14ac:dyDescent="0.15">
      <c r="A13" s="14" t="s">
        <v>89</v>
      </c>
      <c r="B13" s="15"/>
      <c r="C13" s="13" t="str">
        <f t="shared" si="9"/>
        <v/>
      </c>
      <c r="D13" s="13" t="str">
        <f t="shared" si="8"/>
        <v>宇宙開発利用</v>
      </c>
      <c r="F13" s="18" t="s">
        <v>113</v>
      </c>
      <c r="G13" s="17"/>
      <c r="H13" s="13" t="str">
        <f t="shared" si="1"/>
        <v/>
      </c>
      <c r="I13" s="13" t="str">
        <f t="shared" si="5"/>
        <v>一般会計</v>
      </c>
      <c r="K13" s="13" t="str">
        <f>N11</f>
        <v>文教及び科学振興、その他の事項経費</v>
      </c>
      <c r="L13" s="13"/>
      <c r="O13" s="13"/>
      <c r="P13" s="13"/>
      <c r="Q13" s="19"/>
      <c r="T13" s="13"/>
      <c r="U13" s="32" t="s">
        <v>163</v>
      </c>
      <c r="W13" s="32" t="s">
        <v>145</v>
      </c>
      <c r="Y13" s="32" t="s">
        <v>282</v>
      </c>
      <c r="Z13" s="32" t="s">
        <v>410</v>
      </c>
      <c r="AA13" s="74" t="s">
        <v>376</v>
      </c>
      <c r="AB13" s="74" t="s">
        <v>504</v>
      </c>
      <c r="AC13" s="31"/>
      <c r="AD13" s="31"/>
      <c r="AE13" s="31"/>
      <c r="AF13" s="30"/>
      <c r="AG13" s="43" t="s">
        <v>232</v>
      </c>
      <c r="AK13" s="43" t="str">
        <f t="shared" si="7"/>
        <v>L</v>
      </c>
    </row>
    <row r="14" spans="1:42" ht="13.5" customHeight="1" x14ac:dyDescent="0.15">
      <c r="A14" s="14" t="s">
        <v>90</v>
      </c>
      <c r="B14" s="15"/>
      <c r="C14" s="13" t="str">
        <f t="shared" si="9"/>
        <v/>
      </c>
      <c r="D14" s="13" t="str">
        <f t="shared" si="8"/>
        <v>宇宙開発利用</v>
      </c>
      <c r="F14" s="18" t="s">
        <v>114</v>
      </c>
      <c r="G14" s="17"/>
      <c r="H14" s="13" t="str">
        <f t="shared" si="1"/>
        <v/>
      </c>
      <c r="I14" s="13" t="str">
        <f t="shared" si="5"/>
        <v>一般会計</v>
      </c>
      <c r="K14" s="13"/>
      <c r="L14" s="13"/>
      <c r="O14" s="13"/>
      <c r="P14" s="13"/>
      <c r="Q14" s="19"/>
      <c r="T14" s="13"/>
      <c r="U14" s="32" t="s">
        <v>526</v>
      </c>
      <c r="W14" s="32" t="s">
        <v>146</v>
      </c>
      <c r="Y14" s="32" t="s">
        <v>283</v>
      </c>
      <c r="Z14" s="32" t="s">
        <v>411</v>
      </c>
      <c r="AA14" s="74" t="s">
        <v>377</v>
      </c>
      <c r="AB14" s="74" t="s">
        <v>505</v>
      </c>
      <c r="AC14" s="31"/>
      <c r="AD14" s="31"/>
      <c r="AE14" s="31"/>
      <c r="AF14" s="30"/>
      <c r="AG14" s="65"/>
      <c r="AK14" s="43" t="str">
        <f t="shared" si="7"/>
        <v>M</v>
      </c>
    </row>
    <row r="15" spans="1:42" ht="13.5" customHeight="1" x14ac:dyDescent="0.15">
      <c r="A15" s="14" t="s">
        <v>91</v>
      </c>
      <c r="B15" s="15"/>
      <c r="C15" s="13" t="str">
        <f t="shared" si="9"/>
        <v/>
      </c>
      <c r="D15" s="13" t="str">
        <f t="shared" si="8"/>
        <v>宇宙開発利用</v>
      </c>
      <c r="F15" s="18" t="s">
        <v>115</v>
      </c>
      <c r="G15" s="17"/>
      <c r="H15" s="13" t="str">
        <f t="shared" si="1"/>
        <v/>
      </c>
      <c r="I15" s="13" t="str">
        <f t="shared" si="5"/>
        <v>一般会計</v>
      </c>
      <c r="K15" s="13"/>
      <c r="L15" s="13"/>
      <c r="O15" s="13"/>
      <c r="P15" s="13"/>
      <c r="Q15" s="19"/>
      <c r="T15" s="13"/>
      <c r="U15" s="32" t="s">
        <v>527</v>
      </c>
      <c r="W15" s="32" t="s">
        <v>147</v>
      </c>
      <c r="Y15" s="32" t="s">
        <v>284</v>
      </c>
      <c r="Z15" s="32" t="s">
        <v>412</v>
      </c>
      <c r="AA15" s="74" t="s">
        <v>378</v>
      </c>
      <c r="AB15" s="74" t="s">
        <v>506</v>
      </c>
      <c r="AC15" s="31"/>
      <c r="AD15" s="31"/>
      <c r="AE15" s="31"/>
      <c r="AF15" s="30"/>
      <c r="AG15" s="66"/>
      <c r="AK15" s="43" t="str">
        <f t="shared" si="7"/>
        <v>N</v>
      </c>
    </row>
    <row r="16" spans="1:42" ht="13.5" customHeight="1" x14ac:dyDescent="0.15">
      <c r="A16" s="14" t="s">
        <v>92</v>
      </c>
      <c r="B16" s="15"/>
      <c r="C16" s="13" t="str">
        <f t="shared" si="9"/>
        <v/>
      </c>
      <c r="D16" s="13" t="str">
        <f t="shared" si="8"/>
        <v>宇宙開発利用</v>
      </c>
      <c r="F16" s="18" t="s">
        <v>116</v>
      </c>
      <c r="G16" s="17"/>
      <c r="H16" s="13" t="str">
        <f t="shared" si="1"/>
        <v/>
      </c>
      <c r="I16" s="13" t="str">
        <f t="shared" si="5"/>
        <v>一般会計</v>
      </c>
      <c r="K16" s="13"/>
      <c r="L16" s="13"/>
      <c r="O16" s="13"/>
      <c r="P16" s="13"/>
      <c r="Q16" s="19"/>
      <c r="T16" s="13"/>
      <c r="U16" s="32" t="s">
        <v>528</v>
      </c>
      <c r="W16" s="32" t="s">
        <v>148</v>
      </c>
      <c r="Y16" s="32" t="s">
        <v>285</v>
      </c>
      <c r="Z16" s="32" t="s">
        <v>413</v>
      </c>
      <c r="AA16" s="74" t="s">
        <v>379</v>
      </c>
      <c r="AB16" s="74" t="s">
        <v>507</v>
      </c>
      <c r="AC16" s="31"/>
      <c r="AD16" s="31"/>
      <c r="AE16" s="31"/>
      <c r="AF16" s="30"/>
      <c r="AG16" s="66"/>
      <c r="AK16" s="43" t="str">
        <f t="shared" si="7"/>
        <v>O</v>
      </c>
    </row>
    <row r="17" spans="1:37" ht="13.5" customHeight="1" x14ac:dyDescent="0.15">
      <c r="A17" s="14" t="s">
        <v>93</v>
      </c>
      <c r="B17" s="15"/>
      <c r="C17" s="13" t="str">
        <f t="shared" si="9"/>
        <v/>
      </c>
      <c r="D17" s="13" t="str">
        <f t="shared" si="8"/>
        <v>宇宙開発利用</v>
      </c>
      <c r="F17" s="18" t="s">
        <v>117</v>
      </c>
      <c r="G17" s="17"/>
      <c r="H17" s="13" t="str">
        <f t="shared" si="1"/>
        <v/>
      </c>
      <c r="I17" s="13" t="str">
        <f t="shared" si="5"/>
        <v>一般会計</v>
      </c>
      <c r="K17" s="13"/>
      <c r="L17" s="13"/>
      <c r="O17" s="13"/>
      <c r="P17" s="13"/>
      <c r="Q17" s="19"/>
      <c r="T17" s="13"/>
      <c r="U17" s="32" t="s">
        <v>546</v>
      </c>
      <c r="W17" s="32" t="s">
        <v>149</v>
      </c>
      <c r="Y17" s="32" t="s">
        <v>286</v>
      </c>
      <c r="Z17" s="32" t="s">
        <v>414</v>
      </c>
      <c r="AA17" s="74" t="s">
        <v>380</v>
      </c>
      <c r="AB17" s="74" t="s">
        <v>508</v>
      </c>
      <c r="AC17" s="31"/>
      <c r="AD17" s="31"/>
      <c r="AE17" s="31"/>
      <c r="AF17" s="30"/>
      <c r="AG17" s="66"/>
      <c r="AK17" s="43" t="str">
        <f t="shared" si="7"/>
        <v>P</v>
      </c>
    </row>
    <row r="18" spans="1:37" ht="13.5" customHeight="1" x14ac:dyDescent="0.15">
      <c r="A18" s="14" t="s">
        <v>94</v>
      </c>
      <c r="B18" s="15"/>
      <c r="C18" s="13" t="str">
        <f t="shared" si="9"/>
        <v/>
      </c>
      <c r="D18" s="13" t="str">
        <f t="shared" si="8"/>
        <v>宇宙開発利用</v>
      </c>
      <c r="F18" s="18" t="s">
        <v>118</v>
      </c>
      <c r="G18" s="17"/>
      <c r="H18" s="13" t="str">
        <f t="shared" si="1"/>
        <v/>
      </c>
      <c r="I18" s="13" t="str">
        <f t="shared" si="5"/>
        <v>一般会計</v>
      </c>
      <c r="K18" s="13"/>
      <c r="L18" s="13"/>
      <c r="O18" s="13"/>
      <c r="P18" s="13"/>
      <c r="Q18" s="19"/>
      <c r="T18" s="13"/>
      <c r="U18" s="32" t="s">
        <v>529</v>
      </c>
      <c r="W18" s="32" t="s">
        <v>150</v>
      </c>
      <c r="Y18" s="32" t="s">
        <v>287</v>
      </c>
      <c r="Z18" s="32" t="s">
        <v>415</v>
      </c>
      <c r="AA18" s="74" t="s">
        <v>381</v>
      </c>
      <c r="AB18" s="74" t="s">
        <v>509</v>
      </c>
      <c r="AC18" s="31"/>
      <c r="AD18" s="31"/>
      <c r="AE18" s="31"/>
      <c r="AF18" s="30"/>
      <c r="AK18" s="43" t="str">
        <f t="shared" si="7"/>
        <v>Q</v>
      </c>
    </row>
    <row r="19" spans="1:37" ht="13.5" customHeight="1" x14ac:dyDescent="0.15">
      <c r="A19" s="14" t="s">
        <v>206</v>
      </c>
      <c r="B19" s="15"/>
      <c r="C19" s="13" t="str">
        <f t="shared" si="9"/>
        <v/>
      </c>
      <c r="D19" s="13" t="str">
        <f t="shared" si="8"/>
        <v>宇宙開発利用</v>
      </c>
      <c r="F19" s="18" t="s">
        <v>119</v>
      </c>
      <c r="G19" s="17"/>
      <c r="H19" s="13" t="str">
        <f t="shared" si="1"/>
        <v/>
      </c>
      <c r="I19" s="13" t="str">
        <f t="shared" si="5"/>
        <v>一般会計</v>
      </c>
      <c r="K19" s="13"/>
      <c r="L19" s="13"/>
      <c r="O19" s="13"/>
      <c r="P19" s="13"/>
      <c r="Q19" s="19"/>
      <c r="T19" s="13"/>
      <c r="U19" s="32" t="s">
        <v>530</v>
      </c>
      <c r="W19" s="32" t="s">
        <v>151</v>
      </c>
      <c r="Y19" s="32" t="s">
        <v>288</v>
      </c>
      <c r="Z19" s="32" t="s">
        <v>416</v>
      </c>
      <c r="AA19" s="74" t="s">
        <v>382</v>
      </c>
      <c r="AB19" s="74" t="s">
        <v>510</v>
      </c>
      <c r="AC19" s="31"/>
      <c r="AD19" s="31"/>
      <c r="AE19" s="31"/>
      <c r="AF19" s="30"/>
      <c r="AK19" s="43" t="str">
        <f t="shared" si="7"/>
        <v>R</v>
      </c>
    </row>
    <row r="20" spans="1:37" ht="13.5" customHeight="1" x14ac:dyDescent="0.15">
      <c r="A20" s="14" t="s">
        <v>207</v>
      </c>
      <c r="B20" s="15"/>
      <c r="C20" s="13" t="str">
        <f t="shared" si="9"/>
        <v/>
      </c>
      <c r="D20" s="13" t="str">
        <f t="shared" si="8"/>
        <v>宇宙開発利用</v>
      </c>
      <c r="F20" s="18" t="s">
        <v>205</v>
      </c>
      <c r="G20" s="17"/>
      <c r="H20" s="13" t="str">
        <f t="shared" si="1"/>
        <v/>
      </c>
      <c r="I20" s="13" t="str">
        <f t="shared" si="5"/>
        <v>一般会計</v>
      </c>
      <c r="K20" s="13"/>
      <c r="L20" s="13"/>
      <c r="O20" s="13"/>
      <c r="P20" s="13"/>
      <c r="Q20" s="19"/>
      <c r="T20" s="13"/>
      <c r="U20" s="32" t="s">
        <v>531</v>
      </c>
      <c r="W20" s="32" t="s">
        <v>152</v>
      </c>
      <c r="Y20" s="32" t="s">
        <v>289</v>
      </c>
      <c r="Z20" s="32" t="s">
        <v>417</v>
      </c>
      <c r="AA20" s="74" t="s">
        <v>383</v>
      </c>
      <c r="AB20" s="74" t="s">
        <v>511</v>
      </c>
      <c r="AC20" s="31"/>
      <c r="AD20" s="31"/>
      <c r="AE20" s="31"/>
      <c r="AF20" s="30"/>
      <c r="AK20" s="43" t="str">
        <f t="shared" si="7"/>
        <v>S</v>
      </c>
    </row>
    <row r="21" spans="1:37" ht="13.5" customHeight="1" x14ac:dyDescent="0.15">
      <c r="A21" s="14" t="s">
        <v>208</v>
      </c>
      <c r="B21" s="15"/>
      <c r="C21" s="13" t="str">
        <f t="shared" si="9"/>
        <v/>
      </c>
      <c r="D21" s="13" t="str">
        <f t="shared" si="8"/>
        <v>宇宙開発利用</v>
      </c>
      <c r="F21" s="18" t="s">
        <v>120</v>
      </c>
      <c r="G21" s="17"/>
      <c r="H21" s="13" t="str">
        <f t="shared" si="1"/>
        <v/>
      </c>
      <c r="I21" s="13" t="str">
        <f t="shared" si="5"/>
        <v>一般会計</v>
      </c>
      <c r="K21" s="13"/>
      <c r="L21" s="13"/>
      <c r="O21" s="13"/>
      <c r="P21" s="13"/>
      <c r="Q21" s="19"/>
      <c r="T21" s="13"/>
      <c r="U21" s="32" t="s">
        <v>532</v>
      </c>
      <c r="W21" s="32" t="s">
        <v>153</v>
      </c>
      <c r="Y21" s="32" t="s">
        <v>290</v>
      </c>
      <c r="Z21" s="32" t="s">
        <v>418</v>
      </c>
      <c r="AA21" s="74" t="s">
        <v>384</v>
      </c>
      <c r="AB21" s="74" t="s">
        <v>512</v>
      </c>
      <c r="AC21" s="31"/>
      <c r="AD21" s="31"/>
      <c r="AE21" s="31"/>
      <c r="AF21" s="30"/>
      <c r="AK21" s="43" t="str">
        <f t="shared" si="7"/>
        <v>T</v>
      </c>
    </row>
    <row r="22" spans="1:37" ht="13.5" customHeight="1" x14ac:dyDescent="0.15">
      <c r="A22" s="14" t="s">
        <v>209</v>
      </c>
      <c r="B22" s="15"/>
      <c r="C22" s="13" t="str">
        <f t="shared" si="9"/>
        <v/>
      </c>
      <c r="D22" s="13" t="str">
        <f>IF(C22="",D21,IF(D21&lt;&gt;"",CONCATENATE(D21,"、",C22),C22))</f>
        <v>宇宙開発利用</v>
      </c>
      <c r="F22" s="18" t="s">
        <v>121</v>
      </c>
      <c r="G22" s="17"/>
      <c r="H22" s="13" t="str">
        <f t="shared" si="1"/>
        <v/>
      </c>
      <c r="I22" s="13" t="str">
        <f t="shared" si="5"/>
        <v>一般会計</v>
      </c>
      <c r="K22" s="13"/>
      <c r="L22" s="13"/>
      <c r="O22" s="13"/>
      <c r="P22" s="13"/>
      <c r="Q22" s="19"/>
      <c r="T22" s="13"/>
      <c r="U22" s="32" t="s">
        <v>581</v>
      </c>
      <c r="W22" s="32" t="s">
        <v>154</v>
      </c>
      <c r="Y22" s="32" t="s">
        <v>291</v>
      </c>
      <c r="Z22" s="32" t="s">
        <v>419</v>
      </c>
      <c r="AA22" s="74" t="s">
        <v>385</v>
      </c>
      <c r="AB22" s="74" t="s">
        <v>513</v>
      </c>
      <c r="AC22" s="31"/>
      <c r="AD22" s="31"/>
      <c r="AE22" s="31"/>
      <c r="AF22" s="30"/>
      <c r="AK22" s="43" t="str">
        <f t="shared" si="7"/>
        <v>U</v>
      </c>
    </row>
    <row r="23" spans="1:37" ht="13.5" customHeight="1" x14ac:dyDescent="0.15">
      <c r="A23" s="72" t="s">
        <v>263</v>
      </c>
      <c r="B23" s="15"/>
      <c r="C23" s="13" t="str">
        <f t="shared" si="9"/>
        <v/>
      </c>
      <c r="D23" s="13" t="str">
        <f>IF(C23="",D22,IF(D22&lt;&gt;"",CONCATENATE(D22,"、",C23),C23))</f>
        <v>宇宙開発利用</v>
      </c>
      <c r="F23" s="18" t="s">
        <v>122</v>
      </c>
      <c r="G23" s="17"/>
      <c r="H23" s="13" t="str">
        <f t="shared" si="1"/>
        <v/>
      </c>
      <c r="I23" s="13" t="str">
        <f t="shared" si="5"/>
        <v>一般会計</v>
      </c>
      <c r="K23" s="13"/>
      <c r="L23" s="13"/>
      <c r="O23" s="13"/>
      <c r="P23" s="13"/>
      <c r="Q23" s="19"/>
      <c r="T23" s="13"/>
      <c r="U23" s="32" t="s">
        <v>533</v>
      </c>
      <c r="W23" s="32" t="s">
        <v>155</v>
      </c>
      <c r="Y23" s="32" t="s">
        <v>292</v>
      </c>
      <c r="Z23" s="32" t="s">
        <v>420</v>
      </c>
      <c r="AA23" s="74" t="s">
        <v>386</v>
      </c>
      <c r="AB23" s="74" t="s">
        <v>514</v>
      </c>
      <c r="AC23" s="31"/>
      <c r="AD23" s="31"/>
      <c r="AE23" s="31"/>
      <c r="AF23" s="30"/>
      <c r="AK23" s="43" t="str">
        <f t="shared" si="7"/>
        <v>V</v>
      </c>
    </row>
    <row r="24" spans="1:37" ht="13.5" customHeight="1" x14ac:dyDescent="0.15">
      <c r="A24" s="84"/>
      <c r="B24" s="70"/>
      <c r="F24" s="18" t="s">
        <v>266</v>
      </c>
      <c r="G24" s="17"/>
      <c r="H24" s="13" t="str">
        <f t="shared" si="1"/>
        <v/>
      </c>
      <c r="I24" s="13" t="str">
        <f t="shared" si="5"/>
        <v>一般会計</v>
      </c>
      <c r="K24" s="13"/>
      <c r="L24" s="13"/>
      <c r="O24" s="13"/>
      <c r="P24" s="13"/>
      <c r="Q24" s="19"/>
      <c r="T24" s="13"/>
      <c r="U24" s="32" t="s">
        <v>534</v>
      </c>
      <c r="W24" s="32" t="s">
        <v>156</v>
      </c>
      <c r="Y24" s="32" t="s">
        <v>293</v>
      </c>
      <c r="Z24" s="32" t="s">
        <v>421</v>
      </c>
      <c r="AA24" s="74" t="s">
        <v>387</v>
      </c>
      <c r="AB24" s="74" t="s">
        <v>515</v>
      </c>
      <c r="AC24" s="31"/>
      <c r="AD24" s="31"/>
      <c r="AE24" s="31"/>
      <c r="AF24" s="30"/>
      <c r="AK24" s="43" t="str">
        <f>CHAR(CODE(AK23)+1)</f>
        <v>W</v>
      </c>
    </row>
    <row r="25" spans="1:37" ht="13.5" customHeight="1" x14ac:dyDescent="0.15">
      <c r="A25" s="71"/>
      <c r="B25" s="70"/>
      <c r="F25" s="18" t="s">
        <v>123</v>
      </c>
      <c r="G25" s="17"/>
      <c r="H25" s="13" t="str">
        <f t="shared" si="1"/>
        <v/>
      </c>
      <c r="I25" s="13" t="str">
        <f t="shared" si="5"/>
        <v>一般会計</v>
      </c>
      <c r="K25" s="13"/>
      <c r="L25" s="13"/>
      <c r="O25" s="13"/>
      <c r="P25" s="13"/>
      <c r="Q25" s="19"/>
      <c r="T25" s="13"/>
      <c r="U25" s="32" t="s">
        <v>535</v>
      </c>
      <c r="W25" s="63"/>
      <c r="Y25" s="32" t="s">
        <v>294</v>
      </c>
      <c r="Z25" s="32" t="s">
        <v>422</v>
      </c>
      <c r="AA25" s="74" t="s">
        <v>388</v>
      </c>
      <c r="AB25" s="74" t="s">
        <v>516</v>
      </c>
      <c r="AC25" s="31"/>
      <c r="AD25" s="31"/>
      <c r="AE25" s="31"/>
      <c r="AF25" s="30"/>
      <c r="AK25" s="43" t="str">
        <f t="shared" si="7"/>
        <v>X</v>
      </c>
    </row>
    <row r="26" spans="1:37" ht="13.5" customHeight="1" x14ac:dyDescent="0.15">
      <c r="A26" s="71"/>
      <c r="B26" s="70"/>
      <c r="F26" s="18" t="s">
        <v>124</v>
      </c>
      <c r="G26" s="17"/>
      <c r="H26" s="13" t="str">
        <f t="shared" si="1"/>
        <v/>
      </c>
      <c r="I26" s="13" t="str">
        <f t="shared" si="5"/>
        <v>一般会計</v>
      </c>
      <c r="K26" s="13"/>
      <c r="L26" s="13"/>
      <c r="O26" s="13"/>
      <c r="P26" s="13"/>
      <c r="Q26" s="19"/>
      <c r="T26" s="13"/>
      <c r="U26" s="32" t="s">
        <v>536</v>
      </c>
      <c r="Y26" s="32" t="s">
        <v>295</v>
      </c>
      <c r="Z26" s="32" t="s">
        <v>423</v>
      </c>
      <c r="AA26" s="74" t="s">
        <v>389</v>
      </c>
      <c r="AB26" s="74" t="s">
        <v>517</v>
      </c>
      <c r="AC26" s="31"/>
      <c r="AD26" s="31"/>
      <c r="AE26" s="31"/>
      <c r="AF26" s="30"/>
      <c r="AK26" s="43" t="str">
        <f t="shared" si="7"/>
        <v>Y</v>
      </c>
    </row>
    <row r="27" spans="1:37" ht="13.5" customHeight="1" x14ac:dyDescent="0.15">
      <c r="A27" s="13" t="str">
        <f>IF(D23="", "-", D23)</f>
        <v>宇宙開発利用</v>
      </c>
      <c r="B27" s="13"/>
      <c r="F27" s="18" t="s">
        <v>125</v>
      </c>
      <c r="G27" s="17"/>
      <c r="H27" s="13" t="str">
        <f t="shared" si="1"/>
        <v/>
      </c>
      <c r="I27" s="13" t="str">
        <f t="shared" si="5"/>
        <v>一般会計</v>
      </c>
      <c r="K27" s="13"/>
      <c r="L27" s="13"/>
      <c r="O27" s="13"/>
      <c r="P27" s="13"/>
      <c r="Q27" s="19"/>
      <c r="T27" s="13"/>
      <c r="U27" s="32" t="s">
        <v>537</v>
      </c>
      <c r="Y27" s="32" t="s">
        <v>296</v>
      </c>
      <c r="Z27" s="32" t="s">
        <v>424</v>
      </c>
      <c r="AA27" s="74" t="s">
        <v>390</v>
      </c>
      <c r="AB27" s="74" t="s">
        <v>518</v>
      </c>
      <c r="AC27" s="31"/>
      <c r="AD27" s="31"/>
      <c r="AE27" s="31"/>
      <c r="AF27" s="30"/>
      <c r="AK27" s="43" t="str">
        <f>CHAR(CODE(AK26)+1)</f>
        <v>Z</v>
      </c>
    </row>
    <row r="28" spans="1:37" ht="13.5" customHeight="1" x14ac:dyDescent="0.15">
      <c r="B28" s="13"/>
      <c r="F28" s="18" t="s">
        <v>126</v>
      </c>
      <c r="G28" s="17"/>
      <c r="H28" s="13" t="str">
        <f t="shared" si="1"/>
        <v/>
      </c>
      <c r="I28" s="13" t="str">
        <f t="shared" si="5"/>
        <v>一般会計</v>
      </c>
      <c r="K28" s="13"/>
      <c r="L28" s="13"/>
      <c r="O28" s="13"/>
      <c r="P28" s="13"/>
      <c r="Q28" s="19"/>
      <c r="T28" s="13"/>
      <c r="U28" s="32" t="s">
        <v>538</v>
      </c>
      <c r="Y28" s="32" t="s">
        <v>297</v>
      </c>
      <c r="Z28" s="32" t="s">
        <v>425</v>
      </c>
      <c r="AA28" s="74" t="s">
        <v>391</v>
      </c>
      <c r="AB28" s="74" t="s">
        <v>519</v>
      </c>
      <c r="AC28" s="31"/>
      <c r="AD28" s="31"/>
      <c r="AE28" s="31"/>
      <c r="AF28" s="30"/>
      <c r="AK28" s="43" t="s">
        <v>188</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539</v>
      </c>
      <c r="Y29" s="32" t="s">
        <v>298</v>
      </c>
      <c r="Z29" s="32" t="s">
        <v>426</v>
      </c>
      <c r="AA29" s="74" t="s">
        <v>392</v>
      </c>
      <c r="AB29" s="74" t="s">
        <v>520</v>
      </c>
      <c r="AC29" s="31"/>
      <c r="AD29" s="31"/>
      <c r="AE29" s="31"/>
      <c r="AF29" s="30"/>
      <c r="AK29" s="43"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540</v>
      </c>
      <c r="Y30" s="32" t="s">
        <v>299</v>
      </c>
      <c r="Z30" s="32" t="s">
        <v>427</v>
      </c>
      <c r="AA30" s="74" t="s">
        <v>393</v>
      </c>
      <c r="AB30" s="74" t="s">
        <v>521</v>
      </c>
      <c r="AC30" s="31"/>
      <c r="AD30" s="31"/>
      <c r="AE30" s="31"/>
      <c r="AF30" s="30"/>
      <c r="AK30" s="43"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541</v>
      </c>
      <c r="Y31" s="32" t="s">
        <v>300</v>
      </c>
      <c r="Z31" s="32" t="s">
        <v>428</v>
      </c>
      <c r="AA31" s="74" t="s">
        <v>394</v>
      </c>
      <c r="AB31" s="74" t="s">
        <v>522</v>
      </c>
      <c r="AC31" s="31"/>
      <c r="AD31" s="31"/>
      <c r="AE31" s="31"/>
      <c r="AF31" s="30"/>
      <c r="AK31" s="43"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542</v>
      </c>
      <c r="Y32" s="32" t="s">
        <v>301</v>
      </c>
      <c r="Z32" s="32" t="s">
        <v>429</v>
      </c>
      <c r="AA32" s="74" t="s">
        <v>64</v>
      </c>
      <c r="AB32" s="74" t="s">
        <v>64</v>
      </c>
      <c r="AC32" s="31"/>
      <c r="AD32" s="31"/>
      <c r="AE32" s="31"/>
      <c r="AF32" s="30"/>
      <c r="AK32" s="43"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543</v>
      </c>
      <c r="Y33" s="32" t="s">
        <v>302</v>
      </c>
      <c r="Z33" s="32" t="s">
        <v>430</v>
      </c>
      <c r="AA33" s="63"/>
      <c r="AB33" s="31"/>
      <c r="AC33" s="31"/>
      <c r="AD33" s="31"/>
      <c r="AE33" s="31"/>
      <c r="AF33" s="30"/>
      <c r="AK33" s="43"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544</v>
      </c>
      <c r="Y34" s="32" t="s">
        <v>303</v>
      </c>
      <c r="Z34" s="32" t="s">
        <v>431</v>
      </c>
      <c r="AB34" s="31"/>
      <c r="AC34" s="31"/>
      <c r="AD34" s="31"/>
      <c r="AE34" s="31"/>
      <c r="AF34" s="30"/>
      <c r="AK34" s="43"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545</v>
      </c>
      <c r="Y35" s="32" t="s">
        <v>304</v>
      </c>
      <c r="Z35" s="32" t="s">
        <v>432</v>
      </c>
      <c r="AC35" s="31"/>
      <c r="AF35" s="30"/>
      <c r="AK35" s="43"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305</v>
      </c>
      <c r="Z36" s="32" t="s">
        <v>433</v>
      </c>
      <c r="AF36" s="30"/>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306</v>
      </c>
      <c r="Z37" s="32" t="s">
        <v>434</v>
      </c>
      <c r="AF37" s="30"/>
      <c r="AK37" s="43" t="str">
        <f t="shared" si="7"/>
        <v>j</v>
      </c>
    </row>
    <row r="38" spans="1:37" x14ac:dyDescent="0.15">
      <c r="A38" s="13"/>
      <c r="B38" s="13"/>
      <c r="F38" s="13"/>
      <c r="G38" s="19"/>
      <c r="K38" s="13"/>
      <c r="L38" s="13"/>
      <c r="O38" s="13"/>
      <c r="P38" s="13"/>
      <c r="Q38" s="19"/>
      <c r="T38" s="13"/>
      <c r="Y38" s="32" t="s">
        <v>307</v>
      </c>
      <c r="Z38" s="32" t="s">
        <v>435</v>
      </c>
      <c r="AF38" s="30"/>
      <c r="AK38" s="43" t="str">
        <f t="shared" si="7"/>
        <v>k</v>
      </c>
    </row>
    <row r="39" spans="1:37" x14ac:dyDescent="0.15">
      <c r="A39" s="13"/>
      <c r="B39" s="13"/>
      <c r="F39" s="13" t="str">
        <f>I37</f>
        <v>一般会計</v>
      </c>
      <c r="G39" s="19"/>
      <c r="K39" s="13"/>
      <c r="L39" s="13"/>
      <c r="O39" s="13"/>
      <c r="P39" s="13"/>
      <c r="Q39" s="19"/>
      <c r="T39" s="13"/>
      <c r="U39" s="32" t="s">
        <v>547</v>
      </c>
      <c r="Y39" s="32" t="s">
        <v>308</v>
      </c>
      <c r="Z39" s="32" t="s">
        <v>436</v>
      </c>
      <c r="AF39" s="30"/>
      <c r="AK39" s="43" t="str">
        <f t="shared" si="7"/>
        <v>l</v>
      </c>
    </row>
    <row r="40" spans="1:37" x14ac:dyDescent="0.15">
      <c r="A40" s="13"/>
      <c r="B40" s="13"/>
      <c r="F40" s="13"/>
      <c r="G40" s="19"/>
      <c r="K40" s="13"/>
      <c r="L40" s="13"/>
      <c r="O40" s="13"/>
      <c r="P40" s="13"/>
      <c r="Q40" s="19"/>
      <c r="T40" s="13"/>
      <c r="U40" s="32"/>
      <c r="Y40" s="32" t="s">
        <v>309</v>
      </c>
      <c r="Z40" s="32" t="s">
        <v>437</v>
      </c>
      <c r="AF40" s="30"/>
      <c r="AK40" s="43" t="str">
        <f t="shared" si="7"/>
        <v>m</v>
      </c>
    </row>
    <row r="41" spans="1:37" x14ac:dyDescent="0.15">
      <c r="A41" s="13"/>
      <c r="B41" s="13"/>
      <c r="F41" s="13"/>
      <c r="G41" s="19"/>
      <c r="K41" s="13"/>
      <c r="L41" s="13"/>
      <c r="O41" s="13"/>
      <c r="P41" s="13"/>
      <c r="Q41" s="19"/>
      <c r="T41" s="13"/>
      <c r="U41" s="32" t="s">
        <v>249</v>
      </c>
      <c r="Y41" s="32" t="s">
        <v>310</v>
      </c>
      <c r="Z41" s="32" t="s">
        <v>438</v>
      </c>
      <c r="AF41" s="30"/>
      <c r="AK41" s="43" t="str">
        <f t="shared" si="7"/>
        <v>n</v>
      </c>
    </row>
    <row r="42" spans="1:37" x14ac:dyDescent="0.15">
      <c r="A42" s="13"/>
      <c r="B42" s="13"/>
      <c r="F42" s="13"/>
      <c r="G42" s="19"/>
      <c r="K42" s="13"/>
      <c r="L42" s="13"/>
      <c r="O42" s="13"/>
      <c r="P42" s="13"/>
      <c r="Q42" s="19"/>
      <c r="T42" s="13"/>
      <c r="U42" s="32" t="s">
        <v>259</v>
      </c>
      <c r="Y42" s="32" t="s">
        <v>311</v>
      </c>
      <c r="Z42" s="32" t="s">
        <v>439</v>
      </c>
      <c r="AF42" s="30"/>
      <c r="AK42" s="43" t="str">
        <f t="shared" si="7"/>
        <v>o</v>
      </c>
    </row>
    <row r="43" spans="1:37" x14ac:dyDescent="0.15">
      <c r="A43" s="13"/>
      <c r="B43" s="13"/>
      <c r="F43" s="13"/>
      <c r="G43" s="19"/>
      <c r="K43" s="13"/>
      <c r="L43" s="13"/>
      <c r="O43" s="13"/>
      <c r="P43" s="13"/>
      <c r="Q43" s="19"/>
      <c r="T43" s="13"/>
      <c r="Y43" s="32" t="s">
        <v>312</v>
      </c>
      <c r="Z43" s="32" t="s">
        <v>440</v>
      </c>
      <c r="AF43" s="30"/>
      <c r="AK43" s="43" t="str">
        <f t="shared" si="7"/>
        <v>p</v>
      </c>
    </row>
    <row r="44" spans="1:37" x14ac:dyDescent="0.15">
      <c r="A44" s="13"/>
      <c r="B44" s="13"/>
      <c r="F44" s="13"/>
      <c r="G44" s="19"/>
      <c r="K44" s="13"/>
      <c r="L44" s="13"/>
      <c r="O44" s="13"/>
      <c r="P44" s="13"/>
      <c r="Q44" s="19"/>
      <c r="T44" s="13"/>
      <c r="Y44" s="32" t="s">
        <v>313</v>
      </c>
      <c r="Z44" s="32" t="s">
        <v>441</v>
      </c>
      <c r="AF44" s="30"/>
      <c r="AK44" s="43" t="str">
        <f t="shared" si="7"/>
        <v>q</v>
      </c>
    </row>
    <row r="45" spans="1:37" x14ac:dyDescent="0.15">
      <c r="A45" s="13"/>
      <c r="B45" s="13"/>
      <c r="F45" s="13"/>
      <c r="G45" s="19"/>
      <c r="K45" s="13"/>
      <c r="L45" s="13"/>
      <c r="O45" s="13"/>
      <c r="P45" s="13"/>
      <c r="Q45" s="19"/>
      <c r="T45" s="13"/>
      <c r="U45" s="29" t="s">
        <v>158</v>
      </c>
      <c r="Y45" s="32" t="s">
        <v>314</v>
      </c>
      <c r="Z45" s="32" t="s">
        <v>442</v>
      </c>
      <c r="AF45" s="30"/>
      <c r="AK45" s="43" t="str">
        <f t="shared" si="7"/>
        <v>r</v>
      </c>
    </row>
    <row r="46" spans="1:37" x14ac:dyDescent="0.15">
      <c r="A46" s="13"/>
      <c r="B46" s="13"/>
      <c r="F46" s="13"/>
      <c r="G46" s="19"/>
      <c r="K46" s="13"/>
      <c r="L46" s="13"/>
      <c r="O46" s="13"/>
      <c r="P46" s="13"/>
      <c r="Q46" s="19"/>
      <c r="T46" s="13"/>
      <c r="U46" s="81" t="s">
        <v>580</v>
      </c>
      <c r="Y46" s="32" t="s">
        <v>315</v>
      </c>
      <c r="Z46" s="32" t="s">
        <v>443</v>
      </c>
      <c r="AF46" s="30"/>
      <c r="AK46" s="43" t="str">
        <f t="shared" si="7"/>
        <v>s</v>
      </c>
    </row>
    <row r="47" spans="1:37" x14ac:dyDescent="0.15">
      <c r="A47" s="13"/>
      <c r="B47" s="13"/>
      <c r="F47" s="13"/>
      <c r="G47" s="19"/>
      <c r="K47" s="13"/>
      <c r="L47" s="13"/>
      <c r="O47" s="13"/>
      <c r="P47" s="13"/>
      <c r="Q47" s="19"/>
      <c r="T47" s="13"/>
      <c r="Y47" s="32" t="s">
        <v>316</v>
      </c>
      <c r="Z47" s="32" t="s">
        <v>444</v>
      </c>
      <c r="AF47" s="30"/>
      <c r="AK47" s="43" t="str">
        <f t="shared" si="7"/>
        <v>t</v>
      </c>
    </row>
    <row r="48" spans="1:37" x14ac:dyDescent="0.15">
      <c r="A48" s="13"/>
      <c r="B48" s="13"/>
      <c r="F48" s="13"/>
      <c r="G48" s="19"/>
      <c r="K48" s="13"/>
      <c r="L48" s="13"/>
      <c r="O48" s="13"/>
      <c r="P48" s="13"/>
      <c r="Q48" s="19"/>
      <c r="T48" s="13"/>
      <c r="U48" s="81">
        <v>2021</v>
      </c>
      <c r="Y48" s="32" t="s">
        <v>317</v>
      </c>
      <c r="Z48" s="32" t="s">
        <v>445</v>
      </c>
      <c r="AF48" s="30"/>
      <c r="AK48" s="43" t="str">
        <f t="shared" si="7"/>
        <v>u</v>
      </c>
    </row>
    <row r="49" spans="1:37" x14ac:dyDescent="0.15">
      <c r="A49" s="13"/>
      <c r="B49" s="13"/>
      <c r="F49" s="13"/>
      <c r="G49" s="19"/>
      <c r="K49" s="13"/>
      <c r="L49" s="13"/>
      <c r="O49" s="13"/>
      <c r="P49" s="13"/>
      <c r="Q49" s="19"/>
      <c r="T49" s="13"/>
      <c r="U49" s="81">
        <v>2022</v>
      </c>
      <c r="Y49" s="32" t="s">
        <v>318</v>
      </c>
      <c r="Z49" s="32" t="s">
        <v>446</v>
      </c>
      <c r="AF49" s="30"/>
      <c r="AK49" s="43" t="str">
        <f t="shared" si="7"/>
        <v>v</v>
      </c>
    </row>
    <row r="50" spans="1:37" x14ac:dyDescent="0.15">
      <c r="A50" s="13"/>
      <c r="B50" s="13"/>
      <c r="F50" s="13"/>
      <c r="G50" s="19"/>
      <c r="K50" s="13"/>
      <c r="L50" s="13"/>
      <c r="O50" s="13"/>
      <c r="P50" s="13"/>
      <c r="Q50" s="19"/>
      <c r="T50" s="13"/>
      <c r="U50" s="81">
        <v>2023</v>
      </c>
      <c r="Y50" s="32" t="s">
        <v>319</v>
      </c>
      <c r="Z50" s="32" t="s">
        <v>447</v>
      </c>
      <c r="AF50" s="30"/>
    </row>
    <row r="51" spans="1:37" x14ac:dyDescent="0.15">
      <c r="A51" s="13"/>
      <c r="B51" s="13"/>
      <c r="F51" s="13"/>
      <c r="G51" s="19"/>
      <c r="K51" s="13"/>
      <c r="L51" s="13"/>
      <c r="O51" s="13"/>
      <c r="P51" s="13"/>
      <c r="Q51" s="19"/>
      <c r="T51" s="13"/>
      <c r="U51" s="81">
        <v>2024</v>
      </c>
      <c r="Y51" s="32" t="s">
        <v>320</v>
      </c>
      <c r="Z51" s="32" t="s">
        <v>448</v>
      </c>
      <c r="AF51" s="30"/>
    </row>
    <row r="52" spans="1:37" x14ac:dyDescent="0.15">
      <c r="A52" s="13"/>
      <c r="B52" s="13"/>
      <c r="F52" s="13"/>
      <c r="G52" s="19"/>
      <c r="K52" s="13"/>
      <c r="L52" s="13"/>
      <c r="O52" s="13"/>
      <c r="P52" s="13"/>
      <c r="Q52" s="19"/>
      <c r="T52" s="13"/>
      <c r="U52" s="81">
        <v>2025</v>
      </c>
      <c r="Y52" s="32" t="s">
        <v>321</v>
      </c>
      <c r="Z52" s="32" t="s">
        <v>449</v>
      </c>
      <c r="AF52" s="30"/>
    </row>
    <row r="53" spans="1:37" x14ac:dyDescent="0.15">
      <c r="A53" s="13"/>
      <c r="B53" s="13"/>
      <c r="F53" s="13"/>
      <c r="G53" s="19"/>
      <c r="K53" s="13"/>
      <c r="L53" s="13"/>
      <c r="O53" s="13"/>
      <c r="P53" s="13"/>
      <c r="Q53" s="19"/>
      <c r="T53" s="13"/>
      <c r="U53" s="81">
        <v>2026</v>
      </c>
      <c r="Y53" s="32" t="s">
        <v>322</v>
      </c>
      <c r="Z53" s="32" t="s">
        <v>450</v>
      </c>
      <c r="AF53" s="30"/>
    </row>
    <row r="54" spans="1:37" x14ac:dyDescent="0.15">
      <c r="A54" s="13"/>
      <c r="B54" s="13"/>
      <c r="F54" s="13"/>
      <c r="G54" s="19"/>
      <c r="K54" s="13"/>
      <c r="L54" s="13"/>
      <c r="O54" s="13"/>
      <c r="P54" s="20"/>
      <c r="Q54" s="19"/>
      <c r="T54" s="13"/>
      <c r="Y54" s="32" t="s">
        <v>323</v>
      </c>
      <c r="Z54" s="32" t="s">
        <v>451</v>
      </c>
      <c r="AF54" s="30"/>
    </row>
    <row r="55" spans="1:37" x14ac:dyDescent="0.15">
      <c r="A55" s="13"/>
      <c r="B55" s="13"/>
      <c r="F55" s="13"/>
      <c r="G55" s="19"/>
      <c r="K55" s="13"/>
      <c r="L55" s="13"/>
      <c r="O55" s="13"/>
      <c r="P55" s="13"/>
      <c r="Q55" s="19"/>
      <c r="T55" s="13"/>
      <c r="Y55" s="32" t="s">
        <v>324</v>
      </c>
      <c r="Z55" s="32" t="s">
        <v>452</v>
      </c>
      <c r="AF55" s="30"/>
    </row>
    <row r="56" spans="1:37" x14ac:dyDescent="0.15">
      <c r="A56" s="13"/>
      <c r="B56" s="13"/>
      <c r="F56" s="13"/>
      <c r="G56" s="19"/>
      <c r="K56" s="13"/>
      <c r="L56" s="13"/>
      <c r="O56" s="13"/>
      <c r="P56" s="13"/>
      <c r="Q56" s="19"/>
      <c r="T56" s="13"/>
      <c r="U56" s="81">
        <v>20</v>
      </c>
      <c r="Y56" s="32" t="s">
        <v>325</v>
      </c>
      <c r="Z56" s="32" t="s">
        <v>453</v>
      </c>
      <c r="AF56" s="30"/>
    </row>
    <row r="57" spans="1:37" x14ac:dyDescent="0.15">
      <c r="A57" s="13"/>
      <c r="B57" s="13"/>
      <c r="F57" s="13"/>
      <c r="G57" s="19"/>
      <c r="K57" s="13"/>
      <c r="L57" s="13"/>
      <c r="O57" s="13"/>
      <c r="P57" s="13"/>
      <c r="Q57" s="19"/>
      <c r="T57" s="13"/>
      <c r="U57" s="32" t="s">
        <v>523</v>
      </c>
      <c r="Y57" s="32" t="s">
        <v>326</v>
      </c>
      <c r="Z57" s="32" t="s">
        <v>454</v>
      </c>
      <c r="AF57" s="30"/>
    </row>
    <row r="58" spans="1:37" x14ac:dyDescent="0.15">
      <c r="A58" s="13"/>
      <c r="B58" s="13"/>
      <c r="F58" s="13"/>
      <c r="G58" s="19"/>
      <c r="K58" s="13"/>
      <c r="L58" s="13"/>
      <c r="O58" s="13"/>
      <c r="P58" s="13"/>
      <c r="Q58" s="19"/>
      <c r="T58" s="13"/>
      <c r="U58" s="32" t="s">
        <v>524</v>
      </c>
      <c r="Y58" s="32" t="s">
        <v>327</v>
      </c>
      <c r="Z58" s="32" t="s">
        <v>455</v>
      </c>
      <c r="AF58" s="30"/>
    </row>
    <row r="59" spans="1:37" x14ac:dyDescent="0.15">
      <c r="A59" s="13"/>
      <c r="B59" s="13"/>
      <c r="F59" s="13"/>
      <c r="G59" s="19"/>
      <c r="K59" s="13"/>
      <c r="L59" s="13"/>
      <c r="O59" s="13"/>
      <c r="P59" s="13"/>
      <c r="Q59" s="19"/>
      <c r="T59" s="13"/>
      <c r="Y59" s="32" t="s">
        <v>328</v>
      </c>
      <c r="Z59" s="32" t="s">
        <v>456</v>
      </c>
      <c r="AF59" s="30"/>
    </row>
    <row r="60" spans="1:37" x14ac:dyDescent="0.15">
      <c r="A60" s="13"/>
      <c r="B60" s="13"/>
      <c r="F60" s="13"/>
      <c r="G60" s="19"/>
      <c r="K60" s="13"/>
      <c r="L60" s="13"/>
      <c r="O60" s="13"/>
      <c r="P60" s="13"/>
      <c r="Q60" s="19"/>
      <c r="T60" s="13"/>
      <c r="Y60" s="32" t="s">
        <v>329</v>
      </c>
      <c r="Z60" s="32" t="s">
        <v>457</v>
      </c>
      <c r="AF60" s="30"/>
    </row>
    <row r="61" spans="1:37" x14ac:dyDescent="0.15">
      <c r="A61" s="13"/>
      <c r="B61" s="13"/>
      <c r="F61" s="13"/>
      <c r="G61" s="19"/>
      <c r="K61" s="13"/>
      <c r="L61" s="13"/>
      <c r="O61" s="13"/>
      <c r="P61" s="13"/>
      <c r="Q61" s="19"/>
      <c r="T61" s="13"/>
      <c r="Y61" s="32" t="s">
        <v>330</v>
      </c>
      <c r="Z61" s="32" t="s">
        <v>458</v>
      </c>
      <c r="AF61" s="30"/>
    </row>
    <row r="62" spans="1:37" x14ac:dyDescent="0.15">
      <c r="A62" s="13"/>
      <c r="B62" s="13"/>
      <c r="F62" s="13"/>
      <c r="G62" s="19"/>
      <c r="K62" s="13"/>
      <c r="L62" s="13"/>
      <c r="O62" s="13"/>
      <c r="P62" s="13"/>
      <c r="Q62" s="19"/>
      <c r="T62" s="13"/>
      <c r="Y62" s="32" t="s">
        <v>331</v>
      </c>
      <c r="Z62" s="32" t="s">
        <v>459</v>
      </c>
      <c r="AF62" s="30"/>
    </row>
    <row r="63" spans="1:37" x14ac:dyDescent="0.15">
      <c r="A63" s="13"/>
      <c r="B63" s="13"/>
      <c r="F63" s="13"/>
      <c r="G63" s="19"/>
      <c r="K63" s="13"/>
      <c r="L63" s="13"/>
      <c r="O63" s="13"/>
      <c r="P63" s="13"/>
      <c r="Q63" s="19"/>
      <c r="T63" s="13"/>
      <c r="Y63" s="32" t="s">
        <v>332</v>
      </c>
      <c r="Z63" s="32" t="s">
        <v>460</v>
      </c>
      <c r="AF63" s="30"/>
    </row>
    <row r="64" spans="1:37" x14ac:dyDescent="0.15">
      <c r="A64" s="13"/>
      <c r="B64" s="13"/>
      <c r="F64" s="13"/>
      <c r="G64" s="19"/>
      <c r="K64" s="13"/>
      <c r="L64" s="13"/>
      <c r="O64" s="13"/>
      <c r="P64" s="13"/>
      <c r="Q64" s="19"/>
      <c r="T64" s="13"/>
      <c r="Y64" s="32" t="s">
        <v>333</v>
      </c>
      <c r="Z64" s="32" t="s">
        <v>461</v>
      </c>
      <c r="AF64" s="30"/>
    </row>
    <row r="65" spans="1:32" x14ac:dyDescent="0.15">
      <c r="A65" s="13"/>
      <c r="B65" s="13"/>
      <c r="F65" s="13"/>
      <c r="G65" s="19"/>
      <c r="K65" s="13"/>
      <c r="L65" s="13"/>
      <c r="O65" s="13"/>
      <c r="P65" s="13"/>
      <c r="Q65" s="19"/>
      <c r="T65" s="13"/>
      <c r="Y65" s="32" t="s">
        <v>334</v>
      </c>
      <c r="Z65" s="32" t="s">
        <v>462</v>
      </c>
      <c r="AF65" s="30"/>
    </row>
    <row r="66" spans="1:32" x14ac:dyDescent="0.15">
      <c r="A66" s="13"/>
      <c r="B66" s="13"/>
      <c r="F66" s="13"/>
      <c r="G66" s="19"/>
      <c r="K66" s="13"/>
      <c r="L66" s="13"/>
      <c r="O66" s="13"/>
      <c r="P66" s="13"/>
      <c r="Q66" s="19"/>
      <c r="T66" s="13"/>
      <c r="Y66" s="32" t="s">
        <v>65</v>
      </c>
      <c r="Z66" s="32" t="s">
        <v>463</v>
      </c>
      <c r="AF66" s="30"/>
    </row>
    <row r="67" spans="1:32" x14ac:dyDescent="0.15">
      <c r="A67" s="13"/>
      <c r="B67" s="13"/>
      <c r="F67" s="13"/>
      <c r="G67" s="19"/>
      <c r="K67" s="13"/>
      <c r="L67" s="13"/>
      <c r="O67" s="13"/>
      <c r="P67" s="13"/>
      <c r="Q67" s="19"/>
      <c r="T67" s="13"/>
      <c r="Y67" s="32" t="s">
        <v>335</v>
      </c>
      <c r="Z67" s="32" t="s">
        <v>464</v>
      </c>
      <c r="AF67" s="30"/>
    </row>
    <row r="68" spans="1:32" x14ac:dyDescent="0.15">
      <c r="A68" s="13"/>
      <c r="B68" s="13"/>
      <c r="F68" s="13"/>
      <c r="G68" s="19"/>
      <c r="K68" s="13"/>
      <c r="L68" s="13"/>
      <c r="O68" s="13"/>
      <c r="P68" s="13"/>
      <c r="Q68" s="19"/>
      <c r="T68" s="13"/>
      <c r="Y68" s="32" t="s">
        <v>336</v>
      </c>
      <c r="Z68" s="32" t="s">
        <v>465</v>
      </c>
      <c r="AF68" s="30"/>
    </row>
    <row r="69" spans="1:32" x14ac:dyDescent="0.15">
      <c r="A69" s="13"/>
      <c r="B69" s="13"/>
      <c r="F69" s="13"/>
      <c r="G69" s="19"/>
      <c r="K69" s="13"/>
      <c r="L69" s="13"/>
      <c r="O69" s="13"/>
      <c r="P69" s="13"/>
      <c r="Q69" s="19"/>
      <c r="T69" s="13"/>
      <c r="Y69" s="32" t="s">
        <v>337</v>
      </c>
      <c r="Z69" s="32" t="s">
        <v>466</v>
      </c>
      <c r="AF69" s="30"/>
    </row>
    <row r="70" spans="1:32" x14ac:dyDescent="0.15">
      <c r="A70" s="13"/>
      <c r="B70" s="13"/>
      <c r="Y70" s="32" t="s">
        <v>338</v>
      </c>
      <c r="Z70" s="32" t="s">
        <v>467</v>
      </c>
    </row>
    <row r="71" spans="1:32" x14ac:dyDescent="0.15">
      <c r="Y71" s="32" t="s">
        <v>339</v>
      </c>
      <c r="Z71" s="32" t="s">
        <v>468</v>
      </c>
    </row>
    <row r="72" spans="1:32" x14ac:dyDescent="0.15">
      <c r="Y72" s="32" t="s">
        <v>340</v>
      </c>
      <c r="Z72" s="32" t="s">
        <v>469</v>
      </c>
    </row>
    <row r="73" spans="1:32" x14ac:dyDescent="0.15">
      <c r="Y73" s="32" t="s">
        <v>341</v>
      </c>
      <c r="Z73" s="32" t="s">
        <v>470</v>
      </c>
    </row>
    <row r="74" spans="1:32" x14ac:dyDescent="0.15">
      <c r="Y74" s="32" t="s">
        <v>342</v>
      </c>
      <c r="Z74" s="32" t="s">
        <v>471</v>
      </c>
    </row>
    <row r="75" spans="1:32" x14ac:dyDescent="0.15">
      <c r="Y75" s="32" t="s">
        <v>343</v>
      </c>
      <c r="Z75" s="32" t="s">
        <v>472</v>
      </c>
    </row>
    <row r="76" spans="1:32" x14ac:dyDescent="0.15">
      <c r="Y76" s="32" t="s">
        <v>344</v>
      </c>
      <c r="Z76" s="32" t="s">
        <v>473</v>
      </c>
    </row>
    <row r="77" spans="1:32" x14ac:dyDescent="0.15">
      <c r="Y77" s="32" t="s">
        <v>345</v>
      </c>
      <c r="Z77" s="32" t="s">
        <v>474</v>
      </c>
    </row>
    <row r="78" spans="1:32" x14ac:dyDescent="0.15">
      <c r="Y78" s="32" t="s">
        <v>346</v>
      </c>
      <c r="Z78" s="32" t="s">
        <v>475</v>
      </c>
    </row>
    <row r="79" spans="1:32" x14ac:dyDescent="0.15">
      <c r="Y79" s="32" t="s">
        <v>347</v>
      </c>
      <c r="Z79" s="32" t="s">
        <v>476</v>
      </c>
    </row>
    <row r="80" spans="1:32" x14ac:dyDescent="0.15">
      <c r="Y80" s="32" t="s">
        <v>348</v>
      </c>
      <c r="Z80" s="32" t="s">
        <v>477</v>
      </c>
    </row>
    <row r="81" spans="25:26" x14ac:dyDescent="0.15">
      <c r="Y81" s="32" t="s">
        <v>349</v>
      </c>
      <c r="Z81" s="32" t="s">
        <v>478</v>
      </c>
    </row>
    <row r="82" spans="25:26" x14ac:dyDescent="0.15">
      <c r="Y82" s="32" t="s">
        <v>350</v>
      </c>
      <c r="Z82" s="32" t="s">
        <v>479</v>
      </c>
    </row>
    <row r="83" spans="25:26" x14ac:dyDescent="0.15">
      <c r="Y83" s="32" t="s">
        <v>351</v>
      </c>
      <c r="Z83" s="32" t="s">
        <v>480</v>
      </c>
    </row>
    <row r="84" spans="25:26" x14ac:dyDescent="0.15">
      <c r="Y84" s="32" t="s">
        <v>352</v>
      </c>
      <c r="Z84" s="32" t="s">
        <v>481</v>
      </c>
    </row>
    <row r="85" spans="25:26" x14ac:dyDescent="0.15">
      <c r="Y85" s="32" t="s">
        <v>353</v>
      </c>
      <c r="Z85" s="32" t="s">
        <v>482</v>
      </c>
    </row>
    <row r="86" spans="25:26" x14ac:dyDescent="0.15">
      <c r="Y86" s="32" t="s">
        <v>354</v>
      </c>
      <c r="Z86" s="32" t="s">
        <v>483</v>
      </c>
    </row>
    <row r="87" spans="25:26" x14ac:dyDescent="0.15">
      <c r="Y87" s="32" t="s">
        <v>355</v>
      </c>
      <c r="Z87" s="32" t="s">
        <v>484</v>
      </c>
    </row>
    <row r="88" spans="25:26" x14ac:dyDescent="0.15">
      <c r="Y88" s="32" t="s">
        <v>356</v>
      </c>
      <c r="Z88" s="32" t="s">
        <v>485</v>
      </c>
    </row>
    <row r="89" spans="25:26" x14ac:dyDescent="0.15">
      <c r="Y89" s="32" t="s">
        <v>357</v>
      </c>
      <c r="Z89" s="32" t="s">
        <v>486</v>
      </c>
    </row>
    <row r="90" spans="25:26" x14ac:dyDescent="0.15">
      <c r="Y90" s="32" t="s">
        <v>358</v>
      </c>
      <c r="Z90" s="32" t="s">
        <v>487</v>
      </c>
    </row>
    <row r="91" spans="25:26" x14ac:dyDescent="0.15">
      <c r="Y91" s="32" t="s">
        <v>359</v>
      </c>
      <c r="Z91" s="32" t="s">
        <v>488</v>
      </c>
    </row>
    <row r="92" spans="25:26" x14ac:dyDescent="0.15">
      <c r="Y92" s="32" t="s">
        <v>360</v>
      </c>
      <c r="Z92" s="32" t="s">
        <v>489</v>
      </c>
    </row>
    <row r="93" spans="25:26" x14ac:dyDescent="0.15">
      <c r="Y93" s="32" t="s">
        <v>361</v>
      </c>
      <c r="Z93" s="32" t="s">
        <v>490</v>
      </c>
    </row>
    <row r="94" spans="25:26" x14ac:dyDescent="0.15">
      <c r="Y94" s="32" t="s">
        <v>362</v>
      </c>
      <c r="Z94" s="32" t="s">
        <v>491</v>
      </c>
    </row>
    <row r="95" spans="25:26" x14ac:dyDescent="0.15">
      <c r="Y95" s="32" t="s">
        <v>363</v>
      </c>
      <c r="Z95" s="32" t="s">
        <v>492</v>
      </c>
    </row>
    <row r="96" spans="25:26" x14ac:dyDescent="0.15">
      <c r="Y96" s="32" t="s">
        <v>267</v>
      </c>
      <c r="Z96" s="32" t="s">
        <v>493</v>
      </c>
    </row>
    <row r="97" spans="25:26" x14ac:dyDescent="0.15">
      <c r="Y97" s="32" t="s">
        <v>364</v>
      </c>
      <c r="Z97" s="32" t="s">
        <v>494</v>
      </c>
    </row>
    <row r="98" spans="25:26" x14ac:dyDescent="0.15">
      <c r="Y98" s="32" t="s">
        <v>365</v>
      </c>
      <c r="Z98" s="32" t="s">
        <v>495</v>
      </c>
    </row>
    <row r="99" spans="25:26" x14ac:dyDescent="0.15">
      <c r="Y99" s="32" t="s">
        <v>395</v>
      </c>
      <c r="Z99" s="32" t="s">
        <v>496</v>
      </c>
    </row>
    <row r="100" spans="25:26" x14ac:dyDescent="0.15">
      <c r="Y100" s="32" t="s">
        <v>584</v>
      </c>
      <c r="Z100" s="32"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8"/>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09" t="s">
        <v>25</v>
      </c>
      <c r="B2" s="710"/>
      <c r="C2" s="710"/>
      <c r="D2" s="710"/>
      <c r="E2" s="710"/>
      <c r="F2" s="711"/>
      <c r="G2" s="243" t="s">
        <v>635</v>
      </c>
      <c r="H2" s="244"/>
      <c r="I2" s="244"/>
      <c r="J2" s="244"/>
      <c r="K2" s="244"/>
      <c r="L2" s="244"/>
      <c r="M2" s="244"/>
      <c r="N2" s="244"/>
      <c r="O2" s="244"/>
      <c r="P2" s="244"/>
      <c r="Q2" s="244"/>
      <c r="R2" s="244"/>
      <c r="S2" s="244"/>
      <c r="T2" s="244"/>
      <c r="U2" s="244"/>
      <c r="V2" s="244"/>
      <c r="W2" s="244"/>
      <c r="X2" s="244"/>
      <c r="Y2" s="244"/>
      <c r="Z2" s="244"/>
      <c r="AA2" s="244"/>
      <c r="AB2" s="245"/>
      <c r="AC2" s="243" t="s">
        <v>636</v>
      </c>
      <c r="AD2" s="715"/>
      <c r="AE2" s="715"/>
      <c r="AF2" s="715"/>
      <c r="AG2" s="715"/>
      <c r="AH2" s="715"/>
      <c r="AI2" s="715"/>
      <c r="AJ2" s="715"/>
      <c r="AK2" s="715"/>
      <c r="AL2" s="715"/>
      <c r="AM2" s="715"/>
      <c r="AN2" s="715"/>
      <c r="AO2" s="715"/>
      <c r="AP2" s="715"/>
      <c r="AQ2" s="715"/>
      <c r="AR2" s="715"/>
      <c r="AS2" s="715"/>
      <c r="AT2" s="715"/>
      <c r="AU2" s="715"/>
      <c r="AV2" s="715"/>
      <c r="AW2" s="715"/>
      <c r="AX2" s="716"/>
      <c r="AY2">
        <f>COUNTA($G$4,$AC$4)</f>
        <v>2</v>
      </c>
    </row>
    <row r="3" spans="1:51" ht="24.75" customHeight="1" x14ac:dyDescent="0.15">
      <c r="A3" s="712"/>
      <c r="B3" s="713"/>
      <c r="C3" s="713"/>
      <c r="D3" s="713"/>
      <c r="E3" s="713"/>
      <c r="F3" s="714"/>
      <c r="G3" s="247" t="s">
        <v>14</v>
      </c>
      <c r="H3" s="248"/>
      <c r="I3" s="248"/>
      <c r="J3" s="248"/>
      <c r="K3" s="248"/>
      <c r="L3" s="249" t="s">
        <v>15</v>
      </c>
      <c r="M3" s="248"/>
      <c r="N3" s="248"/>
      <c r="O3" s="248"/>
      <c r="P3" s="248"/>
      <c r="Q3" s="248"/>
      <c r="R3" s="248"/>
      <c r="S3" s="248"/>
      <c r="T3" s="248"/>
      <c r="U3" s="248"/>
      <c r="V3" s="248"/>
      <c r="W3" s="248"/>
      <c r="X3" s="250"/>
      <c r="Y3" s="251" t="s">
        <v>16</v>
      </c>
      <c r="Z3" s="252"/>
      <c r="AA3" s="252"/>
      <c r="AB3" s="253"/>
      <c r="AC3" s="247" t="s">
        <v>14</v>
      </c>
      <c r="AD3" s="248"/>
      <c r="AE3" s="248"/>
      <c r="AF3" s="248"/>
      <c r="AG3" s="248"/>
      <c r="AH3" s="249" t="s">
        <v>15</v>
      </c>
      <c r="AI3" s="248"/>
      <c r="AJ3" s="248"/>
      <c r="AK3" s="248"/>
      <c r="AL3" s="248"/>
      <c r="AM3" s="248"/>
      <c r="AN3" s="248"/>
      <c r="AO3" s="248"/>
      <c r="AP3" s="248"/>
      <c r="AQ3" s="248"/>
      <c r="AR3" s="248"/>
      <c r="AS3" s="248"/>
      <c r="AT3" s="250"/>
      <c r="AU3" s="251" t="s">
        <v>16</v>
      </c>
      <c r="AV3" s="252"/>
      <c r="AW3" s="252"/>
      <c r="AX3" s="254"/>
      <c r="AY3" s="34">
        <f>$AY$2</f>
        <v>2</v>
      </c>
    </row>
    <row r="4" spans="1:51" ht="24.75" customHeight="1" x14ac:dyDescent="0.15">
      <c r="A4" s="712"/>
      <c r="B4" s="713"/>
      <c r="C4" s="713"/>
      <c r="D4" s="713"/>
      <c r="E4" s="713"/>
      <c r="F4" s="714"/>
      <c r="G4" s="233" t="s">
        <v>630</v>
      </c>
      <c r="H4" s="234"/>
      <c r="I4" s="234"/>
      <c r="J4" s="234"/>
      <c r="K4" s="235"/>
      <c r="L4" s="236"/>
      <c r="M4" s="237"/>
      <c r="N4" s="237"/>
      <c r="O4" s="237"/>
      <c r="P4" s="237"/>
      <c r="Q4" s="237"/>
      <c r="R4" s="237"/>
      <c r="S4" s="237"/>
      <c r="T4" s="237"/>
      <c r="U4" s="237"/>
      <c r="V4" s="237"/>
      <c r="W4" s="237"/>
      <c r="X4" s="238"/>
      <c r="Y4" s="239">
        <v>8.5</v>
      </c>
      <c r="Z4" s="240"/>
      <c r="AA4" s="240"/>
      <c r="AB4" s="241"/>
      <c r="AC4" s="233" t="s">
        <v>630</v>
      </c>
      <c r="AD4" s="234"/>
      <c r="AE4" s="234"/>
      <c r="AF4" s="234"/>
      <c r="AG4" s="235"/>
      <c r="AH4" s="236"/>
      <c r="AI4" s="237"/>
      <c r="AJ4" s="237"/>
      <c r="AK4" s="237"/>
      <c r="AL4" s="237"/>
      <c r="AM4" s="237"/>
      <c r="AN4" s="237"/>
      <c r="AO4" s="237"/>
      <c r="AP4" s="237"/>
      <c r="AQ4" s="237"/>
      <c r="AR4" s="237"/>
      <c r="AS4" s="237"/>
      <c r="AT4" s="238"/>
      <c r="AU4" s="239">
        <v>28.8</v>
      </c>
      <c r="AV4" s="240"/>
      <c r="AW4" s="240"/>
      <c r="AX4" s="242"/>
      <c r="AY4" s="34">
        <f t="shared" ref="AY4:AY6" si="0">$AY$2</f>
        <v>2</v>
      </c>
    </row>
    <row r="5" spans="1:51" ht="24.75" customHeight="1" x14ac:dyDescent="0.15">
      <c r="A5" s="712"/>
      <c r="B5" s="713"/>
      <c r="C5" s="713"/>
      <c r="D5" s="713"/>
      <c r="E5" s="713"/>
      <c r="F5" s="714"/>
      <c r="G5" s="223" t="s">
        <v>631</v>
      </c>
      <c r="H5" s="224"/>
      <c r="I5" s="224"/>
      <c r="J5" s="224"/>
      <c r="K5" s="225"/>
      <c r="L5" s="226"/>
      <c r="M5" s="227"/>
      <c r="N5" s="227"/>
      <c r="O5" s="227"/>
      <c r="P5" s="227"/>
      <c r="Q5" s="227"/>
      <c r="R5" s="227"/>
      <c r="S5" s="227"/>
      <c r="T5" s="227"/>
      <c r="U5" s="227"/>
      <c r="V5" s="227"/>
      <c r="W5" s="227"/>
      <c r="X5" s="228"/>
      <c r="Y5" s="229">
        <v>4.5</v>
      </c>
      <c r="Z5" s="230"/>
      <c r="AA5" s="230"/>
      <c r="AB5" s="231"/>
      <c r="AC5" s="223" t="s">
        <v>631</v>
      </c>
      <c r="AD5" s="224"/>
      <c r="AE5" s="224"/>
      <c r="AF5" s="224"/>
      <c r="AG5" s="225"/>
      <c r="AH5" s="226"/>
      <c r="AI5" s="227"/>
      <c r="AJ5" s="227"/>
      <c r="AK5" s="227"/>
      <c r="AL5" s="227"/>
      <c r="AM5" s="227"/>
      <c r="AN5" s="227"/>
      <c r="AO5" s="227"/>
      <c r="AP5" s="227"/>
      <c r="AQ5" s="227"/>
      <c r="AR5" s="227"/>
      <c r="AS5" s="227"/>
      <c r="AT5" s="228"/>
      <c r="AU5" s="229">
        <v>5.2</v>
      </c>
      <c r="AV5" s="230"/>
      <c r="AW5" s="230"/>
      <c r="AX5" s="232"/>
      <c r="AY5" s="34">
        <f t="shared" si="0"/>
        <v>2</v>
      </c>
    </row>
    <row r="6" spans="1:51" ht="24.75" customHeight="1" thickBot="1" x14ac:dyDescent="0.2">
      <c r="A6" s="712"/>
      <c r="B6" s="713"/>
      <c r="C6" s="713"/>
      <c r="D6" s="713"/>
      <c r="E6" s="713"/>
      <c r="F6" s="714"/>
      <c r="G6" s="214" t="s">
        <v>17</v>
      </c>
      <c r="H6" s="215"/>
      <c r="I6" s="215"/>
      <c r="J6" s="215"/>
      <c r="K6" s="215"/>
      <c r="L6" s="216"/>
      <c r="M6" s="217"/>
      <c r="N6" s="217"/>
      <c r="O6" s="217"/>
      <c r="P6" s="217"/>
      <c r="Q6" s="217"/>
      <c r="R6" s="217"/>
      <c r="S6" s="217"/>
      <c r="T6" s="217"/>
      <c r="U6" s="217"/>
      <c r="V6" s="217"/>
      <c r="W6" s="217"/>
      <c r="X6" s="218"/>
      <c r="Y6" s="219">
        <f>SUM(Y4:AB5)</f>
        <v>13</v>
      </c>
      <c r="Z6" s="220"/>
      <c r="AA6" s="220"/>
      <c r="AB6" s="221"/>
      <c r="AC6" s="214" t="s">
        <v>17</v>
      </c>
      <c r="AD6" s="215"/>
      <c r="AE6" s="215"/>
      <c r="AF6" s="215"/>
      <c r="AG6" s="215"/>
      <c r="AH6" s="216"/>
      <c r="AI6" s="217"/>
      <c r="AJ6" s="217"/>
      <c r="AK6" s="217"/>
      <c r="AL6" s="217"/>
      <c r="AM6" s="217"/>
      <c r="AN6" s="217"/>
      <c r="AO6" s="217"/>
      <c r="AP6" s="217"/>
      <c r="AQ6" s="217"/>
      <c r="AR6" s="217"/>
      <c r="AS6" s="217"/>
      <c r="AT6" s="218"/>
      <c r="AU6" s="219">
        <f>SUM(AU4:AX5)</f>
        <v>34</v>
      </c>
      <c r="AV6" s="220"/>
      <c r="AW6" s="220"/>
      <c r="AX6" s="222"/>
      <c r="AY6" s="34">
        <f t="shared" si="0"/>
        <v>2</v>
      </c>
    </row>
    <row r="7" spans="1:51" ht="30" customHeight="1" x14ac:dyDescent="0.15">
      <c r="A7" s="712"/>
      <c r="B7" s="713"/>
      <c r="C7" s="713"/>
      <c r="D7" s="713"/>
      <c r="E7" s="713"/>
      <c r="F7" s="714"/>
      <c r="G7" s="243" t="s">
        <v>637</v>
      </c>
      <c r="H7" s="244"/>
      <c r="I7" s="244"/>
      <c r="J7" s="244"/>
      <c r="K7" s="244"/>
      <c r="L7" s="244"/>
      <c r="M7" s="244"/>
      <c r="N7" s="244"/>
      <c r="O7" s="244"/>
      <c r="P7" s="244"/>
      <c r="Q7" s="244"/>
      <c r="R7" s="244"/>
      <c r="S7" s="244"/>
      <c r="T7" s="244"/>
      <c r="U7" s="244"/>
      <c r="V7" s="244"/>
      <c r="W7" s="244"/>
      <c r="X7" s="244"/>
      <c r="Y7" s="244"/>
      <c r="Z7" s="244"/>
      <c r="AA7" s="244"/>
      <c r="AB7" s="245"/>
      <c r="AC7" s="243" t="s">
        <v>638</v>
      </c>
      <c r="AD7" s="244"/>
      <c r="AE7" s="244"/>
      <c r="AF7" s="244"/>
      <c r="AG7" s="244"/>
      <c r="AH7" s="244"/>
      <c r="AI7" s="244"/>
      <c r="AJ7" s="244"/>
      <c r="AK7" s="244"/>
      <c r="AL7" s="244"/>
      <c r="AM7" s="244"/>
      <c r="AN7" s="244"/>
      <c r="AO7" s="244"/>
      <c r="AP7" s="244"/>
      <c r="AQ7" s="244"/>
      <c r="AR7" s="244"/>
      <c r="AS7" s="244"/>
      <c r="AT7" s="244"/>
      <c r="AU7" s="244"/>
      <c r="AV7" s="244"/>
      <c r="AW7" s="244"/>
      <c r="AX7" s="246"/>
      <c r="AY7">
        <f>COUNTA($G$9,$AC$9)</f>
        <v>2</v>
      </c>
    </row>
    <row r="8" spans="1:51" ht="25.5" customHeight="1" x14ac:dyDescent="0.15">
      <c r="A8" s="712"/>
      <c r="B8" s="713"/>
      <c r="C8" s="713"/>
      <c r="D8" s="713"/>
      <c r="E8" s="713"/>
      <c r="F8" s="714"/>
      <c r="G8" s="247" t="s">
        <v>14</v>
      </c>
      <c r="H8" s="248"/>
      <c r="I8" s="248"/>
      <c r="J8" s="248"/>
      <c r="K8" s="248"/>
      <c r="L8" s="249" t="s">
        <v>15</v>
      </c>
      <c r="M8" s="248"/>
      <c r="N8" s="248"/>
      <c r="O8" s="248"/>
      <c r="P8" s="248"/>
      <c r="Q8" s="248"/>
      <c r="R8" s="248"/>
      <c r="S8" s="248"/>
      <c r="T8" s="248"/>
      <c r="U8" s="248"/>
      <c r="V8" s="248"/>
      <c r="W8" s="248"/>
      <c r="X8" s="250"/>
      <c r="Y8" s="251" t="s">
        <v>16</v>
      </c>
      <c r="Z8" s="252"/>
      <c r="AA8" s="252"/>
      <c r="AB8" s="253"/>
      <c r="AC8" s="247" t="s">
        <v>14</v>
      </c>
      <c r="AD8" s="248"/>
      <c r="AE8" s="248"/>
      <c r="AF8" s="248"/>
      <c r="AG8" s="248"/>
      <c r="AH8" s="249" t="s">
        <v>15</v>
      </c>
      <c r="AI8" s="248"/>
      <c r="AJ8" s="248"/>
      <c r="AK8" s="248"/>
      <c r="AL8" s="248"/>
      <c r="AM8" s="248"/>
      <c r="AN8" s="248"/>
      <c r="AO8" s="248"/>
      <c r="AP8" s="248"/>
      <c r="AQ8" s="248"/>
      <c r="AR8" s="248"/>
      <c r="AS8" s="248"/>
      <c r="AT8" s="250"/>
      <c r="AU8" s="251" t="s">
        <v>16</v>
      </c>
      <c r="AV8" s="252"/>
      <c r="AW8" s="252"/>
      <c r="AX8" s="254"/>
      <c r="AY8" s="34">
        <f>$AY$7</f>
        <v>2</v>
      </c>
    </row>
    <row r="9" spans="1:51" ht="24.75" customHeight="1" x14ac:dyDescent="0.15">
      <c r="A9" s="712"/>
      <c r="B9" s="713"/>
      <c r="C9" s="713"/>
      <c r="D9" s="713"/>
      <c r="E9" s="713"/>
      <c r="F9" s="714"/>
      <c r="G9" s="233" t="s">
        <v>631</v>
      </c>
      <c r="H9" s="234"/>
      <c r="I9" s="234"/>
      <c r="J9" s="234"/>
      <c r="K9" s="235"/>
      <c r="L9" s="236"/>
      <c r="M9" s="237"/>
      <c r="N9" s="237"/>
      <c r="O9" s="237"/>
      <c r="P9" s="237"/>
      <c r="Q9" s="237"/>
      <c r="R9" s="237"/>
      <c r="S9" s="237"/>
      <c r="T9" s="237"/>
      <c r="U9" s="237"/>
      <c r="V9" s="237"/>
      <c r="W9" s="237"/>
      <c r="X9" s="238"/>
      <c r="Y9" s="239">
        <v>5.2</v>
      </c>
      <c r="Z9" s="240"/>
      <c r="AA9" s="240"/>
      <c r="AB9" s="241"/>
      <c r="AC9" s="233" t="s">
        <v>630</v>
      </c>
      <c r="AD9" s="234"/>
      <c r="AE9" s="234"/>
      <c r="AF9" s="234"/>
      <c r="AG9" s="235"/>
      <c r="AH9" s="236"/>
      <c r="AI9" s="237"/>
      <c r="AJ9" s="237"/>
      <c r="AK9" s="237"/>
      <c r="AL9" s="237"/>
      <c r="AM9" s="237"/>
      <c r="AN9" s="237"/>
      <c r="AO9" s="237"/>
      <c r="AP9" s="237"/>
      <c r="AQ9" s="237"/>
      <c r="AR9" s="237"/>
      <c r="AS9" s="237"/>
      <c r="AT9" s="238"/>
      <c r="AU9" s="239">
        <v>22.2</v>
      </c>
      <c r="AV9" s="240"/>
      <c r="AW9" s="240"/>
      <c r="AX9" s="242"/>
      <c r="AY9" s="34">
        <f>$AY$7</f>
        <v>2</v>
      </c>
    </row>
    <row r="10" spans="1:51" ht="24.75" customHeight="1" x14ac:dyDescent="0.15">
      <c r="A10" s="712"/>
      <c r="B10" s="713"/>
      <c r="C10" s="713"/>
      <c r="D10" s="713"/>
      <c r="E10" s="713"/>
      <c r="F10" s="714"/>
      <c r="G10" s="223" t="s">
        <v>630</v>
      </c>
      <c r="H10" s="224"/>
      <c r="I10" s="224"/>
      <c r="J10" s="224"/>
      <c r="K10" s="225"/>
      <c r="L10" s="226"/>
      <c r="M10" s="227"/>
      <c r="N10" s="227"/>
      <c r="O10" s="227"/>
      <c r="P10" s="227"/>
      <c r="Q10" s="227"/>
      <c r="R10" s="227"/>
      <c r="S10" s="227"/>
      <c r="T10" s="227"/>
      <c r="U10" s="227"/>
      <c r="V10" s="227"/>
      <c r="W10" s="227"/>
      <c r="X10" s="228"/>
      <c r="Y10" s="229">
        <v>3.4</v>
      </c>
      <c r="Z10" s="230"/>
      <c r="AA10" s="230"/>
      <c r="AB10" s="231"/>
      <c r="AC10" s="223" t="s">
        <v>631</v>
      </c>
      <c r="AD10" s="224"/>
      <c r="AE10" s="224"/>
      <c r="AF10" s="224"/>
      <c r="AG10" s="225"/>
      <c r="AH10" s="226"/>
      <c r="AI10" s="227"/>
      <c r="AJ10" s="227"/>
      <c r="AK10" s="227"/>
      <c r="AL10" s="227"/>
      <c r="AM10" s="227"/>
      <c r="AN10" s="227"/>
      <c r="AO10" s="227"/>
      <c r="AP10" s="227"/>
      <c r="AQ10" s="227"/>
      <c r="AR10" s="227"/>
      <c r="AS10" s="227"/>
      <c r="AT10" s="228"/>
      <c r="AU10" s="229">
        <v>8.6</v>
      </c>
      <c r="AV10" s="230"/>
      <c r="AW10" s="230"/>
      <c r="AX10" s="232"/>
      <c r="AY10" s="34">
        <f>$AY$7</f>
        <v>2</v>
      </c>
    </row>
    <row r="11" spans="1:51" ht="24.75" customHeight="1" x14ac:dyDescent="0.15">
      <c r="A11" s="712"/>
      <c r="B11" s="713"/>
      <c r="C11" s="713"/>
      <c r="D11" s="713"/>
      <c r="E11" s="713"/>
      <c r="F11" s="714"/>
      <c r="G11" s="223" t="s">
        <v>632</v>
      </c>
      <c r="H11" s="224"/>
      <c r="I11" s="224"/>
      <c r="J11" s="224"/>
      <c r="K11" s="225"/>
      <c r="L11" s="226"/>
      <c r="M11" s="227"/>
      <c r="N11" s="227"/>
      <c r="O11" s="227"/>
      <c r="P11" s="227"/>
      <c r="Q11" s="227"/>
      <c r="R11" s="227"/>
      <c r="S11" s="227"/>
      <c r="T11" s="227"/>
      <c r="U11" s="227"/>
      <c r="V11" s="227"/>
      <c r="W11" s="227"/>
      <c r="X11" s="228"/>
      <c r="Y11" s="229">
        <v>1</v>
      </c>
      <c r="Z11" s="230"/>
      <c r="AA11" s="230"/>
      <c r="AB11" s="231"/>
      <c r="AC11" s="223"/>
      <c r="AD11" s="224"/>
      <c r="AE11" s="224"/>
      <c r="AF11" s="224"/>
      <c r="AG11" s="225"/>
      <c r="AH11" s="226"/>
      <c r="AI11" s="227"/>
      <c r="AJ11" s="227"/>
      <c r="AK11" s="227"/>
      <c r="AL11" s="227"/>
      <c r="AM11" s="227"/>
      <c r="AN11" s="227"/>
      <c r="AO11" s="227"/>
      <c r="AP11" s="227"/>
      <c r="AQ11" s="227"/>
      <c r="AR11" s="227"/>
      <c r="AS11" s="227"/>
      <c r="AT11" s="228"/>
      <c r="AU11" s="229"/>
      <c r="AV11" s="230"/>
      <c r="AW11" s="230"/>
      <c r="AX11" s="232"/>
      <c r="AY11" s="34">
        <f>$AY$7</f>
        <v>2</v>
      </c>
    </row>
    <row r="12" spans="1:51" ht="24.75" customHeight="1" thickBot="1" x14ac:dyDescent="0.2">
      <c r="A12" s="712"/>
      <c r="B12" s="713"/>
      <c r="C12" s="713"/>
      <c r="D12" s="713"/>
      <c r="E12" s="713"/>
      <c r="F12" s="714"/>
      <c r="G12" s="214" t="s">
        <v>17</v>
      </c>
      <c r="H12" s="215"/>
      <c r="I12" s="215"/>
      <c r="J12" s="215"/>
      <c r="K12" s="215"/>
      <c r="L12" s="216"/>
      <c r="M12" s="217"/>
      <c r="N12" s="217"/>
      <c r="O12" s="217"/>
      <c r="P12" s="217"/>
      <c r="Q12" s="217"/>
      <c r="R12" s="217"/>
      <c r="S12" s="217"/>
      <c r="T12" s="217"/>
      <c r="U12" s="217"/>
      <c r="V12" s="217"/>
      <c r="W12" s="217"/>
      <c r="X12" s="218"/>
      <c r="Y12" s="219">
        <f>SUM(Y9:AB11)</f>
        <v>9.6</v>
      </c>
      <c r="Z12" s="220"/>
      <c r="AA12" s="220"/>
      <c r="AB12" s="221"/>
      <c r="AC12" s="214" t="s">
        <v>17</v>
      </c>
      <c r="AD12" s="215"/>
      <c r="AE12" s="215"/>
      <c r="AF12" s="215"/>
      <c r="AG12" s="215"/>
      <c r="AH12" s="216"/>
      <c r="AI12" s="217"/>
      <c r="AJ12" s="217"/>
      <c r="AK12" s="217"/>
      <c r="AL12" s="217"/>
      <c r="AM12" s="217"/>
      <c r="AN12" s="217"/>
      <c r="AO12" s="217"/>
      <c r="AP12" s="217"/>
      <c r="AQ12" s="217"/>
      <c r="AR12" s="217"/>
      <c r="AS12" s="217"/>
      <c r="AT12" s="218"/>
      <c r="AU12" s="219">
        <f>SUM(AU9:AX11)</f>
        <v>30.799999999999997</v>
      </c>
      <c r="AV12" s="220"/>
      <c r="AW12" s="220"/>
      <c r="AX12" s="222"/>
      <c r="AY12" s="34">
        <f>$AY$7</f>
        <v>2</v>
      </c>
    </row>
    <row r="13" spans="1:51" ht="30" customHeight="1" x14ac:dyDescent="0.15">
      <c r="A13" s="712"/>
      <c r="B13" s="713"/>
      <c r="C13" s="713"/>
      <c r="D13" s="713"/>
      <c r="E13" s="713"/>
      <c r="F13" s="714"/>
      <c r="G13" s="243" t="s">
        <v>639</v>
      </c>
      <c r="H13" s="244"/>
      <c r="I13" s="244"/>
      <c r="J13" s="244"/>
      <c r="K13" s="244"/>
      <c r="L13" s="244"/>
      <c r="M13" s="244"/>
      <c r="N13" s="244"/>
      <c r="O13" s="244"/>
      <c r="P13" s="244"/>
      <c r="Q13" s="244"/>
      <c r="R13" s="244"/>
      <c r="S13" s="244"/>
      <c r="T13" s="244"/>
      <c r="U13" s="244"/>
      <c r="V13" s="244"/>
      <c r="W13" s="244"/>
      <c r="X13" s="244"/>
      <c r="Y13" s="244"/>
      <c r="Z13" s="244"/>
      <c r="AA13" s="244"/>
      <c r="AB13" s="245"/>
      <c r="AC13" s="243" t="s">
        <v>191</v>
      </c>
      <c r="AD13" s="244"/>
      <c r="AE13" s="244"/>
      <c r="AF13" s="244"/>
      <c r="AG13" s="244"/>
      <c r="AH13" s="244"/>
      <c r="AI13" s="244"/>
      <c r="AJ13" s="244"/>
      <c r="AK13" s="244"/>
      <c r="AL13" s="244"/>
      <c r="AM13" s="244"/>
      <c r="AN13" s="244"/>
      <c r="AO13" s="244"/>
      <c r="AP13" s="244"/>
      <c r="AQ13" s="244"/>
      <c r="AR13" s="244"/>
      <c r="AS13" s="244"/>
      <c r="AT13" s="244"/>
      <c r="AU13" s="244"/>
      <c r="AV13" s="244"/>
      <c r="AW13" s="244"/>
      <c r="AX13" s="246"/>
      <c r="AY13">
        <f>COUNTA($G$15,$AC$15)</f>
        <v>1</v>
      </c>
    </row>
    <row r="14" spans="1:51" ht="24.75" customHeight="1" x14ac:dyDescent="0.15">
      <c r="A14" s="712"/>
      <c r="B14" s="713"/>
      <c r="C14" s="713"/>
      <c r="D14" s="713"/>
      <c r="E14" s="713"/>
      <c r="F14" s="714"/>
      <c r="G14" s="247" t="s">
        <v>14</v>
      </c>
      <c r="H14" s="248"/>
      <c r="I14" s="248"/>
      <c r="J14" s="248"/>
      <c r="K14" s="248"/>
      <c r="L14" s="249" t="s">
        <v>15</v>
      </c>
      <c r="M14" s="248"/>
      <c r="N14" s="248"/>
      <c r="O14" s="248"/>
      <c r="P14" s="248"/>
      <c r="Q14" s="248"/>
      <c r="R14" s="248"/>
      <c r="S14" s="248"/>
      <c r="T14" s="248"/>
      <c r="U14" s="248"/>
      <c r="V14" s="248"/>
      <c r="W14" s="248"/>
      <c r="X14" s="250"/>
      <c r="Y14" s="251" t="s">
        <v>16</v>
      </c>
      <c r="Z14" s="252"/>
      <c r="AA14" s="252"/>
      <c r="AB14" s="253"/>
      <c r="AC14" s="247" t="s">
        <v>14</v>
      </c>
      <c r="AD14" s="248"/>
      <c r="AE14" s="248"/>
      <c r="AF14" s="248"/>
      <c r="AG14" s="248"/>
      <c r="AH14" s="249" t="s">
        <v>15</v>
      </c>
      <c r="AI14" s="248"/>
      <c r="AJ14" s="248"/>
      <c r="AK14" s="248"/>
      <c r="AL14" s="248"/>
      <c r="AM14" s="248"/>
      <c r="AN14" s="248"/>
      <c r="AO14" s="248"/>
      <c r="AP14" s="248"/>
      <c r="AQ14" s="248"/>
      <c r="AR14" s="248"/>
      <c r="AS14" s="248"/>
      <c r="AT14" s="250"/>
      <c r="AU14" s="251" t="s">
        <v>16</v>
      </c>
      <c r="AV14" s="252"/>
      <c r="AW14" s="252"/>
      <c r="AX14" s="254"/>
      <c r="AY14" s="34">
        <f>$AY$13</f>
        <v>1</v>
      </c>
    </row>
    <row r="15" spans="1:51" ht="24.75" customHeight="1" x14ac:dyDescent="0.15">
      <c r="A15" s="712"/>
      <c r="B15" s="713"/>
      <c r="C15" s="713"/>
      <c r="D15" s="713"/>
      <c r="E15" s="713"/>
      <c r="F15" s="714"/>
      <c r="G15" s="233" t="s">
        <v>630</v>
      </c>
      <c r="H15" s="234"/>
      <c r="I15" s="234"/>
      <c r="J15" s="234"/>
      <c r="K15" s="235"/>
      <c r="L15" s="236"/>
      <c r="M15" s="237"/>
      <c r="N15" s="237"/>
      <c r="O15" s="237"/>
      <c r="P15" s="237"/>
      <c r="Q15" s="237"/>
      <c r="R15" s="237"/>
      <c r="S15" s="237"/>
      <c r="T15" s="237"/>
      <c r="U15" s="237"/>
      <c r="V15" s="237"/>
      <c r="W15" s="237"/>
      <c r="X15" s="238"/>
      <c r="Y15" s="239">
        <v>10.6</v>
      </c>
      <c r="Z15" s="240"/>
      <c r="AA15" s="240"/>
      <c r="AB15" s="241"/>
      <c r="AC15" s="233"/>
      <c r="AD15" s="234"/>
      <c r="AE15" s="234"/>
      <c r="AF15" s="234"/>
      <c r="AG15" s="235"/>
      <c r="AH15" s="236"/>
      <c r="AI15" s="237"/>
      <c r="AJ15" s="237"/>
      <c r="AK15" s="237"/>
      <c r="AL15" s="237"/>
      <c r="AM15" s="237"/>
      <c r="AN15" s="237"/>
      <c r="AO15" s="237"/>
      <c r="AP15" s="237"/>
      <c r="AQ15" s="237"/>
      <c r="AR15" s="237"/>
      <c r="AS15" s="237"/>
      <c r="AT15" s="238"/>
      <c r="AU15" s="239"/>
      <c r="AV15" s="240"/>
      <c r="AW15" s="240"/>
      <c r="AX15" s="242"/>
      <c r="AY15" s="34">
        <f>$AY$13</f>
        <v>1</v>
      </c>
    </row>
    <row r="16" spans="1:51" ht="24.75" customHeight="1" x14ac:dyDescent="0.15">
      <c r="A16" s="712"/>
      <c r="B16" s="713"/>
      <c r="C16" s="713"/>
      <c r="D16" s="713"/>
      <c r="E16" s="713"/>
      <c r="F16" s="714"/>
      <c r="G16" s="223" t="s">
        <v>631</v>
      </c>
      <c r="H16" s="224"/>
      <c r="I16" s="224"/>
      <c r="J16" s="224"/>
      <c r="K16" s="225"/>
      <c r="L16" s="226"/>
      <c r="M16" s="227"/>
      <c r="N16" s="227"/>
      <c r="O16" s="227"/>
      <c r="P16" s="227"/>
      <c r="Q16" s="227"/>
      <c r="R16" s="227"/>
      <c r="S16" s="227"/>
      <c r="T16" s="227"/>
      <c r="U16" s="227"/>
      <c r="V16" s="227"/>
      <c r="W16" s="227"/>
      <c r="X16" s="228"/>
      <c r="Y16" s="229">
        <v>5.7</v>
      </c>
      <c r="Z16" s="230"/>
      <c r="AA16" s="230"/>
      <c r="AB16" s="231"/>
      <c r="AC16" s="223"/>
      <c r="AD16" s="224"/>
      <c r="AE16" s="224"/>
      <c r="AF16" s="224"/>
      <c r="AG16" s="225"/>
      <c r="AH16" s="226"/>
      <c r="AI16" s="227"/>
      <c r="AJ16" s="227"/>
      <c r="AK16" s="227"/>
      <c r="AL16" s="227"/>
      <c r="AM16" s="227"/>
      <c r="AN16" s="227"/>
      <c r="AO16" s="227"/>
      <c r="AP16" s="227"/>
      <c r="AQ16" s="227"/>
      <c r="AR16" s="227"/>
      <c r="AS16" s="227"/>
      <c r="AT16" s="228"/>
      <c r="AU16" s="229"/>
      <c r="AV16" s="230"/>
      <c r="AW16" s="230"/>
      <c r="AX16" s="232"/>
      <c r="AY16" s="34">
        <f>$AY$13</f>
        <v>1</v>
      </c>
    </row>
    <row r="17" spans="1:51" ht="24.75" customHeight="1" x14ac:dyDescent="0.15">
      <c r="A17" s="712"/>
      <c r="B17" s="713"/>
      <c r="C17" s="713"/>
      <c r="D17" s="713"/>
      <c r="E17" s="713"/>
      <c r="F17" s="714"/>
      <c r="G17" s="223" t="s">
        <v>632</v>
      </c>
      <c r="H17" s="224"/>
      <c r="I17" s="224"/>
      <c r="J17" s="224"/>
      <c r="K17" s="225"/>
      <c r="L17" s="226"/>
      <c r="M17" s="227"/>
      <c r="N17" s="227"/>
      <c r="O17" s="227"/>
      <c r="P17" s="227"/>
      <c r="Q17" s="227"/>
      <c r="R17" s="227"/>
      <c r="S17" s="227"/>
      <c r="T17" s="227"/>
      <c r="U17" s="227"/>
      <c r="V17" s="227"/>
      <c r="W17" s="227"/>
      <c r="X17" s="228"/>
      <c r="Y17" s="229">
        <v>2.4</v>
      </c>
      <c r="Z17" s="230"/>
      <c r="AA17" s="230"/>
      <c r="AB17" s="231"/>
      <c r="AC17" s="223"/>
      <c r="AD17" s="224"/>
      <c r="AE17" s="224"/>
      <c r="AF17" s="224"/>
      <c r="AG17" s="225"/>
      <c r="AH17" s="226"/>
      <c r="AI17" s="227"/>
      <c r="AJ17" s="227"/>
      <c r="AK17" s="227"/>
      <c r="AL17" s="227"/>
      <c r="AM17" s="227"/>
      <c r="AN17" s="227"/>
      <c r="AO17" s="227"/>
      <c r="AP17" s="227"/>
      <c r="AQ17" s="227"/>
      <c r="AR17" s="227"/>
      <c r="AS17" s="227"/>
      <c r="AT17" s="228"/>
      <c r="AU17" s="229"/>
      <c r="AV17" s="230"/>
      <c r="AW17" s="230"/>
      <c r="AX17" s="232"/>
      <c r="AY17" s="34">
        <f>$AY$13</f>
        <v>1</v>
      </c>
    </row>
    <row r="18" spans="1:51" ht="24.75" customHeight="1" x14ac:dyDescent="0.15">
      <c r="A18" s="712"/>
      <c r="B18" s="713"/>
      <c r="C18" s="713"/>
      <c r="D18" s="713"/>
      <c r="E18" s="713"/>
      <c r="F18" s="714"/>
      <c r="G18" s="214" t="s">
        <v>17</v>
      </c>
      <c r="H18" s="215"/>
      <c r="I18" s="215"/>
      <c r="J18" s="215"/>
      <c r="K18" s="215"/>
      <c r="L18" s="216"/>
      <c r="M18" s="217"/>
      <c r="N18" s="217"/>
      <c r="O18" s="217"/>
      <c r="P18" s="217"/>
      <c r="Q18" s="217"/>
      <c r="R18" s="217"/>
      <c r="S18" s="217"/>
      <c r="T18" s="217"/>
      <c r="U18" s="217"/>
      <c r="V18" s="217"/>
      <c r="W18" s="217"/>
      <c r="X18" s="218"/>
      <c r="Y18" s="219">
        <f>SUM(Y15:AB17)</f>
        <v>18.7</v>
      </c>
      <c r="Z18" s="220"/>
      <c r="AA18" s="220"/>
      <c r="AB18" s="221"/>
      <c r="AC18" s="214" t="s">
        <v>17</v>
      </c>
      <c r="AD18" s="215"/>
      <c r="AE18" s="215"/>
      <c r="AF18" s="215"/>
      <c r="AG18" s="215"/>
      <c r="AH18" s="216"/>
      <c r="AI18" s="217"/>
      <c r="AJ18" s="217"/>
      <c r="AK18" s="217"/>
      <c r="AL18" s="217"/>
      <c r="AM18" s="217"/>
      <c r="AN18" s="217"/>
      <c r="AO18" s="217"/>
      <c r="AP18" s="217"/>
      <c r="AQ18" s="217"/>
      <c r="AR18" s="217"/>
      <c r="AS18" s="217"/>
      <c r="AT18" s="218"/>
      <c r="AU18" s="219">
        <f>SUM(AU15:AX17)</f>
        <v>0</v>
      </c>
      <c r="AV18" s="220"/>
      <c r="AW18" s="220"/>
      <c r="AX18" s="222"/>
      <c r="AY18" s="34">
        <f>$AY$13</f>
        <v>1</v>
      </c>
    </row>
  </sheetData>
  <sheetProtection formatRows="0"/>
  <mergeCells count="91">
    <mergeCell ref="AU17:AX17"/>
    <mergeCell ref="G18:K18"/>
    <mergeCell ref="L18:X18"/>
    <mergeCell ref="Y18:AB18"/>
    <mergeCell ref="AC18:AG18"/>
    <mergeCell ref="AH18:AT18"/>
    <mergeCell ref="AU18:AX18"/>
    <mergeCell ref="G17:K17"/>
    <mergeCell ref="L17:X17"/>
    <mergeCell ref="Y17:AB17"/>
    <mergeCell ref="AC17:AG17"/>
    <mergeCell ref="AH17:AT17"/>
    <mergeCell ref="G13:AB13"/>
    <mergeCell ref="AC13:AX13"/>
    <mergeCell ref="G14:K14"/>
    <mergeCell ref="L14:X14"/>
    <mergeCell ref="Y14:AB14"/>
    <mergeCell ref="AC14:AG14"/>
    <mergeCell ref="AH14:AT14"/>
    <mergeCell ref="AU14:AX14"/>
    <mergeCell ref="AU16:AX16"/>
    <mergeCell ref="G15:K15"/>
    <mergeCell ref="L15:X15"/>
    <mergeCell ref="Y15:AB15"/>
    <mergeCell ref="AC15:AG15"/>
    <mergeCell ref="AH15:AT15"/>
    <mergeCell ref="AU15:AX15"/>
    <mergeCell ref="G16:K16"/>
    <mergeCell ref="L16:X16"/>
    <mergeCell ref="Y16:AB16"/>
    <mergeCell ref="AC16:AG16"/>
    <mergeCell ref="AH16:AT16"/>
    <mergeCell ref="AU11:AX11"/>
    <mergeCell ref="G12:K12"/>
    <mergeCell ref="L12:X12"/>
    <mergeCell ref="Y12:AB12"/>
    <mergeCell ref="AC12:AG12"/>
    <mergeCell ref="AH12:AT12"/>
    <mergeCell ref="AU12:AX12"/>
    <mergeCell ref="G11:K11"/>
    <mergeCell ref="L11:X11"/>
    <mergeCell ref="Y11:AB11"/>
    <mergeCell ref="AC11:AG11"/>
    <mergeCell ref="AH11:AT11"/>
    <mergeCell ref="L8:X8"/>
    <mergeCell ref="Y8:AB8"/>
    <mergeCell ref="AC8:AG8"/>
    <mergeCell ref="AH8:AT8"/>
    <mergeCell ref="AU8:AX8"/>
    <mergeCell ref="AU6:AX6"/>
    <mergeCell ref="G10:K10"/>
    <mergeCell ref="L10:X10"/>
    <mergeCell ref="Y10:AB10"/>
    <mergeCell ref="AC10:AG10"/>
    <mergeCell ref="AH10:AT10"/>
    <mergeCell ref="AU10:AX10"/>
    <mergeCell ref="G9:K9"/>
    <mergeCell ref="L9:X9"/>
    <mergeCell ref="Y9:AB9"/>
    <mergeCell ref="AC9:AG9"/>
    <mergeCell ref="AH9:AT9"/>
    <mergeCell ref="AU9:AX9"/>
    <mergeCell ref="G7:AB7"/>
    <mergeCell ref="AC7:AX7"/>
    <mergeCell ref="G8:K8"/>
    <mergeCell ref="A2:F18"/>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G5:K5"/>
    <mergeCell ref="L5:X5"/>
    <mergeCell ref="Y5:AB5"/>
    <mergeCell ref="AC5:AG5"/>
    <mergeCell ref="AH5:AT5"/>
    <mergeCell ref="L4:X4"/>
    <mergeCell ref="Y4:AB4"/>
    <mergeCell ref="AC4:AG4"/>
    <mergeCell ref="AH4:AT4"/>
    <mergeCell ref="AU4:AX4"/>
  </mergeCells>
  <phoneticPr fontId="5"/>
  <conditionalFormatting sqref="Y5">
    <cfRule type="expression" dxfId="65" priority="271">
      <formula>IF(RIGHT(TEXT(Y5,"0.#"),1)=".",FALSE,TRUE)</formula>
    </cfRule>
    <cfRule type="expression" dxfId="64" priority="272">
      <formula>IF(RIGHT(TEXT(Y5,"0.#"),1)=".",TRUE,FALSE)</formula>
    </cfRule>
  </conditionalFormatting>
  <conditionalFormatting sqref="Y6">
    <cfRule type="expression" dxfId="63" priority="269">
      <formula>IF(RIGHT(TEXT(Y6,"0.#"),1)=".",FALSE,TRUE)</formula>
    </cfRule>
    <cfRule type="expression" dxfId="62" priority="270">
      <formula>IF(RIGHT(TEXT(Y6,"0.#"),1)=".",TRUE,FALSE)</formula>
    </cfRule>
  </conditionalFormatting>
  <conditionalFormatting sqref="Y4">
    <cfRule type="expression" dxfId="61" priority="267">
      <formula>IF(RIGHT(TEXT(Y4,"0.#"),1)=".",FALSE,TRUE)</formula>
    </cfRule>
    <cfRule type="expression" dxfId="60" priority="268">
      <formula>IF(RIGHT(TEXT(Y4,"0.#"),1)=".",TRUE,FALSE)</formula>
    </cfRule>
  </conditionalFormatting>
  <conditionalFormatting sqref="AU5">
    <cfRule type="expression" dxfId="59" priority="265">
      <formula>IF(RIGHT(TEXT(AU5,"0.#"),1)=".",FALSE,TRUE)</formula>
    </cfRule>
    <cfRule type="expression" dxfId="58" priority="266">
      <formula>IF(RIGHT(TEXT(AU5,"0.#"),1)=".",TRUE,FALSE)</formula>
    </cfRule>
  </conditionalFormatting>
  <conditionalFormatting sqref="AU6">
    <cfRule type="expression" dxfId="57" priority="263">
      <formula>IF(RIGHT(TEXT(AU6,"0.#"),1)=".",FALSE,TRUE)</formula>
    </cfRule>
    <cfRule type="expression" dxfId="56" priority="264">
      <formula>IF(RIGHT(TEXT(AU6,"0.#"),1)=".",TRUE,FALSE)</formula>
    </cfRule>
  </conditionalFormatting>
  <conditionalFormatting sqref="AU4">
    <cfRule type="expression" dxfId="55" priority="261">
      <formula>IF(RIGHT(TEXT(AU4,"0.#"),1)=".",FALSE,TRUE)</formula>
    </cfRule>
    <cfRule type="expression" dxfId="54" priority="262">
      <formula>IF(RIGHT(TEXT(AU4,"0.#"),1)=".",TRUE,FALSE)</formula>
    </cfRule>
  </conditionalFormatting>
  <conditionalFormatting sqref="Y10">
    <cfRule type="expression" dxfId="53" priority="259">
      <formula>IF(RIGHT(TEXT(Y10,"0.#"),1)=".",FALSE,TRUE)</formula>
    </cfRule>
    <cfRule type="expression" dxfId="52" priority="260">
      <formula>IF(RIGHT(TEXT(Y10,"0.#"),1)=".",TRUE,FALSE)</formula>
    </cfRule>
  </conditionalFormatting>
  <conditionalFormatting sqref="Y12">
    <cfRule type="expression" dxfId="51" priority="257">
      <formula>IF(RIGHT(TEXT(Y12,"0.#"),1)=".",FALSE,TRUE)</formula>
    </cfRule>
    <cfRule type="expression" dxfId="50" priority="258">
      <formula>IF(RIGHT(TEXT(Y12,"0.#"),1)=".",TRUE,FALSE)</formula>
    </cfRule>
  </conditionalFormatting>
  <conditionalFormatting sqref="Y11 Y9">
    <cfRule type="expression" dxfId="49" priority="255">
      <formula>IF(RIGHT(TEXT(Y9,"0.#"),1)=".",FALSE,TRUE)</formula>
    </cfRule>
    <cfRule type="expression" dxfId="48" priority="256">
      <formula>IF(RIGHT(TEXT(Y9,"0.#"),1)=".",TRUE,FALSE)</formula>
    </cfRule>
  </conditionalFormatting>
  <conditionalFormatting sqref="AU10">
    <cfRule type="expression" dxfId="47" priority="253">
      <formula>IF(RIGHT(TEXT(AU10,"0.#"),1)=".",FALSE,TRUE)</formula>
    </cfRule>
    <cfRule type="expression" dxfId="46" priority="254">
      <formula>IF(RIGHT(TEXT(AU10,"0.#"),1)=".",TRUE,FALSE)</formula>
    </cfRule>
  </conditionalFormatting>
  <conditionalFormatting sqref="AU12">
    <cfRule type="expression" dxfId="45" priority="251">
      <formula>IF(RIGHT(TEXT(AU12,"0.#"),1)=".",FALSE,TRUE)</formula>
    </cfRule>
    <cfRule type="expression" dxfId="44" priority="252">
      <formula>IF(RIGHT(TEXT(AU12,"0.#"),1)=".",TRUE,FALSE)</formula>
    </cfRule>
  </conditionalFormatting>
  <conditionalFormatting sqref="AU11 AU9">
    <cfRule type="expression" dxfId="43" priority="249">
      <formula>IF(RIGHT(TEXT(AU9,"0.#"),1)=".",FALSE,TRUE)</formula>
    </cfRule>
    <cfRule type="expression" dxfId="42" priority="250">
      <formula>IF(RIGHT(TEXT(AU9,"0.#"),1)=".",TRUE,FALSE)</formula>
    </cfRule>
  </conditionalFormatting>
  <conditionalFormatting sqref="Y16">
    <cfRule type="expression" dxfId="41" priority="247">
      <formula>IF(RIGHT(TEXT(Y16,"0.#"),1)=".",FALSE,TRUE)</formula>
    </cfRule>
    <cfRule type="expression" dxfId="40" priority="248">
      <formula>IF(RIGHT(TEXT(Y16,"0.#"),1)=".",TRUE,FALSE)</formula>
    </cfRule>
  </conditionalFormatting>
  <conditionalFormatting sqref="Y18">
    <cfRule type="expression" dxfId="39" priority="245">
      <formula>IF(RIGHT(TEXT(Y18,"0.#"),1)=".",FALSE,TRUE)</formula>
    </cfRule>
    <cfRule type="expression" dxfId="38" priority="246">
      <formula>IF(RIGHT(TEXT(Y18,"0.#"),1)=".",TRUE,FALSE)</formula>
    </cfRule>
  </conditionalFormatting>
  <conditionalFormatting sqref="Y17 Y15">
    <cfRule type="expression" dxfId="37" priority="243">
      <formula>IF(RIGHT(TEXT(Y15,"0.#"),1)=".",FALSE,TRUE)</formula>
    </cfRule>
    <cfRule type="expression" dxfId="36" priority="244">
      <formula>IF(RIGHT(TEXT(Y15,"0.#"),1)=".",TRUE,FALSE)</formula>
    </cfRule>
  </conditionalFormatting>
  <conditionalFormatting sqref="AU16">
    <cfRule type="expression" dxfId="35" priority="241">
      <formula>IF(RIGHT(TEXT(AU16,"0.#"),1)=".",FALSE,TRUE)</formula>
    </cfRule>
    <cfRule type="expression" dxfId="34" priority="242">
      <formula>IF(RIGHT(TEXT(AU16,"0.#"),1)=".",TRUE,FALSE)</formula>
    </cfRule>
  </conditionalFormatting>
  <conditionalFormatting sqref="AU18">
    <cfRule type="expression" dxfId="33" priority="239">
      <formula>IF(RIGHT(TEXT(AU18,"0.#"),1)=".",FALSE,TRUE)</formula>
    </cfRule>
    <cfRule type="expression" dxfId="32" priority="240">
      <formula>IF(RIGHT(TEXT(AU18,"0.#"),1)=".",TRUE,FALSE)</formula>
    </cfRule>
  </conditionalFormatting>
  <conditionalFormatting sqref="AU17 AU15">
    <cfRule type="expression" dxfId="31" priority="237">
      <formula>IF(RIGHT(TEXT(AU15,"0.#"),1)=".",FALSE,TRUE)</formula>
    </cfRule>
    <cfRule type="expression" dxfId="30" priority="238">
      <formula>IF(RIGHT(TEXT(AU15,"0.#"),1)=".",TRUE,FALSE)</formula>
    </cfRule>
  </conditionalFormatting>
  <dataValidations count="1">
    <dataValidation type="custom" imeMode="disabled" allowBlank="1" showInputMessage="1" showErrorMessage="1" sqref="Y4:AB5 AU4:AX5 Y9:AB11 AU9:AX11 Y15:AB17 AU15:AX17 CM18:CP18 BQ18:BT18">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21"/>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58" customWidth="1"/>
    <col min="34" max="37" width="3.5" style="58" customWidth="1"/>
    <col min="38" max="41" width="2.625" style="58" customWidth="1"/>
    <col min="42" max="50" width="3.25" style="5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2"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2" x14ac:dyDescent="0.15">
      <c r="A2" s="9"/>
      <c r="B2" s="42" t="s">
        <v>212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2" customFormat="1" ht="59.25" customHeight="1" x14ac:dyDescent="0.15">
      <c r="A3" s="202"/>
      <c r="B3" s="202"/>
      <c r="C3" s="202" t="s">
        <v>23</v>
      </c>
      <c r="D3" s="202"/>
      <c r="E3" s="202"/>
      <c r="F3" s="202"/>
      <c r="G3" s="202"/>
      <c r="H3" s="202"/>
      <c r="I3" s="202"/>
      <c r="J3" s="722" t="s">
        <v>193</v>
      </c>
      <c r="K3" s="723"/>
      <c r="L3" s="723"/>
      <c r="M3" s="723"/>
      <c r="N3" s="723"/>
      <c r="O3" s="723"/>
      <c r="P3" s="127" t="s">
        <v>24</v>
      </c>
      <c r="Q3" s="127"/>
      <c r="R3" s="127"/>
      <c r="S3" s="127"/>
      <c r="T3" s="127"/>
      <c r="U3" s="127"/>
      <c r="V3" s="127"/>
      <c r="W3" s="127"/>
      <c r="X3" s="127"/>
      <c r="Y3" s="205" t="s">
        <v>225</v>
      </c>
      <c r="Z3" s="206"/>
      <c r="AA3" s="206"/>
      <c r="AB3" s="206"/>
      <c r="AC3" s="722" t="s">
        <v>220</v>
      </c>
      <c r="AD3" s="722"/>
      <c r="AE3" s="722"/>
      <c r="AF3" s="722"/>
      <c r="AG3" s="722"/>
      <c r="AH3" s="205" t="s">
        <v>185</v>
      </c>
      <c r="AI3" s="202"/>
      <c r="AJ3" s="202"/>
      <c r="AK3" s="202"/>
      <c r="AL3" s="202" t="s">
        <v>18</v>
      </c>
      <c r="AM3" s="202"/>
      <c r="AN3" s="202"/>
      <c r="AO3" s="207"/>
      <c r="AP3" s="717" t="s">
        <v>194</v>
      </c>
      <c r="AQ3" s="717"/>
      <c r="AR3" s="717"/>
      <c r="AS3" s="717"/>
      <c r="AT3" s="717"/>
      <c r="AU3" s="717"/>
      <c r="AV3" s="717"/>
      <c r="AW3" s="717"/>
      <c r="AX3" s="717"/>
      <c r="AY3">
        <f>$AY$2</f>
        <v>1</v>
      </c>
      <c r="AZ3" s="34"/>
    </row>
    <row r="4" spans="1:52" ht="51" customHeight="1" x14ac:dyDescent="0.15">
      <c r="A4" s="721">
        <v>1</v>
      </c>
      <c r="B4" s="721">
        <v>1</v>
      </c>
      <c r="C4" s="191" t="s">
        <v>676</v>
      </c>
      <c r="D4" s="192"/>
      <c r="E4" s="192"/>
      <c r="F4" s="192"/>
      <c r="G4" s="192"/>
      <c r="H4" s="192"/>
      <c r="I4" s="192"/>
      <c r="J4" s="193">
        <v>4010001054032</v>
      </c>
      <c r="K4" s="194"/>
      <c r="L4" s="194"/>
      <c r="M4" s="194"/>
      <c r="N4" s="194"/>
      <c r="O4" s="194"/>
      <c r="P4" s="195" t="s">
        <v>649</v>
      </c>
      <c r="Q4" s="196"/>
      <c r="R4" s="196"/>
      <c r="S4" s="196"/>
      <c r="T4" s="196"/>
      <c r="U4" s="196"/>
      <c r="V4" s="196"/>
      <c r="W4" s="196"/>
      <c r="X4" s="196"/>
      <c r="Y4" s="197">
        <v>13</v>
      </c>
      <c r="Z4" s="198"/>
      <c r="AA4" s="198"/>
      <c r="AB4" s="199"/>
      <c r="AC4" s="718" t="s">
        <v>236</v>
      </c>
      <c r="AD4" s="718"/>
      <c r="AE4" s="718"/>
      <c r="AF4" s="718"/>
      <c r="AG4" s="718"/>
      <c r="AH4" s="719">
        <v>3</v>
      </c>
      <c r="AI4" s="720"/>
      <c r="AJ4" s="720"/>
      <c r="AK4" s="720"/>
      <c r="AL4" s="186" t="s">
        <v>657</v>
      </c>
      <c r="AM4" s="187"/>
      <c r="AN4" s="187"/>
      <c r="AO4" s="188"/>
      <c r="AP4" s="189"/>
      <c r="AQ4" s="189"/>
      <c r="AR4" s="189"/>
      <c r="AS4" s="189"/>
      <c r="AT4" s="189"/>
      <c r="AU4" s="189"/>
      <c r="AV4" s="189"/>
      <c r="AW4" s="189"/>
      <c r="AX4" s="189"/>
      <c r="AY4">
        <f>$AY$2</f>
        <v>1</v>
      </c>
    </row>
    <row r="5" spans="1:52" x14ac:dyDescent="0.15">
      <c r="A5" s="37"/>
      <c r="B5" s="37"/>
      <c r="P5" s="59"/>
      <c r="Q5" s="59"/>
      <c r="R5" s="59"/>
      <c r="S5" s="59"/>
      <c r="T5" s="59"/>
      <c r="U5" s="59"/>
      <c r="V5" s="59"/>
      <c r="W5" s="59"/>
      <c r="X5" s="59"/>
      <c r="Y5" s="60"/>
      <c r="Z5" s="60"/>
      <c r="AA5" s="60"/>
      <c r="AB5" s="60"/>
      <c r="AC5" s="60"/>
      <c r="AD5" s="60"/>
      <c r="AE5" s="60"/>
      <c r="AF5" s="60"/>
      <c r="AG5" s="60"/>
      <c r="AH5" s="60"/>
      <c r="AI5" s="60"/>
      <c r="AJ5" s="60"/>
      <c r="AK5" s="60"/>
      <c r="AL5" s="60"/>
      <c r="AM5" s="60"/>
      <c r="AN5" s="60"/>
      <c r="AO5" s="60"/>
      <c r="AY5">
        <f>COUNTA($C$8)</f>
        <v>1</v>
      </c>
    </row>
    <row r="6" spans="1:52" x14ac:dyDescent="0.15">
      <c r="A6" s="9"/>
      <c r="B6" s="42" t="s">
        <v>213</v>
      </c>
      <c r="C6" s="46"/>
      <c r="D6" s="46"/>
      <c r="E6" s="46"/>
      <c r="F6" s="46"/>
      <c r="G6" s="46"/>
      <c r="H6" s="46"/>
      <c r="I6" s="46"/>
      <c r="J6" s="46"/>
      <c r="K6" s="46"/>
      <c r="L6" s="46"/>
      <c r="M6" s="46"/>
      <c r="N6" s="46"/>
      <c r="O6" s="46"/>
      <c r="P6" s="51"/>
      <c r="Q6" s="51"/>
      <c r="R6" s="51"/>
      <c r="S6" s="51"/>
      <c r="T6" s="51"/>
      <c r="U6" s="51"/>
      <c r="V6" s="51"/>
      <c r="W6" s="51"/>
      <c r="X6" s="51"/>
      <c r="Y6" s="52"/>
      <c r="Z6" s="52"/>
      <c r="AA6" s="52"/>
      <c r="AB6" s="52"/>
      <c r="AC6" s="52"/>
      <c r="AD6" s="52"/>
      <c r="AE6" s="52"/>
      <c r="AF6" s="52"/>
      <c r="AG6" s="52"/>
      <c r="AH6" s="52"/>
      <c r="AI6" s="52"/>
      <c r="AJ6" s="52"/>
      <c r="AK6" s="52"/>
      <c r="AL6" s="52"/>
      <c r="AM6" s="52"/>
      <c r="AN6" s="52"/>
      <c r="AO6" s="52"/>
      <c r="AP6" s="51"/>
      <c r="AQ6" s="51"/>
      <c r="AR6" s="51"/>
      <c r="AS6" s="51"/>
      <c r="AT6" s="51"/>
      <c r="AU6" s="51"/>
      <c r="AV6" s="51"/>
      <c r="AW6" s="51"/>
      <c r="AX6" s="51"/>
      <c r="AY6">
        <f>$AY$5</f>
        <v>1</v>
      </c>
    </row>
    <row r="7" spans="1:52" customFormat="1" ht="59.25" customHeight="1" x14ac:dyDescent="0.15">
      <c r="A7" s="202"/>
      <c r="B7" s="202"/>
      <c r="C7" s="202" t="s">
        <v>23</v>
      </c>
      <c r="D7" s="202"/>
      <c r="E7" s="202"/>
      <c r="F7" s="202"/>
      <c r="G7" s="202"/>
      <c r="H7" s="202"/>
      <c r="I7" s="202"/>
      <c r="J7" s="722" t="s">
        <v>193</v>
      </c>
      <c r="K7" s="723"/>
      <c r="L7" s="723"/>
      <c r="M7" s="723"/>
      <c r="N7" s="723"/>
      <c r="O7" s="723"/>
      <c r="P7" s="127" t="s">
        <v>24</v>
      </c>
      <c r="Q7" s="127"/>
      <c r="R7" s="127"/>
      <c r="S7" s="127"/>
      <c r="T7" s="127"/>
      <c r="U7" s="127"/>
      <c r="V7" s="127"/>
      <c r="W7" s="127"/>
      <c r="X7" s="127"/>
      <c r="Y7" s="205" t="s">
        <v>225</v>
      </c>
      <c r="Z7" s="206"/>
      <c r="AA7" s="206"/>
      <c r="AB7" s="206"/>
      <c r="AC7" s="722" t="s">
        <v>220</v>
      </c>
      <c r="AD7" s="722"/>
      <c r="AE7" s="722"/>
      <c r="AF7" s="722"/>
      <c r="AG7" s="722"/>
      <c r="AH7" s="205" t="s">
        <v>185</v>
      </c>
      <c r="AI7" s="202"/>
      <c r="AJ7" s="202"/>
      <c r="AK7" s="202"/>
      <c r="AL7" s="202" t="s">
        <v>18</v>
      </c>
      <c r="AM7" s="202"/>
      <c r="AN7" s="202"/>
      <c r="AO7" s="207"/>
      <c r="AP7" s="717" t="s">
        <v>194</v>
      </c>
      <c r="AQ7" s="717"/>
      <c r="AR7" s="717"/>
      <c r="AS7" s="717"/>
      <c r="AT7" s="717"/>
      <c r="AU7" s="717"/>
      <c r="AV7" s="717"/>
      <c r="AW7" s="717"/>
      <c r="AX7" s="717"/>
      <c r="AY7">
        <f>$AY$5</f>
        <v>1</v>
      </c>
      <c r="AZ7" s="34"/>
    </row>
    <row r="8" spans="1:52" ht="90" customHeight="1" x14ac:dyDescent="0.15">
      <c r="A8" s="721">
        <v>1</v>
      </c>
      <c r="B8" s="721">
        <v>1</v>
      </c>
      <c r="C8" s="191" t="s">
        <v>676</v>
      </c>
      <c r="D8" s="192"/>
      <c r="E8" s="192"/>
      <c r="F8" s="192"/>
      <c r="G8" s="192"/>
      <c r="H8" s="192"/>
      <c r="I8" s="192"/>
      <c r="J8" s="193">
        <v>4010001054032</v>
      </c>
      <c r="K8" s="194"/>
      <c r="L8" s="194"/>
      <c r="M8" s="194"/>
      <c r="N8" s="194"/>
      <c r="O8" s="194"/>
      <c r="P8" s="195" t="s">
        <v>650</v>
      </c>
      <c r="Q8" s="196"/>
      <c r="R8" s="196"/>
      <c r="S8" s="196"/>
      <c r="T8" s="196"/>
      <c r="U8" s="196"/>
      <c r="V8" s="196"/>
      <c r="W8" s="196"/>
      <c r="X8" s="196"/>
      <c r="Y8" s="197">
        <v>34</v>
      </c>
      <c r="Z8" s="198"/>
      <c r="AA8" s="198"/>
      <c r="AB8" s="199"/>
      <c r="AC8" s="718" t="s">
        <v>236</v>
      </c>
      <c r="AD8" s="718"/>
      <c r="AE8" s="718"/>
      <c r="AF8" s="718"/>
      <c r="AG8" s="718"/>
      <c r="AH8" s="719">
        <v>2</v>
      </c>
      <c r="AI8" s="720"/>
      <c r="AJ8" s="720"/>
      <c r="AK8" s="720"/>
      <c r="AL8" s="186" t="s">
        <v>657</v>
      </c>
      <c r="AM8" s="187"/>
      <c r="AN8" s="187"/>
      <c r="AO8" s="188"/>
      <c r="AP8" s="189"/>
      <c r="AQ8" s="189"/>
      <c r="AR8" s="189"/>
      <c r="AS8" s="189"/>
      <c r="AT8" s="189"/>
      <c r="AU8" s="189"/>
      <c r="AV8" s="189"/>
      <c r="AW8" s="189"/>
      <c r="AX8" s="189"/>
      <c r="AY8">
        <f>$AY$5</f>
        <v>1</v>
      </c>
    </row>
    <row r="9" spans="1:52" x14ac:dyDescent="0.15">
      <c r="P9" s="59"/>
      <c r="Q9" s="59"/>
      <c r="R9" s="59"/>
      <c r="S9" s="59"/>
      <c r="T9" s="59"/>
      <c r="U9" s="59"/>
      <c r="V9" s="59"/>
      <c r="W9" s="59"/>
      <c r="X9" s="59"/>
      <c r="Y9" s="60"/>
      <c r="Z9" s="60"/>
      <c r="AA9" s="60"/>
      <c r="AB9" s="60"/>
      <c r="AC9" s="60"/>
      <c r="AD9" s="60"/>
      <c r="AE9" s="60"/>
      <c r="AF9" s="60"/>
      <c r="AG9" s="60"/>
      <c r="AH9" s="60"/>
      <c r="AI9" s="60"/>
      <c r="AJ9" s="60"/>
      <c r="AK9" s="60"/>
      <c r="AL9" s="60"/>
      <c r="AM9" s="60"/>
      <c r="AN9" s="60"/>
      <c r="AO9" s="60"/>
      <c r="AY9">
        <f>COUNTA($C$12)</f>
        <v>1</v>
      </c>
    </row>
    <row r="10" spans="1:52" x14ac:dyDescent="0.15">
      <c r="A10" s="9"/>
      <c r="B10" s="42" t="s">
        <v>171</v>
      </c>
      <c r="C10" s="46"/>
      <c r="D10" s="46"/>
      <c r="E10" s="46"/>
      <c r="F10" s="46"/>
      <c r="G10" s="46"/>
      <c r="H10" s="46"/>
      <c r="I10" s="46"/>
      <c r="J10" s="46"/>
      <c r="K10" s="46"/>
      <c r="L10" s="46"/>
      <c r="M10" s="46"/>
      <c r="N10" s="46"/>
      <c r="O10" s="46"/>
      <c r="P10" s="51"/>
      <c r="Q10" s="51"/>
      <c r="R10" s="51"/>
      <c r="S10" s="51"/>
      <c r="T10" s="51"/>
      <c r="U10" s="51"/>
      <c r="V10" s="51"/>
      <c r="W10" s="51"/>
      <c r="X10" s="51"/>
      <c r="Y10" s="52"/>
      <c r="Z10" s="52"/>
      <c r="AA10" s="52"/>
      <c r="AB10" s="52"/>
      <c r="AC10" s="52"/>
      <c r="AD10" s="52"/>
      <c r="AE10" s="52"/>
      <c r="AF10" s="52"/>
      <c r="AG10" s="52"/>
      <c r="AH10" s="52"/>
      <c r="AI10" s="52"/>
      <c r="AJ10" s="52"/>
      <c r="AK10" s="52"/>
      <c r="AL10" s="52"/>
      <c r="AM10" s="52"/>
      <c r="AN10" s="52"/>
      <c r="AO10" s="52"/>
      <c r="AP10" s="51"/>
      <c r="AQ10" s="51"/>
      <c r="AR10" s="51"/>
      <c r="AS10" s="51"/>
      <c r="AT10" s="51"/>
      <c r="AU10" s="51"/>
      <c r="AV10" s="51"/>
      <c r="AW10" s="51"/>
      <c r="AX10" s="51"/>
      <c r="AY10" s="34">
        <f>$AY$9</f>
        <v>1</v>
      </c>
    </row>
    <row r="11" spans="1:52" customFormat="1" ht="59.25" customHeight="1" x14ac:dyDescent="0.15">
      <c r="A11" s="202"/>
      <c r="B11" s="202"/>
      <c r="C11" s="202" t="s">
        <v>23</v>
      </c>
      <c r="D11" s="202"/>
      <c r="E11" s="202"/>
      <c r="F11" s="202"/>
      <c r="G11" s="202"/>
      <c r="H11" s="202"/>
      <c r="I11" s="202"/>
      <c r="J11" s="722" t="s">
        <v>193</v>
      </c>
      <c r="K11" s="723"/>
      <c r="L11" s="723"/>
      <c r="M11" s="723"/>
      <c r="N11" s="723"/>
      <c r="O11" s="723"/>
      <c r="P11" s="127" t="s">
        <v>24</v>
      </c>
      <c r="Q11" s="127"/>
      <c r="R11" s="127"/>
      <c r="S11" s="127"/>
      <c r="T11" s="127"/>
      <c r="U11" s="127"/>
      <c r="V11" s="127"/>
      <c r="W11" s="127"/>
      <c r="X11" s="127"/>
      <c r="Y11" s="205" t="s">
        <v>225</v>
      </c>
      <c r="Z11" s="206"/>
      <c r="AA11" s="206"/>
      <c r="AB11" s="206"/>
      <c r="AC11" s="722" t="s">
        <v>220</v>
      </c>
      <c r="AD11" s="722"/>
      <c r="AE11" s="722"/>
      <c r="AF11" s="722"/>
      <c r="AG11" s="722"/>
      <c r="AH11" s="205" t="s">
        <v>185</v>
      </c>
      <c r="AI11" s="202"/>
      <c r="AJ11" s="202"/>
      <c r="AK11" s="202"/>
      <c r="AL11" s="202" t="s">
        <v>18</v>
      </c>
      <c r="AM11" s="202"/>
      <c r="AN11" s="202"/>
      <c r="AO11" s="207"/>
      <c r="AP11" s="717" t="s">
        <v>194</v>
      </c>
      <c r="AQ11" s="717"/>
      <c r="AR11" s="717"/>
      <c r="AS11" s="717"/>
      <c r="AT11" s="717"/>
      <c r="AU11" s="717"/>
      <c r="AV11" s="717"/>
      <c r="AW11" s="717"/>
      <c r="AX11" s="717"/>
      <c r="AY11" s="34">
        <f>$AY$9</f>
        <v>1</v>
      </c>
      <c r="AZ11" s="34"/>
    </row>
    <row r="12" spans="1:52" ht="84.75" customHeight="1" x14ac:dyDescent="0.15">
      <c r="A12" s="721">
        <v>1</v>
      </c>
      <c r="B12" s="721">
        <v>1</v>
      </c>
      <c r="C12" s="191" t="s">
        <v>677</v>
      </c>
      <c r="D12" s="192"/>
      <c r="E12" s="192"/>
      <c r="F12" s="192"/>
      <c r="G12" s="192"/>
      <c r="H12" s="192"/>
      <c r="I12" s="192"/>
      <c r="J12" s="193">
        <v>2010405010640</v>
      </c>
      <c r="K12" s="194"/>
      <c r="L12" s="194"/>
      <c r="M12" s="194"/>
      <c r="N12" s="194"/>
      <c r="O12" s="194"/>
      <c r="P12" s="195" t="s">
        <v>651</v>
      </c>
      <c r="Q12" s="196"/>
      <c r="R12" s="196"/>
      <c r="S12" s="196"/>
      <c r="T12" s="196"/>
      <c r="U12" s="196"/>
      <c r="V12" s="196"/>
      <c r="W12" s="196"/>
      <c r="X12" s="196"/>
      <c r="Y12" s="197">
        <v>9.6</v>
      </c>
      <c r="Z12" s="198"/>
      <c r="AA12" s="198"/>
      <c r="AB12" s="199"/>
      <c r="AC12" s="718" t="s">
        <v>236</v>
      </c>
      <c r="AD12" s="718"/>
      <c r="AE12" s="718"/>
      <c r="AF12" s="718"/>
      <c r="AG12" s="718"/>
      <c r="AH12" s="719">
        <v>1</v>
      </c>
      <c r="AI12" s="720"/>
      <c r="AJ12" s="720"/>
      <c r="AK12" s="720"/>
      <c r="AL12" s="186" t="s">
        <v>657</v>
      </c>
      <c r="AM12" s="187"/>
      <c r="AN12" s="187"/>
      <c r="AO12" s="188"/>
      <c r="AP12" s="189"/>
      <c r="AQ12" s="189"/>
      <c r="AR12" s="189"/>
      <c r="AS12" s="189"/>
      <c r="AT12" s="189"/>
      <c r="AU12" s="189"/>
      <c r="AV12" s="189"/>
      <c r="AW12" s="189"/>
      <c r="AX12" s="189"/>
      <c r="AY12" s="34">
        <f>$AY$9</f>
        <v>1</v>
      </c>
    </row>
    <row r="13" spans="1:52" x14ac:dyDescent="0.15">
      <c r="P13" s="59"/>
      <c r="Q13" s="59"/>
      <c r="R13" s="59"/>
      <c r="S13" s="59"/>
      <c r="T13" s="59"/>
      <c r="U13" s="59"/>
      <c r="V13" s="59"/>
      <c r="W13" s="59"/>
      <c r="X13" s="59"/>
      <c r="Y13" s="60"/>
      <c r="Z13" s="60"/>
      <c r="AA13" s="60"/>
      <c r="AB13" s="60"/>
      <c r="AC13" s="60"/>
      <c r="AD13" s="60"/>
      <c r="AE13" s="60"/>
      <c r="AF13" s="60"/>
      <c r="AG13" s="60"/>
      <c r="AH13" s="60"/>
      <c r="AI13" s="60"/>
      <c r="AJ13" s="60"/>
      <c r="AK13" s="60"/>
      <c r="AL13" s="60"/>
      <c r="AM13" s="60"/>
      <c r="AN13" s="60"/>
      <c r="AO13" s="60"/>
      <c r="AY13">
        <f>COUNTA($C$16)</f>
        <v>1</v>
      </c>
    </row>
    <row r="14" spans="1:52" x14ac:dyDescent="0.15">
      <c r="A14" s="9"/>
      <c r="B14" s="42" t="s">
        <v>172</v>
      </c>
      <c r="C14" s="46"/>
      <c r="D14" s="46"/>
      <c r="E14" s="46"/>
      <c r="F14" s="46"/>
      <c r="G14" s="46"/>
      <c r="H14" s="46"/>
      <c r="I14" s="46"/>
      <c r="J14" s="46"/>
      <c r="K14" s="46"/>
      <c r="L14" s="46"/>
      <c r="M14" s="46"/>
      <c r="N14" s="46"/>
      <c r="O14" s="46"/>
      <c r="P14" s="51"/>
      <c r="Q14" s="51"/>
      <c r="R14" s="51"/>
      <c r="S14" s="51"/>
      <c r="T14" s="51"/>
      <c r="U14" s="51"/>
      <c r="V14" s="51"/>
      <c r="W14" s="51"/>
      <c r="X14" s="51"/>
      <c r="Y14" s="52"/>
      <c r="Z14" s="52"/>
      <c r="AA14" s="52"/>
      <c r="AB14" s="52"/>
      <c r="AC14" s="52"/>
      <c r="AD14" s="52"/>
      <c r="AE14" s="52"/>
      <c r="AF14" s="52"/>
      <c r="AG14" s="52"/>
      <c r="AH14" s="52"/>
      <c r="AI14" s="52"/>
      <c r="AJ14" s="52"/>
      <c r="AK14" s="52"/>
      <c r="AL14" s="52"/>
      <c r="AM14" s="52"/>
      <c r="AN14" s="52"/>
      <c r="AO14" s="52"/>
      <c r="AP14" s="51"/>
      <c r="AQ14" s="51"/>
      <c r="AR14" s="51"/>
      <c r="AS14" s="51"/>
      <c r="AT14" s="51"/>
      <c r="AU14" s="51"/>
      <c r="AV14" s="51"/>
      <c r="AW14" s="51"/>
      <c r="AX14" s="51"/>
      <c r="AY14" s="34">
        <f>$AY$13</f>
        <v>1</v>
      </c>
    </row>
    <row r="15" spans="1:52" customFormat="1" ht="59.25" customHeight="1" x14ac:dyDescent="0.15">
      <c r="A15" s="202"/>
      <c r="B15" s="202"/>
      <c r="C15" s="202" t="s">
        <v>23</v>
      </c>
      <c r="D15" s="202"/>
      <c r="E15" s="202"/>
      <c r="F15" s="202"/>
      <c r="G15" s="202"/>
      <c r="H15" s="202"/>
      <c r="I15" s="202"/>
      <c r="J15" s="722" t="s">
        <v>193</v>
      </c>
      <c r="K15" s="723"/>
      <c r="L15" s="723"/>
      <c r="M15" s="723"/>
      <c r="N15" s="723"/>
      <c r="O15" s="723"/>
      <c r="P15" s="127" t="s">
        <v>24</v>
      </c>
      <c r="Q15" s="127"/>
      <c r="R15" s="127"/>
      <c r="S15" s="127"/>
      <c r="T15" s="127"/>
      <c r="U15" s="127"/>
      <c r="V15" s="127"/>
      <c r="W15" s="127"/>
      <c r="X15" s="127"/>
      <c r="Y15" s="205" t="s">
        <v>225</v>
      </c>
      <c r="Z15" s="206"/>
      <c r="AA15" s="206"/>
      <c r="AB15" s="206"/>
      <c r="AC15" s="722" t="s">
        <v>220</v>
      </c>
      <c r="AD15" s="722"/>
      <c r="AE15" s="722"/>
      <c r="AF15" s="722"/>
      <c r="AG15" s="722"/>
      <c r="AH15" s="205" t="s">
        <v>185</v>
      </c>
      <c r="AI15" s="202"/>
      <c r="AJ15" s="202"/>
      <c r="AK15" s="202"/>
      <c r="AL15" s="202" t="s">
        <v>18</v>
      </c>
      <c r="AM15" s="202"/>
      <c r="AN15" s="202"/>
      <c r="AO15" s="207"/>
      <c r="AP15" s="717" t="s">
        <v>194</v>
      </c>
      <c r="AQ15" s="717"/>
      <c r="AR15" s="717"/>
      <c r="AS15" s="717"/>
      <c r="AT15" s="717"/>
      <c r="AU15" s="717"/>
      <c r="AV15" s="717"/>
      <c r="AW15" s="717"/>
      <c r="AX15" s="717"/>
      <c r="AY15" s="34">
        <f>$AY$13</f>
        <v>1</v>
      </c>
      <c r="AZ15" s="34"/>
    </row>
    <row r="16" spans="1:52" ht="54.75" customHeight="1" x14ac:dyDescent="0.15">
      <c r="A16" s="721">
        <v>1</v>
      </c>
      <c r="B16" s="721">
        <v>1</v>
      </c>
      <c r="C16" s="191" t="s">
        <v>653</v>
      </c>
      <c r="D16" s="192"/>
      <c r="E16" s="192"/>
      <c r="F16" s="192"/>
      <c r="G16" s="192"/>
      <c r="H16" s="192"/>
      <c r="I16" s="192"/>
      <c r="J16" s="193">
        <v>3010001076738</v>
      </c>
      <c r="K16" s="194"/>
      <c r="L16" s="194"/>
      <c r="M16" s="194"/>
      <c r="N16" s="194"/>
      <c r="O16" s="194"/>
      <c r="P16" s="195" t="s">
        <v>652</v>
      </c>
      <c r="Q16" s="196"/>
      <c r="R16" s="196"/>
      <c r="S16" s="196"/>
      <c r="T16" s="196"/>
      <c r="U16" s="196"/>
      <c r="V16" s="196"/>
      <c r="W16" s="196"/>
      <c r="X16" s="196"/>
      <c r="Y16" s="197">
        <v>30.8</v>
      </c>
      <c r="Z16" s="198"/>
      <c r="AA16" s="198"/>
      <c r="AB16" s="199"/>
      <c r="AC16" s="718" t="s">
        <v>236</v>
      </c>
      <c r="AD16" s="718"/>
      <c r="AE16" s="718"/>
      <c r="AF16" s="718"/>
      <c r="AG16" s="718"/>
      <c r="AH16" s="719">
        <v>1</v>
      </c>
      <c r="AI16" s="720"/>
      <c r="AJ16" s="720"/>
      <c r="AK16" s="720"/>
      <c r="AL16" s="186" t="s">
        <v>657</v>
      </c>
      <c r="AM16" s="187"/>
      <c r="AN16" s="187"/>
      <c r="AO16" s="188"/>
      <c r="AP16" s="189"/>
      <c r="AQ16" s="189"/>
      <c r="AR16" s="189"/>
      <c r="AS16" s="189"/>
      <c r="AT16" s="189"/>
      <c r="AU16" s="189"/>
      <c r="AV16" s="189"/>
      <c r="AW16" s="189"/>
      <c r="AX16" s="189"/>
      <c r="AY16" s="34">
        <f>$AY$13</f>
        <v>1</v>
      </c>
    </row>
    <row r="17" spans="1:52" x14ac:dyDescent="0.15">
      <c r="P17" s="59"/>
      <c r="Q17" s="59"/>
      <c r="R17" s="59"/>
      <c r="S17" s="59"/>
      <c r="T17" s="59"/>
      <c r="U17" s="59"/>
      <c r="V17" s="59"/>
      <c r="W17" s="59"/>
      <c r="X17" s="59"/>
      <c r="Y17" s="60"/>
      <c r="Z17" s="60"/>
      <c r="AA17" s="60"/>
      <c r="AB17" s="60"/>
      <c r="AC17" s="60"/>
      <c r="AD17" s="60"/>
      <c r="AE17" s="60"/>
      <c r="AF17" s="60"/>
      <c r="AG17" s="60"/>
      <c r="AH17" s="60"/>
      <c r="AI17" s="60"/>
      <c r="AJ17" s="60"/>
      <c r="AK17" s="60"/>
      <c r="AL17" s="60"/>
      <c r="AM17" s="60"/>
      <c r="AN17" s="60"/>
      <c r="AO17" s="60"/>
      <c r="AY17">
        <f>COUNTA($C$20)</f>
        <v>1</v>
      </c>
    </row>
    <row r="18" spans="1:52" x14ac:dyDescent="0.15">
      <c r="A18" s="9"/>
      <c r="B18" s="42" t="s">
        <v>173</v>
      </c>
      <c r="C18" s="46"/>
      <c r="D18" s="46"/>
      <c r="E18" s="46"/>
      <c r="F18" s="46"/>
      <c r="G18" s="46"/>
      <c r="H18" s="46"/>
      <c r="I18" s="46"/>
      <c r="J18" s="46"/>
      <c r="K18" s="46"/>
      <c r="L18" s="46"/>
      <c r="M18" s="46"/>
      <c r="N18" s="46"/>
      <c r="O18" s="46"/>
      <c r="P18" s="51"/>
      <c r="Q18" s="51"/>
      <c r="R18" s="51"/>
      <c r="S18" s="51"/>
      <c r="T18" s="51"/>
      <c r="U18" s="51"/>
      <c r="V18" s="51"/>
      <c r="W18" s="51"/>
      <c r="X18" s="51"/>
      <c r="Y18" s="52"/>
      <c r="Z18" s="52"/>
      <c r="AA18" s="52"/>
      <c r="AB18" s="52"/>
      <c r="AC18" s="52"/>
      <c r="AD18" s="52"/>
      <c r="AE18" s="52"/>
      <c r="AF18" s="52"/>
      <c r="AG18" s="52"/>
      <c r="AH18" s="52"/>
      <c r="AI18" s="52"/>
      <c r="AJ18" s="52"/>
      <c r="AK18" s="52"/>
      <c r="AL18" s="52"/>
      <c r="AM18" s="52"/>
      <c r="AN18" s="52"/>
      <c r="AO18" s="52"/>
      <c r="AP18" s="51"/>
      <c r="AQ18" s="51"/>
      <c r="AR18" s="51"/>
      <c r="AS18" s="51"/>
      <c r="AT18" s="51"/>
      <c r="AU18" s="51"/>
      <c r="AV18" s="51"/>
      <c r="AW18" s="51"/>
      <c r="AX18" s="51"/>
      <c r="AY18" s="34">
        <f>$AY$17</f>
        <v>1</v>
      </c>
    </row>
    <row r="19" spans="1:52" customFormat="1" ht="59.25" customHeight="1" x14ac:dyDescent="0.15">
      <c r="A19" s="202"/>
      <c r="B19" s="202"/>
      <c r="C19" s="202" t="s">
        <v>23</v>
      </c>
      <c r="D19" s="202"/>
      <c r="E19" s="202"/>
      <c r="F19" s="202"/>
      <c r="G19" s="202"/>
      <c r="H19" s="202"/>
      <c r="I19" s="202"/>
      <c r="J19" s="722" t="s">
        <v>193</v>
      </c>
      <c r="K19" s="723"/>
      <c r="L19" s="723"/>
      <c r="M19" s="723"/>
      <c r="N19" s="723"/>
      <c r="O19" s="723"/>
      <c r="P19" s="127" t="s">
        <v>24</v>
      </c>
      <c r="Q19" s="127"/>
      <c r="R19" s="127"/>
      <c r="S19" s="127"/>
      <c r="T19" s="127"/>
      <c r="U19" s="127"/>
      <c r="V19" s="127"/>
      <c r="W19" s="127"/>
      <c r="X19" s="127"/>
      <c r="Y19" s="205" t="s">
        <v>225</v>
      </c>
      <c r="Z19" s="206"/>
      <c r="AA19" s="206"/>
      <c r="AB19" s="206"/>
      <c r="AC19" s="722" t="s">
        <v>220</v>
      </c>
      <c r="AD19" s="722"/>
      <c r="AE19" s="722"/>
      <c r="AF19" s="722"/>
      <c r="AG19" s="722"/>
      <c r="AH19" s="205" t="s">
        <v>185</v>
      </c>
      <c r="AI19" s="202"/>
      <c r="AJ19" s="202"/>
      <c r="AK19" s="202"/>
      <c r="AL19" s="202" t="s">
        <v>18</v>
      </c>
      <c r="AM19" s="202"/>
      <c r="AN19" s="202"/>
      <c r="AO19" s="207"/>
      <c r="AP19" s="717" t="s">
        <v>194</v>
      </c>
      <c r="AQ19" s="717"/>
      <c r="AR19" s="717"/>
      <c r="AS19" s="717"/>
      <c r="AT19" s="717"/>
      <c r="AU19" s="717"/>
      <c r="AV19" s="717"/>
      <c r="AW19" s="717"/>
      <c r="AX19" s="717"/>
      <c r="AY19" s="34">
        <f>$AY$17</f>
        <v>1</v>
      </c>
      <c r="AZ19" s="34"/>
    </row>
    <row r="20" spans="1:52" ht="69.75" customHeight="1" x14ac:dyDescent="0.15">
      <c r="A20" s="721">
        <v>1</v>
      </c>
      <c r="B20" s="721">
        <v>1</v>
      </c>
      <c r="C20" s="191" t="s">
        <v>678</v>
      </c>
      <c r="D20" s="192"/>
      <c r="E20" s="192"/>
      <c r="F20" s="192"/>
      <c r="G20" s="192"/>
      <c r="H20" s="192"/>
      <c r="I20" s="192"/>
      <c r="J20" s="193">
        <v>6010001030403</v>
      </c>
      <c r="K20" s="194"/>
      <c r="L20" s="194"/>
      <c r="M20" s="194"/>
      <c r="N20" s="194"/>
      <c r="O20" s="194"/>
      <c r="P20" s="195" t="s">
        <v>654</v>
      </c>
      <c r="Q20" s="196"/>
      <c r="R20" s="196"/>
      <c r="S20" s="196"/>
      <c r="T20" s="196"/>
      <c r="U20" s="196"/>
      <c r="V20" s="196"/>
      <c r="W20" s="196"/>
      <c r="X20" s="196"/>
      <c r="Y20" s="197">
        <v>18.7</v>
      </c>
      <c r="Z20" s="198"/>
      <c r="AA20" s="198"/>
      <c r="AB20" s="199"/>
      <c r="AC20" s="718" t="s">
        <v>236</v>
      </c>
      <c r="AD20" s="718"/>
      <c r="AE20" s="718"/>
      <c r="AF20" s="718"/>
      <c r="AG20" s="718"/>
      <c r="AH20" s="719">
        <v>1</v>
      </c>
      <c r="AI20" s="720"/>
      <c r="AJ20" s="720"/>
      <c r="AK20" s="720"/>
      <c r="AL20" s="186" t="s">
        <v>657</v>
      </c>
      <c r="AM20" s="187"/>
      <c r="AN20" s="187"/>
      <c r="AO20" s="188"/>
      <c r="AP20" s="189"/>
      <c r="AQ20" s="189"/>
      <c r="AR20" s="189"/>
      <c r="AS20" s="189"/>
      <c r="AT20" s="189"/>
      <c r="AU20" s="189"/>
      <c r="AV20" s="189"/>
      <c r="AW20" s="189"/>
      <c r="AX20" s="189"/>
      <c r="AY20" s="34">
        <f>$AY$17</f>
        <v>1</v>
      </c>
    </row>
    <row r="21" spans="1:52" x14ac:dyDescent="0.15">
      <c r="P21" s="59"/>
      <c r="Q21" s="59"/>
      <c r="R21" s="59"/>
      <c r="S21" s="59"/>
      <c r="T21" s="59"/>
      <c r="U21" s="59"/>
      <c r="V21" s="59"/>
      <c r="W21" s="59"/>
      <c r="X21" s="59"/>
      <c r="Y21" s="60"/>
      <c r="Z21" s="60"/>
      <c r="AA21" s="60"/>
      <c r="AB21" s="60"/>
      <c r="AC21" s="60"/>
      <c r="AD21" s="60"/>
      <c r="AE21" s="60"/>
      <c r="AF21" s="60"/>
      <c r="AG21" s="60"/>
      <c r="AH21" s="60"/>
      <c r="AI21" s="60"/>
      <c r="AJ21" s="60"/>
      <c r="AK21" s="60"/>
      <c r="AL21" s="60"/>
      <c r="AM21" s="60"/>
      <c r="AN21" s="60"/>
      <c r="AO21" s="60"/>
      <c r="AY21">
        <f>COUNTA(#REF!)</f>
        <v>1</v>
      </c>
    </row>
  </sheetData>
  <sheetProtection formatRows="0"/>
  <mergeCells count="90">
    <mergeCell ref="Y19:AB19"/>
    <mergeCell ref="AC19:AG19"/>
    <mergeCell ref="AH19:AK19"/>
    <mergeCell ref="AL19:AO19"/>
    <mergeCell ref="Y20:AB20"/>
    <mergeCell ref="AC20:AG20"/>
    <mergeCell ref="AH20:AK20"/>
    <mergeCell ref="AL20:AO20"/>
    <mergeCell ref="AP20:AX20"/>
    <mergeCell ref="A20:B20"/>
    <mergeCell ref="A19:B19"/>
    <mergeCell ref="C20:I20"/>
    <mergeCell ref="J20:O20"/>
    <mergeCell ref="P20:X20"/>
    <mergeCell ref="C19:I19"/>
    <mergeCell ref="J19:O19"/>
    <mergeCell ref="P19:X19"/>
    <mergeCell ref="AL15:AO15"/>
    <mergeCell ref="AP15:AX15"/>
    <mergeCell ref="A16:B16"/>
    <mergeCell ref="C16:I16"/>
    <mergeCell ref="J16:O16"/>
    <mergeCell ref="P16:X16"/>
    <mergeCell ref="Y16:AB16"/>
    <mergeCell ref="AC16:AG16"/>
    <mergeCell ref="AH16:AK16"/>
    <mergeCell ref="AL16:AO16"/>
    <mergeCell ref="AP16:AX16"/>
    <mergeCell ref="Y12:AB12"/>
    <mergeCell ref="AC12:AG12"/>
    <mergeCell ref="AH12:AK12"/>
    <mergeCell ref="A15:B15"/>
    <mergeCell ref="C15:I15"/>
    <mergeCell ref="J15:O15"/>
    <mergeCell ref="P15:X15"/>
    <mergeCell ref="Y15:AB15"/>
    <mergeCell ref="AC15:AG15"/>
    <mergeCell ref="AH15:AK15"/>
    <mergeCell ref="Y11:AB11"/>
    <mergeCell ref="AC11:AG11"/>
    <mergeCell ref="AH11:AK11"/>
    <mergeCell ref="AL11:AO11"/>
    <mergeCell ref="AP11:AX11"/>
    <mergeCell ref="A12:B12"/>
    <mergeCell ref="A11:B11"/>
    <mergeCell ref="C11:I11"/>
    <mergeCell ref="J11:O11"/>
    <mergeCell ref="P11:X11"/>
    <mergeCell ref="C12:I12"/>
    <mergeCell ref="J12:O12"/>
    <mergeCell ref="P12:X12"/>
    <mergeCell ref="Y8:AB8"/>
    <mergeCell ref="AC8:AG8"/>
    <mergeCell ref="AH8:AK8"/>
    <mergeCell ref="AL8:AO8"/>
    <mergeCell ref="AP8:AX8"/>
    <mergeCell ref="A8:B8"/>
    <mergeCell ref="A7:B7"/>
    <mergeCell ref="C7:I7"/>
    <mergeCell ref="J7:O7"/>
    <mergeCell ref="P7:X7"/>
    <mergeCell ref="C8:I8"/>
    <mergeCell ref="J8:O8"/>
    <mergeCell ref="P8:X8"/>
    <mergeCell ref="Y3:AB3"/>
    <mergeCell ref="AC3:AG3"/>
    <mergeCell ref="AH3:AK3"/>
    <mergeCell ref="AL3:AO3"/>
    <mergeCell ref="AP3:AX3"/>
    <mergeCell ref="A3:B3"/>
    <mergeCell ref="A4:B4"/>
    <mergeCell ref="C3:I3"/>
    <mergeCell ref="J3:O3"/>
    <mergeCell ref="P3:X3"/>
    <mergeCell ref="AP19:AX19"/>
    <mergeCell ref="AL12:AO12"/>
    <mergeCell ref="AP12:AX12"/>
    <mergeCell ref="C4:I4"/>
    <mergeCell ref="J4:O4"/>
    <mergeCell ref="P4:X4"/>
    <mergeCell ref="Y4:AB4"/>
    <mergeCell ref="AC4:AG4"/>
    <mergeCell ref="AH4:AK4"/>
    <mergeCell ref="AL4:AO4"/>
    <mergeCell ref="AP4:AX4"/>
    <mergeCell ref="Y7:AB7"/>
    <mergeCell ref="AC7:AG7"/>
    <mergeCell ref="AH7:AK7"/>
    <mergeCell ref="AL7:AO7"/>
    <mergeCell ref="AP7:AX7"/>
  </mergeCells>
  <phoneticPr fontId="5"/>
  <conditionalFormatting sqref="AL4:AO4">
    <cfRule type="expression" dxfId="29" priority="237">
      <formula>IF(AND(AL4&gt;=0, RIGHT(TEXT(AL4,"0.#"),1)&lt;&gt;"."),TRUE,FALSE)</formula>
    </cfRule>
    <cfRule type="expression" dxfId="28" priority="238">
      <formula>IF(AND(AL4&gt;=0, RIGHT(TEXT(AL4,"0.#"),1)="."),TRUE,FALSE)</formula>
    </cfRule>
    <cfRule type="expression" dxfId="27" priority="239">
      <formula>IF(AND(AL4&lt;0, RIGHT(TEXT(AL4,"0.#"),1)&lt;&gt;"."),TRUE,FALSE)</formula>
    </cfRule>
    <cfRule type="expression" dxfId="26" priority="240">
      <formula>IF(AND(AL4&lt;0, RIGHT(TEXT(AL4,"0.#"),1)="."),TRUE,FALSE)</formula>
    </cfRule>
  </conditionalFormatting>
  <conditionalFormatting sqref="Y4">
    <cfRule type="expression" dxfId="25" priority="235">
      <formula>IF(RIGHT(TEXT(Y4,"0.#"),1)=".",FALSE,TRUE)</formula>
    </cfRule>
    <cfRule type="expression" dxfId="24" priority="236">
      <formula>IF(RIGHT(TEXT(Y4,"0.#"),1)=".",TRUE,FALSE)</formula>
    </cfRule>
  </conditionalFormatting>
  <conditionalFormatting sqref="AL8:AO8">
    <cfRule type="expression" dxfId="23" priority="231">
      <formula>IF(AND(AL8&gt;=0, RIGHT(TEXT(AL8,"0.#"),1)&lt;&gt;"."),TRUE,FALSE)</formula>
    </cfRule>
    <cfRule type="expression" dxfId="22" priority="232">
      <formula>IF(AND(AL8&gt;=0, RIGHT(TEXT(AL8,"0.#"),1)="."),TRUE,FALSE)</formula>
    </cfRule>
    <cfRule type="expression" dxfId="21" priority="233">
      <formula>IF(AND(AL8&lt;0, RIGHT(TEXT(AL8,"0.#"),1)&lt;&gt;"."),TRUE,FALSE)</formula>
    </cfRule>
    <cfRule type="expression" dxfId="20" priority="234">
      <formula>IF(AND(AL8&lt;0, RIGHT(TEXT(AL8,"0.#"),1)="."),TRUE,FALSE)</formula>
    </cfRule>
  </conditionalFormatting>
  <conditionalFormatting sqref="Y8">
    <cfRule type="expression" dxfId="19" priority="229">
      <formula>IF(RIGHT(TEXT(Y8,"0.#"),1)=".",FALSE,TRUE)</formula>
    </cfRule>
    <cfRule type="expression" dxfId="18" priority="230">
      <formula>IF(RIGHT(TEXT(Y8,"0.#"),1)=".",TRUE,FALSE)</formula>
    </cfRule>
  </conditionalFormatting>
  <conditionalFormatting sqref="AL12:AO12">
    <cfRule type="expression" dxfId="17" priority="225">
      <formula>IF(AND(AL12&gt;=0, RIGHT(TEXT(AL12,"0.#"),1)&lt;&gt;"."),TRUE,FALSE)</formula>
    </cfRule>
    <cfRule type="expression" dxfId="16" priority="226">
      <formula>IF(AND(AL12&gt;=0, RIGHT(TEXT(AL12,"0.#"),1)="."),TRUE,FALSE)</formula>
    </cfRule>
    <cfRule type="expression" dxfId="15" priority="227">
      <formula>IF(AND(AL12&lt;0, RIGHT(TEXT(AL12,"0.#"),1)&lt;&gt;"."),TRUE,FALSE)</formula>
    </cfRule>
    <cfRule type="expression" dxfId="14" priority="228">
      <formula>IF(AND(AL12&lt;0, RIGHT(TEXT(AL12,"0.#"),1)="."),TRUE,FALSE)</formula>
    </cfRule>
  </conditionalFormatting>
  <conditionalFormatting sqref="Y12">
    <cfRule type="expression" dxfId="13" priority="223">
      <formula>IF(RIGHT(TEXT(Y12,"0.#"),1)=".",FALSE,TRUE)</formula>
    </cfRule>
    <cfRule type="expression" dxfId="12" priority="224">
      <formula>IF(RIGHT(TEXT(Y12,"0.#"),1)=".",TRUE,FALSE)</formula>
    </cfRule>
  </conditionalFormatting>
  <conditionalFormatting sqref="AL16:AO16">
    <cfRule type="expression" dxfId="11" priority="219">
      <formula>IF(AND(AL16&gt;=0, RIGHT(TEXT(AL16,"0.#"),1)&lt;&gt;"."),TRUE,FALSE)</formula>
    </cfRule>
    <cfRule type="expression" dxfId="10" priority="220">
      <formula>IF(AND(AL16&gt;=0, RIGHT(TEXT(AL16,"0.#"),1)="."),TRUE,FALSE)</formula>
    </cfRule>
    <cfRule type="expression" dxfId="9" priority="221">
      <formula>IF(AND(AL16&lt;0, RIGHT(TEXT(AL16,"0.#"),1)&lt;&gt;"."),TRUE,FALSE)</formula>
    </cfRule>
    <cfRule type="expression" dxfId="8" priority="222">
      <formula>IF(AND(AL16&lt;0, RIGHT(TEXT(AL16,"0.#"),1)="."),TRUE,FALSE)</formula>
    </cfRule>
  </conditionalFormatting>
  <conditionalFormatting sqref="Y16">
    <cfRule type="expression" dxfId="7" priority="217">
      <formula>IF(RIGHT(TEXT(Y16,"0.#"),1)=".",FALSE,TRUE)</formula>
    </cfRule>
    <cfRule type="expression" dxfId="6" priority="218">
      <formula>IF(RIGHT(TEXT(Y16,"0.#"),1)=".",TRUE,FALSE)</formula>
    </cfRule>
  </conditionalFormatting>
  <conditionalFormatting sqref="AL20:AO20">
    <cfRule type="expression" dxfId="5" priority="213">
      <formula>IF(AND(AL20&gt;=0, RIGHT(TEXT(AL20,"0.#"),1)&lt;&gt;"."),TRUE,FALSE)</formula>
    </cfRule>
    <cfRule type="expression" dxfId="4" priority="214">
      <formula>IF(AND(AL20&gt;=0, RIGHT(TEXT(AL20,"0.#"),1)="."),TRUE,FALSE)</formula>
    </cfRule>
    <cfRule type="expression" dxfId="3" priority="215">
      <formula>IF(AND(AL20&lt;0, RIGHT(TEXT(AL20,"0.#"),1)&lt;&gt;"."),TRUE,FALSE)</formula>
    </cfRule>
    <cfRule type="expression" dxfId="2" priority="216">
      <formula>IF(AND(AL20&lt;0, RIGHT(TEXT(AL20,"0.#"),1)="."),TRUE,FALSE)</formula>
    </cfRule>
  </conditionalFormatting>
  <conditionalFormatting sqref="Y20">
    <cfRule type="expression" dxfId="1" priority="211">
      <formula>IF(RIGHT(TEXT(Y20,"0.#"),1)=".",FALSE,TRUE)</formula>
    </cfRule>
    <cfRule type="expression" dxfId="0" priority="212">
      <formula>IF(RIGHT(TEXT(Y20,"0.#"),1)=".",TRUE,FALSE)</formula>
    </cfRule>
  </conditionalFormatting>
  <dataValidations count="3">
    <dataValidation type="custom" imeMode="disabled" allowBlank="1" showInputMessage="1" showErrorMessage="1" sqref="AL8 AL12 AL20 AL16 AL4 Y4:AB4 Y8:AB8 Y12:AB12 Y16:AB16 Y20:AB20">
      <formula1>OR(ISNUMBER(Y4), Y4="-")</formula1>
    </dataValidation>
    <dataValidation type="custom" imeMode="disabled" allowBlank="1" showInputMessage="1" showErrorMessage="1" sqref="AH4:AK4 AH8:AK8 AH12:AK12 AH16:AK16 AH20:AK20">
      <formula1>OR(AND(MOD(IF(ISNUMBER(AH4), AH4, 0.5),1)=0, 0&lt;=AH4), AH4="-")</formula1>
    </dataValidation>
    <dataValidation type="custom" allowBlank="1" showInputMessage="1" showErrorMessage="1" errorTitle="法人番号チェック" error="法人番号は13桁の数字で入力してください。" sqref="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2022-08-26T00:49:59Z</dcterms:created>
  <dcterms:modified xsi:type="dcterms:W3CDTF">2022-08-26T00:55:02Z</dcterms:modified>
</cp:coreProperties>
</file>